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lachav/Library/Application Support/Box/Box Edit/Documents/1672626196767/"/>
    </mc:Choice>
  </mc:AlternateContent>
  <xr:revisionPtr revIDLastSave="0" documentId="13_ncr:1_{6E03C4A3-7E85-9341-ADCE-4060D9195E53}" xr6:coauthVersionLast="47" xr6:coauthVersionMax="47" xr10:uidLastSave="{00000000-0000-0000-0000-000000000000}"/>
  <bookViews>
    <workbookView xWindow="-50080" yWindow="620" windowWidth="45620" windowHeight="27440" xr2:uid="{C27FF897-10F4-5C42-AC94-C94CAE3C060E}"/>
  </bookViews>
  <sheets>
    <sheet name="Figure 2a" sheetId="1" r:id="rId1"/>
    <sheet name="Figure 2b" sheetId="2" r:id="rId2"/>
    <sheet name="Figure 2c" sheetId="3" r:id="rId3"/>
    <sheet name="Figure 2d" sheetId="4" r:id="rId4"/>
    <sheet name="Figure 2e" sheetId="5" r:id="rId5"/>
    <sheet name="Figure 2f" sheetId="6" r:id="rId6"/>
    <sheet name="Figure 2g" sheetId="7" r:id="rId7"/>
    <sheet name="Figure 2h" sheetId="8" r:id="rId8"/>
  </sheets>
  <definedNames>
    <definedName name="_xlnm._FilterDatabase" localSheetId="7" hidden="1">'Figure 2h'!$H$12:$L$34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6" l="1"/>
  <c r="D8" i="6"/>
  <c r="N39" i="3"/>
  <c r="O39" i="3"/>
  <c r="Q39" i="3"/>
  <c r="R39" i="3"/>
  <c r="S39" i="3"/>
  <c r="T39" i="3"/>
  <c r="U39" i="3"/>
  <c r="V39" i="3"/>
  <c r="W39" i="3"/>
  <c r="X39" i="3"/>
  <c r="Y39" i="3"/>
  <c r="Z39" i="3"/>
  <c r="AA39" i="3"/>
  <c r="AB39" i="3"/>
  <c r="M39" i="3"/>
  <c r="Y37" i="3"/>
  <c r="Z37" i="3"/>
  <c r="AA37" i="3"/>
  <c r="AB37" i="3"/>
  <c r="N37" i="3"/>
  <c r="O37" i="3"/>
  <c r="Q37" i="3"/>
  <c r="R37" i="3"/>
  <c r="S37" i="3"/>
  <c r="T37" i="3"/>
  <c r="U37" i="3"/>
  <c r="V37" i="3"/>
  <c r="W37" i="3"/>
  <c r="X37" i="3"/>
  <c r="M37" i="3"/>
  <c r="N38" i="3"/>
  <c r="O38" i="3"/>
  <c r="Q38" i="3"/>
  <c r="R38" i="3"/>
  <c r="S38" i="3"/>
  <c r="T38" i="3"/>
  <c r="U38" i="3"/>
  <c r="V38" i="3"/>
  <c r="W38" i="3"/>
  <c r="X38" i="3"/>
  <c r="Y38" i="3"/>
  <c r="Z38" i="3"/>
  <c r="AA38" i="3"/>
  <c r="AB38" i="3"/>
  <c r="M38" i="3"/>
  <c r="C86" i="3"/>
  <c r="B86" i="3"/>
  <c r="E7" i="8"/>
  <c r="E6" i="8"/>
  <c r="C7" i="8"/>
  <c r="C6" i="8"/>
  <c r="F8" i="6"/>
  <c r="F7" i="6"/>
  <c r="D45" i="2"/>
  <c r="D44" i="2"/>
</calcChain>
</file>

<file path=xl/sharedStrings.xml><?xml version="1.0" encoding="utf-8"?>
<sst xmlns="http://schemas.openxmlformats.org/spreadsheetml/2006/main" count="231" uniqueCount="128">
  <si>
    <t>Patient</t>
  </si>
  <si>
    <t>Total</t>
  </si>
  <si>
    <t>Total clones</t>
  </si>
  <si>
    <t>Total cells</t>
  </si>
  <si>
    <t xml:space="preserve"> -   </t>
  </si>
  <si>
    <t>Bottom</t>
  </si>
  <si>
    <t>Top</t>
  </si>
  <si>
    <t>Samples</t>
  </si>
  <si>
    <t>Vaccine-induced clones</t>
  </si>
  <si>
    <t>Vaccine-induced cells</t>
  </si>
  <si>
    <t>Patients</t>
  </si>
  <si>
    <t>Blood</t>
  </si>
  <si>
    <t>Tumor</t>
  </si>
  <si>
    <t>Normal DLN</t>
  </si>
  <si>
    <t>Malignant DLN</t>
  </si>
  <si>
    <t>Adjacent</t>
  </si>
  <si>
    <t>Top right</t>
  </si>
  <si>
    <t>Vaccine NAs (n)</t>
  </si>
  <si>
    <t>ELISpot+ NAs (n)</t>
  </si>
  <si>
    <t>NA specific clones (n)</t>
  </si>
  <si>
    <t>Unmapped</t>
  </si>
  <si>
    <t>n</t>
  </si>
  <si>
    <t>%</t>
  </si>
  <si>
    <t>Induced at Boost</t>
  </si>
  <si>
    <t>Induced at Prime</t>
  </si>
  <si>
    <t>Top left</t>
  </si>
  <si>
    <t>Patient 1</t>
  </si>
  <si>
    <t>Patient 5</t>
  </si>
  <si>
    <t>Patient 6</t>
  </si>
  <si>
    <t>Patient 10</t>
  </si>
  <si>
    <t>Patient 11</t>
  </si>
  <si>
    <t>Patient 14</t>
  </si>
  <si>
    <t>Patient 25</t>
  </si>
  <si>
    <t>Patient 29</t>
  </si>
  <si>
    <t>Aggregate %</t>
  </si>
  <si>
    <t>Max lifespan (yr)</t>
  </si>
  <si>
    <t>Median lifespan (yr)</t>
  </si>
  <si>
    <t>n (clones)</t>
  </si>
  <si>
    <t>Left</t>
  </si>
  <si>
    <t>Right</t>
  </si>
  <si>
    <t>% of primed clones</t>
  </si>
  <si>
    <t>Lifespan post boost (yr)</t>
  </si>
  <si>
    <t>No. Clones at priming</t>
  </si>
  <si>
    <t>Peak % of blood T cells at priming</t>
  </si>
  <si>
    <t>No. clones at last immunological follow-up</t>
  </si>
  <si>
    <t>-</t>
  </si>
  <si>
    <t>Persistent clones</t>
  </si>
  <si>
    <t>Non-perisitent clones</t>
  </si>
  <si>
    <t>Absent at boost</t>
  </si>
  <si>
    <t>Present at boost</t>
  </si>
  <si>
    <t>No. clones</t>
  </si>
  <si>
    <t>Persistent post-boost</t>
  </si>
  <si>
    <t>Non-persistent poost-boost</t>
  </si>
  <si>
    <t>De novo</t>
  </si>
  <si>
    <t>DLN</t>
  </si>
  <si>
    <t>Pre-treatment blood</t>
  </si>
  <si>
    <t>anti-PD-L1-expanded clones</t>
  </si>
  <si>
    <t>Pre-existing</t>
  </si>
  <si>
    <t>AntiPD-L1 expanded clones</t>
  </si>
  <si>
    <t>Time from surgery (yrs)</t>
  </si>
  <si>
    <t>TCR 1</t>
  </si>
  <si>
    <t>TCR 2</t>
  </si>
  <si>
    <t>TCR 3</t>
  </si>
  <si>
    <t>TCR 4</t>
  </si>
  <si>
    <t>TCR 5</t>
  </si>
  <si>
    <t>TCR 6</t>
  </si>
  <si>
    <t>TCR 7</t>
  </si>
  <si>
    <t>TCR 8</t>
  </si>
  <si>
    <t>TCR 9</t>
  </si>
  <si>
    <t>TCR 10</t>
  </si>
  <si>
    <t>TCR 11</t>
  </si>
  <si>
    <t>TCR 12</t>
  </si>
  <si>
    <t>TCR 13</t>
  </si>
  <si>
    <t>TCR 14</t>
  </si>
  <si>
    <t>TCR 15</t>
  </si>
  <si>
    <t>TCR 16</t>
  </si>
  <si>
    <t>TCR 17</t>
  </si>
  <si>
    <t>TCR 18</t>
  </si>
  <si>
    <t>TCR 19</t>
  </si>
  <si>
    <t>TCR 20</t>
  </si>
  <si>
    <t>TCR 21</t>
  </si>
  <si>
    <t>TCR 22</t>
  </si>
  <si>
    <t>TCR 23</t>
  </si>
  <si>
    <t>TCR 24</t>
  </si>
  <si>
    <t>TCR 25</t>
  </si>
  <si>
    <t>TCR 26</t>
  </si>
  <si>
    <t>TCR 27</t>
  </si>
  <si>
    <t>TCR 28</t>
  </si>
  <si>
    <t>Aggregate</t>
  </si>
  <si>
    <t>% of all blood T cells</t>
  </si>
  <si>
    <t>Median</t>
  </si>
  <si>
    <t>% of blood T cells at last immunological follow-up</t>
  </si>
  <si>
    <t>CloneTrack clones</t>
  </si>
  <si>
    <t>aPDL-1 expanded clones</t>
  </si>
  <si>
    <t>Tumor + Pre-treatment blood/ Tumor + Adjacent</t>
  </si>
  <si>
    <t>Tumor + Adjacent + Pre-treatment blood</t>
  </si>
  <si>
    <t>Adjacent tissue</t>
  </si>
  <si>
    <t>Prime Predicted Lifespan (years)</t>
  </si>
  <si>
    <t>Boost Predicted Lifespan (years)</t>
  </si>
  <si>
    <t>Last immunological follow up 
(years after vaccination)</t>
  </si>
  <si>
    <t>Benign DLN</t>
  </si>
  <si>
    <t>ELISpot+ NA specific</t>
  </si>
  <si>
    <t>Persistent  at boost</t>
  </si>
  <si>
    <t>Non-persistent  at boost</t>
  </si>
  <si>
    <t>CloneTrack clones
clone size (cells)</t>
  </si>
  <si>
    <t>AntiPD-L1 expanded clones
clone size (cells)</t>
  </si>
  <si>
    <t>DLN (normal)</t>
  </si>
  <si>
    <t>DLN (malignant)</t>
  </si>
  <si>
    <t>Other clones</t>
  </si>
  <si>
    <t>n (cells)</t>
  </si>
  <si>
    <t>CloneTrack clones (aggregate, n)</t>
  </si>
  <si>
    <t>Aggregate 
(% of all blood T cells)</t>
  </si>
  <si>
    <t>Observed survival from appearance (years)</t>
  </si>
  <si>
    <t>Predicted post-prime lifespan from appearance (years)</t>
  </si>
  <si>
    <t>Predicted post-boost lifespan from appearance (years)</t>
  </si>
  <si>
    <t>Censored 
(observed at last available timepoint)</t>
  </si>
  <si>
    <t>n (patients)</t>
  </si>
  <si>
    <t>Total (n clones)</t>
  </si>
  <si>
    <r>
      <t>a</t>
    </r>
    <r>
      <rPr>
        <b/>
        <sz val="12"/>
        <color theme="1"/>
        <rFont val="Arial"/>
        <family val="2"/>
      </rPr>
      <t>PD-L1- 
expanded clones</t>
    </r>
  </si>
  <si>
    <r>
      <t>a</t>
    </r>
    <r>
      <rPr>
        <b/>
        <sz val="12"/>
        <color theme="1"/>
        <rFont val="Arial"/>
        <family val="2"/>
      </rPr>
      <t>PD-L1- 
expanded cells</t>
    </r>
  </si>
  <si>
    <t>Figure 2a</t>
  </si>
  <si>
    <t>Figure 2b</t>
  </si>
  <si>
    <t>Figure 2c</t>
  </si>
  <si>
    <t>Figure 2d</t>
  </si>
  <si>
    <t>Figure 2e</t>
  </si>
  <si>
    <t>Figure 2f</t>
  </si>
  <si>
    <t>Figure 2g</t>
  </si>
  <si>
    <t>Figure 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</si>
</sst>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MT"/>
    </font>
    <font>
      <sz val="12"/>
      <color rgb="FF000000"/>
      <name val="Arial"/>
      <family val="2"/>
    </font>
    <font>
      <b/>
      <sz val="12"/>
      <name val="Arial"/>
      <family val="2"/>
    </font>
    <font>
      <b/>
      <sz val="12"/>
      <color theme="1"/>
      <name val="Symbol"/>
      <charset val="2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wrapText="1"/>
    </xf>
    <xf numFmtId="164" fontId="4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1" fontId="4" fillId="0" borderId="0" xfId="0" applyNumberFormat="1" applyFont="1" applyAlignment="1">
      <alignment horizontal="center"/>
    </xf>
    <xf numFmtId="0" fontId="4" fillId="0" borderId="0" xfId="0" quotePrefix="1" applyFont="1" applyAlignment="1">
      <alignment horizontal="center"/>
    </xf>
    <xf numFmtId="165" fontId="4" fillId="0" borderId="0" xfId="0" quotePrefix="1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1" fontId="4" fillId="0" borderId="0" xfId="0" applyNumberFormat="1" applyFont="1"/>
    <xf numFmtId="11" fontId="3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4" fontId="4" fillId="0" borderId="0" xfId="0" applyNumberFormat="1" applyFont="1"/>
    <xf numFmtId="0" fontId="4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4" fillId="0" borderId="2" xfId="0" applyFont="1" applyBorder="1"/>
    <xf numFmtId="0" fontId="9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CDBDE-9F2B-624F-8236-8DB3E724F5C6}">
  <dimension ref="A1:AE41"/>
  <sheetViews>
    <sheetView tabSelected="1" zoomScale="80" zoomScaleNormal="80" workbookViewId="0">
      <selection activeCell="A40" sqref="A40:XFD40"/>
    </sheetView>
  </sheetViews>
  <sheetFormatPr baseColWidth="10" defaultRowHeight="16"/>
  <cols>
    <col min="1" max="1" width="10.83203125" style="3"/>
    <col min="2" max="2" width="18.1640625" style="3" customWidth="1"/>
    <col min="3" max="3" width="11.83203125" style="3" bestFit="1" customWidth="1"/>
    <col min="4" max="4" width="11.33203125" style="3" bestFit="1" customWidth="1"/>
    <col min="5" max="5" width="13.5" style="3" bestFit="1" customWidth="1"/>
    <col min="6" max="7" width="11.83203125" style="3" bestFit="1" customWidth="1"/>
    <col min="8" max="8" width="13.5" style="3" bestFit="1" customWidth="1"/>
    <col min="9" max="31" width="11" style="3" bestFit="1" customWidth="1"/>
    <col min="32" max="16384" width="10.83203125" style="3"/>
  </cols>
  <sheetData>
    <row r="1" spans="1:31" ht="18">
      <c r="B1" s="40" t="s">
        <v>120</v>
      </c>
    </row>
    <row r="2" spans="1:31">
      <c r="A2" s="1" t="s">
        <v>16</v>
      </c>
    </row>
    <row r="3" spans="1:31" s="1" customFormat="1" ht="34">
      <c r="B3" s="34" t="s">
        <v>59</v>
      </c>
      <c r="C3" s="1" t="s">
        <v>60</v>
      </c>
      <c r="D3" s="1" t="s">
        <v>61</v>
      </c>
      <c r="E3" s="1" t="s">
        <v>62</v>
      </c>
      <c r="F3" s="1" t="s">
        <v>63</v>
      </c>
      <c r="G3" s="1" t="s">
        <v>64</v>
      </c>
      <c r="H3" s="1" t="s">
        <v>65</v>
      </c>
      <c r="I3" s="1" t="s">
        <v>66</v>
      </c>
      <c r="J3" s="1" t="s">
        <v>67</v>
      </c>
      <c r="K3" s="1" t="s">
        <v>68</v>
      </c>
      <c r="L3" s="1" t="s">
        <v>69</v>
      </c>
      <c r="M3" s="1" t="s">
        <v>70</v>
      </c>
      <c r="N3" s="1" t="s">
        <v>71</v>
      </c>
      <c r="O3" s="1" t="s">
        <v>72</v>
      </c>
      <c r="P3" s="1" t="s">
        <v>73</v>
      </c>
      <c r="Q3" s="1" t="s">
        <v>74</v>
      </c>
      <c r="R3" s="1" t="s">
        <v>75</v>
      </c>
      <c r="S3" s="1" t="s">
        <v>76</v>
      </c>
      <c r="T3" s="1" t="s">
        <v>77</v>
      </c>
      <c r="U3" s="1" t="s">
        <v>78</v>
      </c>
      <c r="V3" s="1" t="s">
        <v>79</v>
      </c>
      <c r="W3" s="1" t="s">
        <v>80</v>
      </c>
      <c r="X3" s="1" t="s">
        <v>81</v>
      </c>
      <c r="Y3" s="1" t="s">
        <v>82</v>
      </c>
      <c r="Z3" s="1" t="s">
        <v>83</v>
      </c>
      <c r="AA3" s="1" t="s">
        <v>84</v>
      </c>
      <c r="AB3" s="1" t="s">
        <v>85</v>
      </c>
      <c r="AC3" s="1" t="s">
        <v>86</v>
      </c>
      <c r="AD3" s="33" t="s">
        <v>87</v>
      </c>
      <c r="AE3" s="1" t="s">
        <v>88</v>
      </c>
    </row>
    <row r="4" spans="1:31">
      <c r="B4" s="32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2">
        <v>0</v>
      </c>
      <c r="AE4" s="3">
        <v>0</v>
      </c>
    </row>
    <row r="5" spans="1:31">
      <c r="B5" s="32">
        <v>0.106849315068493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2">
        <v>0</v>
      </c>
      <c r="AE5" s="3">
        <v>0</v>
      </c>
    </row>
    <row r="6" spans="1:31">
      <c r="B6" s="32">
        <v>0.164383561643835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2">
        <v>0</v>
      </c>
      <c r="AE6" s="3">
        <v>0</v>
      </c>
    </row>
    <row r="7" spans="1:31">
      <c r="B7" s="32">
        <v>0.18356164383561599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2">
        <v>0</v>
      </c>
      <c r="AE7" s="3">
        <v>0</v>
      </c>
    </row>
    <row r="8" spans="1:31">
      <c r="B8" s="32">
        <v>0.20273972602739701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2">
        <v>0</v>
      </c>
      <c r="AE8" s="3">
        <v>0</v>
      </c>
    </row>
    <row r="9" spans="1:31">
      <c r="B9" s="32">
        <v>0.221917808219178</v>
      </c>
      <c r="C9" s="3">
        <v>0</v>
      </c>
      <c r="D9" s="3">
        <v>6.3783645873198101E-3</v>
      </c>
      <c r="E9" s="3">
        <v>0</v>
      </c>
      <c r="F9" s="3">
        <v>0</v>
      </c>
      <c r="G9" s="3">
        <v>0</v>
      </c>
      <c r="H9" s="3">
        <v>5.4671696462741202E-3</v>
      </c>
      <c r="I9" s="3">
        <v>0</v>
      </c>
      <c r="J9" s="3">
        <v>0</v>
      </c>
      <c r="K9" s="3">
        <v>0</v>
      </c>
      <c r="L9" s="3">
        <v>9.1119494104568695E-4</v>
      </c>
      <c r="M9" s="3">
        <v>0</v>
      </c>
      <c r="N9" s="3">
        <v>1.82238988209137E-3</v>
      </c>
      <c r="O9" s="3">
        <v>0</v>
      </c>
      <c r="P9" s="3">
        <v>9.1119494104568695E-4</v>
      </c>
      <c r="Q9" s="3">
        <v>0</v>
      </c>
      <c r="R9" s="3">
        <v>0</v>
      </c>
      <c r="S9" s="3">
        <v>1.82238988209137E-3</v>
      </c>
      <c r="T9" s="3">
        <v>1.82238988209137E-3</v>
      </c>
      <c r="U9" s="3">
        <v>0</v>
      </c>
      <c r="V9" s="3">
        <v>0</v>
      </c>
      <c r="W9" s="3">
        <v>3.64477976418274E-3</v>
      </c>
      <c r="X9" s="3">
        <v>0</v>
      </c>
      <c r="Y9" s="3">
        <v>0</v>
      </c>
      <c r="Z9" s="3">
        <v>1.82238988209137E-3</v>
      </c>
      <c r="AA9" s="3">
        <v>0</v>
      </c>
      <c r="AB9" s="3">
        <v>9.1119494104568695E-4</v>
      </c>
      <c r="AC9" s="3">
        <v>0</v>
      </c>
      <c r="AD9" s="32">
        <v>2.7335848231370601E-3</v>
      </c>
      <c r="AE9" s="3">
        <v>2.8247043172416299E-2</v>
      </c>
    </row>
    <row r="10" spans="1:31">
      <c r="B10" s="32">
        <v>0.241095890410958</v>
      </c>
      <c r="C10" s="3">
        <v>9.2516447368420993E-3</v>
      </c>
      <c r="D10" s="3">
        <v>0.89638157894736803</v>
      </c>
      <c r="E10" s="3">
        <v>0.41015625</v>
      </c>
      <c r="F10" s="3">
        <v>0.10587993421052599</v>
      </c>
      <c r="G10" s="3">
        <v>0.115131578947368</v>
      </c>
      <c r="H10" s="3">
        <v>3.2185444078947301</v>
      </c>
      <c r="I10" s="3">
        <v>1.0279605263157801E-3</v>
      </c>
      <c r="J10" s="3">
        <v>1.0279605263157801E-3</v>
      </c>
      <c r="K10" s="3">
        <v>0.160361842105263</v>
      </c>
      <c r="L10" s="3">
        <v>0.58182565789473595</v>
      </c>
      <c r="M10" s="3">
        <v>0.31352796052631499</v>
      </c>
      <c r="N10" s="3">
        <v>0.49547697368421001</v>
      </c>
      <c r="O10" s="3">
        <v>0.122327302631578</v>
      </c>
      <c r="P10" s="3">
        <v>0.221011513157894</v>
      </c>
      <c r="Q10" s="3">
        <v>5.7565789473684202E-2</v>
      </c>
      <c r="R10" s="3">
        <v>9.0460526315789394E-2</v>
      </c>
      <c r="S10" s="3">
        <v>0.130550986842105</v>
      </c>
      <c r="T10" s="3">
        <v>0.13363486842105199</v>
      </c>
      <c r="U10" s="3">
        <v>0.152138157894736</v>
      </c>
      <c r="V10" s="3">
        <v>1.0279605263157801E-3</v>
      </c>
      <c r="W10" s="3">
        <v>7.0929276315789394E-2</v>
      </c>
      <c r="X10" s="3">
        <v>4.3174342105263101E-2</v>
      </c>
      <c r="Y10" s="3">
        <v>8.4292763157894704E-2</v>
      </c>
      <c r="Z10" s="3">
        <v>8.9432565789473603E-2</v>
      </c>
      <c r="AA10" s="3">
        <v>0.10793585526315699</v>
      </c>
      <c r="AB10" s="3">
        <v>0.113075657894736</v>
      </c>
      <c r="AC10" s="3">
        <v>0.41529605263157798</v>
      </c>
      <c r="AD10" s="32">
        <v>1.41550164473684</v>
      </c>
      <c r="AE10" s="3">
        <v>9.5569490131578902</v>
      </c>
    </row>
    <row r="11" spans="1:31">
      <c r="B11" s="32">
        <v>0.26027397260273899</v>
      </c>
      <c r="C11" s="3">
        <v>0.135670284540921</v>
      </c>
      <c r="D11" s="3">
        <v>0.88735699618656405</v>
      </c>
      <c r="E11" s="3">
        <v>0.66368436491639704</v>
      </c>
      <c r="F11" s="3">
        <v>9.53358756233499E-2</v>
      </c>
      <c r="G11" s="3">
        <v>8.4335582282194094E-2</v>
      </c>
      <c r="H11" s="3">
        <v>0.74435318275154005</v>
      </c>
      <c r="I11" s="3">
        <v>7.3335288941038402E-3</v>
      </c>
      <c r="J11" s="3">
        <v>3.6667644470519201E-3</v>
      </c>
      <c r="K11" s="3">
        <v>0.21633910237606299</v>
      </c>
      <c r="L11" s="3">
        <v>0.16867116456438799</v>
      </c>
      <c r="M11" s="3">
        <v>0.231006160164271</v>
      </c>
      <c r="N11" s="3">
        <v>0.42534467585802199</v>
      </c>
      <c r="O11" s="3">
        <v>0.12100322675271299</v>
      </c>
      <c r="P11" s="3">
        <v>2.9334115576415298E-2</v>
      </c>
      <c r="Q11" s="3">
        <v>1.4667057788207601E-2</v>
      </c>
      <c r="R11" s="3">
        <v>7.3335288941038402E-3</v>
      </c>
      <c r="S11" s="3">
        <v>7.7002053388090297E-2</v>
      </c>
      <c r="T11" s="3">
        <v>9.9002640070401798E-2</v>
      </c>
      <c r="U11" s="3">
        <v>2.2000586682311501E-2</v>
      </c>
      <c r="V11" s="3">
        <v>0.113669697858609</v>
      </c>
      <c r="W11" s="3">
        <v>7.3335288941038402E-3</v>
      </c>
      <c r="X11" s="3">
        <v>1.83338222352596E-2</v>
      </c>
      <c r="Y11" s="3">
        <v>2.56673511293634E-2</v>
      </c>
      <c r="Z11" s="3">
        <v>1.10002933411557E-2</v>
      </c>
      <c r="AA11" s="3">
        <v>2.56673511293634E-2</v>
      </c>
      <c r="AB11" s="3">
        <v>4.0334408917571098E-2</v>
      </c>
      <c r="AC11" s="3">
        <v>0.63435024933998196</v>
      </c>
      <c r="AD11" s="32">
        <v>5.5001466705778802E-2</v>
      </c>
      <c r="AE11" s="3">
        <v>4.9647990613083</v>
      </c>
    </row>
    <row r="12" spans="1:31">
      <c r="B12" s="32">
        <v>0.27945205479452001</v>
      </c>
      <c r="C12" s="3">
        <v>1.92684933240523</v>
      </c>
      <c r="D12" s="3">
        <v>1.30354995886856</v>
      </c>
      <c r="E12" s="3">
        <v>1.14218819211542</v>
      </c>
      <c r="F12" s="3">
        <v>0.78624311839524097</v>
      </c>
      <c r="G12" s="3">
        <v>0.17718154780737799</v>
      </c>
      <c r="H12" s="3">
        <v>0.27368221223818201</v>
      </c>
      <c r="I12" s="3">
        <v>7.1189014744035897E-2</v>
      </c>
      <c r="J12" s="3">
        <v>6.3279124216920807E-2</v>
      </c>
      <c r="K12" s="3">
        <v>0.37176485477440901</v>
      </c>
      <c r="L12" s="3">
        <v>0.23413275960260699</v>
      </c>
      <c r="M12" s="3">
        <v>1.0093020312598799</v>
      </c>
      <c r="N12" s="3">
        <v>0.94285895083212001</v>
      </c>
      <c r="O12" s="3">
        <v>0.169271657280263</v>
      </c>
      <c r="P12" s="3">
        <v>4.5877365057267597E-2</v>
      </c>
      <c r="Q12" s="3">
        <v>7.7516927165728E-2</v>
      </c>
      <c r="R12" s="3">
        <v>1.42378029488071E-2</v>
      </c>
      <c r="S12" s="3">
        <v>2.84756058976143E-2</v>
      </c>
      <c r="T12" s="3">
        <v>6.3279124216920807E-2</v>
      </c>
      <c r="U12" s="3">
        <v>6.3279124216920803E-3</v>
      </c>
      <c r="V12" s="3">
        <v>0.22464089097006801</v>
      </c>
      <c r="W12" s="3">
        <v>1.5819781054230201E-3</v>
      </c>
      <c r="X12" s="3">
        <v>7.5934949060304999E-2</v>
      </c>
      <c r="Y12" s="3">
        <v>2.3729671581345299E-2</v>
      </c>
      <c r="Z12" s="3">
        <v>0</v>
      </c>
      <c r="AA12" s="3">
        <v>2.0565715370499199E-2</v>
      </c>
      <c r="AB12" s="3">
        <v>3.1639562108460402E-3</v>
      </c>
      <c r="AC12" s="3">
        <v>1.23077896601911</v>
      </c>
      <c r="AD12" s="32">
        <v>7.43529709548819E-2</v>
      </c>
      <c r="AE12" s="3">
        <v>10.3619565905207</v>
      </c>
    </row>
    <row r="13" spans="1:31">
      <c r="B13" s="32">
        <v>0.35616438356164298</v>
      </c>
      <c r="C13" s="3">
        <v>1.5596190605071301</v>
      </c>
      <c r="D13" s="3">
        <v>0.68846524688329902</v>
      </c>
      <c r="E13" s="3">
        <v>0.68339056447383995</v>
      </c>
      <c r="F13" s="3">
        <v>0.36876025508736898</v>
      </c>
      <c r="G13" s="3">
        <v>0.14378266826801001</v>
      </c>
      <c r="H13" s="3">
        <v>0.226669147622511</v>
      </c>
      <c r="I13" s="3">
        <v>0.79672513828509495</v>
      </c>
      <c r="J13" s="3">
        <v>7.2737114535581904E-2</v>
      </c>
      <c r="K13" s="3">
        <v>7.9503357748194198E-2</v>
      </c>
      <c r="L13" s="3">
        <v>0.131941742645939</v>
      </c>
      <c r="M13" s="3">
        <v>0.20975353959098</v>
      </c>
      <c r="N13" s="3">
        <v>0.123483938630174</v>
      </c>
      <c r="O13" s="3">
        <v>3.0448094456755202E-2</v>
      </c>
      <c r="P13" s="3">
        <v>1.8607168834683701E-2</v>
      </c>
      <c r="Q13" s="3">
        <v>1.8607168834683701E-2</v>
      </c>
      <c r="R13" s="3">
        <v>0</v>
      </c>
      <c r="S13" s="3">
        <v>8.4578040157653397E-3</v>
      </c>
      <c r="T13" s="3">
        <v>2.19902904409899E-2</v>
      </c>
      <c r="U13" s="3">
        <v>8.4578040157653397E-3</v>
      </c>
      <c r="V13" s="3">
        <v>2.0298729637836799E-2</v>
      </c>
      <c r="W13" s="3">
        <v>0</v>
      </c>
      <c r="X13" s="3">
        <v>1.6915608031530601E-3</v>
      </c>
      <c r="Y13" s="3">
        <v>5.0746824094591997E-3</v>
      </c>
      <c r="Z13" s="3">
        <v>0</v>
      </c>
      <c r="AA13" s="3">
        <v>1.6915608031530601E-3</v>
      </c>
      <c r="AB13" s="3">
        <v>1.6915608031530601E-3</v>
      </c>
      <c r="AC13" s="3">
        <v>0.65632559162338999</v>
      </c>
      <c r="AD13" s="32">
        <v>2.87565336536021E-2</v>
      </c>
      <c r="AE13" s="3">
        <v>5.90693032461051</v>
      </c>
    </row>
    <row r="14" spans="1:31">
      <c r="B14" s="32">
        <v>0.55068493150684905</v>
      </c>
      <c r="C14" s="3">
        <v>0.25530285300938199</v>
      </c>
      <c r="D14" s="3">
        <v>0.231900091483522</v>
      </c>
      <c r="E14" s="3">
        <v>6.8080760802501902E-2</v>
      </c>
      <c r="F14" s="3">
        <v>2.5530285300938201E-2</v>
      </c>
      <c r="G14" s="3">
        <v>9.3611046103440204E-2</v>
      </c>
      <c r="H14" s="3">
        <v>1.9147713975703601E-2</v>
      </c>
      <c r="I14" s="3">
        <v>0.33402123268727502</v>
      </c>
      <c r="J14" s="3">
        <v>1.7020190200625399E-2</v>
      </c>
      <c r="K14" s="3">
        <v>1.7020190200625399E-2</v>
      </c>
      <c r="L14" s="3">
        <v>2.3402761525859999E-2</v>
      </c>
      <c r="M14" s="3">
        <v>2.76578090760164E-2</v>
      </c>
      <c r="N14" s="3">
        <v>1.2765142650469101E-2</v>
      </c>
      <c r="O14" s="3">
        <v>1.06376188753909E-2</v>
      </c>
      <c r="P14" s="3">
        <v>2.1275237750781801E-3</v>
      </c>
      <c r="Q14" s="3">
        <v>4.2550475501563698E-3</v>
      </c>
      <c r="R14" s="3">
        <v>2.1275237750781801E-3</v>
      </c>
      <c r="S14" s="3">
        <v>8.5100951003127395E-3</v>
      </c>
      <c r="T14" s="3">
        <v>6.3825713252345503E-3</v>
      </c>
      <c r="U14" s="3">
        <v>0</v>
      </c>
      <c r="V14" s="3">
        <v>6.3825713252345503E-3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2.1275237750781801E-3</v>
      </c>
      <c r="AC14" s="3">
        <v>5.1060570601876402E-2</v>
      </c>
      <c r="AD14" s="32">
        <v>2.1275237750781801E-3</v>
      </c>
      <c r="AE14" s="3">
        <v>1.2211986468948699</v>
      </c>
    </row>
    <row r="15" spans="1:31">
      <c r="B15" s="32">
        <v>0.704109589041095</v>
      </c>
      <c r="C15" s="3">
        <v>0.288246429186026</v>
      </c>
      <c r="D15" s="3">
        <v>0.25382894510411202</v>
      </c>
      <c r="E15" s="3">
        <v>7.9590431939425194E-2</v>
      </c>
      <c r="F15" s="3">
        <v>3.8719669592152797E-2</v>
      </c>
      <c r="G15" s="3">
        <v>3.8719669592152797E-2</v>
      </c>
      <c r="H15" s="3">
        <v>4.94751333677508E-2</v>
      </c>
      <c r="I15" s="3">
        <v>0.178540698674926</v>
      </c>
      <c r="J15" s="3">
        <v>8.6043710204783998E-3</v>
      </c>
      <c r="K15" s="3">
        <v>1.50576492858372E-2</v>
      </c>
      <c r="L15" s="3">
        <v>1.72087420409568E-2</v>
      </c>
      <c r="M15" s="3">
        <v>1.29065565307176E-2</v>
      </c>
      <c r="N15" s="3">
        <v>1.0755463775598001E-2</v>
      </c>
      <c r="O15" s="3">
        <v>1.29065565307176E-2</v>
      </c>
      <c r="P15" s="3">
        <v>0</v>
      </c>
      <c r="Q15" s="3">
        <v>2.1510927551195999E-3</v>
      </c>
      <c r="R15" s="3">
        <v>0</v>
      </c>
      <c r="S15" s="3">
        <v>0</v>
      </c>
      <c r="T15" s="3">
        <v>6.4532782653587998E-3</v>
      </c>
      <c r="U15" s="3">
        <v>0</v>
      </c>
      <c r="V15" s="3">
        <v>0</v>
      </c>
      <c r="W15" s="3">
        <v>0</v>
      </c>
      <c r="X15" s="3">
        <v>4.3021855102391999E-3</v>
      </c>
      <c r="Y15" s="3">
        <v>0</v>
      </c>
      <c r="Z15" s="3">
        <v>0</v>
      </c>
      <c r="AA15" s="3">
        <v>0</v>
      </c>
      <c r="AB15" s="3">
        <v>0</v>
      </c>
      <c r="AC15" s="3">
        <v>4.5172947857511601E-2</v>
      </c>
      <c r="AD15" s="32">
        <v>2.1510927551195999E-3</v>
      </c>
      <c r="AE15" s="3">
        <v>1.0647909137842</v>
      </c>
    </row>
    <row r="16" spans="1:31">
      <c r="B16" s="32">
        <v>0.90136986301369804</v>
      </c>
      <c r="C16" s="3">
        <v>0.121335127622493</v>
      </c>
      <c r="D16" s="3">
        <v>0.10148028855699399</v>
      </c>
      <c r="E16" s="3">
        <v>3.9709678130997801E-2</v>
      </c>
      <c r="F16" s="3">
        <v>1.10304661474993E-2</v>
      </c>
      <c r="G16" s="3">
        <v>1.3236559376999199E-2</v>
      </c>
      <c r="H16" s="3">
        <v>1.54426526064991E-2</v>
      </c>
      <c r="I16" s="3">
        <v>6.50797502702464E-2</v>
      </c>
      <c r="J16" s="3">
        <v>7.7213263032495701E-3</v>
      </c>
      <c r="K16" s="3">
        <v>7.7213263032495701E-3</v>
      </c>
      <c r="L16" s="3">
        <v>9.9274195327494503E-3</v>
      </c>
      <c r="M16" s="3">
        <v>5.51523307374969E-3</v>
      </c>
      <c r="N16" s="3">
        <v>8.8243729179995102E-3</v>
      </c>
      <c r="O16" s="3">
        <v>1.1030466147499301E-3</v>
      </c>
      <c r="P16" s="3">
        <v>0</v>
      </c>
      <c r="Q16" s="3">
        <v>1.1030466147499301E-3</v>
      </c>
      <c r="R16" s="3">
        <v>0</v>
      </c>
      <c r="S16" s="3">
        <v>1.1030466147499301E-3</v>
      </c>
      <c r="T16" s="3">
        <v>1.1030466147499301E-3</v>
      </c>
      <c r="U16" s="3">
        <v>0</v>
      </c>
      <c r="V16" s="3">
        <v>9.9274195327494503E-3</v>
      </c>
      <c r="W16" s="3">
        <v>0</v>
      </c>
      <c r="X16" s="3">
        <v>0</v>
      </c>
      <c r="Y16" s="3">
        <v>2.2060932294998702E-3</v>
      </c>
      <c r="Z16" s="3">
        <v>0</v>
      </c>
      <c r="AA16" s="3">
        <v>0</v>
      </c>
      <c r="AB16" s="3">
        <v>1.1030466147499301E-3</v>
      </c>
      <c r="AC16" s="3">
        <v>4.5224911204747503E-2</v>
      </c>
      <c r="AD16" s="32">
        <v>0</v>
      </c>
      <c r="AE16" s="3">
        <v>0.46989785788347399</v>
      </c>
    </row>
    <row r="17" spans="1:31">
      <c r="B17" s="32">
        <v>0.99726027397260197</v>
      </c>
      <c r="C17" s="3">
        <v>2.09633444410784</v>
      </c>
      <c r="D17" s="3">
        <v>0.88256084014944902</v>
      </c>
      <c r="E17" s="3">
        <v>0.36352620418055098</v>
      </c>
      <c r="F17" s="3">
        <v>0.212056952438654</v>
      </c>
      <c r="G17" s="3">
        <v>0.27264465313541297</v>
      </c>
      <c r="H17" s="3">
        <v>0.21811572250833</v>
      </c>
      <c r="I17" s="3">
        <v>1.5894173482782901</v>
      </c>
      <c r="J17" s="3">
        <v>6.86660607896597E-2</v>
      </c>
      <c r="K17" s="3">
        <v>9.4920731091588398E-2</v>
      </c>
      <c r="L17" s="3">
        <v>0.12925376148641801</v>
      </c>
      <c r="M17" s="3">
        <v>0.16560638190447299</v>
      </c>
      <c r="N17" s="3">
        <v>5.6548520650307903E-2</v>
      </c>
      <c r="O17" s="3">
        <v>2.6254670301928702E-2</v>
      </c>
      <c r="P17" s="3">
        <v>2.0195900232252801E-3</v>
      </c>
      <c r="Q17" s="3">
        <v>1.6156720185802199E-2</v>
      </c>
      <c r="R17" s="3">
        <v>2.0195900232252801E-3</v>
      </c>
      <c r="S17" s="3">
        <v>4.0391800464505698E-3</v>
      </c>
      <c r="T17" s="3">
        <v>1.00979501161264E-2</v>
      </c>
      <c r="U17" s="3">
        <v>2.0195900232252801E-3</v>
      </c>
      <c r="V17" s="3">
        <v>4.84701605574068E-2</v>
      </c>
      <c r="W17" s="3">
        <v>0</v>
      </c>
      <c r="X17" s="3">
        <v>0</v>
      </c>
      <c r="Y17" s="3">
        <v>2.0195900232252801E-3</v>
      </c>
      <c r="Z17" s="3">
        <v>0</v>
      </c>
      <c r="AA17" s="3">
        <v>0</v>
      </c>
      <c r="AB17" s="3">
        <v>0</v>
      </c>
      <c r="AC17" s="3">
        <v>0.34938907401797398</v>
      </c>
      <c r="AD17" s="32">
        <v>1.00979501161264E-2</v>
      </c>
      <c r="AE17" s="3">
        <v>6.6222356861557099</v>
      </c>
    </row>
    <row r="18" spans="1:31">
      <c r="B18" s="32">
        <v>1.74794520547945</v>
      </c>
      <c r="C18" s="3">
        <v>1.0428019419399499</v>
      </c>
      <c r="D18" s="3">
        <v>0.26305360150599399</v>
      </c>
      <c r="E18" s="3">
        <v>0.13722381848806101</v>
      </c>
      <c r="F18" s="3">
        <v>5.59793916575844E-2</v>
      </c>
      <c r="G18" s="3">
        <v>7.3813534132567096E-2</v>
      </c>
      <c r="H18" s="3">
        <v>4.5576141880511199E-2</v>
      </c>
      <c r="I18" s="3">
        <v>0.97146537204002703</v>
      </c>
      <c r="J18" s="3">
        <v>1.3375606856236901E-2</v>
      </c>
      <c r="K18" s="3">
        <v>3.71544634895472E-2</v>
      </c>
      <c r="L18" s="3">
        <v>3.0218963638165001E-2</v>
      </c>
      <c r="M18" s="3">
        <v>1.2880214009709699E-2</v>
      </c>
      <c r="N18" s="3">
        <v>1.2880214009709699E-2</v>
      </c>
      <c r="O18" s="3">
        <v>6.4401070048548496E-3</v>
      </c>
      <c r="P18" s="3">
        <v>0</v>
      </c>
      <c r="Q18" s="3">
        <v>4.9539284652729597E-3</v>
      </c>
      <c r="R18" s="3">
        <v>1.4861785395818799E-3</v>
      </c>
      <c r="S18" s="3">
        <v>4.9539284652729595E-4</v>
      </c>
      <c r="T18" s="3">
        <v>1.9815713861091799E-3</v>
      </c>
      <c r="U18" s="3">
        <v>4.9539284652729595E-4</v>
      </c>
      <c r="V18" s="3">
        <v>9.907856930545919E-4</v>
      </c>
      <c r="W18" s="3">
        <v>4.9539284652729595E-4</v>
      </c>
      <c r="X18" s="3">
        <v>9.907856930545919E-4</v>
      </c>
      <c r="Y18" s="3">
        <v>9.907856930545919E-4</v>
      </c>
      <c r="Z18" s="3">
        <v>4.9539284652729595E-4</v>
      </c>
      <c r="AA18" s="3">
        <v>4.9539284652729595E-4</v>
      </c>
      <c r="AB18" s="3">
        <v>0</v>
      </c>
      <c r="AC18" s="3">
        <v>0.12434360447835099</v>
      </c>
      <c r="AD18" s="32">
        <v>1.4861785395818799E-3</v>
      </c>
      <c r="AE18" s="3">
        <v>2.8425641533736199</v>
      </c>
    </row>
    <row r="19" spans="1:31">
      <c r="B19" s="32">
        <v>2.0054794520547898</v>
      </c>
      <c r="C19" s="3">
        <v>0.70834678721343203</v>
      </c>
      <c r="D19" s="3">
        <v>0.39251695188892399</v>
      </c>
      <c r="E19" s="3">
        <v>6.9623829512431304E-2</v>
      </c>
      <c r="F19" s="3">
        <v>4.6415886341620902E-2</v>
      </c>
      <c r="G19" s="3">
        <v>0.25427833387148802</v>
      </c>
      <c r="H19" s="3">
        <v>2.72441072005166E-2</v>
      </c>
      <c r="I19" s="3">
        <v>0.82135938004520503</v>
      </c>
      <c r="J19" s="3">
        <v>2.4216984178236999E-2</v>
      </c>
      <c r="K19" s="3">
        <v>4.33887633193413E-2</v>
      </c>
      <c r="L19" s="3">
        <v>2.72441072005166E-2</v>
      </c>
      <c r="M19" s="3">
        <v>2.3207943170810399E-2</v>
      </c>
      <c r="N19" s="3">
        <v>1.61446561188246E-2</v>
      </c>
      <c r="O19" s="3">
        <v>1.10994510816919E-2</v>
      </c>
      <c r="P19" s="3">
        <v>1.0090410074265401E-3</v>
      </c>
      <c r="Q19" s="3">
        <v>3.02712302227962E-3</v>
      </c>
      <c r="R19" s="3">
        <v>0</v>
      </c>
      <c r="S19" s="3">
        <v>1.0090410074265401E-3</v>
      </c>
      <c r="T19" s="3">
        <v>7.0632870519857904E-3</v>
      </c>
      <c r="U19" s="3">
        <v>1.0090410074265401E-3</v>
      </c>
      <c r="V19" s="3">
        <v>1.0090410074265401E-3</v>
      </c>
      <c r="W19" s="3">
        <v>0</v>
      </c>
      <c r="X19" s="3">
        <v>0</v>
      </c>
      <c r="Y19" s="3">
        <v>2.0180820148530802E-3</v>
      </c>
      <c r="Z19" s="3">
        <v>0</v>
      </c>
      <c r="AA19" s="3">
        <v>0</v>
      </c>
      <c r="AB19" s="3">
        <v>1.0090410074265401E-3</v>
      </c>
      <c r="AC19" s="3">
        <v>6.2560542460445595E-2</v>
      </c>
      <c r="AD19" s="32">
        <v>2.0180820148530802E-3</v>
      </c>
      <c r="AE19" s="3">
        <v>2.5468195027445901</v>
      </c>
    </row>
    <row r="20" spans="1:31">
      <c r="B20" s="32">
        <v>2.4931506849314999</v>
      </c>
      <c r="C20" s="3">
        <v>0.31608494603602699</v>
      </c>
      <c r="D20" s="3">
        <v>9.7551178504310901E-2</v>
      </c>
      <c r="E20" s="3">
        <v>3.1082483346961801E-2</v>
      </c>
      <c r="F20" s="3">
        <v>1.9127682059668801E-2</v>
      </c>
      <c r="G20" s="3">
        <v>2.34314105230942E-2</v>
      </c>
      <c r="H20" s="3">
        <v>1.43457615447516E-2</v>
      </c>
      <c r="I20" s="3">
        <v>0.43945849532088999</v>
      </c>
      <c r="J20" s="3">
        <v>4.7819205149172003E-3</v>
      </c>
      <c r="K20" s="3">
        <v>8.1292648753592406E-3</v>
      </c>
      <c r="L20" s="3">
        <v>1.33893774417681E-2</v>
      </c>
      <c r="M20" s="3">
        <v>8.60745692685096E-3</v>
      </c>
      <c r="N20" s="3">
        <v>7.1728807723758E-3</v>
      </c>
      <c r="O20" s="3">
        <v>4.30372846342548E-3</v>
      </c>
      <c r="P20" s="3">
        <v>9.5638410298344004E-4</v>
      </c>
      <c r="Q20" s="3">
        <v>1.43457615447516E-3</v>
      </c>
      <c r="R20" s="3">
        <v>0</v>
      </c>
      <c r="S20" s="3">
        <v>0</v>
      </c>
      <c r="T20" s="3">
        <v>1.43457615447516E-3</v>
      </c>
      <c r="U20" s="3">
        <v>4.7819205149172002E-4</v>
      </c>
      <c r="V20" s="3">
        <v>4.7819205149172002E-4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2.6778754883536302E-2</v>
      </c>
      <c r="AD20" s="32">
        <v>4.7819205149172002E-4</v>
      </c>
      <c r="AE20" s="3">
        <v>1.0195054537803401</v>
      </c>
    </row>
    <row r="21" spans="1:31">
      <c r="B21" s="32">
        <v>2.9945205479452</v>
      </c>
      <c r="C21" s="3">
        <v>0.35553671917308199</v>
      </c>
      <c r="D21" s="3">
        <v>0.132443314261496</v>
      </c>
      <c r="E21" s="3">
        <v>3.29636693273056E-2</v>
      </c>
      <c r="F21" s="3">
        <v>3.06091215182124E-2</v>
      </c>
      <c r="G21" s="3">
        <v>6.65159756068847E-2</v>
      </c>
      <c r="H21" s="3">
        <v>1.76591085681994E-2</v>
      </c>
      <c r="I21" s="3">
        <v>0.63690518235972704</v>
      </c>
      <c r="J21" s="3">
        <v>7.0636434272797902E-3</v>
      </c>
      <c r="K21" s="3">
        <v>1.35386499022862E-2</v>
      </c>
      <c r="L21" s="3">
        <v>1.35386499022862E-2</v>
      </c>
      <c r="M21" s="3">
        <v>1.7070471615926099E-2</v>
      </c>
      <c r="N21" s="3">
        <v>1.53045607591062E-2</v>
      </c>
      <c r="O21" s="3">
        <v>6.4750064750064701E-3</v>
      </c>
      <c r="P21" s="3">
        <v>1.17727390454663E-3</v>
      </c>
      <c r="Q21" s="3">
        <v>2.9431847613665702E-3</v>
      </c>
      <c r="R21" s="3">
        <v>5.8863695227331502E-4</v>
      </c>
      <c r="S21" s="3">
        <v>5.8863695227331502E-4</v>
      </c>
      <c r="T21" s="3">
        <v>2.9431847613665702E-3</v>
      </c>
      <c r="U21" s="3">
        <v>0</v>
      </c>
      <c r="V21" s="3">
        <v>0</v>
      </c>
      <c r="W21" s="3">
        <v>0</v>
      </c>
      <c r="X21" s="3">
        <v>0</v>
      </c>
      <c r="Y21" s="3">
        <v>5.8863695227331502E-4</v>
      </c>
      <c r="Z21" s="3">
        <v>0</v>
      </c>
      <c r="AA21" s="3">
        <v>0</v>
      </c>
      <c r="AB21" s="3">
        <v>0</v>
      </c>
      <c r="AC21" s="3">
        <v>3.3552306279579003E-2</v>
      </c>
      <c r="AD21" s="32">
        <v>2.3545478090932601E-3</v>
      </c>
      <c r="AE21" s="3">
        <v>1.39036048126957</v>
      </c>
    </row>
    <row r="22" spans="1:31">
      <c r="B22" s="32">
        <v>3.9917808219177999</v>
      </c>
      <c r="C22" s="3">
        <v>0.30656863826969699</v>
      </c>
      <c r="D22" s="3">
        <v>0.145525270359744</v>
      </c>
      <c r="E22" s="3">
        <v>2.9656808651511799E-2</v>
      </c>
      <c r="F22" s="3">
        <v>3.06913484881924E-2</v>
      </c>
      <c r="G22" s="3">
        <v>9.1384352240123506E-2</v>
      </c>
      <c r="H22" s="3">
        <v>1.06902449790333E-2</v>
      </c>
      <c r="I22" s="3">
        <v>0.39691845067314002</v>
      </c>
      <c r="J22" s="3">
        <v>7.9314720812182701E-3</v>
      </c>
      <c r="K22" s="3">
        <v>1.7932023835797801E-2</v>
      </c>
      <c r="L22" s="3">
        <v>1.1035091591260201E-2</v>
      </c>
      <c r="M22" s="3">
        <v>1.48284043257559E-2</v>
      </c>
      <c r="N22" s="3">
        <v>1.4483557713529001E-2</v>
      </c>
      <c r="O22" s="3">
        <v>3.79331273449569E-3</v>
      </c>
      <c r="P22" s="3">
        <v>1.7242330611344E-3</v>
      </c>
      <c r="Q22" s="3">
        <v>3.4484661222688101E-4</v>
      </c>
      <c r="R22" s="3">
        <v>0</v>
      </c>
      <c r="S22" s="3">
        <v>0</v>
      </c>
      <c r="T22" s="3">
        <v>3.44846612226881E-3</v>
      </c>
      <c r="U22" s="3">
        <v>3.4484661222688101E-4</v>
      </c>
      <c r="V22" s="3">
        <v>0</v>
      </c>
      <c r="W22" s="3">
        <v>0</v>
      </c>
      <c r="X22" s="3">
        <v>0</v>
      </c>
      <c r="Y22" s="3">
        <v>6.8969322445376299E-4</v>
      </c>
      <c r="Z22" s="3">
        <v>0</v>
      </c>
      <c r="AA22" s="3">
        <v>0</v>
      </c>
      <c r="AB22" s="3">
        <v>3.4484661222688101E-4</v>
      </c>
      <c r="AC22" s="3">
        <v>2.72428823659236E-2</v>
      </c>
      <c r="AD22" s="32">
        <v>1.03453983668064E-3</v>
      </c>
      <c r="AE22" s="3">
        <v>1.11661333039064</v>
      </c>
    </row>
    <row r="23" spans="1:31">
      <c r="C23" s="41" t="s">
        <v>89</v>
      </c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6" spans="1:31">
      <c r="A26" s="1" t="s">
        <v>25</v>
      </c>
    </row>
    <row r="27" spans="1:31" ht="34">
      <c r="B27" s="6"/>
      <c r="C27" s="30" t="s">
        <v>11</v>
      </c>
      <c r="D27" s="30" t="s">
        <v>13</v>
      </c>
      <c r="E27" s="30" t="s">
        <v>14</v>
      </c>
      <c r="F27" s="30" t="s">
        <v>12</v>
      </c>
      <c r="G27" s="30" t="s">
        <v>15</v>
      </c>
      <c r="H27" s="30" t="s">
        <v>1</v>
      </c>
    </row>
    <row r="28" spans="1:31">
      <c r="B28" s="10" t="s">
        <v>2</v>
      </c>
      <c r="C28" s="28">
        <v>513187</v>
      </c>
      <c r="D28" s="28">
        <v>14831</v>
      </c>
      <c r="E28" s="28">
        <v>2376</v>
      </c>
      <c r="F28" s="28">
        <v>139344</v>
      </c>
      <c r="G28" s="28">
        <v>66693</v>
      </c>
      <c r="H28" s="28">
        <v>736431</v>
      </c>
      <c r="K28" s="31"/>
    </row>
    <row r="29" spans="1:31">
      <c r="B29" s="10" t="s">
        <v>3</v>
      </c>
      <c r="C29" s="28">
        <v>817254</v>
      </c>
      <c r="D29" s="28">
        <v>15618</v>
      </c>
      <c r="E29" s="28">
        <v>2503</v>
      </c>
      <c r="F29" s="28">
        <v>318981</v>
      </c>
      <c r="G29" s="28">
        <v>233182</v>
      </c>
      <c r="H29" s="28">
        <v>1387538</v>
      </c>
    </row>
    <row r="30" spans="1:31">
      <c r="B30" s="10" t="s">
        <v>7</v>
      </c>
      <c r="C30" s="6">
        <v>12</v>
      </c>
      <c r="D30" s="6">
        <v>8</v>
      </c>
      <c r="E30" s="6">
        <v>3</v>
      </c>
      <c r="F30" s="6">
        <v>5</v>
      </c>
      <c r="G30" s="6">
        <v>8</v>
      </c>
      <c r="H30" s="6">
        <v>36</v>
      </c>
    </row>
    <row r="31" spans="1:31">
      <c r="B31" s="10" t="s">
        <v>10</v>
      </c>
      <c r="C31" s="6">
        <v>8</v>
      </c>
      <c r="D31" s="6">
        <v>8</v>
      </c>
      <c r="E31" s="6">
        <v>3</v>
      </c>
      <c r="F31" s="6">
        <v>5</v>
      </c>
      <c r="G31" s="6">
        <v>8</v>
      </c>
      <c r="H31" s="6">
        <v>8</v>
      </c>
    </row>
    <row r="33" spans="1:11">
      <c r="A33" s="1" t="s">
        <v>5</v>
      </c>
    </row>
    <row r="34" spans="1:11" ht="17">
      <c r="B34" s="30" t="s">
        <v>0</v>
      </c>
      <c r="C34" s="30">
        <v>1</v>
      </c>
      <c r="D34" s="30">
        <v>5</v>
      </c>
      <c r="E34" s="30">
        <v>6</v>
      </c>
      <c r="F34" s="30">
        <v>10</v>
      </c>
      <c r="G34" s="30">
        <v>11</v>
      </c>
      <c r="H34" s="30">
        <v>14</v>
      </c>
      <c r="I34" s="30">
        <v>25</v>
      </c>
      <c r="J34" s="30">
        <v>29</v>
      </c>
      <c r="K34" s="30" t="s">
        <v>1</v>
      </c>
    </row>
    <row r="35" spans="1:11" ht="17">
      <c r="B35" s="12" t="s">
        <v>7</v>
      </c>
      <c r="C35" s="6">
        <v>19</v>
      </c>
      <c r="D35" s="6">
        <v>15</v>
      </c>
      <c r="E35" s="6">
        <v>20</v>
      </c>
      <c r="F35" s="6">
        <v>14</v>
      </c>
      <c r="G35" s="6">
        <v>18</v>
      </c>
      <c r="H35" s="6">
        <v>13</v>
      </c>
      <c r="I35" s="6">
        <v>12</v>
      </c>
      <c r="J35" s="6">
        <v>20</v>
      </c>
      <c r="K35" s="6">
        <v>131</v>
      </c>
    </row>
    <row r="36" spans="1:11" ht="17">
      <c r="B36" s="12" t="s">
        <v>2</v>
      </c>
      <c r="C36" s="29">
        <v>932648</v>
      </c>
      <c r="D36" s="29">
        <v>795897</v>
      </c>
      <c r="E36" s="29">
        <v>719022</v>
      </c>
      <c r="F36" s="29">
        <v>911761</v>
      </c>
      <c r="G36" s="29">
        <v>302551</v>
      </c>
      <c r="H36" s="29">
        <v>925892</v>
      </c>
      <c r="I36" s="29">
        <v>108930</v>
      </c>
      <c r="J36" s="29">
        <v>769204</v>
      </c>
      <c r="K36" s="29">
        <v>5465905</v>
      </c>
    </row>
    <row r="37" spans="1:11" ht="17">
      <c r="B37" s="12" t="s">
        <v>3</v>
      </c>
      <c r="C37" s="29">
        <v>1888627</v>
      </c>
      <c r="D37" s="29">
        <v>1145649</v>
      </c>
      <c r="E37" s="29">
        <v>1429301</v>
      </c>
      <c r="F37" s="29">
        <v>1528786</v>
      </c>
      <c r="G37" s="29">
        <v>612742</v>
      </c>
      <c r="H37" s="29">
        <v>1567551</v>
      </c>
      <c r="I37" s="29">
        <v>476387</v>
      </c>
      <c r="J37" s="29">
        <v>1299390</v>
      </c>
      <c r="K37" s="29">
        <v>9948433</v>
      </c>
    </row>
    <row r="38" spans="1:11" ht="70" customHeight="1">
      <c r="B38" s="38" t="s">
        <v>118</v>
      </c>
      <c r="C38" s="6">
        <v>10</v>
      </c>
      <c r="D38" s="6" t="s">
        <v>4</v>
      </c>
      <c r="E38" s="6">
        <v>8</v>
      </c>
      <c r="F38" s="6" t="s">
        <v>4</v>
      </c>
      <c r="G38" s="6" t="s">
        <v>4</v>
      </c>
      <c r="H38" s="6" t="s">
        <v>4</v>
      </c>
      <c r="I38" s="6">
        <v>2</v>
      </c>
      <c r="J38" s="6">
        <v>2</v>
      </c>
      <c r="K38" s="6">
        <v>22</v>
      </c>
    </row>
    <row r="39" spans="1:11" ht="34">
      <c r="B39" s="38" t="s">
        <v>119</v>
      </c>
      <c r="C39" s="29">
        <v>2736</v>
      </c>
      <c r="D39" s="6" t="s">
        <v>4</v>
      </c>
      <c r="E39" s="29">
        <v>75755</v>
      </c>
      <c r="F39" s="6" t="s">
        <v>4</v>
      </c>
      <c r="G39" s="6" t="s">
        <v>4</v>
      </c>
      <c r="H39" s="6" t="s">
        <v>4</v>
      </c>
      <c r="I39" s="6">
        <v>128</v>
      </c>
      <c r="J39" s="6">
        <v>400</v>
      </c>
      <c r="K39" s="29">
        <v>79019</v>
      </c>
    </row>
    <row r="40" spans="1:11" ht="34">
      <c r="B40" s="12" t="s">
        <v>8</v>
      </c>
      <c r="C40" s="6">
        <v>28</v>
      </c>
      <c r="D40" s="6">
        <v>2</v>
      </c>
      <c r="E40" s="6">
        <v>7</v>
      </c>
      <c r="F40" s="6">
        <v>9</v>
      </c>
      <c r="G40" s="6">
        <v>2</v>
      </c>
      <c r="H40" s="6">
        <v>10</v>
      </c>
      <c r="I40" s="6">
        <v>6</v>
      </c>
      <c r="J40" s="6">
        <v>15</v>
      </c>
      <c r="K40" s="6">
        <v>79</v>
      </c>
    </row>
    <row r="41" spans="1:11" ht="34">
      <c r="B41" s="12" t="s">
        <v>9</v>
      </c>
      <c r="C41" s="29">
        <v>41492</v>
      </c>
      <c r="D41" s="6">
        <v>569</v>
      </c>
      <c r="E41" s="29">
        <v>2297</v>
      </c>
      <c r="F41" s="29">
        <v>4293</v>
      </c>
      <c r="G41" s="29">
        <v>13571</v>
      </c>
      <c r="H41" s="29">
        <v>8089</v>
      </c>
      <c r="I41" s="29">
        <v>1071</v>
      </c>
      <c r="J41" s="29">
        <v>28885</v>
      </c>
      <c r="K41" s="29">
        <v>100267</v>
      </c>
    </row>
  </sheetData>
  <mergeCells count="1">
    <mergeCell ref="C23:AE2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745A2-38D2-4846-A210-676AF1E9F0CB}">
  <dimension ref="A1:X47"/>
  <sheetViews>
    <sheetView workbookViewId="0"/>
  </sheetViews>
  <sheetFormatPr baseColWidth="10" defaultRowHeight="16"/>
  <cols>
    <col min="1" max="1" width="13.5" style="6" customWidth="1"/>
    <col min="2" max="23" width="21.6640625" style="6" customWidth="1"/>
    <col min="24" max="24" width="21.6640625" style="3" customWidth="1"/>
    <col min="25" max="16384" width="10.83203125" style="3"/>
  </cols>
  <sheetData>
    <row r="1" spans="1:24" ht="18">
      <c r="A1" s="40" t="s">
        <v>121</v>
      </c>
    </row>
    <row r="2" spans="1:24" s="40" customFormat="1" ht="18"/>
    <row r="3" spans="1:24">
      <c r="A3" s="11" t="s">
        <v>25</v>
      </c>
    </row>
    <row r="4" spans="1:24" ht="17" customHeight="1">
      <c r="A4" s="3"/>
      <c r="B4" s="42" t="s">
        <v>26</v>
      </c>
      <c r="C4" s="42"/>
      <c r="E4" s="42" t="s">
        <v>27</v>
      </c>
      <c r="F4" s="42"/>
      <c r="H4" s="42" t="s">
        <v>28</v>
      </c>
      <c r="I4" s="42"/>
      <c r="K4" s="42" t="s">
        <v>29</v>
      </c>
      <c r="L4" s="42"/>
      <c r="N4" s="42" t="s">
        <v>30</v>
      </c>
      <c r="O4" s="42"/>
      <c r="Q4" s="42" t="s">
        <v>31</v>
      </c>
      <c r="R4" s="42"/>
      <c r="T4" s="42" t="s">
        <v>32</v>
      </c>
      <c r="U4" s="42"/>
      <c r="W4" s="42" t="s">
        <v>33</v>
      </c>
      <c r="X4" s="42"/>
    </row>
    <row r="5" spans="1:24" s="1" customFormat="1" ht="34" customHeight="1">
      <c r="B5" s="35" t="s">
        <v>59</v>
      </c>
      <c r="C5" s="12" t="s">
        <v>111</v>
      </c>
      <c r="D5" s="10"/>
      <c r="E5" s="35" t="s">
        <v>59</v>
      </c>
      <c r="F5" s="12" t="s">
        <v>111</v>
      </c>
      <c r="G5" s="10"/>
      <c r="H5" s="35" t="s">
        <v>59</v>
      </c>
      <c r="I5" s="12" t="s">
        <v>111</v>
      </c>
      <c r="J5" s="10"/>
      <c r="K5" s="35" t="s">
        <v>59</v>
      </c>
      <c r="L5" s="12" t="s">
        <v>111</v>
      </c>
      <c r="M5" s="10"/>
      <c r="N5" s="35" t="s">
        <v>59</v>
      </c>
      <c r="O5" s="12" t="s">
        <v>111</v>
      </c>
      <c r="P5" s="10"/>
      <c r="Q5" s="35" t="s">
        <v>59</v>
      </c>
      <c r="R5" s="12" t="s">
        <v>111</v>
      </c>
      <c r="S5" s="10"/>
      <c r="T5" s="35" t="s">
        <v>59</v>
      </c>
      <c r="U5" s="12" t="s">
        <v>111</v>
      </c>
      <c r="V5" s="10"/>
      <c r="W5" s="35" t="s">
        <v>59</v>
      </c>
      <c r="X5" s="10" t="s">
        <v>34</v>
      </c>
    </row>
    <row r="6" spans="1:24">
      <c r="A6" s="3"/>
      <c r="B6" s="36">
        <v>0</v>
      </c>
      <c r="C6" s="6">
        <v>0</v>
      </c>
      <c r="E6" s="36">
        <v>0</v>
      </c>
      <c r="F6" s="6">
        <v>0</v>
      </c>
      <c r="H6" s="36">
        <v>0</v>
      </c>
      <c r="I6" s="6">
        <v>0</v>
      </c>
      <c r="K6" s="36">
        <v>0.115068493150684</v>
      </c>
      <c r="L6" s="6">
        <v>0</v>
      </c>
      <c r="N6" s="36">
        <v>0.115068493150684</v>
      </c>
      <c r="O6" s="6">
        <v>0</v>
      </c>
      <c r="Q6" s="36">
        <v>0.147945205479452</v>
      </c>
      <c r="R6" s="6">
        <v>0</v>
      </c>
      <c r="T6" s="36">
        <v>0.117808219178082</v>
      </c>
      <c r="U6" s="6">
        <v>0</v>
      </c>
      <c r="W6" s="36">
        <v>0.12876712328767101</v>
      </c>
      <c r="X6" s="6">
        <v>0</v>
      </c>
    </row>
    <row r="7" spans="1:24">
      <c r="A7" s="3"/>
      <c r="B7" s="36">
        <v>0.106849315068493</v>
      </c>
      <c r="C7" s="6">
        <v>0</v>
      </c>
      <c r="E7" s="36">
        <v>0.12602739726027301</v>
      </c>
      <c r="F7" s="6">
        <v>0</v>
      </c>
      <c r="H7" s="36">
        <v>0.115068493150684</v>
      </c>
      <c r="I7" s="6">
        <v>0</v>
      </c>
      <c r="K7" s="36">
        <v>0.20821917808219101</v>
      </c>
      <c r="L7" s="6">
        <v>0</v>
      </c>
      <c r="N7" s="36">
        <v>0.19178082191780799</v>
      </c>
      <c r="O7" s="6">
        <v>0</v>
      </c>
      <c r="Q7" s="36">
        <v>0.20821917808219101</v>
      </c>
      <c r="R7" s="6">
        <v>0</v>
      </c>
      <c r="T7" s="36">
        <v>0.17534246575342399</v>
      </c>
      <c r="U7" s="6">
        <v>0</v>
      </c>
      <c r="W7" s="36">
        <v>0.18630136986301299</v>
      </c>
      <c r="X7" s="6">
        <v>0</v>
      </c>
    </row>
    <row r="8" spans="1:24">
      <c r="A8" s="3"/>
      <c r="B8" s="36">
        <v>0.164383561643835</v>
      </c>
      <c r="C8" s="6">
        <v>0</v>
      </c>
      <c r="E8" s="36">
        <v>0.18356164383561599</v>
      </c>
      <c r="F8" s="6">
        <v>0</v>
      </c>
      <c r="H8" s="36">
        <v>0.17260273972602699</v>
      </c>
      <c r="I8" s="6">
        <v>0</v>
      </c>
      <c r="K8" s="36">
        <v>0.24931506849314999</v>
      </c>
      <c r="L8" s="6">
        <v>0</v>
      </c>
      <c r="N8" s="36">
        <v>0.28767123287671198</v>
      </c>
      <c r="O8" s="6">
        <v>0</v>
      </c>
      <c r="Q8" s="36">
        <v>0.62739726027397202</v>
      </c>
      <c r="R8" s="6">
        <v>0</v>
      </c>
      <c r="T8" s="36">
        <v>0.21369863013698601</v>
      </c>
      <c r="U8" s="6">
        <v>0.34476979433524002</v>
      </c>
      <c r="W8" s="36">
        <v>0.20821917808219101</v>
      </c>
      <c r="X8" s="6">
        <v>0</v>
      </c>
    </row>
    <row r="9" spans="1:24">
      <c r="A9" s="3"/>
      <c r="B9" s="36">
        <v>0.18356164383561599</v>
      </c>
      <c r="C9" s="6">
        <v>0</v>
      </c>
      <c r="E9" s="36">
        <v>0.20273972602739701</v>
      </c>
      <c r="F9" s="6">
        <v>0</v>
      </c>
      <c r="H9" s="36">
        <v>0.19178082191780799</v>
      </c>
      <c r="I9" s="6">
        <v>1.32502981317079E-2</v>
      </c>
      <c r="K9" s="36">
        <v>0.28493150684931501</v>
      </c>
      <c r="L9" s="6">
        <v>0.61630988179950497</v>
      </c>
      <c r="N9" s="36">
        <v>0.306849315068493</v>
      </c>
      <c r="O9" s="6">
        <v>0</v>
      </c>
      <c r="Q9" s="36">
        <v>0.66849315068493098</v>
      </c>
      <c r="R9" s="6">
        <v>4.2064597426714405</v>
      </c>
      <c r="T9" s="36">
        <v>0.25205479452054702</v>
      </c>
      <c r="U9" s="6">
        <v>1.35836995605273</v>
      </c>
      <c r="W9" s="36">
        <v>0.224657534246575</v>
      </c>
      <c r="X9" s="6">
        <v>0</v>
      </c>
    </row>
    <row r="10" spans="1:24">
      <c r="A10" s="3"/>
      <c r="B10" s="36">
        <v>0.20273972602739701</v>
      </c>
      <c r="C10" s="6">
        <v>0</v>
      </c>
      <c r="E10" s="36">
        <v>0.221917808219178</v>
      </c>
      <c r="F10" s="6">
        <v>0</v>
      </c>
      <c r="H10" s="36">
        <v>0.21095890410958901</v>
      </c>
      <c r="I10" s="6">
        <v>0.157604412923561</v>
      </c>
      <c r="K10" s="36">
        <v>0.30410958904109497</v>
      </c>
      <c r="L10" s="6">
        <v>0.80126760986452794</v>
      </c>
      <c r="N10" s="36">
        <v>0.32602739726027302</v>
      </c>
      <c r="O10" s="6">
        <v>2.2099447513812102E-2</v>
      </c>
      <c r="Q10" s="36">
        <v>0.68493150684931503</v>
      </c>
      <c r="R10" s="6">
        <v>1.9391240801481899</v>
      </c>
      <c r="T10" s="36">
        <v>0.27123287671232799</v>
      </c>
      <c r="U10" s="6">
        <v>0.41443733005876598</v>
      </c>
      <c r="W10" s="36">
        <v>0.243835616438356</v>
      </c>
      <c r="X10" s="6">
        <v>0.13698426169949801</v>
      </c>
    </row>
    <row r="11" spans="1:24">
      <c r="A11" s="3"/>
      <c r="B11" s="36">
        <v>0.221917808219178</v>
      </c>
      <c r="C11" s="6">
        <v>2.8247043172416299E-2</v>
      </c>
      <c r="E11" s="36">
        <v>0.241095890410958</v>
      </c>
      <c r="F11" s="6">
        <v>0</v>
      </c>
      <c r="H11" s="36">
        <v>0.230136986301369</v>
      </c>
      <c r="I11" s="6">
        <v>7.0198620803567702E-2</v>
      </c>
      <c r="K11" s="36">
        <v>0.32602739726027302</v>
      </c>
      <c r="L11" s="6">
        <v>1.39032914698313</v>
      </c>
      <c r="N11" s="36">
        <v>0.34520547945205399</v>
      </c>
      <c r="O11" s="6">
        <v>0.41991956470309899</v>
      </c>
      <c r="Q11" s="36">
        <v>0.704109589041095</v>
      </c>
      <c r="R11" s="6">
        <v>0.72497372163482299</v>
      </c>
      <c r="T11" s="36">
        <v>0.29041095890410901</v>
      </c>
      <c r="U11" s="6">
        <v>0.59964887480334694</v>
      </c>
      <c r="W11" s="36">
        <v>0.26301369863013602</v>
      </c>
      <c r="X11" s="6">
        <v>9.8585015077708107</v>
      </c>
    </row>
    <row r="12" spans="1:24">
      <c r="A12" s="3"/>
      <c r="B12" s="36">
        <v>0.241095890410958</v>
      </c>
      <c r="C12" s="6">
        <v>9.5569490131578902</v>
      </c>
      <c r="E12" s="36">
        <v>0.26027397260273899</v>
      </c>
      <c r="F12" s="6">
        <v>1.7831669044222499E-2</v>
      </c>
      <c r="H12" s="36">
        <v>0.24931506849314999</v>
      </c>
      <c r="I12" s="6">
        <v>8.0655168135004299E-2</v>
      </c>
      <c r="K12" s="36">
        <v>0.38356164383561597</v>
      </c>
      <c r="L12" s="6">
        <v>1.6984347477409099</v>
      </c>
      <c r="N12" s="36">
        <v>0.36438356164383501</v>
      </c>
      <c r="O12" s="6">
        <v>3.20101351351351</v>
      </c>
      <c r="Q12" s="36">
        <v>0.8</v>
      </c>
      <c r="R12" s="6">
        <v>0.42894355102868398</v>
      </c>
      <c r="T12" s="36">
        <v>0.36712328767123198</v>
      </c>
      <c r="U12" s="6">
        <v>0.215067267389836</v>
      </c>
      <c r="W12" s="36">
        <v>0.28219178082191698</v>
      </c>
      <c r="X12" s="6">
        <v>4.5109688296569797</v>
      </c>
    </row>
    <row r="13" spans="1:24">
      <c r="A13" s="3"/>
      <c r="B13" s="36">
        <v>0.26027397260273899</v>
      </c>
      <c r="C13" s="6">
        <v>4.9647990613083</v>
      </c>
      <c r="E13" s="36">
        <v>0.27671232876712298</v>
      </c>
      <c r="F13" s="6">
        <v>8.5079565148889202E-2</v>
      </c>
      <c r="H13" s="36">
        <v>0.26849315068493101</v>
      </c>
      <c r="I13" s="6">
        <v>0.29661588243225001</v>
      </c>
      <c r="K13" s="36">
        <v>0.65205479452054704</v>
      </c>
      <c r="L13" s="6">
        <v>0.145527210330259</v>
      </c>
      <c r="N13" s="36">
        <v>0.38356164383561597</v>
      </c>
      <c r="O13" s="6">
        <v>3.9260183819357697</v>
      </c>
      <c r="Q13" s="36">
        <v>1.0109589041095799</v>
      </c>
      <c r="R13" s="6">
        <v>0.12563224016968499</v>
      </c>
      <c r="T13" s="36">
        <v>0.50136986301369801</v>
      </c>
      <c r="U13" s="6">
        <v>3.4535807352987301E-2</v>
      </c>
      <c r="W13" s="36">
        <v>0.301369863013698</v>
      </c>
      <c r="X13" s="6">
        <v>4.0899027437336901</v>
      </c>
    </row>
    <row r="14" spans="1:24">
      <c r="A14" s="3"/>
      <c r="B14" s="36">
        <v>0.27945205479452001</v>
      </c>
      <c r="C14" s="6">
        <v>10.3619565905207</v>
      </c>
      <c r="E14" s="36">
        <v>0.33698630136986302</v>
      </c>
      <c r="F14" s="6">
        <v>0.15315144625489399</v>
      </c>
      <c r="H14" s="36">
        <v>0.28767123287671198</v>
      </c>
      <c r="I14" s="6">
        <v>0.49937951347876103</v>
      </c>
      <c r="K14" s="36">
        <v>0.84383561643835603</v>
      </c>
      <c r="L14" s="6">
        <v>0.13072739303755498</v>
      </c>
      <c r="N14" s="36">
        <v>0.42191780821917801</v>
      </c>
      <c r="O14" s="6">
        <v>2.6375240031627603</v>
      </c>
      <c r="Q14" s="36">
        <v>1.2794520547945201</v>
      </c>
      <c r="R14" s="6">
        <v>0.47246041488206098</v>
      </c>
      <c r="T14" s="36">
        <v>0.73150684931506804</v>
      </c>
      <c r="U14" s="6">
        <v>1.01372584798167E-2</v>
      </c>
      <c r="W14" s="36">
        <v>0.33972602739725999</v>
      </c>
      <c r="X14" s="6">
        <v>4.15967232928221</v>
      </c>
    </row>
    <row r="15" spans="1:24">
      <c r="A15" s="3"/>
      <c r="B15" s="36">
        <v>0.35616438356164298</v>
      </c>
      <c r="C15" s="6">
        <v>5.90693032461051</v>
      </c>
      <c r="E15" s="36">
        <v>0.36438356164383501</v>
      </c>
      <c r="F15" s="6">
        <v>0.23750982655092201</v>
      </c>
      <c r="H15" s="36">
        <v>0.32602739726027302</v>
      </c>
      <c r="I15" s="6">
        <v>0.16339052001533799</v>
      </c>
      <c r="K15" s="36">
        <v>1.0739726027397201</v>
      </c>
      <c r="L15" s="6">
        <v>0.17929810067061</v>
      </c>
      <c r="N15" s="36">
        <v>0.44109589041095798</v>
      </c>
      <c r="O15" s="6">
        <v>1.54344238771703</v>
      </c>
      <c r="Q15" s="36">
        <v>1.7671232876712299</v>
      </c>
      <c r="R15" s="6">
        <v>0.359778627659884</v>
      </c>
      <c r="T15" s="36">
        <v>0.86575342465753402</v>
      </c>
      <c r="U15" s="6">
        <v>2.6858616244091102E-3</v>
      </c>
      <c r="W15" s="36">
        <v>0.37808219178082098</v>
      </c>
      <c r="X15" s="6">
        <v>6.3326180609018898</v>
      </c>
    </row>
    <row r="16" spans="1:24">
      <c r="A16" s="3"/>
      <c r="B16" s="36">
        <v>0.55068493150684905</v>
      </c>
      <c r="C16" s="6">
        <v>1.2211986468948701</v>
      </c>
      <c r="E16" s="36">
        <v>0.40273972602739699</v>
      </c>
      <c r="F16" s="6">
        <v>0.21755030850884199</v>
      </c>
      <c r="H16" s="36">
        <v>0.36438356164383501</v>
      </c>
      <c r="I16" s="6">
        <v>0.39394328243295201</v>
      </c>
      <c r="K16" s="36">
        <v>1.5917808219178</v>
      </c>
      <c r="L16" s="6">
        <v>0.114990876381781</v>
      </c>
      <c r="N16" s="36">
        <v>0.47945205479452002</v>
      </c>
      <c r="O16" s="6">
        <v>4.0335857754362801</v>
      </c>
      <c r="Q16" s="36">
        <v>2.0164383561643802</v>
      </c>
      <c r="R16" s="6">
        <v>0.163050879041332</v>
      </c>
      <c r="T16" s="36">
        <v>1.02465753424657</v>
      </c>
      <c r="U16" s="6">
        <v>3.1720521062425899E-2</v>
      </c>
      <c r="W16" s="36">
        <v>0.41095890410958902</v>
      </c>
      <c r="X16" s="6">
        <v>3.6320641430656302</v>
      </c>
    </row>
    <row r="17" spans="1:24">
      <c r="A17" s="3"/>
      <c r="B17" s="36">
        <v>0.704109589041095</v>
      </c>
      <c r="C17" s="6">
        <v>1.0647909137842</v>
      </c>
      <c r="E17" s="36">
        <v>1.57260273972602</v>
      </c>
      <c r="F17" s="6">
        <v>2.6838432635533999E-2</v>
      </c>
      <c r="H17" s="36">
        <v>0.40273972602739699</v>
      </c>
      <c r="I17" s="6">
        <v>0.21442913117214699</v>
      </c>
      <c r="K17" s="36">
        <v>2.1890410958904098</v>
      </c>
      <c r="L17" s="6">
        <v>3.5940023289134995E-2</v>
      </c>
      <c r="N17" s="36">
        <v>0.72876712328767101</v>
      </c>
      <c r="O17" s="6">
        <v>1.28575295497608</v>
      </c>
      <c r="Q17" s="36">
        <v>2.5479452054794498</v>
      </c>
      <c r="R17" s="6">
        <v>0.14274852984530401</v>
      </c>
      <c r="T17" s="36">
        <v>1.9917808219177999</v>
      </c>
      <c r="U17" s="6">
        <v>0</v>
      </c>
      <c r="W17" s="36">
        <v>0.49041095890410902</v>
      </c>
      <c r="X17" s="6">
        <v>1.7462881760135303</v>
      </c>
    </row>
    <row r="18" spans="1:24">
      <c r="A18" s="3"/>
      <c r="B18" s="36">
        <v>0.90136986301369804</v>
      </c>
      <c r="C18" s="6">
        <v>0.46989785788347399</v>
      </c>
      <c r="E18" s="36">
        <v>2.0767123287671199</v>
      </c>
      <c r="F18" s="6">
        <v>2.3261103299975099E-2</v>
      </c>
      <c r="H18" s="36">
        <v>0.70958904109589005</v>
      </c>
      <c r="I18" s="6">
        <v>9.3791871371147792E-2</v>
      </c>
      <c r="K18" s="36">
        <v>2.3534246575342399</v>
      </c>
      <c r="L18" s="6">
        <v>1.5670615274787098E-2</v>
      </c>
      <c r="N18" s="36">
        <v>0.93972602739725997</v>
      </c>
      <c r="O18" s="6">
        <v>1.1381760185587901</v>
      </c>
      <c r="Q18" s="36">
        <v>2.9671232876712299</v>
      </c>
      <c r="R18" s="6">
        <v>6.3483666181721909E-2</v>
      </c>
      <c r="W18" s="36">
        <v>0.56712328767123199</v>
      </c>
      <c r="X18" s="6">
        <v>1.6653856008198802</v>
      </c>
    </row>
    <row r="19" spans="1:24">
      <c r="A19" s="3"/>
      <c r="B19" s="36">
        <v>0.99726027397260197</v>
      </c>
      <c r="C19" s="6">
        <v>6.6222356861557099</v>
      </c>
      <c r="E19" s="36">
        <v>2.8219178082191698</v>
      </c>
      <c r="F19" s="6">
        <v>3.7413840242902098E-2</v>
      </c>
      <c r="H19" s="36">
        <v>0.84383561643835603</v>
      </c>
      <c r="I19" s="6">
        <v>0.14830697757527</v>
      </c>
      <c r="K19" s="36">
        <v>2.8493150684931501</v>
      </c>
      <c r="L19" s="6">
        <v>5.6993046848284505E-3</v>
      </c>
      <c r="N19" s="36">
        <v>1.1917808219178001</v>
      </c>
      <c r="O19" s="6">
        <v>4.0901145853563703</v>
      </c>
      <c r="W19" s="36">
        <v>0.78082191780821897</v>
      </c>
      <c r="X19" s="6">
        <v>0.67986310239570802</v>
      </c>
    </row>
    <row r="20" spans="1:24">
      <c r="A20" s="3"/>
      <c r="B20" s="36">
        <v>1.74794520547945</v>
      </c>
      <c r="C20" s="6">
        <v>2.8425641533736199</v>
      </c>
      <c r="E20" s="36">
        <v>3.3232876712328698</v>
      </c>
      <c r="F20" s="6">
        <v>5.9528871502678798E-2</v>
      </c>
      <c r="H20" s="36">
        <v>1.0356164383561599</v>
      </c>
      <c r="I20" s="6">
        <v>0.26338449070556602</v>
      </c>
      <c r="N20" s="36">
        <v>1.6904109589041001</v>
      </c>
      <c r="O20" s="6">
        <v>5.65051276895234</v>
      </c>
      <c r="W20" s="36">
        <v>0.85479452054794502</v>
      </c>
      <c r="X20" s="6">
        <v>1.4057223184132399</v>
      </c>
    </row>
    <row r="21" spans="1:24">
      <c r="A21" s="3"/>
      <c r="B21" s="36">
        <v>2.0054794520547898</v>
      </c>
      <c r="C21" s="6">
        <v>2.5468195027445897</v>
      </c>
      <c r="H21" s="36">
        <v>1.26849315068493</v>
      </c>
      <c r="I21" s="6">
        <v>0.21106851012741498</v>
      </c>
      <c r="N21" s="36">
        <v>2.0986301369863001</v>
      </c>
      <c r="O21" s="6">
        <v>2.3918575063613199</v>
      </c>
      <c r="W21" s="36">
        <v>0.99178082191780803</v>
      </c>
      <c r="X21" s="6">
        <v>0.98560868478377306</v>
      </c>
    </row>
    <row r="22" spans="1:24">
      <c r="A22" s="3"/>
      <c r="B22" s="36">
        <v>2.4931506849314999</v>
      </c>
      <c r="C22" s="6">
        <v>1.0195054537803399</v>
      </c>
      <c r="H22" s="36">
        <v>1.52328767123287</v>
      </c>
      <c r="I22" s="6">
        <v>0.139109697933227</v>
      </c>
      <c r="N22" s="36">
        <v>2.4383561643835598</v>
      </c>
      <c r="O22" s="6">
        <v>3.3094595123478503</v>
      </c>
      <c r="W22" s="36">
        <v>1.27671232876712</v>
      </c>
      <c r="X22" s="6">
        <v>2.6455026455026402</v>
      </c>
    </row>
    <row r="23" spans="1:24">
      <c r="A23" s="3"/>
      <c r="B23" s="36">
        <v>2.9945205479452</v>
      </c>
      <c r="C23" s="6">
        <v>1.39036048126957</v>
      </c>
      <c r="H23" s="36">
        <v>1.7808219178082101</v>
      </c>
      <c r="I23" s="6">
        <v>0.13820411431454499</v>
      </c>
      <c r="N23" s="36">
        <v>2.9369863013698598</v>
      </c>
      <c r="O23" s="6">
        <v>1.7899421255699699</v>
      </c>
      <c r="W23" s="36">
        <v>1.7643835616438299</v>
      </c>
      <c r="X23" s="6">
        <v>1.5727599642895802</v>
      </c>
    </row>
    <row r="24" spans="1:24">
      <c r="A24" s="3"/>
      <c r="B24" s="36">
        <v>3.9917808219177999</v>
      </c>
      <c r="C24" s="6">
        <v>1.11661333039064</v>
      </c>
      <c r="H24" s="36">
        <v>2.2821917808219099</v>
      </c>
      <c r="I24" s="6">
        <v>0.14222060837134701</v>
      </c>
      <c r="W24" s="36">
        <v>2.0136986301369801</v>
      </c>
      <c r="X24" s="6">
        <v>2.4028046204323701</v>
      </c>
    </row>
    <row r="25" spans="1:24">
      <c r="A25" s="3"/>
      <c r="H25" s="36">
        <v>3.2684931506849302</v>
      </c>
      <c r="I25" s="6">
        <v>8.3810588070959591E-2</v>
      </c>
      <c r="W25" s="36">
        <v>2.5123287671232801</v>
      </c>
      <c r="X25" s="6">
        <v>0.881259439990705</v>
      </c>
    </row>
    <row r="29" spans="1:24">
      <c r="A29" s="11" t="s">
        <v>16</v>
      </c>
    </row>
    <row r="30" spans="1:24" ht="34">
      <c r="A30" s="3"/>
      <c r="B30" s="12" t="s">
        <v>0</v>
      </c>
      <c r="C30" s="12" t="s">
        <v>17</v>
      </c>
      <c r="D30" s="12" t="s">
        <v>18</v>
      </c>
      <c r="E30" s="12" t="s">
        <v>110</v>
      </c>
      <c r="F30" s="12" t="s">
        <v>19</v>
      </c>
      <c r="X30" s="6"/>
    </row>
    <row r="31" spans="1:24">
      <c r="A31" s="3"/>
      <c r="B31" s="10">
        <v>1</v>
      </c>
      <c r="C31" s="6">
        <v>7</v>
      </c>
      <c r="D31" s="6">
        <v>1</v>
      </c>
      <c r="E31" s="6">
        <v>28</v>
      </c>
      <c r="F31" s="6">
        <v>17</v>
      </c>
      <c r="X31" s="6"/>
    </row>
    <row r="32" spans="1:24">
      <c r="A32" s="3"/>
      <c r="B32" s="10">
        <v>5</v>
      </c>
      <c r="C32" s="6">
        <v>16</v>
      </c>
      <c r="D32" s="6">
        <v>1</v>
      </c>
      <c r="E32" s="6">
        <v>2</v>
      </c>
      <c r="F32" s="6">
        <v>2</v>
      </c>
      <c r="X32" s="6"/>
    </row>
    <row r="33" spans="1:24">
      <c r="A33" s="3"/>
      <c r="B33" s="10">
        <v>6</v>
      </c>
      <c r="C33" s="6">
        <v>10</v>
      </c>
      <c r="D33" s="6">
        <v>1</v>
      </c>
      <c r="E33" s="6">
        <v>7</v>
      </c>
      <c r="F33" s="6">
        <v>0</v>
      </c>
      <c r="X33" s="6"/>
    </row>
    <row r="34" spans="1:24">
      <c r="A34" s="3"/>
      <c r="B34" s="10">
        <v>10</v>
      </c>
      <c r="C34" s="6">
        <v>14</v>
      </c>
      <c r="D34" s="6">
        <v>8</v>
      </c>
      <c r="E34" s="6">
        <v>9</v>
      </c>
      <c r="F34" s="6">
        <v>4</v>
      </c>
      <c r="X34" s="6"/>
    </row>
    <row r="35" spans="1:24">
      <c r="A35" s="3"/>
      <c r="B35" s="10">
        <v>11</v>
      </c>
      <c r="C35" s="6">
        <v>14</v>
      </c>
      <c r="D35" s="6">
        <v>3</v>
      </c>
      <c r="E35" s="6">
        <v>2</v>
      </c>
      <c r="F35" s="6">
        <v>1</v>
      </c>
      <c r="X35" s="6"/>
    </row>
    <row r="36" spans="1:24">
      <c r="A36" s="3"/>
      <c r="B36" s="10">
        <v>14</v>
      </c>
      <c r="C36" s="6">
        <v>10</v>
      </c>
      <c r="D36" s="6">
        <v>1</v>
      </c>
      <c r="E36" s="6">
        <v>10</v>
      </c>
      <c r="F36" s="6">
        <v>3</v>
      </c>
      <c r="X36" s="6"/>
    </row>
    <row r="37" spans="1:24">
      <c r="A37" s="3"/>
      <c r="B37" s="10">
        <v>25</v>
      </c>
      <c r="C37" s="6">
        <v>17</v>
      </c>
      <c r="D37" s="6">
        <v>5</v>
      </c>
      <c r="E37" s="6">
        <v>6</v>
      </c>
      <c r="F37" s="6">
        <v>1</v>
      </c>
      <c r="X37" s="6"/>
    </row>
    <row r="38" spans="1:24">
      <c r="A38" s="3"/>
      <c r="B38" s="10">
        <v>29</v>
      </c>
      <c r="C38" s="6">
        <v>20</v>
      </c>
      <c r="D38" s="6">
        <v>5</v>
      </c>
      <c r="E38" s="6">
        <v>15</v>
      </c>
      <c r="F38" s="6">
        <v>1</v>
      </c>
      <c r="X38" s="6"/>
    </row>
    <row r="41" spans="1:24">
      <c r="A41" s="11" t="s">
        <v>5</v>
      </c>
    </row>
    <row r="42" spans="1:24" ht="16" customHeight="1">
      <c r="A42" s="3"/>
      <c r="B42" s="42" t="s">
        <v>92</v>
      </c>
      <c r="C42" s="42"/>
      <c r="D42" s="42"/>
      <c r="E42" s="42"/>
      <c r="F42" s="42"/>
      <c r="G42" s="42"/>
      <c r="H42" s="42"/>
      <c r="X42" s="6"/>
    </row>
    <row r="43" spans="1:24" ht="17">
      <c r="A43" s="3"/>
      <c r="B43" s="12"/>
      <c r="C43" s="12" t="s">
        <v>21</v>
      </c>
      <c r="D43" s="12" t="s">
        <v>22</v>
      </c>
      <c r="E43" s="4"/>
      <c r="F43" s="4"/>
      <c r="G43" s="12" t="s">
        <v>21</v>
      </c>
      <c r="H43" s="12" t="s">
        <v>22</v>
      </c>
      <c r="X43" s="6"/>
    </row>
    <row r="44" spans="1:24" ht="17">
      <c r="A44" s="3"/>
      <c r="B44" s="12" t="s">
        <v>101</v>
      </c>
      <c r="C44" s="4">
        <v>29</v>
      </c>
      <c r="D44" s="27">
        <f>29/79*100</f>
        <v>36.708860759493675</v>
      </c>
      <c r="E44" s="4"/>
      <c r="F44" s="12" t="s">
        <v>23</v>
      </c>
      <c r="G44" s="6">
        <v>0</v>
      </c>
      <c r="H44" s="6">
        <v>0</v>
      </c>
      <c r="X44" s="6"/>
    </row>
    <row r="45" spans="1:24" ht="17">
      <c r="A45" s="3"/>
      <c r="B45" s="12" t="s">
        <v>20</v>
      </c>
      <c r="C45" s="4">
        <v>50</v>
      </c>
      <c r="D45" s="27">
        <f>50/79*100</f>
        <v>63.291139240506332</v>
      </c>
      <c r="E45" s="4"/>
      <c r="F45" s="12" t="s">
        <v>24</v>
      </c>
      <c r="G45" s="6">
        <v>79</v>
      </c>
      <c r="H45" s="6">
        <v>100</v>
      </c>
      <c r="X45" s="6"/>
    </row>
    <row r="46" spans="1:24">
      <c r="A46" s="3"/>
      <c r="X46" s="6"/>
    </row>
    <row r="47" spans="1:24">
      <c r="A47" s="3"/>
      <c r="X47" s="6"/>
    </row>
  </sheetData>
  <mergeCells count="9">
    <mergeCell ref="B42:H42"/>
    <mergeCell ref="T4:U4"/>
    <mergeCell ref="W4:X4"/>
    <mergeCell ref="B4:C4"/>
    <mergeCell ref="E4:F4"/>
    <mergeCell ref="H4:I4"/>
    <mergeCell ref="K4:L4"/>
    <mergeCell ref="N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C8FA8-F0B8-AA49-8329-C53B20565106}">
  <dimension ref="A1:AF87"/>
  <sheetViews>
    <sheetView topLeftCell="B1" zoomScale="90" zoomScaleNormal="90" workbookViewId="0">
      <selection activeCell="C84" sqref="C84"/>
    </sheetView>
  </sheetViews>
  <sheetFormatPr baseColWidth="10" defaultRowHeight="16"/>
  <cols>
    <col min="1" max="11" width="15.6640625" style="6" customWidth="1"/>
    <col min="12" max="12" width="20" style="6" bestFit="1" customWidth="1"/>
    <col min="13" max="29" width="15.6640625" style="6" customWidth="1"/>
    <col min="30" max="16384" width="10.83203125" style="6"/>
  </cols>
  <sheetData>
    <row r="1" spans="1:29" ht="18">
      <c r="O1" s="40" t="s">
        <v>122</v>
      </c>
    </row>
    <row r="2" spans="1:29">
      <c r="A2" s="11" t="s">
        <v>25</v>
      </c>
      <c r="D2" s="16"/>
      <c r="E2" s="11" t="s">
        <v>16</v>
      </c>
      <c r="G2" s="11"/>
      <c r="H2" s="11"/>
      <c r="I2" s="11"/>
      <c r="J2" s="11"/>
      <c r="K2" s="16"/>
      <c r="L2" s="11" t="s">
        <v>5</v>
      </c>
    </row>
    <row r="3" spans="1:29" s="4" customFormat="1">
      <c r="B3" s="16"/>
      <c r="C3" s="16"/>
      <c r="L3" s="10" t="s">
        <v>0</v>
      </c>
      <c r="M3" s="42" t="s">
        <v>26</v>
      </c>
      <c r="N3" s="42"/>
      <c r="O3" s="42" t="s">
        <v>27</v>
      </c>
      <c r="P3" s="42"/>
      <c r="Q3" s="42" t="s">
        <v>28</v>
      </c>
      <c r="R3" s="42"/>
      <c r="S3" s="42" t="s">
        <v>29</v>
      </c>
      <c r="T3" s="42"/>
      <c r="U3" s="42" t="s">
        <v>30</v>
      </c>
      <c r="V3" s="42"/>
      <c r="W3" s="42" t="s">
        <v>31</v>
      </c>
      <c r="X3" s="42"/>
      <c r="Y3" s="42" t="s">
        <v>32</v>
      </c>
      <c r="Z3" s="42"/>
      <c r="AA3" s="42" t="s">
        <v>33</v>
      </c>
      <c r="AB3" s="42"/>
    </row>
    <row r="4" spans="1:29" ht="85">
      <c r="B4" s="12" t="s">
        <v>97</v>
      </c>
      <c r="C4" s="12" t="s">
        <v>98</v>
      </c>
      <c r="F4" s="12" t="s">
        <v>112</v>
      </c>
      <c r="G4" s="12" t="s">
        <v>115</v>
      </c>
      <c r="H4" s="12" t="s">
        <v>113</v>
      </c>
      <c r="I4" s="12" t="s">
        <v>114</v>
      </c>
      <c r="J4"/>
      <c r="M4" s="12" t="s">
        <v>97</v>
      </c>
      <c r="N4" s="12" t="s">
        <v>98</v>
      </c>
      <c r="O4" s="12" t="s">
        <v>97</v>
      </c>
      <c r="P4" s="12" t="s">
        <v>98</v>
      </c>
      <c r="Q4" s="12" t="s">
        <v>97</v>
      </c>
      <c r="R4" s="12" t="s">
        <v>98</v>
      </c>
      <c r="S4" s="12" t="s">
        <v>97</v>
      </c>
      <c r="T4" s="12" t="s">
        <v>98</v>
      </c>
      <c r="U4" s="12" t="s">
        <v>97</v>
      </c>
      <c r="V4" s="12" t="s">
        <v>98</v>
      </c>
      <c r="W4" s="12" t="s">
        <v>97</v>
      </c>
      <c r="X4" s="12" t="s">
        <v>98</v>
      </c>
      <c r="Y4" s="12" t="s">
        <v>97</v>
      </c>
      <c r="Z4" s="12" t="s">
        <v>98</v>
      </c>
      <c r="AA4" s="12" t="s">
        <v>97</v>
      </c>
      <c r="AB4" s="12" t="s">
        <v>98</v>
      </c>
      <c r="AC4" s="4"/>
    </row>
    <row r="5" spans="1:29">
      <c r="B5" s="15">
        <v>1.0568853333494712</v>
      </c>
      <c r="C5" s="8">
        <v>10.064008787535753</v>
      </c>
      <c r="F5" s="6">
        <v>3.7506849315068491</v>
      </c>
      <c r="G5" s="6" t="b">
        <v>1</v>
      </c>
      <c r="H5" s="6">
        <v>1.0952414977330329</v>
      </c>
      <c r="I5" s="6">
        <v>10.820173171097396</v>
      </c>
      <c r="J5"/>
      <c r="M5" s="8">
        <v>1.0568853333494712</v>
      </c>
      <c r="N5" s="8">
        <v>10.064008787535753</v>
      </c>
      <c r="O5" s="8">
        <v>11.541722855592464</v>
      </c>
      <c r="P5" s="8"/>
      <c r="Q5" s="8">
        <v>0.63054272570248771</v>
      </c>
      <c r="R5" s="8"/>
      <c r="S5" s="8">
        <v>0.58296844440459727</v>
      </c>
      <c r="T5" s="8">
        <v>1.9549924515907973</v>
      </c>
      <c r="U5" s="8">
        <v>4.2091089626241915</v>
      </c>
      <c r="V5" s="8">
        <v>22.274733882818495</v>
      </c>
      <c r="W5" s="8">
        <v>0.64230986559002745</v>
      </c>
      <c r="X5" s="8">
        <v>5.5004003431453432</v>
      </c>
      <c r="Y5" s="8">
        <v>0.792709474076704</v>
      </c>
      <c r="Z5" s="8"/>
      <c r="AA5" s="8">
        <v>2.2386545637242494</v>
      </c>
      <c r="AB5" s="8">
        <v>10.844566382258302</v>
      </c>
    </row>
    <row r="6" spans="1:29">
      <c r="B6" s="15">
        <v>1.1406573376359836</v>
      </c>
      <c r="C6" s="8">
        <v>16.035656539042549</v>
      </c>
      <c r="F6" s="6">
        <v>3.7698630136986302</v>
      </c>
      <c r="G6" s="6" t="b">
        <v>1</v>
      </c>
      <c r="H6" s="6">
        <v>1.198191584211326</v>
      </c>
      <c r="I6" s="6">
        <v>16.810999004795974</v>
      </c>
      <c r="J6"/>
      <c r="M6" s="8">
        <v>1.1406573376359836</v>
      </c>
      <c r="N6" s="8">
        <v>16.035656539042549</v>
      </c>
      <c r="O6" s="8">
        <v>10.925121159783314</v>
      </c>
      <c r="P6" s="8"/>
      <c r="Q6" s="8">
        <v>1.5319839455118245</v>
      </c>
      <c r="R6" s="8">
        <v>9.8017513844557254</v>
      </c>
      <c r="S6" s="8">
        <v>1.3739255651322329</v>
      </c>
      <c r="T6" s="8">
        <v>2.248296169464211</v>
      </c>
      <c r="U6" s="8">
        <v>3.6201827871490138</v>
      </c>
      <c r="V6" s="8">
        <v>19.750676045968437</v>
      </c>
      <c r="W6" s="8">
        <v>0.84919797062167124</v>
      </c>
      <c r="X6" s="8">
        <v>2.3477822915713151</v>
      </c>
      <c r="Y6" s="8">
        <v>1.072509475881074</v>
      </c>
      <c r="Z6" s="8"/>
      <c r="AA6" s="8">
        <v>2.0878861502741972</v>
      </c>
      <c r="AB6" s="8">
        <v>30.429975678563014</v>
      </c>
    </row>
    <row r="7" spans="1:29">
      <c r="B7" s="15">
        <v>1.3158617945952356</v>
      </c>
      <c r="C7" s="8">
        <v>10.425774960785315</v>
      </c>
      <c r="F7" s="6">
        <v>3.7506849315068491</v>
      </c>
      <c r="G7" s="6" t="b">
        <v>1</v>
      </c>
      <c r="H7" s="6">
        <v>1.3542179589787973</v>
      </c>
      <c r="I7" s="6">
        <v>11.18193934434696</v>
      </c>
      <c r="J7"/>
      <c r="M7" s="8">
        <v>1.3158617945952356</v>
      </c>
      <c r="N7" s="8">
        <v>10.425774960785315</v>
      </c>
      <c r="O7" s="8"/>
      <c r="P7" s="8"/>
      <c r="Q7" s="8">
        <v>0.60370920443006304</v>
      </c>
      <c r="R7" s="8">
        <v>3.3766186919750685</v>
      </c>
      <c r="S7" s="8">
        <v>0.98026036637443559</v>
      </c>
      <c r="T7" s="8">
        <v>2.2122034691059014</v>
      </c>
      <c r="U7" s="8"/>
      <c r="V7" s="8"/>
      <c r="W7" s="8">
        <v>0.61982130248074796</v>
      </c>
      <c r="X7" s="8">
        <v>1.7165641415700166</v>
      </c>
      <c r="Y7" s="8">
        <v>0.80716105788574521</v>
      </c>
      <c r="Z7" s="8">
        <v>1.540388482958337</v>
      </c>
      <c r="AA7" s="8">
        <v>1.3054250269569645</v>
      </c>
      <c r="AB7" s="8">
        <v>9.343297112225617</v>
      </c>
    </row>
    <row r="8" spans="1:29">
      <c r="B8" s="15">
        <v>1.3375714278618247</v>
      </c>
      <c r="C8" s="8">
        <v>7.5271605714065206</v>
      </c>
      <c r="F8" s="6">
        <v>3.7698630136986302</v>
      </c>
      <c r="G8" s="6" t="b">
        <v>1</v>
      </c>
      <c r="H8" s="6">
        <v>1.3567495100536056</v>
      </c>
      <c r="I8" s="6">
        <v>8.302503037159946</v>
      </c>
      <c r="J8"/>
      <c r="M8" s="8">
        <v>1.3375714278618247</v>
      </c>
      <c r="N8" s="8">
        <v>7.5271605714065206</v>
      </c>
      <c r="O8" s="8"/>
      <c r="P8" s="8"/>
      <c r="Q8" s="8">
        <v>1.2688725047416822</v>
      </c>
      <c r="R8" s="8">
        <v>8.693363663366247</v>
      </c>
      <c r="S8" s="8">
        <v>1.0794029915732959</v>
      </c>
      <c r="T8" s="8">
        <v>2.424432142558866</v>
      </c>
      <c r="U8" s="8"/>
      <c r="V8" s="8"/>
      <c r="W8" s="8">
        <v>0.30754131613986574</v>
      </c>
      <c r="X8" s="8"/>
      <c r="Y8" s="8">
        <v>0.79436374425973966</v>
      </c>
      <c r="Z8" s="8"/>
      <c r="AA8" s="8">
        <v>2.1366564561758086</v>
      </c>
      <c r="AB8" s="8">
        <v>6.8712812995090129</v>
      </c>
    </row>
    <row r="9" spans="1:29">
      <c r="B9" s="15">
        <v>1.8491523399274739</v>
      </c>
      <c r="C9" s="8">
        <v>19.071122968288275</v>
      </c>
      <c r="F9" s="6">
        <v>3.7506849315068491</v>
      </c>
      <c r="G9" s="6" t="b">
        <v>1</v>
      </c>
      <c r="H9" s="6">
        <v>1.8875085043110356</v>
      </c>
      <c r="I9" s="6">
        <v>19.827287351849918</v>
      </c>
      <c r="J9"/>
      <c r="M9" s="8">
        <v>1.8491523399274739</v>
      </c>
      <c r="N9" s="8">
        <v>19.071122968288275</v>
      </c>
      <c r="O9" s="8"/>
      <c r="P9" s="8"/>
      <c r="Q9" s="8">
        <v>100</v>
      </c>
      <c r="R9" s="8">
        <v>39.684345658642194</v>
      </c>
      <c r="S9" s="8">
        <v>0.62401334338720826</v>
      </c>
      <c r="T9" s="8">
        <v>1.7262219899435178</v>
      </c>
      <c r="U9" s="8"/>
      <c r="V9" s="8"/>
      <c r="W9" s="8">
        <v>0.8302118581381206</v>
      </c>
      <c r="X9" s="8">
        <v>5.0066608023326307</v>
      </c>
      <c r="Y9" s="8">
        <v>1.0017706237249178</v>
      </c>
      <c r="Z9" s="8">
        <v>2.9777041997780822</v>
      </c>
      <c r="AA9" s="8">
        <v>1.0512205378672521</v>
      </c>
      <c r="AB9" s="8">
        <v>8.103008544312905</v>
      </c>
    </row>
    <row r="10" spans="1:29">
      <c r="B10" s="15">
        <v>0.57543289918382468</v>
      </c>
      <c r="C10" s="8"/>
      <c r="F10" s="6">
        <v>1.526027397260274</v>
      </c>
      <c r="G10" s="6" t="b">
        <v>0</v>
      </c>
      <c r="H10" s="6">
        <v>0.59461098137560553</v>
      </c>
      <c r="I10" s="6">
        <v>0.77534246575342469</v>
      </c>
      <c r="J10"/>
      <c r="M10" s="8">
        <v>0.57543289918382468</v>
      </c>
      <c r="N10" s="8"/>
      <c r="O10" s="8"/>
      <c r="P10" s="8"/>
      <c r="Q10" s="8">
        <v>0.88066362919746566</v>
      </c>
      <c r="R10" s="8">
        <v>100</v>
      </c>
      <c r="S10" s="8">
        <v>1.3678945122564767</v>
      </c>
      <c r="T10" s="8">
        <v>2.3766337729509042</v>
      </c>
      <c r="U10" s="8"/>
      <c r="V10" s="8"/>
      <c r="W10" s="8">
        <v>0.49433658009455067</v>
      </c>
      <c r="X10" s="8"/>
      <c r="Y10" s="8">
        <v>0.71701127261032871</v>
      </c>
      <c r="Z10" s="8">
        <v>2.1502508101783042</v>
      </c>
      <c r="AA10" s="8">
        <v>0.74879195276555333</v>
      </c>
      <c r="AB10" s="8"/>
    </row>
    <row r="11" spans="1:29">
      <c r="B11" s="15">
        <v>0.92977343553992597</v>
      </c>
      <c r="C11" s="8">
        <v>4.2354951630313149</v>
      </c>
      <c r="F11" s="6">
        <v>3.7506849315068491</v>
      </c>
      <c r="G11" s="6" t="b">
        <v>1</v>
      </c>
      <c r="H11" s="6">
        <v>0.96812959992348768</v>
      </c>
      <c r="I11" s="6">
        <v>4.9916595465929587</v>
      </c>
      <c r="J11"/>
      <c r="M11" s="8">
        <v>0.92977343553992597</v>
      </c>
      <c r="N11" s="8">
        <v>4.2354951630313149</v>
      </c>
      <c r="O11" s="8"/>
      <c r="P11" s="8"/>
      <c r="Q11" s="8">
        <v>1.7045151304352029</v>
      </c>
      <c r="R11" s="8">
        <v>11.079794488872219</v>
      </c>
      <c r="S11" s="8">
        <v>1.2500608720301261</v>
      </c>
      <c r="T11" s="8">
        <v>1.8657345026774053</v>
      </c>
      <c r="U11" s="8"/>
      <c r="V11" s="8"/>
      <c r="W11" s="8">
        <v>0.81667626145133154</v>
      </c>
      <c r="X11" s="8">
        <v>5.7865888469847944</v>
      </c>
      <c r="Y11" s="8"/>
      <c r="Z11" s="8"/>
      <c r="AA11" s="8">
        <v>3.9265447811156711</v>
      </c>
      <c r="AB11" s="8">
        <v>23.482046458544055</v>
      </c>
    </row>
    <row r="12" spans="1:29">
      <c r="B12" s="15">
        <v>1.0243570515998521</v>
      </c>
      <c r="C12" s="8">
        <v>9.1477316597676985</v>
      </c>
      <c r="F12" s="6">
        <v>3.7506849315068491</v>
      </c>
      <c r="G12" s="6" t="b">
        <v>1</v>
      </c>
      <c r="H12" s="6">
        <v>1.0627132159834138</v>
      </c>
      <c r="I12" s="6">
        <v>9.9038960433293433</v>
      </c>
      <c r="J12"/>
      <c r="M12" s="8">
        <v>1.0243570515998521</v>
      </c>
      <c r="N12" s="8">
        <v>9.1477316597676985</v>
      </c>
      <c r="O12" s="8"/>
      <c r="P12" s="8"/>
      <c r="Q12" s="8"/>
      <c r="R12" s="8"/>
      <c r="S12" s="8">
        <v>2.6795309381690355</v>
      </c>
      <c r="T12" s="8">
        <v>1.7244319804335864</v>
      </c>
      <c r="U12" s="8"/>
      <c r="V12" s="8"/>
      <c r="W12" s="8">
        <v>1.3481479226967232</v>
      </c>
      <c r="X12" s="8">
        <v>7.166146069890849</v>
      </c>
      <c r="Y12" s="8"/>
      <c r="Z12" s="8"/>
      <c r="AA12" s="8">
        <v>0.87211842030301368</v>
      </c>
      <c r="AB12" s="8">
        <v>2.910482657790356</v>
      </c>
    </row>
    <row r="13" spans="1:29">
      <c r="B13" s="15">
        <v>0.5678427327500164</v>
      </c>
      <c r="C13" s="8"/>
      <c r="F13" s="6">
        <v>1.5068493150684932</v>
      </c>
      <c r="G13" s="6" t="b">
        <v>0</v>
      </c>
      <c r="H13" s="6">
        <v>0.5678427327500164</v>
      </c>
      <c r="I13" s="6">
        <v>0.75616438356164384</v>
      </c>
      <c r="J13"/>
      <c r="M13" s="8">
        <v>0.5678427327500164</v>
      </c>
      <c r="N13" s="8"/>
      <c r="O13" s="8"/>
      <c r="P13" s="8"/>
      <c r="Q13" s="8"/>
      <c r="R13" s="8"/>
      <c r="S13" s="8">
        <v>1.1649971750307588</v>
      </c>
      <c r="T13" s="8">
        <v>4.3411875414164385</v>
      </c>
      <c r="U13" s="8"/>
      <c r="V13" s="8"/>
      <c r="W13" s="8">
        <v>2.1685433516753094</v>
      </c>
      <c r="X13" s="8">
        <v>5.181422056244493</v>
      </c>
      <c r="Y13" s="8"/>
      <c r="Z13" s="8"/>
      <c r="AA13" s="8">
        <v>2.8330176089635617</v>
      </c>
      <c r="AB13" s="8">
        <v>11.97129266092959</v>
      </c>
    </row>
    <row r="14" spans="1:29">
      <c r="B14" s="15">
        <v>0.76715343395558633</v>
      </c>
      <c r="C14" s="8">
        <v>6.1904258679991786</v>
      </c>
      <c r="F14" s="6">
        <v>3.7506849315068491</v>
      </c>
      <c r="G14" s="6" t="b">
        <v>1</v>
      </c>
      <c r="H14" s="6">
        <v>0.76715343395558633</v>
      </c>
      <c r="I14" s="6">
        <v>6.9465902515608224</v>
      </c>
      <c r="J14"/>
      <c r="M14" s="8">
        <v>0.76715343395558633</v>
      </c>
      <c r="N14" s="8">
        <v>6.1904258679991786</v>
      </c>
      <c r="O14" s="8"/>
      <c r="P14" s="8"/>
      <c r="Q14" s="8"/>
      <c r="R14" s="8"/>
      <c r="S14" s="8"/>
      <c r="T14" s="8"/>
      <c r="U14" s="8"/>
      <c r="V14" s="8"/>
      <c r="W14" s="8">
        <v>0.77564530700927947</v>
      </c>
      <c r="X14" s="8">
        <v>2.1439997944629696</v>
      </c>
      <c r="Y14" s="8"/>
      <c r="Z14" s="8"/>
      <c r="AA14" s="8">
        <v>2.6127198671964793</v>
      </c>
      <c r="AB14" s="8">
        <v>10.53892073602589</v>
      </c>
    </row>
    <row r="15" spans="1:29">
      <c r="B15" s="15">
        <v>2.1522787327699615</v>
      </c>
      <c r="C15" s="8">
        <v>14.492499811615863</v>
      </c>
      <c r="F15" s="6">
        <v>3.7506849315068491</v>
      </c>
      <c r="G15" s="6" t="b">
        <v>1</v>
      </c>
      <c r="H15" s="6">
        <v>2.1906348971535232</v>
      </c>
      <c r="I15" s="6">
        <v>15.248664195177508</v>
      </c>
      <c r="J15"/>
      <c r="M15" s="8">
        <v>2.1522787327699615</v>
      </c>
      <c r="N15" s="8">
        <v>14.492499811615863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>
        <v>1.7495041744538</v>
      </c>
      <c r="AB15" s="8">
        <v>5.8673702343569305</v>
      </c>
    </row>
    <row r="16" spans="1:29">
      <c r="B16" s="15">
        <v>0.63593637208613973</v>
      </c>
      <c r="C16" s="8">
        <v>3.4598992218158084</v>
      </c>
      <c r="F16" s="6">
        <v>2.7534246575342465</v>
      </c>
      <c r="G16" s="6" t="b">
        <v>0</v>
      </c>
      <c r="H16" s="6">
        <v>0.63593637208613973</v>
      </c>
      <c r="I16" s="6">
        <v>4.2160636053774523</v>
      </c>
      <c r="J16"/>
      <c r="M16" s="8">
        <v>0.63593637208613973</v>
      </c>
      <c r="N16" s="8">
        <v>3.4598992218158084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>
        <v>2.7133733138968683</v>
      </c>
      <c r="AB16" s="8">
        <v>8.5001215911576171</v>
      </c>
    </row>
    <row r="17" spans="2:32">
      <c r="B17" s="15">
        <v>1.3932077481450877</v>
      </c>
      <c r="C17" s="8">
        <v>8.5119917544726569</v>
      </c>
      <c r="F17" s="6">
        <v>3.7698630136986302</v>
      </c>
      <c r="G17" s="6" t="b">
        <v>1</v>
      </c>
      <c r="H17" s="6">
        <v>1.4123858303368684</v>
      </c>
      <c r="I17" s="6">
        <v>9.2873342202260822</v>
      </c>
      <c r="J17"/>
      <c r="M17" s="8">
        <v>1.3932077481450877</v>
      </c>
      <c r="N17" s="8">
        <v>8.5119917544726569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>
        <v>2.8215984622277812</v>
      </c>
      <c r="AB17" s="8">
        <v>7.7203422709786302</v>
      </c>
    </row>
    <row r="18" spans="2:32">
      <c r="B18" s="15">
        <v>1.5138053371861233</v>
      </c>
      <c r="C18" s="8">
        <v>8.3284590720335068</v>
      </c>
      <c r="F18" s="6">
        <v>3.7506849315068491</v>
      </c>
      <c r="G18" s="6" t="b">
        <v>1</v>
      </c>
      <c r="H18" s="6">
        <v>1.6288738303368082</v>
      </c>
      <c r="I18" s="6">
        <v>9.0846234555951515</v>
      </c>
      <c r="J18"/>
      <c r="M18" s="8">
        <v>1.5138053371861233</v>
      </c>
      <c r="N18" s="8">
        <v>8.3284590720335068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>
        <v>4.2783012556895343</v>
      </c>
      <c r="AB18" s="8">
        <v>8.5904942050210398</v>
      </c>
    </row>
    <row r="19" spans="2:32">
      <c r="B19" s="15">
        <v>1.0189234328259205</v>
      </c>
      <c r="C19" s="8">
        <v>13.534109075470795</v>
      </c>
      <c r="F19" s="6">
        <v>3.7698630136986302</v>
      </c>
      <c r="G19" s="6" t="b">
        <v>1</v>
      </c>
      <c r="H19" s="6">
        <v>1.0381015150177013</v>
      </c>
      <c r="I19" s="6">
        <v>14.309451541224218</v>
      </c>
      <c r="J19"/>
      <c r="M19" s="8">
        <v>1.0189234328259205</v>
      </c>
      <c r="N19" s="8">
        <v>13.534109075470795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>
        <v>1.9584290624403042</v>
      </c>
      <c r="AB19" s="8">
        <v>7.9208481278510412</v>
      </c>
      <c r="AD19" s="8"/>
      <c r="AE19" s="8"/>
      <c r="AF19" s="8"/>
    </row>
    <row r="20" spans="2:32">
      <c r="B20" s="15">
        <v>0.57159565779391774</v>
      </c>
      <c r="C20" s="8"/>
      <c r="F20" s="6">
        <v>1.526027397260274</v>
      </c>
      <c r="G20" s="6" t="b">
        <v>0</v>
      </c>
      <c r="H20" s="6">
        <v>0.5907737399856986</v>
      </c>
      <c r="I20" s="6">
        <v>0.77534246575342469</v>
      </c>
      <c r="J20"/>
      <c r="M20" s="8">
        <v>0.57159565779391774</v>
      </c>
      <c r="N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pans="2:32">
      <c r="B21" s="15">
        <v>0.80968601872166579</v>
      </c>
      <c r="C21" s="8"/>
      <c r="F21" s="6">
        <v>3.7698630136986302</v>
      </c>
      <c r="G21" s="6" t="b">
        <v>1</v>
      </c>
      <c r="H21" s="6">
        <v>0.82886410091344664</v>
      </c>
      <c r="I21" s="6">
        <v>0.77534246575342469</v>
      </c>
      <c r="J21"/>
      <c r="M21" s="8">
        <v>0.80968601872166579</v>
      </c>
      <c r="N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spans="2:32">
      <c r="B22" s="15">
        <v>2.4432450083321533</v>
      </c>
      <c r="C22" s="8">
        <v>14.107419985984356</v>
      </c>
      <c r="F22" s="6">
        <v>3.7698630136986302</v>
      </c>
      <c r="G22" s="6" t="b">
        <v>1</v>
      </c>
      <c r="H22" s="6">
        <v>2.5007792549074956</v>
      </c>
      <c r="I22" s="6">
        <v>14.882762451737781</v>
      </c>
      <c r="J22"/>
      <c r="M22" s="8">
        <v>2.4432450083321533</v>
      </c>
      <c r="N22" s="8">
        <v>14.107419985984356</v>
      </c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2:32">
      <c r="B23" s="15">
        <v>1.5700588433024438</v>
      </c>
      <c r="C23" s="8">
        <v>8.9585600759847939</v>
      </c>
      <c r="F23" s="6">
        <v>3.7506849315068491</v>
      </c>
      <c r="G23" s="6" t="b">
        <v>1</v>
      </c>
      <c r="H23" s="6">
        <v>1.6084150076860053</v>
      </c>
      <c r="I23" s="6">
        <v>9.7147244595464386</v>
      </c>
      <c r="J23"/>
      <c r="M23" s="8">
        <v>1.5700588433024438</v>
      </c>
      <c r="N23" s="8">
        <v>8.9585600759847939</v>
      </c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2:32">
      <c r="B24" s="15">
        <v>0.99711229992675621</v>
      </c>
      <c r="C24" s="8">
        <v>2.6759547982512628</v>
      </c>
      <c r="F24" s="6">
        <v>2.2520547945205478</v>
      </c>
      <c r="G24" s="6" t="b">
        <v>0</v>
      </c>
      <c r="H24" s="6">
        <v>1.0354684643103178</v>
      </c>
      <c r="I24" s="6">
        <v>3.4321191818129044</v>
      </c>
      <c r="J24"/>
      <c r="M24" s="8">
        <v>0.99711229992675621</v>
      </c>
      <c r="N24" s="8">
        <v>2.6759547982512628</v>
      </c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2:32">
      <c r="B25" s="15">
        <v>1.6393402556023946</v>
      </c>
      <c r="C25" s="8">
        <v>9.0314628647182733</v>
      </c>
      <c r="F25" s="6">
        <v>3.7506849315068491</v>
      </c>
      <c r="G25" s="6" t="b">
        <v>1</v>
      </c>
      <c r="H25" s="6">
        <v>1.6776964199859561</v>
      </c>
      <c r="I25" s="6">
        <v>9.787627248279918</v>
      </c>
      <c r="J25"/>
      <c r="M25" s="8">
        <v>1.6393402556023946</v>
      </c>
      <c r="N25" s="8">
        <v>9.0314628647182733</v>
      </c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2:32">
      <c r="B26" s="15">
        <v>0.69133109554660555</v>
      </c>
      <c r="C26" s="8">
        <v>6.3233463276779727</v>
      </c>
      <c r="F26" s="6">
        <v>3.7698630136986302</v>
      </c>
      <c r="G26" s="6" t="b">
        <v>1</v>
      </c>
      <c r="H26" s="6">
        <v>0.71050917773838629</v>
      </c>
      <c r="I26" s="6">
        <v>7.098688793431398</v>
      </c>
      <c r="J26"/>
      <c r="M26" s="8">
        <v>0.69133109554660555</v>
      </c>
      <c r="N26" s="8">
        <v>6.3233463276779727</v>
      </c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2:32">
      <c r="B27" s="15">
        <v>0.71507909545419723</v>
      </c>
      <c r="C27" s="8"/>
      <c r="F27" s="6">
        <v>1.5068493150684932</v>
      </c>
      <c r="G27" s="6" t="b">
        <v>0</v>
      </c>
      <c r="H27" s="6">
        <v>0.75343525983775883</v>
      </c>
      <c r="I27" s="6">
        <v>0.75616438356164384</v>
      </c>
      <c r="J27"/>
      <c r="M27" s="8">
        <v>0.71507909545419723</v>
      </c>
      <c r="N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2:32">
      <c r="B28" s="15">
        <v>1.9758750440996578</v>
      </c>
      <c r="C28" s="8">
        <v>21.305110567897206</v>
      </c>
      <c r="F28" s="6">
        <v>3.7506849315068491</v>
      </c>
      <c r="G28" s="6" t="b">
        <v>1</v>
      </c>
      <c r="H28" s="6">
        <v>2.0909435372503427</v>
      </c>
      <c r="I28" s="6">
        <v>22.061274951458849</v>
      </c>
      <c r="J28"/>
      <c r="M28" s="8">
        <v>1.9758750440996578</v>
      </c>
      <c r="N28" s="8">
        <v>21.305110567897206</v>
      </c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2:32">
      <c r="B29" s="15">
        <v>0.79432605781597809</v>
      </c>
      <c r="C29" s="8">
        <v>3.3218832112202463</v>
      </c>
      <c r="F29" s="6">
        <v>2.7726027397260276</v>
      </c>
      <c r="G29" s="6" t="b">
        <v>0</v>
      </c>
      <c r="H29" s="6">
        <v>0.81350414000775895</v>
      </c>
      <c r="I29" s="6">
        <v>4.0972256769736708</v>
      </c>
      <c r="J29"/>
      <c r="M29" s="8">
        <v>0.79432605781597809</v>
      </c>
      <c r="N29" s="8">
        <v>3.3218832112202463</v>
      </c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2:32">
      <c r="B30" s="15">
        <v>0.57676062954038076</v>
      </c>
      <c r="C30" s="8">
        <v>4.0792716469168768</v>
      </c>
      <c r="F30" s="6">
        <v>3.7506849315068491</v>
      </c>
      <c r="G30" s="6" t="b">
        <v>1</v>
      </c>
      <c r="H30" s="6">
        <v>0.57676062954038076</v>
      </c>
      <c r="I30" s="6">
        <v>4.8354360304785207</v>
      </c>
      <c r="J30"/>
      <c r="M30" s="8">
        <v>0.57676062954038076</v>
      </c>
      <c r="N30" s="8">
        <v>4.0792716469168768</v>
      </c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2:32">
      <c r="B31" s="15">
        <v>1.2773554944883589</v>
      </c>
      <c r="C31" s="8">
        <v>11.673832452336713</v>
      </c>
      <c r="F31" s="6">
        <v>3.7506849315068491</v>
      </c>
      <c r="G31" s="6" t="b">
        <v>1</v>
      </c>
      <c r="H31" s="6">
        <v>1.3157116588719204</v>
      </c>
      <c r="I31" s="6">
        <v>12.429996835898356</v>
      </c>
      <c r="J31"/>
      <c r="M31" s="8">
        <v>1.2773554944883589</v>
      </c>
      <c r="N31" s="8">
        <v>11.673832452336713</v>
      </c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2:32">
      <c r="B32" s="15">
        <v>0.62292788861170134</v>
      </c>
      <c r="C32" s="8">
        <v>100</v>
      </c>
      <c r="F32" s="6">
        <v>3.7698630136986302</v>
      </c>
      <c r="G32" s="6" t="b">
        <v>1</v>
      </c>
      <c r="H32" s="6">
        <v>0.6421059708034822</v>
      </c>
      <c r="I32" s="6">
        <v>100</v>
      </c>
      <c r="J32"/>
      <c r="M32" s="8">
        <v>0.62292788861170134</v>
      </c>
      <c r="N32" s="8">
        <v>100</v>
      </c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2:28">
      <c r="B33" s="15">
        <v>11.541722855592464</v>
      </c>
      <c r="C33" s="8"/>
      <c r="F33" s="6">
        <v>3.0630136986301371</v>
      </c>
      <c r="G33" s="6" t="b">
        <v>1</v>
      </c>
      <c r="H33" s="6">
        <v>11.645832444633561</v>
      </c>
      <c r="I33" s="6">
        <v>11.645832444633561</v>
      </c>
      <c r="J33"/>
    </row>
    <row r="34" spans="2:28">
      <c r="B34" s="15">
        <v>10.925121159783314</v>
      </c>
      <c r="C34" s="8"/>
      <c r="F34" s="6">
        <v>3.0630136986301371</v>
      </c>
      <c r="G34" s="6" t="b">
        <v>1</v>
      </c>
      <c r="H34" s="6">
        <v>11.029230748824411</v>
      </c>
      <c r="I34" s="6">
        <v>11.029230748824411</v>
      </c>
      <c r="J34"/>
    </row>
    <row r="35" spans="2:28">
      <c r="B35" s="15">
        <v>0.63054272570248771</v>
      </c>
      <c r="C35" s="8"/>
      <c r="F35" s="6">
        <v>9.5890410958904104E-2</v>
      </c>
      <c r="G35" s="6" t="b">
        <v>0</v>
      </c>
      <c r="H35" s="6">
        <v>0.64972080789426856</v>
      </c>
      <c r="I35" s="6">
        <v>0.84383561643835614</v>
      </c>
      <c r="J35"/>
      <c r="L35" s="10"/>
    </row>
    <row r="36" spans="2:28">
      <c r="B36" s="15">
        <v>1.5319839455118245</v>
      </c>
      <c r="C36" s="8">
        <v>9.8017513844557254</v>
      </c>
      <c r="F36" s="6">
        <v>3.0191780821917806</v>
      </c>
      <c r="G36" s="6" t="b">
        <v>1</v>
      </c>
      <c r="H36" s="6">
        <v>1.6470524386625096</v>
      </c>
      <c r="I36" s="6">
        <v>10.58805275431874</v>
      </c>
      <c r="J36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spans="2:28">
      <c r="B37" s="15">
        <v>0.60370920443006304</v>
      </c>
      <c r="C37" s="8">
        <v>3.3766186919750685</v>
      </c>
      <c r="F37" s="6">
        <v>2.0136986301369864</v>
      </c>
      <c r="G37" s="6" t="b">
        <v>0</v>
      </c>
      <c r="H37" s="6">
        <v>0.62288728662184389</v>
      </c>
      <c r="I37" s="6">
        <v>4.1437419796463013</v>
      </c>
      <c r="J37"/>
      <c r="L37" s="10" t="s">
        <v>35</v>
      </c>
      <c r="M37" s="6">
        <f>MAX(M5:M32)</f>
        <v>2.4432450083321533</v>
      </c>
      <c r="N37" s="6">
        <f t="shared" ref="N37:AB37" si="0">MAX(N5:N32)</f>
        <v>100</v>
      </c>
      <c r="O37" s="6">
        <f t="shared" si="0"/>
        <v>11.541722855592464</v>
      </c>
      <c r="Q37" s="6">
        <f t="shared" si="0"/>
        <v>100</v>
      </c>
      <c r="R37" s="6">
        <f t="shared" si="0"/>
        <v>100</v>
      </c>
      <c r="S37" s="6">
        <f t="shared" si="0"/>
        <v>2.6795309381690355</v>
      </c>
      <c r="T37" s="6">
        <f t="shared" si="0"/>
        <v>4.3411875414164385</v>
      </c>
      <c r="U37" s="6">
        <f t="shared" si="0"/>
        <v>4.2091089626241915</v>
      </c>
      <c r="V37" s="6">
        <f t="shared" si="0"/>
        <v>22.274733882818495</v>
      </c>
      <c r="W37" s="6">
        <f t="shared" si="0"/>
        <v>2.1685433516753094</v>
      </c>
      <c r="X37" s="6">
        <f t="shared" si="0"/>
        <v>7.166146069890849</v>
      </c>
      <c r="Y37" s="6">
        <f>MAX(Y5:Y32)</f>
        <v>1.072509475881074</v>
      </c>
      <c r="Z37" s="6">
        <f t="shared" si="0"/>
        <v>2.9777041997780822</v>
      </c>
      <c r="AA37" s="6">
        <f t="shared" si="0"/>
        <v>4.2783012556895343</v>
      </c>
      <c r="AB37" s="6">
        <f t="shared" si="0"/>
        <v>30.429975678563014</v>
      </c>
    </row>
    <row r="38" spans="2:28">
      <c r="B38" s="15">
        <v>1.2688725047416822</v>
      </c>
      <c r="C38" s="8">
        <v>8.693363663366247</v>
      </c>
      <c r="F38" s="6">
        <v>2.9808219178082194</v>
      </c>
      <c r="G38" s="6" t="b">
        <v>1</v>
      </c>
      <c r="H38" s="6">
        <v>1.3455848335088056</v>
      </c>
      <c r="I38" s="6">
        <v>9.4413088688456988</v>
      </c>
      <c r="J38"/>
      <c r="L38" s="10" t="s">
        <v>36</v>
      </c>
      <c r="M38" s="6">
        <f>MEDIAN(M5:M32)</f>
        <v>1.0216402422128863</v>
      </c>
      <c r="N38" s="6">
        <f t="shared" ref="N38:AB38" si="1">MEDIAN(N5:N32)</f>
        <v>9.0314628647182733</v>
      </c>
      <c r="O38" s="6">
        <f t="shared" si="1"/>
        <v>11.233422007687889</v>
      </c>
      <c r="Q38" s="6">
        <f t="shared" si="1"/>
        <v>1.2688725047416822</v>
      </c>
      <c r="R38" s="6">
        <f t="shared" si="1"/>
        <v>10.440772936663972</v>
      </c>
      <c r="S38" s="6">
        <f t="shared" si="1"/>
        <v>1.1649971750307588</v>
      </c>
      <c r="T38" s="6">
        <f t="shared" si="1"/>
        <v>2.2122034691059014</v>
      </c>
      <c r="U38" s="6">
        <f t="shared" si="1"/>
        <v>3.9146458748866024</v>
      </c>
      <c r="V38" s="6">
        <f t="shared" si="1"/>
        <v>21.012704964393464</v>
      </c>
      <c r="W38" s="6">
        <f t="shared" si="1"/>
        <v>0.79616078423030556</v>
      </c>
      <c r="X38" s="6">
        <f t="shared" si="1"/>
        <v>5.0940414292885619</v>
      </c>
      <c r="Y38" s="6">
        <f t="shared" si="1"/>
        <v>0.80076240107274244</v>
      </c>
      <c r="Z38" s="6">
        <f t="shared" si="1"/>
        <v>2.1502508101783042</v>
      </c>
      <c r="AA38" s="6">
        <f t="shared" si="1"/>
        <v>2.1366564561758086</v>
      </c>
      <c r="AB38" s="6">
        <f t="shared" si="1"/>
        <v>8.5453078980893284</v>
      </c>
    </row>
    <row r="39" spans="2:28">
      <c r="B39" s="15">
        <v>100</v>
      </c>
      <c r="C39" s="8">
        <v>39.684345658642194</v>
      </c>
      <c r="F39" s="6">
        <v>3.0767123287671234</v>
      </c>
      <c r="G39" s="6" t="b">
        <v>1</v>
      </c>
      <c r="H39" s="6">
        <v>100</v>
      </c>
      <c r="I39" s="6">
        <v>40.528181275080549</v>
      </c>
      <c r="J39"/>
      <c r="L39" s="10" t="s">
        <v>37</v>
      </c>
      <c r="M39" s="6">
        <f>COUNT(M5:M32)</f>
        <v>28</v>
      </c>
      <c r="N39" s="6">
        <f t="shared" ref="N39:AB39" si="2">COUNT(N5:N32)</f>
        <v>23</v>
      </c>
      <c r="O39" s="6">
        <f t="shared" si="2"/>
        <v>2</v>
      </c>
      <c r="Q39" s="6">
        <f t="shared" si="2"/>
        <v>7</v>
      </c>
      <c r="R39" s="6">
        <f t="shared" si="2"/>
        <v>6</v>
      </c>
      <c r="S39" s="6">
        <f t="shared" si="2"/>
        <v>9</v>
      </c>
      <c r="T39" s="6">
        <f t="shared" si="2"/>
        <v>9</v>
      </c>
      <c r="U39" s="6">
        <f t="shared" si="2"/>
        <v>2</v>
      </c>
      <c r="V39" s="6">
        <f t="shared" si="2"/>
        <v>2</v>
      </c>
      <c r="W39" s="6">
        <f t="shared" si="2"/>
        <v>10</v>
      </c>
      <c r="X39" s="6">
        <f t="shared" si="2"/>
        <v>8</v>
      </c>
      <c r="Y39" s="6">
        <f t="shared" si="2"/>
        <v>6</v>
      </c>
      <c r="Z39" s="6">
        <f t="shared" si="2"/>
        <v>3</v>
      </c>
      <c r="AA39" s="6">
        <f t="shared" si="2"/>
        <v>15</v>
      </c>
      <c r="AB39" s="6">
        <f t="shared" si="2"/>
        <v>14</v>
      </c>
    </row>
    <row r="40" spans="2:28">
      <c r="B40" s="15">
        <v>0.88066362919746566</v>
      </c>
      <c r="C40" s="8">
        <v>100</v>
      </c>
      <c r="F40" s="6">
        <v>3.0191780821917806</v>
      </c>
      <c r="G40" s="6" t="b">
        <v>1</v>
      </c>
      <c r="H40" s="6">
        <v>0.89984171138924651</v>
      </c>
      <c r="I40" s="6">
        <v>100</v>
      </c>
      <c r="J40"/>
    </row>
    <row r="41" spans="2:28">
      <c r="B41" s="15">
        <v>1.7045151304352029</v>
      </c>
      <c r="C41" s="8">
        <v>11.079794488872219</v>
      </c>
      <c r="F41" s="6">
        <v>3.0191780821917806</v>
      </c>
      <c r="G41" s="6" t="b">
        <v>1</v>
      </c>
      <c r="H41" s="6">
        <v>1.7428712948187646</v>
      </c>
      <c r="I41" s="6">
        <v>11.866095858735232</v>
      </c>
      <c r="J41"/>
    </row>
    <row r="42" spans="2:28">
      <c r="B42" s="15">
        <v>0.58296844440459727</v>
      </c>
      <c r="C42" s="8">
        <v>1.9549924515907973</v>
      </c>
      <c r="F42" s="6">
        <v>1.904109589041096</v>
      </c>
      <c r="G42" s="6" t="b">
        <v>0</v>
      </c>
      <c r="H42" s="6">
        <v>0.58296844440459727</v>
      </c>
      <c r="I42" s="6">
        <v>2.7440335474812056</v>
      </c>
      <c r="J42"/>
    </row>
    <row r="43" spans="2:28">
      <c r="B43" s="15">
        <v>1.3739255651322329</v>
      </c>
      <c r="C43" s="8">
        <v>2.248296169464211</v>
      </c>
      <c r="F43" s="6">
        <v>2.0684931506849313</v>
      </c>
      <c r="G43" s="6" t="b">
        <v>0</v>
      </c>
      <c r="H43" s="6">
        <v>1.4725557021185343</v>
      </c>
      <c r="I43" s="6">
        <v>3.0373372653546027</v>
      </c>
      <c r="J43"/>
    </row>
    <row r="44" spans="2:28">
      <c r="B44" s="15">
        <v>0.98026036637443559</v>
      </c>
      <c r="C44" s="8">
        <v>2.2122034691059014</v>
      </c>
      <c r="F44" s="6">
        <v>2.0684931506849313</v>
      </c>
      <c r="G44" s="6" t="b">
        <v>0</v>
      </c>
      <c r="H44" s="6">
        <v>1.0213562567853944</v>
      </c>
      <c r="I44" s="6">
        <v>3.0012445649963011</v>
      </c>
      <c r="J44"/>
    </row>
    <row r="45" spans="2:28">
      <c r="B45" s="15">
        <v>1.0794029915732959</v>
      </c>
      <c r="C45" s="8">
        <v>2.424432142558866</v>
      </c>
      <c r="F45" s="6">
        <v>2.0684931506849313</v>
      </c>
      <c r="G45" s="6" t="b">
        <v>0</v>
      </c>
      <c r="H45" s="6">
        <v>1.1204988819842547</v>
      </c>
      <c r="I45" s="6">
        <v>3.2134732384492604</v>
      </c>
      <c r="J45"/>
    </row>
    <row r="46" spans="2:28">
      <c r="B46" s="15">
        <v>0.62401334338720826</v>
      </c>
      <c r="C46" s="8">
        <v>1.7262219899435178</v>
      </c>
      <c r="F46" s="6">
        <v>1.3068493150684932</v>
      </c>
      <c r="G46" s="6" t="b">
        <v>0</v>
      </c>
      <c r="H46" s="6">
        <v>0.62401334338720826</v>
      </c>
      <c r="I46" s="6">
        <v>2.5152630858339289</v>
      </c>
      <c r="J46"/>
    </row>
    <row r="47" spans="2:28">
      <c r="B47" s="15">
        <v>1.3678945122564767</v>
      </c>
      <c r="C47" s="8">
        <v>2.3766337729509042</v>
      </c>
      <c r="F47" s="6">
        <v>2.0684931506849313</v>
      </c>
      <c r="G47" s="6" t="b">
        <v>0</v>
      </c>
      <c r="H47" s="6">
        <v>1.4665246492427781</v>
      </c>
      <c r="I47" s="6">
        <v>3.165674868841315</v>
      </c>
      <c r="J47"/>
    </row>
    <row r="48" spans="2:28">
      <c r="B48" s="15">
        <v>1.2500608720301261</v>
      </c>
      <c r="C48" s="8">
        <v>1.8657345026774053</v>
      </c>
      <c r="F48" s="6">
        <v>1.904109589041096</v>
      </c>
      <c r="G48" s="6" t="b">
        <v>0</v>
      </c>
      <c r="H48" s="6">
        <v>1.2911567624410849</v>
      </c>
      <c r="I48" s="6">
        <v>2.6547755985678165</v>
      </c>
      <c r="J48"/>
    </row>
    <row r="49" spans="2:10">
      <c r="B49" s="15">
        <v>2.6795309381690355</v>
      </c>
      <c r="C49" s="8">
        <v>1.7244319804335864</v>
      </c>
      <c r="F49" s="6">
        <v>1.8849315068493151</v>
      </c>
      <c r="G49" s="6" t="b">
        <v>0</v>
      </c>
      <c r="H49" s="6">
        <v>2.7014487463882135</v>
      </c>
      <c r="I49" s="6">
        <v>2.4942949941322166</v>
      </c>
      <c r="J49"/>
    </row>
    <row r="50" spans="2:10">
      <c r="B50" s="15">
        <v>1.1649971750307588</v>
      </c>
      <c r="C50" s="8">
        <v>4.3411875414164385</v>
      </c>
      <c r="F50" s="6">
        <v>2.5232876712328767</v>
      </c>
      <c r="G50" s="6" t="b">
        <v>1</v>
      </c>
      <c r="H50" s="6">
        <v>1.2225314216061014</v>
      </c>
      <c r="I50" s="6">
        <v>5.0891327468958902</v>
      </c>
      <c r="J50"/>
    </row>
    <row r="51" spans="2:10">
      <c r="B51" s="15">
        <v>4.2091089626241915</v>
      </c>
      <c r="C51" s="8">
        <v>22.274733882818495</v>
      </c>
      <c r="F51" s="6">
        <v>2.6109589041095891</v>
      </c>
      <c r="G51" s="6" t="b">
        <v>1</v>
      </c>
      <c r="H51" s="6">
        <v>4.2474651270077537</v>
      </c>
      <c r="I51" s="6">
        <v>23.140487307476025</v>
      </c>
      <c r="J51"/>
    </row>
    <row r="52" spans="2:10">
      <c r="B52" s="15">
        <v>3.6201827871490138</v>
      </c>
      <c r="C52" s="8">
        <v>19.750676045968437</v>
      </c>
      <c r="F52" s="6">
        <v>2.591780821917808</v>
      </c>
      <c r="G52" s="6" t="b">
        <v>1</v>
      </c>
      <c r="H52" s="6">
        <v>3.7544293624914795</v>
      </c>
      <c r="I52" s="6">
        <v>20.597251388434191</v>
      </c>
      <c r="J52"/>
    </row>
    <row r="53" spans="2:10">
      <c r="B53" s="15">
        <v>0.64230986559002745</v>
      </c>
      <c r="C53" s="8">
        <v>5.5004003431453432</v>
      </c>
      <c r="F53" s="6">
        <v>2.2986301369863016</v>
      </c>
      <c r="G53" s="6" t="b">
        <v>1</v>
      </c>
      <c r="H53" s="6">
        <v>0.64230986559002745</v>
      </c>
      <c r="I53" s="6">
        <v>6.1113592472549314</v>
      </c>
      <c r="J53"/>
    </row>
    <row r="54" spans="2:10">
      <c r="B54" s="15">
        <v>0.84919797062167124</v>
      </c>
      <c r="C54" s="8">
        <v>2.3477822915713151</v>
      </c>
      <c r="F54" s="6">
        <v>1.8794520547945206</v>
      </c>
      <c r="G54" s="6" t="b">
        <v>0</v>
      </c>
      <c r="H54" s="6">
        <v>0.84919797062167124</v>
      </c>
      <c r="I54" s="6">
        <v>2.9587411956809038</v>
      </c>
      <c r="J54"/>
    </row>
    <row r="55" spans="2:10">
      <c r="B55" s="15">
        <v>0.61982130248074796</v>
      </c>
      <c r="C55" s="8">
        <v>1.7165641415700166</v>
      </c>
      <c r="F55" s="6">
        <v>1.0986301369863014</v>
      </c>
      <c r="G55" s="6" t="b">
        <v>0</v>
      </c>
      <c r="H55" s="6">
        <v>0.61982130248074796</v>
      </c>
      <c r="I55" s="6">
        <v>2.3275230456796057</v>
      </c>
      <c r="J55"/>
    </row>
    <row r="56" spans="2:10">
      <c r="B56" s="15">
        <v>0.30754131613986574</v>
      </c>
      <c r="C56" s="8"/>
      <c r="F56" s="6">
        <v>1.8794520547945206</v>
      </c>
      <c r="G56" s="6" t="b">
        <v>0</v>
      </c>
      <c r="H56" s="6">
        <v>0.30754131613986574</v>
      </c>
      <c r="I56" s="6">
        <v>0.61095890410958908</v>
      </c>
      <c r="J56"/>
    </row>
    <row r="57" spans="2:10">
      <c r="B57" s="15">
        <v>0.8302118581381206</v>
      </c>
      <c r="C57" s="8">
        <v>5.0066608023326307</v>
      </c>
      <c r="F57" s="6">
        <v>2.2986301369863016</v>
      </c>
      <c r="G57" s="6" t="b">
        <v>1</v>
      </c>
      <c r="H57" s="6">
        <v>0.8302118581381206</v>
      </c>
      <c r="I57" s="6">
        <v>5.6176197064422189</v>
      </c>
      <c r="J57"/>
    </row>
    <row r="58" spans="2:10">
      <c r="B58" s="15">
        <v>0.49433658009455067</v>
      </c>
      <c r="C58" s="8"/>
      <c r="F58" s="6">
        <v>1.3479452054794521</v>
      </c>
      <c r="G58" s="6" t="b">
        <v>0</v>
      </c>
      <c r="H58" s="6">
        <v>0.49433658009455067</v>
      </c>
      <c r="I58" s="6">
        <v>0.61095890410958908</v>
      </c>
      <c r="J58"/>
    </row>
    <row r="59" spans="2:10">
      <c r="B59" s="15">
        <v>0.81667626145133154</v>
      </c>
      <c r="C59" s="8">
        <v>5.7865888469847944</v>
      </c>
      <c r="F59" s="6">
        <v>2.2986301369863016</v>
      </c>
      <c r="G59" s="6" t="b">
        <v>1</v>
      </c>
      <c r="H59" s="6">
        <v>0.81667626145133154</v>
      </c>
      <c r="I59" s="6">
        <v>6.3975477510943835</v>
      </c>
      <c r="J59"/>
    </row>
    <row r="60" spans="2:10">
      <c r="B60" s="15">
        <v>1.3481479226967232</v>
      </c>
      <c r="C60" s="8">
        <v>7.166146069890849</v>
      </c>
      <c r="F60" s="6">
        <v>2.2986301369863016</v>
      </c>
      <c r="G60" s="6" t="b">
        <v>1</v>
      </c>
      <c r="H60" s="6">
        <v>1.3481479226967232</v>
      </c>
      <c r="I60" s="6">
        <v>7.7771049740004381</v>
      </c>
      <c r="J60"/>
    </row>
    <row r="61" spans="2:10">
      <c r="B61" s="15">
        <v>2.1685433516753094</v>
      </c>
      <c r="C61" s="8">
        <v>5.181422056244493</v>
      </c>
      <c r="F61" s="6">
        <v>2.2986301369863016</v>
      </c>
      <c r="G61" s="6" t="b">
        <v>1</v>
      </c>
      <c r="H61" s="6">
        <v>2.1849817078396931</v>
      </c>
      <c r="I61" s="6">
        <v>5.7923809603540821</v>
      </c>
      <c r="J61"/>
    </row>
    <row r="62" spans="2:10">
      <c r="B62" s="15">
        <v>0.77564530700927947</v>
      </c>
      <c r="C62" s="8">
        <v>2.1439997944629696</v>
      </c>
      <c r="F62" s="6">
        <v>1.8794520547945206</v>
      </c>
      <c r="G62" s="6" t="b">
        <v>0</v>
      </c>
      <c r="H62" s="6">
        <v>0.77564530700927947</v>
      </c>
      <c r="I62" s="6">
        <v>2.754958698572548</v>
      </c>
      <c r="J62"/>
    </row>
    <row r="63" spans="2:10">
      <c r="B63" s="15">
        <v>0.792709474076704</v>
      </c>
      <c r="C63" s="8"/>
      <c r="F63" s="6">
        <v>0.24931506849315069</v>
      </c>
      <c r="G63" s="6" t="b">
        <v>0</v>
      </c>
      <c r="H63" s="6">
        <v>0.792709474076704</v>
      </c>
      <c r="I63" s="6">
        <v>0.77260273972602744</v>
      </c>
      <c r="J63"/>
    </row>
    <row r="64" spans="2:10">
      <c r="B64" s="15">
        <v>1.072509475881074</v>
      </c>
      <c r="C64" s="8"/>
      <c r="F64" s="6">
        <v>0.15342465753424658</v>
      </c>
      <c r="G64" s="6" t="b">
        <v>0</v>
      </c>
      <c r="H64" s="6">
        <v>1.072509475881074</v>
      </c>
      <c r="I64" s="6">
        <v>0.81095890410958904</v>
      </c>
      <c r="J64"/>
    </row>
    <row r="65" spans="2:10">
      <c r="B65" s="15">
        <v>0.80716105788574521</v>
      </c>
      <c r="C65" s="8">
        <v>1.540388482958337</v>
      </c>
      <c r="F65" s="6">
        <v>0.77260273972602744</v>
      </c>
      <c r="G65" s="6" t="b">
        <v>0</v>
      </c>
      <c r="H65" s="6">
        <v>0.84551722226930692</v>
      </c>
      <c r="I65" s="6">
        <v>2.3129912226843645</v>
      </c>
      <c r="J65"/>
    </row>
    <row r="66" spans="2:10">
      <c r="B66" s="15">
        <v>0.79436374425973966</v>
      </c>
      <c r="C66" s="8"/>
      <c r="F66" s="6">
        <v>0.11506849315068493</v>
      </c>
      <c r="G66" s="6" t="b">
        <v>0</v>
      </c>
      <c r="H66" s="6">
        <v>0.79436374425973966</v>
      </c>
      <c r="I66" s="6">
        <v>0.77260273972602744</v>
      </c>
      <c r="J66"/>
    </row>
    <row r="67" spans="2:10">
      <c r="B67" s="15">
        <v>1.0017706237249178</v>
      </c>
      <c r="C67" s="8">
        <v>2.9777041997780822</v>
      </c>
      <c r="F67" s="6">
        <v>0.77260273972602744</v>
      </c>
      <c r="G67" s="6" t="b">
        <v>0</v>
      </c>
      <c r="H67" s="6">
        <v>1.0017706237249178</v>
      </c>
      <c r="I67" s="6">
        <v>3.7503069395041098</v>
      </c>
      <c r="J67"/>
    </row>
    <row r="68" spans="2:10">
      <c r="B68" s="15">
        <v>0.71701127261032871</v>
      </c>
      <c r="C68" s="8">
        <v>2.1502508101783042</v>
      </c>
      <c r="F68" s="6">
        <v>0.81095890410958904</v>
      </c>
      <c r="G68" s="6" t="b">
        <v>0</v>
      </c>
      <c r="H68" s="6">
        <v>0.75536743699389031</v>
      </c>
      <c r="I68" s="6">
        <v>2.9612097142878904</v>
      </c>
      <c r="J68"/>
    </row>
    <row r="69" spans="2:10">
      <c r="B69" s="15">
        <v>2.2386545637242494</v>
      </c>
      <c r="C69" s="8">
        <v>10.844566382258302</v>
      </c>
      <c r="F69" s="6">
        <v>2.2684931506849315</v>
      </c>
      <c r="G69" s="6" t="b">
        <v>1</v>
      </c>
      <c r="H69" s="6">
        <v>2.2578326459160301</v>
      </c>
      <c r="I69" s="6">
        <v>11.877443094587095</v>
      </c>
      <c r="J69"/>
    </row>
    <row r="70" spans="2:10">
      <c r="B70" s="15">
        <v>2.0878861502741972</v>
      </c>
      <c r="C70" s="8">
        <v>30.429975678563014</v>
      </c>
      <c r="F70" s="6">
        <v>2.2684931506849315</v>
      </c>
      <c r="G70" s="6" t="b">
        <v>1</v>
      </c>
      <c r="H70" s="6">
        <v>2.1070642324659778</v>
      </c>
      <c r="I70" s="6">
        <v>31.462852390891783</v>
      </c>
      <c r="J70"/>
    </row>
    <row r="71" spans="2:10">
      <c r="B71" s="15">
        <v>1.3054250269569645</v>
      </c>
      <c r="C71" s="8">
        <v>9.343297112225617</v>
      </c>
      <c r="F71" s="6">
        <v>2.2684931506849315</v>
      </c>
      <c r="G71" s="6" t="b">
        <v>1</v>
      </c>
      <c r="H71" s="6">
        <v>1.3246031091487454</v>
      </c>
      <c r="I71" s="6">
        <v>10.376173824554384</v>
      </c>
      <c r="J71"/>
    </row>
    <row r="72" spans="2:10">
      <c r="B72" s="15">
        <v>2.1366564561758086</v>
      </c>
      <c r="C72" s="8">
        <v>6.8712812995090129</v>
      </c>
      <c r="F72" s="6">
        <v>2.2684931506849315</v>
      </c>
      <c r="G72" s="6" t="b">
        <v>1</v>
      </c>
      <c r="H72" s="6">
        <v>2.2709030315182743</v>
      </c>
      <c r="I72" s="6">
        <v>7.9041580118377803</v>
      </c>
      <c r="J72"/>
    </row>
    <row r="73" spans="2:10">
      <c r="B73" s="15">
        <v>1.0512205378672521</v>
      </c>
      <c r="C73" s="8">
        <v>8.103008544312905</v>
      </c>
      <c r="F73" s="6">
        <v>2.2109589041095892</v>
      </c>
      <c r="G73" s="6" t="b">
        <v>1</v>
      </c>
      <c r="H73" s="6">
        <v>1.1279328666343753</v>
      </c>
      <c r="I73" s="6">
        <v>9.0783510100663296</v>
      </c>
      <c r="J73"/>
    </row>
    <row r="74" spans="2:10">
      <c r="B74" s="15">
        <v>0.74879195276555333</v>
      </c>
      <c r="C74" s="8"/>
      <c r="F74" s="6">
        <v>2.2684931506849315</v>
      </c>
      <c r="G74" s="6" t="b">
        <v>1</v>
      </c>
      <c r="H74" s="6">
        <v>0.76797003495733418</v>
      </c>
      <c r="I74" s="6">
        <v>1.0328767123287672</v>
      </c>
      <c r="J74"/>
    </row>
    <row r="75" spans="2:10">
      <c r="B75" s="15">
        <v>3.9265447811156711</v>
      </c>
      <c r="C75" s="8">
        <v>23.482046458544055</v>
      </c>
      <c r="F75" s="6">
        <v>2.2684931506849315</v>
      </c>
      <c r="G75" s="6" t="b">
        <v>1</v>
      </c>
      <c r="H75" s="6">
        <v>3.9457228633074521</v>
      </c>
      <c r="I75" s="6">
        <v>24.514923170872823</v>
      </c>
      <c r="J75"/>
    </row>
    <row r="76" spans="2:10">
      <c r="B76" s="15">
        <v>0.87211842030301368</v>
      </c>
      <c r="C76" s="8">
        <v>2.910482657790356</v>
      </c>
      <c r="F76" s="6">
        <v>2.2301369863013698</v>
      </c>
      <c r="G76" s="6" t="b">
        <v>1</v>
      </c>
      <c r="H76" s="6">
        <v>0.96800883126191783</v>
      </c>
      <c r="I76" s="6">
        <v>3.9050032057355617</v>
      </c>
      <c r="J76"/>
    </row>
    <row r="77" spans="2:10">
      <c r="B77" s="15">
        <v>2.8330176089635617</v>
      </c>
      <c r="C77" s="8">
        <v>11.97129266092959</v>
      </c>
      <c r="F77" s="6">
        <v>2.2493150684931509</v>
      </c>
      <c r="G77" s="6" t="b">
        <v>1</v>
      </c>
      <c r="H77" s="6">
        <v>2.9480861021142468</v>
      </c>
      <c r="I77" s="6">
        <v>12.984991291066576</v>
      </c>
      <c r="J77"/>
    </row>
    <row r="78" spans="2:10">
      <c r="B78" s="15">
        <v>2.6127198671964793</v>
      </c>
      <c r="C78" s="8">
        <v>10.53892073602589</v>
      </c>
      <c r="F78" s="6">
        <v>2.2684931506849315</v>
      </c>
      <c r="G78" s="6" t="b">
        <v>1</v>
      </c>
      <c r="H78" s="6">
        <v>2.7469664425389313</v>
      </c>
      <c r="I78" s="6">
        <v>11.571797448354657</v>
      </c>
      <c r="J78"/>
    </row>
    <row r="79" spans="2:10">
      <c r="B79" s="15">
        <v>1.7495041744538</v>
      </c>
      <c r="C79" s="8">
        <v>5.8673702343569305</v>
      </c>
      <c r="F79" s="6">
        <v>2.2684931506849315</v>
      </c>
      <c r="G79" s="6" t="b">
        <v>1</v>
      </c>
      <c r="H79" s="6">
        <v>1.8070384210291426</v>
      </c>
      <c r="I79" s="6">
        <v>6.9002469466856979</v>
      </c>
      <c r="J79"/>
    </row>
    <row r="80" spans="2:10">
      <c r="B80" s="15">
        <v>2.7133733138968683</v>
      </c>
      <c r="C80" s="8">
        <v>8.5001215911576171</v>
      </c>
      <c r="F80" s="6">
        <v>2.2493150684931509</v>
      </c>
      <c r="G80" s="6" t="b">
        <v>1</v>
      </c>
      <c r="H80" s="6">
        <v>2.8284418070475343</v>
      </c>
      <c r="I80" s="6">
        <v>9.513820221294603</v>
      </c>
      <c r="J80"/>
    </row>
    <row r="81" spans="1:10">
      <c r="B81" s="15">
        <v>2.8215984622277812</v>
      </c>
      <c r="C81" s="8">
        <v>7.7203422709786302</v>
      </c>
      <c r="F81" s="6">
        <v>2.2493150684931509</v>
      </c>
      <c r="G81" s="6" t="b">
        <v>1</v>
      </c>
      <c r="H81" s="6">
        <v>2.8407765444195618</v>
      </c>
      <c r="I81" s="6">
        <v>8.7340409011156162</v>
      </c>
      <c r="J81"/>
    </row>
    <row r="82" spans="1:10">
      <c r="B82" s="15">
        <v>4.2783012556895343</v>
      </c>
      <c r="C82" s="8">
        <v>8.5904942050210398</v>
      </c>
      <c r="F82" s="6">
        <v>2.2684931506849315</v>
      </c>
      <c r="G82" s="6" t="b">
        <v>1</v>
      </c>
      <c r="H82" s="6">
        <v>4.297479337881315</v>
      </c>
      <c r="I82" s="6">
        <v>9.6233709173498081</v>
      </c>
      <c r="J82"/>
    </row>
    <row r="83" spans="1:10">
      <c r="B83" s="15">
        <v>1.9584290624403042</v>
      </c>
      <c r="C83" s="8">
        <v>7.9208481278510412</v>
      </c>
      <c r="F83" s="6">
        <v>2.2493150684931509</v>
      </c>
      <c r="G83" s="6" t="b">
        <v>1</v>
      </c>
      <c r="H83" s="6">
        <v>2.0734975555909889</v>
      </c>
      <c r="I83" s="6">
        <v>8.9345467579880271</v>
      </c>
      <c r="J83"/>
    </row>
    <row r="86" spans="1:10">
      <c r="A86" s="37" t="s">
        <v>90</v>
      </c>
      <c r="B86" s="6">
        <f>MEDIAN(B5:B83)</f>
        <v>1.0794029915732959</v>
      </c>
      <c r="C86" s="6">
        <f>MEDIAN(C5:C83)</f>
        <v>7.7203422709786302</v>
      </c>
    </row>
    <row r="87" spans="1:10">
      <c r="A87" s="10" t="s">
        <v>37</v>
      </c>
      <c r="B87" s="6">
        <v>79</v>
      </c>
      <c r="C87" s="6">
        <v>65</v>
      </c>
    </row>
  </sheetData>
  <mergeCells count="8">
    <mergeCell ref="Y3:Z3"/>
    <mergeCell ref="AA3:AB3"/>
    <mergeCell ref="M3:N3"/>
    <mergeCell ref="O3:P3"/>
    <mergeCell ref="Q3:R3"/>
    <mergeCell ref="S3:T3"/>
    <mergeCell ref="U3:V3"/>
    <mergeCell ref="W3:X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5638C-2355-ED42-BDE4-C6339FAC285E}">
  <dimension ref="A1:G28"/>
  <sheetViews>
    <sheetView workbookViewId="0"/>
  </sheetViews>
  <sheetFormatPr baseColWidth="10" defaultRowHeight="16"/>
  <cols>
    <col min="1" max="1" width="13" style="6" customWidth="1"/>
    <col min="2" max="4" width="16.5" style="6" customWidth="1"/>
    <col min="5" max="5" width="13" style="6" customWidth="1"/>
    <col min="6" max="6" width="16.5" style="6" customWidth="1"/>
    <col min="7" max="7" width="17" style="6" bestFit="1" customWidth="1"/>
    <col min="8" max="16384" width="10.83203125" style="6"/>
  </cols>
  <sheetData>
    <row r="1" spans="1:7" ht="18">
      <c r="A1" s="40" t="s">
        <v>123</v>
      </c>
    </row>
    <row r="3" spans="1:7">
      <c r="A3" s="11" t="s">
        <v>38</v>
      </c>
      <c r="B3" s="16"/>
      <c r="C3" s="16"/>
      <c r="D3" s="16"/>
      <c r="E3" s="11" t="s">
        <v>39</v>
      </c>
    </row>
    <row r="4" spans="1:7" s="4" customFormat="1" ht="34">
      <c r="B4" s="12" t="s">
        <v>0</v>
      </c>
      <c r="C4" s="12" t="s">
        <v>41</v>
      </c>
      <c r="D4" s="12"/>
      <c r="F4" s="12" t="s">
        <v>0</v>
      </c>
      <c r="G4" s="12" t="s">
        <v>40</v>
      </c>
    </row>
    <row r="5" spans="1:7">
      <c r="B5" s="17">
        <v>1</v>
      </c>
      <c r="C5" s="8">
        <v>10.064008787535753</v>
      </c>
      <c r="D5" s="8"/>
      <c r="F5" s="10">
        <v>1</v>
      </c>
      <c r="G5" s="8">
        <v>85.7</v>
      </c>
    </row>
    <row r="6" spans="1:7">
      <c r="B6" s="17">
        <v>1</v>
      </c>
      <c r="C6" s="8">
        <v>16.035656539042549</v>
      </c>
      <c r="D6" s="8"/>
      <c r="F6" s="10">
        <v>5</v>
      </c>
      <c r="G6" s="8">
        <v>100</v>
      </c>
    </row>
    <row r="7" spans="1:7">
      <c r="B7" s="17">
        <v>1</v>
      </c>
      <c r="C7" s="8">
        <v>10.425774960785315</v>
      </c>
      <c r="D7" s="8"/>
      <c r="F7" s="10">
        <v>6</v>
      </c>
      <c r="G7" s="8">
        <v>85.714285709999999</v>
      </c>
    </row>
    <row r="8" spans="1:7">
      <c r="B8" s="17">
        <v>1</v>
      </c>
      <c r="C8" s="8">
        <v>19.071122968288275</v>
      </c>
      <c r="D8" s="8"/>
      <c r="F8" s="10">
        <v>10</v>
      </c>
      <c r="G8" s="8">
        <v>55.5</v>
      </c>
    </row>
    <row r="9" spans="1:7">
      <c r="B9" s="17">
        <v>1</v>
      </c>
      <c r="C9" s="8">
        <v>14.492499811615863</v>
      </c>
      <c r="D9" s="8"/>
      <c r="F9" s="10">
        <v>11</v>
      </c>
      <c r="G9" s="8">
        <v>100</v>
      </c>
    </row>
    <row r="10" spans="1:7">
      <c r="B10" s="17">
        <v>1</v>
      </c>
      <c r="C10" s="8">
        <v>13.534109075470795</v>
      </c>
      <c r="D10" s="8"/>
      <c r="F10" s="10">
        <v>14</v>
      </c>
      <c r="G10" s="8">
        <v>80</v>
      </c>
    </row>
    <row r="11" spans="1:7">
      <c r="B11" s="17">
        <v>1</v>
      </c>
      <c r="C11" s="8">
        <v>14.107419985984356</v>
      </c>
      <c r="D11" s="8"/>
      <c r="F11" s="10">
        <v>29</v>
      </c>
      <c r="G11" s="8">
        <v>100</v>
      </c>
    </row>
    <row r="12" spans="1:7">
      <c r="B12" s="17">
        <v>1</v>
      </c>
      <c r="C12" s="8">
        <v>21.305110567897206</v>
      </c>
      <c r="D12" s="8"/>
    </row>
    <row r="13" spans="1:7">
      <c r="B13" s="17">
        <v>1</v>
      </c>
      <c r="C13" s="8">
        <v>11.673832452336713</v>
      </c>
      <c r="D13" s="8"/>
      <c r="F13" s="10" t="s">
        <v>90</v>
      </c>
      <c r="G13" s="6">
        <v>85.7</v>
      </c>
    </row>
    <row r="14" spans="1:7">
      <c r="B14" s="17">
        <v>1</v>
      </c>
      <c r="C14" s="8">
        <v>100</v>
      </c>
      <c r="D14" s="8"/>
      <c r="F14" s="10" t="s">
        <v>116</v>
      </c>
      <c r="G14" s="6">
        <v>7</v>
      </c>
    </row>
    <row r="15" spans="1:7">
      <c r="B15" s="17">
        <v>6</v>
      </c>
      <c r="C15" s="8">
        <v>39.684345658642194</v>
      </c>
      <c r="D15" s="8"/>
    </row>
    <row r="16" spans="1:7">
      <c r="B16" s="17">
        <v>6</v>
      </c>
      <c r="C16" s="8">
        <v>100</v>
      </c>
      <c r="D16" s="8"/>
    </row>
    <row r="17" spans="2:4">
      <c r="B17" s="17">
        <v>6</v>
      </c>
      <c r="C17" s="8">
        <v>11.079794488872219</v>
      </c>
      <c r="D17" s="8"/>
    </row>
    <row r="18" spans="2:4">
      <c r="B18" s="17">
        <v>11</v>
      </c>
      <c r="C18" s="8">
        <v>22.274733882818495</v>
      </c>
      <c r="D18" s="8"/>
    </row>
    <row r="19" spans="2:4">
      <c r="B19" s="17">
        <v>11</v>
      </c>
      <c r="C19" s="8">
        <v>19.750676045968437</v>
      </c>
      <c r="D19" s="8"/>
    </row>
    <row r="20" spans="2:4">
      <c r="B20" s="17">
        <v>29</v>
      </c>
      <c r="C20" s="8">
        <v>10.844566382258302</v>
      </c>
      <c r="D20" s="8"/>
    </row>
    <row r="21" spans="2:4">
      <c r="B21" s="17">
        <v>29</v>
      </c>
      <c r="C21" s="8">
        <v>30.429975678563014</v>
      </c>
      <c r="D21" s="8"/>
    </row>
    <row r="22" spans="2:4">
      <c r="B22" s="17">
        <v>29</v>
      </c>
      <c r="C22" s="8">
        <v>23.482046458544055</v>
      </c>
      <c r="D22" s="8"/>
    </row>
    <row r="23" spans="2:4">
      <c r="B23" s="17">
        <v>29</v>
      </c>
      <c r="C23" s="8">
        <v>11.97129266092959</v>
      </c>
      <c r="D23" s="8"/>
    </row>
    <row r="24" spans="2:4">
      <c r="B24" s="17">
        <v>29</v>
      </c>
      <c r="C24" s="8">
        <v>10.53892073602589</v>
      </c>
      <c r="D24" s="8"/>
    </row>
    <row r="27" spans="2:4">
      <c r="B27" s="10" t="s">
        <v>116</v>
      </c>
      <c r="C27" s="6">
        <v>4</v>
      </c>
    </row>
    <row r="28" spans="2:4">
      <c r="B28" s="10" t="s">
        <v>37</v>
      </c>
      <c r="C28" s="6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0866C-0663-C541-92BC-AFFB54AA8EF7}">
  <dimension ref="A1:F13"/>
  <sheetViews>
    <sheetView workbookViewId="0"/>
  </sheetViews>
  <sheetFormatPr baseColWidth="10" defaultRowHeight="16"/>
  <cols>
    <col min="1" max="1" width="10.83203125" style="3"/>
    <col min="2" max="2" width="24.5" style="3" customWidth="1"/>
    <col min="3" max="6" width="19.6640625" style="3" customWidth="1"/>
    <col min="7" max="16384" width="10.83203125" style="3"/>
  </cols>
  <sheetData>
    <row r="1" spans="1:6" ht="18">
      <c r="A1" s="40" t="s">
        <v>124</v>
      </c>
    </row>
    <row r="3" spans="1:6" s="9" customFormat="1" ht="55" customHeight="1">
      <c r="A3" s="13" t="s">
        <v>0</v>
      </c>
      <c r="B3" s="12" t="s">
        <v>99</v>
      </c>
      <c r="C3" s="12" t="s">
        <v>42</v>
      </c>
      <c r="D3" s="12" t="s">
        <v>43</v>
      </c>
      <c r="E3" s="12" t="s">
        <v>44</v>
      </c>
      <c r="F3" s="12" t="s">
        <v>91</v>
      </c>
    </row>
    <row r="4" spans="1:6">
      <c r="A4" s="10">
        <v>1</v>
      </c>
      <c r="B4" s="23">
        <v>3.8273972602739699</v>
      </c>
      <c r="C4" s="6">
        <v>28</v>
      </c>
      <c r="D4" s="18">
        <v>10.3619565905207</v>
      </c>
      <c r="E4" s="6">
        <v>24</v>
      </c>
      <c r="F4" s="19">
        <v>1.11661333039064</v>
      </c>
    </row>
    <row r="5" spans="1:6">
      <c r="A5" s="10">
        <v>5</v>
      </c>
      <c r="B5" s="23">
        <v>3.13972602739726</v>
      </c>
      <c r="C5" s="6">
        <v>2</v>
      </c>
      <c r="D5" s="18">
        <v>0.23750982655092201</v>
      </c>
      <c r="E5" s="6">
        <v>2</v>
      </c>
      <c r="F5" s="19">
        <v>5.9528871502678798E-2</v>
      </c>
    </row>
    <row r="6" spans="1:6">
      <c r="A6" s="10">
        <v>6</v>
      </c>
      <c r="B6" s="23">
        <v>3.0958904109589001</v>
      </c>
      <c r="C6" s="6">
        <v>7</v>
      </c>
      <c r="D6" s="18">
        <v>0.49937951347876097</v>
      </c>
      <c r="E6" s="6">
        <v>6</v>
      </c>
      <c r="F6" s="19">
        <v>8.3810588070959605E-2</v>
      </c>
    </row>
    <row r="7" spans="1:6">
      <c r="A7" s="10">
        <v>14</v>
      </c>
      <c r="B7" s="23">
        <v>2.7589041095890399</v>
      </c>
      <c r="C7" s="6">
        <v>10</v>
      </c>
      <c r="D7" s="18">
        <v>4.2064597426714396</v>
      </c>
      <c r="E7" s="6">
        <v>8</v>
      </c>
      <c r="F7" s="19">
        <v>6.3483666181721896E-2</v>
      </c>
    </row>
    <row r="8" spans="1:6">
      <c r="A8" s="10">
        <v>11</v>
      </c>
      <c r="B8" s="23">
        <v>2.74520547945205</v>
      </c>
      <c r="C8" s="6">
        <v>2</v>
      </c>
      <c r="D8" s="18">
        <v>4.0335857754362801</v>
      </c>
      <c r="E8" s="6">
        <v>2</v>
      </c>
      <c r="F8" s="19">
        <v>1.7899421255699699</v>
      </c>
    </row>
    <row r="9" spans="1:6">
      <c r="A9" s="10">
        <v>10</v>
      </c>
      <c r="B9" s="23">
        <v>2.6410958904109498</v>
      </c>
      <c r="C9" s="6">
        <v>9</v>
      </c>
      <c r="D9" s="18">
        <v>1.6984347477409001</v>
      </c>
      <c r="E9" s="6">
        <v>5</v>
      </c>
      <c r="F9" s="20">
        <v>5.6993046848284497E-3</v>
      </c>
    </row>
    <row r="10" spans="1:6">
      <c r="A10" s="10">
        <v>29</v>
      </c>
      <c r="B10" s="23">
        <v>2.3260273972602699</v>
      </c>
      <c r="C10" s="6">
        <v>15</v>
      </c>
      <c r="D10" s="18">
        <v>9.8585015077708107</v>
      </c>
      <c r="E10" s="21">
        <v>15</v>
      </c>
      <c r="F10" s="22">
        <v>0.881259439990705</v>
      </c>
    </row>
    <row r="11" spans="1:6">
      <c r="A11" s="10">
        <v>25</v>
      </c>
      <c r="B11" s="23">
        <v>1.81643835616438</v>
      </c>
      <c r="C11" s="6">
        <v>6</v>
      </c>
      <c r="D11" s="18">
        <v>1.35836995605273</v>
      </c>
      <c r="E11" s="6" t="s">
        <v>45</v>
      </c>
      <c r="F11" s="19" t="s">
        <v>45</v>
      </c>
    </row>
    <row r="12" spans="1:6">
      <c r="F12" s="39"/>
    </row>
    <row r="13" spans="1:6">
      <c r="E13" s="10" t="s">
        <v>90</v>
      </c>
      <c r="F13" s="6">
        <v>7.0000000000000007E-2</v>
      </c>
    </row>
  </sheetData>
  <sortState xmlns:xlrd2="http://schemas.microsoft.com/office/spreadsheetml/2017/richdata2" ref="A4:F11">
    <sortCondition descending="1" ref="B4:B1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45A1C-B397-AC4A-B19F-792ACC814E23}">
  <dimension ref="A1:J86"/>
  <sheetViews>
    <sheetView workbookViewId="0"/>
  </sheetViews>
  <sheetFormatPr baseColWidth="10" defaultRowHeight="16"/>
  <cols>
    <col min="1" max="1" width="14" style="3" bestFit="1" customWidth="1"/>
    <col min="2" max="6" width="17.33203125" style="3" customWidth="1"/>
    <col min="7" max="16384" width="10.83203125" style="3"/>
  </cols>
  <sheetData>
    <row r="1" spans="1:10" ht="18">
      <c r="A1" s="40" t="s">
        <v>125</v>
      </c>
    </row>
    <row r="3" spans="1:10">
      <c r="A3" s="1" t="s">
        <v>6</v>
      </c>
    </row>
    <row r="5" spans="1:10">
      <c r="C5" s="42" t="s">
        <v>46</v>
      </c>
      <c r="D5" s="42"/>
      <c r="E5" s="42" t="s">
        <v>47</v>
      </c>
      <c r="F5" s="42"/>
    </row>
    <row r="6" spans="1:10">
      <c r="C6" s="10" t="s">
        <v>50</v>
      </c>
      <c r="D6" s="10" t="s">
        <v>22</v>
      </c>
      <c r="E6" s="10" t="s">
        <v>50</v>
      </c>
      <c r="F6" s="10" t="s">
        <v>22</v>
      </c>
    </row>
    <row r="7" spans="1:10">
      <c r="B7" s="1" t="s">
        <v>49</v>
      </c>
      <c r="C7" s="6">
        <v>52</v>
      </c>
      <c r="D7" s="26">
        <f>C7/($C$7+$C$8) *100</f>
        <v>86.666666666666671</v>
      </c>
      <c r="E7" s="6">
        <v>4</v>
      </c>
      <c r="F7" s="26">
        <f>4/11*100</f>
        <v>36.363636363636367</v>
      </c>
    </row>
    <row r="8" spans="1:10">
      <c r="B8" s="1" t="s">
        <v>48</v>
      </c>
      <c r="C8" s="6">
        <v>8</v>
      </c>
      <c r="D8" s="26">
        <f>C8/($C$7+$C$8) *100</f>
        <v>13.333333333333334</v>
      </c>
      <c r="E8" s="6">
        <v>7</v>
      </c>
      <c r="F8" s="26">
        <f>7/11*100</f>
        <v>63.636363636363633</v>
      </c>
    </row>
    <row r="9" spans="1:10">
      <c r="B9" s="1" t="s">
        <v>117</v>
      </c>
      <c r="C9" s="6">
        <v>60</v>
      </c>
      <c r="E9" s="6">
        <v>11</v>
      </c>
    </row>
    <row r="12" spans="1:10">
      <c r="A12" s="1" t="s">
        <v>5</v>
      </c>
    </row>
    <row r="13" spans="1:10" ht="16" customHeight="1">
      <c r="B13" s="42" t="s">
        <v>89</v>
      </c>
      <c r="C13" s="42"/>
      <c r="D13" s="42"/>
      <c r="E13" s="42"/>
    </row>
    <row r="14" spans="1:10" s="9" customFormat="1" ht="34">
      <c r="B14" s="12" t="s">
        <v>102</v>
      </c>
      <c r="C14" s="12" t="s">
        <v>51</v>
      </c>
      <c r="D14" s="12" t="s">
        <v>103</v>
      </c>
      <c r="E14" s="12" t="s">
        <v>52</v>
      </c>
    </row>
    <row r="15" spans="1:10">
      <c r="A15" s="7"/>
      <c r="B15" s="6">
        <v>5.51523307374969E-3</v>
      </c>
      <c r="C15" s="6">
        <v>0.16560638190447299</v>
      </c>
      <c r="D15" s="6">
        <v>0</v>
      </c>
      <c r="E15" s="6">
        <v>0</v>
      </c>
      <c r="H15" s="25"/>
      <c r="I15" s="7"/>
      <c r="J15" s="7"/>
    </row>
    <row r="16" spans="1:10">
      <c r="A16" s="2"/>
      <c r="B16" s="6">
        <v>8.8243729179995102E-3</v>
      </c>
      <c r="C16" s="6">
        <v>5.6548520650307896E-2</v>
      </c>
      <c r="D16" s="6">
        <v>0</v>
      </c>
      <c r="E16" s="6">
        <v>0</v>
      </c>
      <c r="H16" s="25"/>
    </row>
    <row r="17" spans="1:8">
      <c r="A17" s="2"/>
      <c r="B17" s="6">
        <v>7.7213263032495693E-3</v>
      </c>
      <c r="C17" s="6">
        <v>9.4920731091588398E-2</v>
      </c>
      <c r="D17" s="6">
        <v>0</v>
      </c>
      <c r="E17" s="6">
        <v>0</v>
      </c>
      <c r="H17" s="25"/>
    </row>
    <row r="18" spans="1:8">
      <c r="A18" s="2"/>
      <c r="B18" s="6">
        <v>1.54426526064991E-2</v>
      </c>
      <c r="C18" s="6">
        <v>0.21811572250833</v>
      </c>
      <c r="D18" s="6">
        <v>0</v>
      </c>
      <c r="E18" s="6">
        <v>0</v>
      </c>
      <c r="H18" s="25"/>
    </row>
    <row r="19" spans="1:8">
      <c r="A19" s="2"/>
      <c r="B19" s="6">
        <v>1.3236559376999201E-2</v>
      </c>
      <c r="C19" s="6">
        <v>0.27264465313541297</v>
      </c>
      <c r="D19" s="6">
        <v>0</v>
      </c>
      <c r="E19" s="6">
        <v>0</v>
      </c>
      <c r="H19" s="25"/>
    </row>
    <row r="20" spans="1:8">
      <c r="A20" s="2"/>
      <c r="B20" s="6">
        <v>1.1030466147499299E-3</v>
      </c>
      <c r="C20" s="6">
        <v>1.6156720185802199E-2</v>
      </c>
      <c r="D20" s="6">
        <v>0</v>
      </c>
      <c r="E20" s="6">
        <v>1.7578245163785301E-3</v>
      </c>
      <c r="G20" s="24"/>
      <c r="H20" s="25"/>
    </row>
    <row r="21" spans="1:8">
      <c r="A21" s="2"/>
      <c r="B21" s="6">
        <v>1.1030466147499299E-3</v>
      </c>
      <c r="C21" s="6">
        <v>2.6254670301928698E-2</v>
      </c>
      <c r="D21" s="6">
        <v>0</v>
      </c>
      <c r="E21" s="6">
        <v>1.7578245163785301E-3</v>
      </c>
      <c r="G21" s="24"/>
      <c r="H21" s="25"/>
    </row>
    <row r="22" spans="1:8">
      <c r="A22" s="2"/>
      <c r="B22" s="6">
        <v>2.2060932294998702E-3</v>
      </c>
      <c r="C22" s="6">
        <v>2.0195900232252801E-3</v>
      </c>
      <c r="D22" s="6">
        <v>1.45252658930617E-2</v>
      </c>
      <c r="E22" s="6">
        <v>8.7891225818926503E-3</v>
      </c>
      <c r="G22" s="24"/>
      <c r="H22" s="25"/>
    </row>
    <row r="23" spans="1:8">
      <c r="A23" s="2"/>
      <c r="B23" s="6">
        <v>0.121335127622493</v>
      </c>
      <c r="C23" s="6">
        <v>2.09633444410784</v>
      </c>
      <c r="D23" s="6">
        <v>3.22783686512483E-2</v>
      </c>
      <c r="E23" s="6">
        <v>1.23047716146497E-2</v>
      </c>
      <c r="H23" s="25"/>
    </row>
    <row r="24" spans="1:8">
      <c r="A24" s="2"/>
      <c r="B24" s="6">
        <v>0</v>
      </c>
      <c r="C24" s="6">
        <v>2.0195900232252801E-3</v>
      </c>
      <c r="D24" s="20">
        <v>1.6315875346712299E-3</v>
      </c>
      <c r="E24" s="6">
        <v>1.7662071584376099E-3</v>
      </c>
      <c r="G24" s="24"/>
      <c r="H24" s="25"/>
    </row>
    <row r="25" spans="1:8">
      <c r="A25" s="2"/>
      <c r="B25" s="6">
        <v>9.9274195327494503E-3</v>
      </c>
      <c r="C25" s="6">
        <v>0.12925376148641801</v>
      </c>
      <c r="D25" s="20">
        <v>1.6315875346712299E-3</v>
      </c>
      <c r="E25" s="6">
        <v>0</v>
      </c>
      <c r="H25" s="25"/>
    </row>
    <row r="26" spans="1:8">
      <c r="A26" s="2"/>
      <c r="B26" s="6">
        <v>7.7213263032495693E-3</v>
      </c>
      <c r="C26" s="6">
        <v>6.86660607896597E-2</v>
      </c>
      <c r="D26" s="6"/>
      <c r="E26" s="6"/>
      <c r="H26" s="25"/>
    </row>
    <row r="27" spans="1:8">
      <c r="A27" s="2"/>
      <c r="B27" s="6">
        <v>1.1030466147499299E-3</v>
      </c>
      <c r="C27" s="6">
        <v>1.00979501161264E-2</v>
      </c>
      <c r="D27" s="6"/>
      <c r="E27" s="6"/>
      <c r="H27" s="25"/>
    </row>
    <row r="28" spans="1:8">
      <c r="A28" s="2"/>
      <c r="B28" s="6">
        <v>1.1030466147499299E-3</v>
      </c>
      <c r="C28" s="6">
        <v>0</v>
      </c>
      <c r="D28" s="6"/>
      <c r="E28" s="6"/>
      <c r="H28" s="25"/>
    </row>
    <row r="29" spans="1:8">
      <c r="A29" s="2"/>
      <c r="B29" s="6">
        <v>0.10148028855699401</v>
      </c>
      <c r="C29" s="6">
        <v>0.88256084014944913</v>
      </c>
      <c r="D29" s="6"/>
      <c r="E29" s="6"/>
      <c r="H29" s="25"/>
    </row>
    <row r="30" spans="1:8">
      <c r="A30" s="2"/>
      <c r="B30" s="6">
        <v>4.5224911204747496E-2</v>
      </c>
      <c r="C30" s="6">
        <v>0.34938907401797398</v>
      </c>
      <c r="D30" s="6"/>
      <c r="E30" s="6"/>
      <c r="H30" s="25"/>
    </row>
    <row r="31" spans="1:8">
      <c r="A31" s="2"/>
      <c r="B31" s="6">
        <v>9.9274195327494503E-3</v>
      </c>
      <c r="C31" s="6">
        <v>4.84701605574068E-2</v>
      </c>
      <c r="D31" s="6"/>
      <c r="E31" s="6"/>
      <c r="H31" s="25"/>
    </row>
    <row r="32" spans="1:8">
      <c r="A32" s="2"/>
      <c r="B32" s="6">
        <v>3.9709678130997801E-2</v>
      </c>
      <c r="C32" s="6">
        <v>0.36352620418055098</v>
      </c>
      <c r="D32" s="6"/>
      <c r="E32" s="6"/>
      <c r="H32" s="25"/>
    </row>
    <row r="33" spans="1:8">
      <c r="A33" s="2"/>
      <c r="B33" s="6">
        <v>0</v>
      </c>
      <c r="C33" s="6">
        <v>1.00979501161264E-2</v>
      </c>
      <c r="D33" s="6"/>
      <c r="E33" s="6"/>
      <c r="H33" s="25"/>
    </row>
    <row r="34" spans="1:8">
      <c r="A34" s="2"/>
      <c r="B34" s="6">
        <v>6.50797502702464E-2</v>
      </c>
      <c r="C34" s="6">
        <v>1.5894173482782901</v>
      </c>
      <c r="D34" s="6"/>
      <c r="E34" s="6"/>
      <c r="H34" s="25"/>
    </row>
    <row r="35" spans="1:8">
      <c r="A35" s="2"/>
      <c r="B35" s="6">
        <v>1.1030466147499299E-3</v>
      </c>
      <c r="C35" s="6">
        <v>4.0391800464505698E-3</v>
      </c>
      <c r="D35" s="6"/>
      <c r="E35" s="6"/>
      <c r="G35" s="24"/>
      <c r="H35" s="25"/>
    </row>
    <row r="36" spans="1:8">
      <c r="A36" s="2"/>
      <c r="B36" s="6">
        <v>0</v>
      </c>
      <c r="C36" s="6">
        <v>2.0195900232252801E-3</v>
      </c>
      <c r="D36" s="6"/>
      <c r="E36" s="6"/>
      <c r="G36" s="24"/>
      <c r="H36" s="25"/>
    </row>
    <row r="37" spans="1:8">
      <c r="A37" s="2"/>
      <c r="B37" s="6">
        <v>1.10304661474993E-2</v>
      </c>
      <c r="C37" s="6">
        <v>0.212056952438654</v>
      </c>
      <c r="D37" s="6"/>
      <c r="E37" s="6"/>
      <c r="H37" s="25"/>
    </row>
    <row r="38" spans="1:8">
      <c r="A38" s="2"/>
      <c r="B38" s="6">
        <v>0</v>
      </c>
      <c r="C38" s="6">
        <v>2.0195900232252801E-3</v>
      </c>
      <c r="D38" s="6"/>
      <c r="E38" s="6"/>
      <c r="G38" s="24"/>
      <c r="H38" s="25"/>
    </row>
    <row r="39" spans="1:8">
      <c r="A39" s="2"/>
      <c r="B39" s="6">
        <v>8.9341552756186902E-3</v>
      </c>
      <c r="C39" s="6">
        <v>5.0650863597224302E-2</v>
      </c>
      <c r="D39" s="6"/>
      <c r="E39" s="6"/>
      <c r="H39" s="25"/>
    </row>
    <row r="40" spans="1:8">
      <c r="A40" s="2"/>
      <c r="B40" s="6">
        <v>0</v>
      </c>
      <c r="C40" s="6">
        <v>8.4418105995373808E-3</v>
      </c>
      <c r="D40" s="6"/>
      <c r="E40" s="6"/>
      <c r="G40" s="24"/>
      <c r="H40" s="25"/>
    </row>
    <row r="41" spans="1:8">
      <c r="A41" s="2"/>
      <c r="B41" s="6">
        <v>8.9341552756186902E-3</v>
      </c>
      <c r="C41" s="6">
        <v>3.3767242398149502E-2</v>
      </c>
      <c r="D41" s="6"/>
      <c r="E41" s="6"/>
      <c r="H41" s="25"/>
    </row>
    <row r="42" spans="1:8">
      <c r="A42" s="2"/>
      <c r="B42" s="6">
        <v>0.1054230322523</v>
      </c>
      <c r="C42" s="6">
        <v>0.10636681355417101</v>
      </c>
      <c r="D42" s="6"/>
      <c r="E42" s="6"/>
      <c r="H42" s="25"/>
    </row>
    <row r="43" spans="1:8">
      <c r="A43" s="2"/>
      <c r="B43" s="6">
        <v>3.57366211024747E-3</v>
      </c>
      <c r="C43" s="6">
        <v>5.0650863597224306E-3</v>
      </c>
      <c r="D43" s="6"/>
      <c r="E43" s="6"/>
      <c r="G43" s="24"/>
      <c r="H43" s="25"/>
    </row>
    <row r="44" spans="1:8">
      <c r="A44" s="2"/>
      <c r="B44" s="6">
        <v>2.1441972661484801E-2</v>
      </c>
      <c r="C44" s="6">
        <v>5.9092674196761702E-2</v>
      </c>
      <c r="D44" s="6"/>
      <c r="E44" s="6"/>
      <c r="H44" s="25"/>
    </row>
    <row r="45" spans="1:8">
      <c r="A45" s="2"/>
      <c r="B45" s="6">
        <v>4.0347960814060398E-2</v>
      </c>
      <c r="C45" s="6">
        <v>5.80082090404914E-2</v>
      </c>
      <c r="D45" s="6"/>
      <c r="E45" s="6"/>
      <c r="H45" s="25"/>
    </row>
    <row r="46" spans="1:8">
      <c r="A46" s="2"/>
      <c r="B46" s="6">
        <v>3.2278368651248298E-3</v>
      </c>
      <c r="C46" s="6">
        <v>7.9102103237033809E-3</v>
      </c>
      <c r="D46" s="6"/>
      <c r="E46" s="6"/>
      <c r="G46" s="24"/>
      <c r="H46" s="25"/>
    </row>
    <row r="47" spans="1:8">
      <c r="A47" s="2"/>
      <c r="B47" s="6">
        <v>4.8417552976872495E-3</v>
      </c>
      <c r="C47" s="6">
        <v>2.6367367745677899E-3</v>
      </c>
      <c r="D47" s="6"/>
      <c r="E47" s="6"/>
      <c r="G47" s="24"/>
      <c r="H47" s="25"/>
    </row>
    <row r="48" spans="1:8">
      <c r="A48" s="2"/>
      <c r="B48" s="6">
        <v>9.6835105953745094E-3</v>
      </c>
      <c r="C48" s="6">
        <v>3.4277578069381302E-2</v>
      </c>
      <c r="D48" s="6"/>
      <c r="E48" s="6"/>
      <c r="H48" s="25"/>
    </row>
    <row r="49" spans="1:8">
      <c r="A49" s="2"/>
      <c r="B49" s="6">
        <v>2.5822694920998601E-2</v>
      </c>
      <c r="C49" s="6">
        <v>5.1855823233166599E-2</v>
      </c>
      <c r="D49" s="6"/>
      <c r="E49" s="6"/>
      <c r="H49" s="25"/>
    </row>
    <row r="50" spans="1:8">
      <c r="A50" s="2"/>
      <c r="B50" s="6">
        <v>0.34435261707988901</v>
      </c>
      <c r="C50" s="6">
        <v>0.780734123130705</v>
      </c>
      <c r="D50" s="6"/>
      <c r="E50" s="6"/>
      <c r="H50" s="25"/>
    </row>
    <row r="51" spans="1:8">
      <c r="A51" s="2"/>
      <c r="B51" s="6">
        <v>0.79382340147890296</v>
      </c>
      <c r="C51" s="6">
        <v>3.3093804622256702</v>
      </c>
      <c r="D51" s="6"/>
      <c r="E51" s="6"/>
      <c r="H51" s="25"/>
    </row>
    <row r="52" spans="1:8">
      <c r="A52" s="2"/>
      <c r="B52" s="6">
        <v>4.8947626040136997E-3</v>
      </c>
      <c r="C52" s="6">
        <v>2.2077589480470099E-2</v>
      </c>
      <c r="D52" s="6"/>
      <c r="E52" s="6"/>
      <c r="H52" s="25"/>
    </row>
    <row r="53" spans="1:8">
      <c r="A53" s="2"/>
      <c r="B53" s="6">
        <v>4.8947626040136997E-3</v>
      </c>
      <c r="C53" s="6">
        <v>7.0648286337504492E-3</v>
      </c>
      <c r="D53" s="6"/>
      <c r="E53" s="6"/>
      <c r="G53" s="24"/>
      <c r="H53" s="25"/>
    </row>
    <row r="54" spans="1:8">
      <c r="A54" s="2"/>
      <c r="B54" s="6">
        <v>0</v>
      </c>
      <c r="C54" s="6">
        <v>0</v>
      </c>
      <c r="D54" s="6"/>
      <c r="E54" s="6"/>
      <c r="H54" s="25"/>
    </row>
    <row r="55" spans="1:8">
      <c r="A55" s="2"/>
      <c r="B55" s="6">
        <v>1.1421112742698601E-2</v>
      </c>
      <c r="C55" s="6">
        <v>5.1220007594690697E-2</v>
      </c>
      <c r="D55" s="6"/>
      <c r="E55" s="6"/>
      <c r="H55" s="25"/>
    </row>
    <row r="56" spans="1:8">
      <c r="A56" s="2"/>
      <c r="B56" s="6">
        <v>2.4473813020068503E-2</v>
      </c>
      <c r="C56" s="6">
        <v>3.7973453906408605E-2</v>
      </c>
      <c r="D56" s="6"/>
      <c r="E56" s="6"/>
      <c r="H56" s="25"/>
    </row>
    <row r="57" spans="1:8">
      <c r="A57" s="2"/>
      <c r="B57" s="6">
        <v>4.2421275901452095E-2</v>
      </c>
      <c r="C57" s="6">
        <v>0.23755486280985799</v>
      </c>
      <c r="D57" s="6"/>
      <c r="E57" s="6"/>
      <c r="H57" s="25"/>
    </row>
    <row r="58" spans="1:8">
      <c r="A58" s="2"/>
      <c r="B58" s="6">
        <v>2.6105400554739699E-2</v>
      </c>
      <c r="C58" s="6">
        <v>0.10508932592703799</v>
      </c>
      <c r="D58" s="6"/>
      <c r="E58" s="6"/>
      <c r="H58" s="25"/>
    </row>
    <row r="59" spans="1:8">
      <c r="A59" s="2"/>
      <c r="B59" s="6">
        <v>8.15793767335617E-3</v>
      </c>
      <c r="C59" s="6">
        <v>9.7141393714068689E-3</v>
      </c>
      <c r="D59" s="6"/>
      <c r="E59" s="6"/>
      <c r="G59" s="24"/>
      <c r="H59" s="25"/>
    </row>
    <row r="60" spans="1:8">
      <c r="A60" s="2"/>
      <c r="B60" s="6">
        <v>7.4991965146591399E-2</v>
      </c>
      <c r="C60" s="6">
        <v>0.15711282086827899</v>
      </c>
      <c r="D60" s="6"/>
      <c r="E60" s="6"/>
      <c r="H60" s="25"/>
    </row>
    <row r="61" spans="1:8">
      <c r="A61" s="2"/>
      <c r="B61" s="6">
        <v>1.42841838374459E-2</v>
      </c>
      <c r="C61" s="6">
        <v>1.1552413299138099E-2</v>
      </c>
      <c r="D61" s="6"/>
      <c r="E61" s="6"/>
      <c r="H61" s="25"/>
    </row>
    <row r="62" spans="1:8">
      <c r="A62" s="2"/>
      <c r="B62" s="6">
        <v>3.5710459593614897E-3</v>
      </c>
      <c r="C62" s="6">
        <v>6.9314479794829109E-3</v>
      </c>
      <c r="D62" s="6"/>
      <c r="E62" s="6"/>
      <c r="G62" s="24"/>
      <c r="H62" s="25"/>
    </row>
    <row r="63" spans="1:8">
      <c r="A63" s="2"/>
      <c r="B63" s="6">
        <v>2.85683676748919E-2</v>
      </c>
      <c r="C63" s="6">
        <v>0.108592685011898</v>
      </c>
      <c r="D63" s="6"/>
      <c r="E63" s="6"/>
      <c r="H63" s="25"/>
    </row>
    <row r="64" spans="1:8">
      <c r="A64" s="2"/>
      <c r="B64" s="6">
        <v>7.1420919187229898E-3</v>
      </c>
      <c r="C64" s="6">
        <v>3.2346757237586898E-2</v>
      </c>
      <c r="D64" s="6"/>
      <c r="E64" s="6"/>
      <c r="H64" s="25"/>
    </row>
    <row r="65" spans="1:8">
      <c r="A65" s="2"/>
      <c r="B65" s="6">
        <v>0</v>
      </c>
      <c r="C65" s="6">
        <v>0</v>
      </c>
      <c r="D65" s="6"/>
      <c r="E65" s="6"/>
      <c r="H65" s="25"/>
    </row>
    <row r="66" spans="1:8">
      <c r="A66" s="2"/>
      <c r="B66" s="6">
        <v>0.19997857372424299</v>
      </c>
      <c r="C66" s="6">
        <v>0.57993114761673703</v>
      </c>
      <c r="D66" s="6"/>
      <c r="E66" s="6"/>
      <c r="H66" s="25"/>
    </row>
    <row r="67" spans="1:8">
      <c r="A67" s="2"/>
      <c r="B67" s="6">
        <v>0</v>
      </c>
      <c r="C67" s="6">
        <v>3.00362745777592E-2</v>
      </c>
      <c r="D67" s="6"/>
      <c r="E67" s="6"/>
      <c r="H67" s="25"/>
    </row>
    <row r="68" spans="1:8">
      <c r="A68" s="2"/>
      <c r="B68" s="6">
        <v>2.14262757561689E-2</v>
      </c>
      <c r="C68" s="6">
        <v>3.00362745777592E-2</v>
      </c>
      <c r="D68" s="6"/>
      <c r="E68" s="6"/>
      <c r="H68" s="25"/>
    </row>
    <row r="69" spans="1:8">
      <c r="A69" s="2"/>
      <c r="B69" s="6">
        <v>6.0707781309145399E-2</v>
      </c>
      <c r="C69" s="6">
        <v>9.7040271712760695E-2</v>
      </c>
      <c r="D69" s="6"/>
      <c r="E69" s="6"/>
      <c r="H69" s="25"/>
    </row>
    <row r="70" spans="1:8">
      <c r="A70" s="2"/>
      <c r="B70" s="6">
        <v>1.7855229796807398E-2</v>
      </c>
      <c r="C70" s="6">
        <v>2.0794343938448701E-2</v>
      </c>
      <c r="D70" s="6"/>
      <c r="E70" s="6"/>
      <c r="H70" s="25"/>
    </row>
    <row r="71" spans="1:8">
      <c r="A71" s="2"/>
      <c r="B71" s="6">
        <v>7.1420919187229898E-2</v>
      </c>
      <c r="C71" s="6">
        <v>0.196391026085349</v>
      </c>
      <c r="D71" s="6"/>
      <c r="E71" s="6"/>
      <c r="H71" s="25"/>
    </row>
    <row r="72" spans="1:8">
      <c r="A72" s="2"/>
      <c r="B72" s="6">
        <v>0.153554976252544</v>
      </c>
      <c r="C72" s="6">
        <v>0.49675377186294201</v>
      </c>
      <c r="D72" s="6"/>
      <c r="E72" s="6"/>
      <c r="H72" s="25"/>
    </row>
    <row r="73" spans="1:8">
      <c r="A73" s="2"/>
      <c r="B73" s="8">
        <v>0.30353890654572702</v>
      </c>
      <c r="C73" s="6">
        <v>0.79480603498070701</v>
      </c>
      <c r="D73" s="6"/>
      <c r="E73" s="6"/>
      <c r="H73" s="25"/>
    </row>
    <row r="74" spans="1:8">
      <c r="A74" s="2"/>
      <c r="B74" s="8">
        <v>2.85683676748919E-2</v>
      </c>
      <c r="C74" s="6">
        <v>8.3177375753794899E-2</v>
      </c>
      <c r="D74" s="6"/>
      <c r="E74" s="6"/>
      <c r="H74" s="25"/>
    </row>
    <row r="75" spans="1:8">
      <c r="A75" s="2"/>
      <c r="B75" s="8"/>
      <c r="C75" s="8"/>
      <c r="D75" s="8"/>
      <c r="E75" s="6"/>
      <c r="H75" s="25"/>
    </row>
    <row r="76" spans="1:8">
      <c r="A76" s="2"/>
      <c r="B76" s="2"/>
      <c r="H76" s="25"/>
    </row>
    <row r="77" spans="1:8">
      <c r="A77" s="2"/>
      <c r="B77" s="2"/>
    </row>
    <row r="78" spans="1:8">
      <c r="A78" s="2"/>
      <c r="B78" s="2"/>
    </row>
    <row r="79" spans="1:8">
      <c r="A79" s="2"/>
      <c r="B79" s="2"/>
    </row>
    <row r="80" spans="1:8">
      <c r="A80" s="2"/>
      <c r="B80" s="2"/>
    </row>
    <row r="81" spans="1:2">
      <c r="A81" s="2"/>
      <c r="B81" s="2"/>
    </row>
    <row r="82" spans="1:2">
      <c r="A82" s="2"/>
      <c r="B82" s="2"/>
    </row>
    <row r="83" spans="1:2">
      <c r="A83" s="2"/>
      <c r="B83" s="2"/>
    </row>
    <row r="84" spans="1:2">
      <c r="A84" s="2"/>
      <c r="B84" s="2"/>
    </row>
    <row r="85" spans="1:2">
      <c r="A85" s="2"/>
    </row>
    <row r="86" spans="1:2">
      <c r="A86" s="2"/>
    </row>
  </sheetData>
  <mergeCells count="3">
    <mergeCell ref="C5:D5"/>
    <mergeCell ref="E5:F5"/>
    <mergeCell ref="B13:E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179B0-2052-934E-811B-CC3AE23167C9}">
  <dimension ref="A1:M19"/>
  <sheetViews>
    <sheetView workbookViewId="0"/>
  </sheetViews>
  <sheetFormatPr baseColWidth="10" defaultRowHeight="16"/>
  <cols>
    <col min="1" max="1" width="10.83203125" style="3"/>
    <col min="2" max="2" width="22.5" style="3" customWidth="1"/>
    <col min="3" max="5" width="10.83203125" style="3"/>
    <col min="6" max="6" width="17.83203125" style="3" customWidth="1"/>
    <col min="7" max="7" width="14.1640625" style="3" bestFit="1" customWidth="1"/>
    <col min="8" max="16384" width="10.83203125" style="3"/>
  </cols>
  <sheetData>
    <row r="1" spans="1:13" ht="18">
      <c r="A1" s="40" t="s">
        <v>126</v>
      </c>
    </row>
    <row r="3" spans="1:13">
      <c r="A3" s="1" t="s">
        <v>6</v>
      </c>
    </row>
    <row r="4" spans="1:13" ht="29" customHeight="1">
      <c r="B4" s="10"/>
      <c r="C4" s="10" t="s">
        <v>12</v>
      </c>
      <c r="D4" s="10" t="s">
        <v>15</v>
      </c>
      <c r="E4" s="10" t="s">
        <v>54</v>
      </c>
      <c r="F4" s="12" t="s">
        <v>55</v>
      </c>
      <c r="G4" s="6"/>
    </row>
    <row r="5" spans="1:13" ht="17">
      <c r="B5" s="14" t="s">
        <v>92</v>
      </c>
      <c r="C5" s="8">
        <v>1</v>
      </c>
      <c r="D5" s="8">
        <v>1</v>
      </c>
      <c r="E5" s="8">
        <v>0</v>
      </c>
      <c r="F5" s="8">
        <v>0</v>
      </c>
      <c r="G5" s="6"/>
    </row>
    <row r="6" spans="1:13" ht="34">
      <c r="B6" s="14" t="s">
        <v>93</v>
      </c>
      <c r="C6" s="8">
        <v>13</v>
      </c>
      <c r="D6" s="8">
        <v>11</v>
      </c>
      <c r="E6" s="8">
        <v>0</v>
      </c>
      <c r="F6" s="8">
        <v>14</v>
      </c>
      <c r="G6" s="6"/>
    </row>
    <row r="7" spans="1:13" ht="17">
      <c r="B7" s="14" t="s">
        <v>108</v>
      </c>
      <c r="C7" s="8">
        <v>139344</v>
      </c>
      <c r="D7" s="8">
        <v>66693</v>
      </c>
      <c r="E7" s="8">
        <v>17207</v>
      </c>
      <c r="F7" s="8">
        <v>513187</v>
      </c>
      <c r="G7" s="6"/>
    </row>
    <row r="8" spans="1:13">
      <c r="B8" s="10" t="s">
        <v>109</v>
      </c>
      <c r="C8" s="8">
        <v>318981</v>
      </c>
      <c r="D8" s="6">
        <v>233182</v>
      </c>
      <c r="E8" s="6">
        <v>18121</v>
      </c>
      <c r="F8" s="6">
        <v>817254</v>
      </c>
      <c r="G8" s="6"/>
      <c r="I8" s="28"/>
      <c r="J8" s="28"/>
      <c r="K8" s="28"/>
      <c r="L8" s="28"/>
      <c r="M8" s="28"/>
    </row>
    <row r="9" spans="1:13">
      <c r="B9" s="6"/>
      <c r="C9" s="6"/>
      <c r="D9" s="6"/>
      <c r="E9" s="6"/>
      <c r="F9" s="6"/>
      <c r="G9" s="6"/>
      <c r="J9" s="31"/>
    </row>
    <row r="10" spans="1:13">
      <c r="B10" s="6"/>
      <c r="C10" s="6"/>
      <c r="D10" s="6"/>
      <c r="E10" s="6"/>
      <c r="F10" s="6"/>
      <c r="G10" s="6"/>
    </row>
    <row r="11" spans="1:13">
      <c r="A11" s="1" t="s">
        <v>5</v>
      </c>
      <c r="B11" s="6"/>
      <c r="C11" s="6"/>
      <c r="D11" s="6"/>
      <c r="E11" s="6"/>
      <c r="F11" s="6"/>
      <c r="G11" s="6"/>
    </row>
    <row r="12" spans="1:13" ht="16" customHeight="1">
      <c r="B12" s="42" t="s">
        <v>92</v>
      </c>
      <c r="C12" s="42"/>
      <c r="D12" s="6"/>
      <c r="E12" s="6"/>
      <c r="F12" s="42" t="s">
        <v>56</v>
      </c>
      <c r="G12" s="42"/>
    </row>
    <row r="13" spans="1:13" s="9" customFormat="1" ht="51">
      <c r="B13" s="14" t="s">
        <v>12</v>
      </c>
      <c r="C13" s="7">
        <v>1</v>
      </c>
      <c r="D13" s="4"/>
      <c r="E13" s="4"/>
      <c r="F13" s="14" t="s">
        <v>95</v>
      </c>
      <c r="G13" s="7">
        <v>10</v>
      </c>
    </row>
    <row r="14" spans="1:13" s="9" customFormat="1" ht="34">
      <c r="B14" s="14" t="s">
        <v>15</v>
      </c>
      <c r="C14" s="7">
        <v>1</v>
      </c>
      <c r="D14" s="4"/>
      <c r="E14" s="4"/>
      <c r="F14" s="14" t="s">
        <v>55</v>
      </c>
      <c r="G14" s="7">
        <v>3</v>
      </c>
    </row>
    <row r="15" spans="1:13" s="9" customFormat="1" ht="17">
      <c r="B15" s="14" t="s">
        <v>14</v>
      </c>
      <c r="C15" s="7">
        <v>0</v>
      </c>
      <c r="D15" s="4"/>
      <c r="E15" s="4"/>
      <c r="F15" s="14" t="s">
        <v>14</v>
      </c>
      <c r="G15" s="7">
        <v>0</v>
      </c>
    </row>
    <row r="16" spans="1:13" s="9" customFormat="1" ht="17">
      <c r="B16" s="14" t="s">
        <v>100</v>
      </c>
      <c r="C16" s="7">
        <v>0</v>
      </c>
      <c r="D16" s="4"/>
      <c r="E16" s="4"/>
      <c r="F16" s="14" t="s">
        <v>100</v>
      </c>
      <c r="G16" s="7">
        <v>0</v>
      </c>
    </row>
    <row r="17" spans="2:7" s="9" customFormat="1" ht="51" customHeight="1">
      <c r="B17" s="14" t="s">
        <v>55</v>
      </c>
      <c r="C17" s="7">
        <v>0</v>
      </c>
      <c r="D17" s="4"/>
      <c r="E17" s="4"/>
      <c r="F17" s="14" t="s">
        <v>94</v>
      </c>
      <c r="G17" s="7">
        <v>2</v>
      </c>
    </row>
    <row r="18" spans="2:7" s="9" customFormat="1" ht="17">
      <c r="B18" s="14" t="s">
        <v>53</v>
      </c>
      <c r="C18" s="7">
        <v>77</v>
      </c>
      <c r="D18" s="4"/>
      <c r="E18" s="4"/>
      <c r="F18" s="12" t="s">
        <v>12</v>
      </c>
      <c r="G18" s="4">
        <v>1</v>
      </c>
    </row>
    <row r="19" spans="2:7" ht="17">
      <c r="F19" s="14" t="s">
        <v>53</v>
      </c>
      <c r="G19" s="7">
        <v>6</v>
      </c>
    </row>
  </sheetData>
  <mergeCells count="2">
    <mergeCell ref="B12:C12"/>
    <mergeCell ref="F12:G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E45ED-BFE1-6142-A769-DF494E411E4A}">
  <dimension ref="A1:N186"/>
  <sheetViews>
    <sheetView workbookViewId="0">
      <selection activeCell="N11" sqref="N11"/>
    </sheetView>
  </sheetViews>
  <sheetFormatPr baseColWidth="10" defaultRowHeight="16"/>
  <cols>
    <col min="1" max="1" width="12" style="3" bestFit="1" customWidth="1"/>
    <col min="2" max="4" width="10.83203125" style="3"/>
    <col min="5" max="5" width="11.33203125" style="3" customWidth="1"/>
    <col min="6" max="10" width="10.83203125" style="3"/>
    <col min="11" max="11" width="12.33203125" style="3" customWidth="1"/>
    <col min="12" max="14" width="10.83203125" style="3"/>
    <col min="15" max="15" width="10.5" style="3" customWidth="1"/>
    <col min="16" max="16" width="11.6640625" style="3" bestFit="1" customWidth="1"/>
    <col min="17" max="17" width="10.5" style="3" bestFit="1" customWidth="1"/>
    <col min="18" max="16384" width="10.83203125" style="3"/>
  </cols>
  <sheetData>
    <row r="1" spans="1:14" ht="18">
      <c r="A1" s="40" t="s">
        <v>127</v>
      </c>
    </row>
    <row r="3" spans="1:14">
      <c r="A3" s="1" t="s">
        <v>6</v>
      </c>
    </row>
    <row r="4" spans="1:14" s="4" customFormat="1" ht="33" customHeight="1">
      <c r="B4" s="43" t="s">
        <v>92</v>
      </c>
      <c r="C4" s="43"/>
      <c r="D4" s="42" t="s">
        <v>58</v>
      </c>
      <c r="E4" s="42"/>
    </row>
    <row r="5" spans="1:14" s="4" customFormat="1" ht="17">
      <c r="B5" s="4" t="s">
        <v>37</v>
      </c>
      <c r="C5" s="4" t="s">
        <v>22</v>
      </c>
      <c r="D5" s="4" t="s">
        <v>37</v>
      </c>
      <c r="E5" s="4" t="s">
        <v>22</v>
      </c>
    </row>
    <row r="6" spans="1:14">
      <c r="A6" s="3" t="s">
        <v>53</v>
      </c>
      <c r="B6" s="3">
        <v>77</v>
      </c>
      <c r="C6" s="5">
        <f>B6/79*100</f>
        <v>97.468354430379748</v>
      </c>
      <c r="D6" s="3">
        <v>6</v>
      </c>
      <c r="E6" s="5">
        <f>D6/22*100</f>
        <v>27.27272727272727</v>
      </c>
    </row>
    <row r="7" spans="1:14">
      <c r="A7" s="3" t="s">
        <v>57</v>
      </c>
      <c r="B7" s="3">
        <v>2</v>
      </c>
      <c r="C7" s="5">
        <f>B7/79*100</f>
        <v>2.5316455696202533</v>
      </c>
      <c r="D7" s="3">
        <v>16</v>
      </c>
      <c r="E7" s="5">
        <f>D7/22*100</f>
        <v>72.727272727272734</v>
      </c>
    </row>
    <row r="10" spans="1:14">
      <c r="A10" s="1" t="s">
        <v>5</v>
      </c>
    </row>
    <row r="11" spans="1:14" ht="37" customHeight="1">
      <c r="B11" s="42" t="s">
        <v>104</v>
      </c>
      <c r="C11" s="43"/>
      <c r="D11" s="43"/>
      <c r="E11" s="43"/>
      <c r="F11" s="43"/>
      <c r="G11" s="6"/>
      <c r="H11" s="42" t="s">
        <v>105</v>
      </c>
      <c r="I11" s="43"/>
      <c r="J11" s="43"/>
      <c r="K11" s="43"/>
      <c r="L11" s="43"/>
      <c r="M11" s="6"/>
      <c r="N11" s="6"/>
    </row>
    <row r="12" spans="1:14" ht="51">
      <c r="B12" s="7" t="s">
        <v>12</v>
      </c>
      <c r="C12" s="7" t="s">
        <v>96</v>
      </c>
      <c r="D12" s="7" t="s">
        <v>106</v>
      </c>
      <c r="E12" s="7" t="s">
        <v>107</v>
      </c>
      <c r="F12" s="7" t="s">
        <v>55</v>
      </c>
      <c r="G12" s="6"/>
      <c r="H12" s="7" t="s">
        <v>12</v>
      </c>
      <c r="I12" s="7" t="s">
        <v>96</v>
      </c>
      <c r="J12" s="7" t="s">
        <v>106</v>
      </c>
      <c r="K12" s="7" t="s">
        <v>107</v>
      </c>
      <c r="L12" s="7" t="s">
        <v>55</v>
      </c>
      <c r="M12" s="6"/>
      <c r="N12" s="6"/>
    </row>
    <row r="13" spans="1:14">
      <c r="B13" s="8">
        <v>0</v>
      </c>
      <c r="C13" s="8">
        <v>0</v>
      </c>
      <c r="D13" s="8">
        <v>0</v>
      </c>
      <c r="E13" s="8"/>
      <c r="F13" s="8">
        <v>0</v>
      </c>
      <c r="G13" s="6"/>
      <c r="H13" s="8">
        <v>29</v>
      </c>
      <c r="I13" s="8">
        <v>3</v>
      </c>
      <c r="J13" s="8">
        <v>0</v>
      </c>
      <c r="K13" s="8"/>
      <c r="L13" s="8">
        <v>2</v>
      </c>
      <c r="M13" s="6"/>
      <c r="N13" s="6"/>
    </row>
    <row r="14" spans="1:14">
      <c r="B14" s="8">
        <v>0</v>
      </c>
      <c r="C14" s="8">
        <v>0</v>
      </c>
      <c r="D14" s="8">
        <v>0</v>
      </c>
      <c r="E14" s="8"/>
      <c r="F14" s="8">
        <v>0</v>
      </c>
      <c r="G14" s="6"/>
      <c r="H14" s="8">
        <v>32</v>
      </c>
      <c r="I14" s="8">
        <v>1</v>
      </c>
      <c r="J14" s="8">
        <v>0</v>
      </c>
      <c r="K14" s="8"/>
      <c r="L14" s="8">
        <v>7</v>
      </c>
      <c r="M14" s="6"/>
      <c r="N14" s="6"/>
    </row>
    <row r="15" spans="1:14">
      <c r="B15" s="8">
        <v>0</v>
      </c>
      <c r="C15" s="8">
        <v>0</v>
      </c>
      <c r="D15" s="8">
        <v>0</v>
      </c>
      <c r="E15" s="8"/>
      <c r="F15" s="8">
        <v>0</v>
      </c>
      <c r="G15" s="6"/>
      <c r="H15" s="8">
        <v>10</v>
      </c>
      <c r="I15" s="8">
        <v>2</v>
      </c>
      <c r="J15" s="8">
        <v>0</v>
      </c>
      <c r="K15" s="8"/>
      <c r="L15" s="8">
        <v>3</v>
      </c>
      <c r="M15" s="6"/>
      <c r="N15" s="6"/>
    </row>
    <row r="16" spans="1:14">
      <c r="B16" s="8">
        <v>0</v>
      </c>
      <c r="C16" s="8">
        <v>0</v>
      </c>
      <c r="D16" s="8">
        <v>0</v>
      </c>
      <c r="E16" s="8"/>
      <c r="F16" s="8">
        <v>0</v>
      </c>
      <c r="G16" s="6"/>
      <c r="H16" s="8">
        <v>0</v>
      </c>
      <c r="I16" s="8">
        <v>0</v>
      </c>
      <c r="J16" s="8">
        <v>0</v>
      </c>
      <c r="K16" s="8"/>
      <c r="L16" s="8">
        <v>0</v>
      </c>
      <c r="M16" s="6"/>
      <c r="N16" s="6"/>
    </row>
    <row r="17" spans="2:14">
      <c r="B17" s="8">
        <v>0</v>
      </c>
      <c r="C17" s="8">
        <v>0</v>
      </c>
      <c r="D17" s="8">
        <v>0</v>
      </c>
      <c r="E17" s="8"/>
      <c r="F17" s="8">
        <v>0</v>
      </c>
      <c r="G17" s="6"/>
      <c r="H17" s="8">
        <v>12</v>
      </c>
      <c r="I17" s="8">
        <v>0</v>
      </c>
      <c r="J17" s="8">
        <v>0</v>
      </c>
      <c r="K17" s="8"/>
      <c r="L17" s="8">
        <v>4</v>
      </c>
      <c r="M17" s="6"/>
      <c r="N17" s="6"/>
    </row>
    <row r="18" spans="2:14">
      <c r="B18" s="8">
        <v>0</v>
      </c>
      <c r="C18" s="8">
        <v>0</v>
      </c>
      <c r="D18" s="8">
        <v>0</v>
      </c>
      <c r="E18" s="8"/>
      <c r="F18" s="8">
        <v>0</v>
      </c>
      <c r="G18" s="6"/>
      <c r="H18" s="8">
        <v>4</v>
      </c>
      <c r="I18" s="8">
        <v>1</v>
      </c>
      <c r="J18" s="8">
        <v>0</v>
      </c>
      <c r="K18" s="8"/>
      <c r="L18" s="8">
        <v>0</v>
      </c>
      <c r="M18" s="6"/>
      <c r="N18" s="6"/>
    </row>
    <row r="19" spans="2:14">
      <c r="B19" s="8">
        <v>0</v>
      </c>
      <c r="C19" s="8">
        <v>0</v>
      </c>
      <c r="D19" s="8">
        <v>0</v>
      </c>
      <c r="E19" s="8"/>
      <c r="F19" s="8">
        <v>0</v>
      </c>
      <c r="G19" s="6"/>
      <c r="H19" s="8">
        <v>0</v>
      </c>
      <c r="I19" s="8">
        <v>0</v>
      </c>
      <c r="J19" s="8">
        <v>0</v>
      </c>
      <c r="K19" s="8"/>
      <c r="L19" s="8">
        <v>0</v>
      </c>
      <c r="M19" s="6"/>
      <c r="N19" s="6"/>
    </row>
    <row r="20" spans="2:14">
      <c r="B20" s="8">
        <v>0</v>
      </c>
      <c r="C20" s="8">
        <v>0</v>
      </c>
      <c r="D20" s="8">
        <v>0</v>
      </c>
      <c r="E20" s="8"/>
      <c r="F20" s="8">
        <v>0</v>
      </c>
      <c r="G20" s="6"/>
      <c r="H20" s="8">
        <v>29</v>
      </c>
      <c r="I20" s="8">
        <v>2</v>
      </c>
      <c r="J20" s="8">
        <v>0</v>
      </c>
      <c r="K20" s="8"/>
      <c r="L20" s="8">
        <v>12</v>
      </c>
      <c r="M20" s="6"/>
      <c r="N20" s="6"/>
    </row>
    <row r="21" spans="2:14">
      <c r="B21" s="8">
        <v>0</v>
      </c>
      <c r="C21" s="8">
        <v>0</v>
      </c>
      <c r="D21" s="8">
        <v>0</v>
      </c>
      <c r="E21" s="8"/>
      <c r="F21" s="8">
        <v>0</v>
      </c>
      <c r="G21" s="6"/>
      <c r="H21" s="8">
        <v>5</v>
      </c>
      <c r="I21" s="8">
        <v>4</v>
      </c>
      <c r="J21" s="8">
        <v>0</v>
      </c>
      <c r="K21" s="8"/>
      <c r="L21" s="8">
        <v>2</v>
      </c>
      <c r="M21" s="6"/>
      <c r="N21" s="6"/>
    </row>
    <row r="22" spans="2:14">
      <c r="B22" s="8">
        <v>0</v>
      </c>
      <c r="C22" s="8">
        <v>0</v>
      </c>
      <c r="D22" s="8">
        <v>0</v>
      </c>
      <c r="E22" s="8"/>
      <c r="F22" s="8">
        <v>0</v>
      </c>
      <c r="G22" s="6"/>
      <c r="H22" s="8">
        <v>10</v>
      </c>
      <c r="I22" s="8">
        <v>1</v>
      </c>
      <c r="J22" s="8">
        <v>0</v>
      </c>
      <c r="K22" s="8"/>
      <c r="L22" s="8">
        <v>5</v>
      </c>
      <c r="M22" s="6"/>
      <c r="N22" s="6"/>
    </row>
    <row r="23" spans="2:14">
      <c r="B23" s="8">
        <v>0</v>
      </c>
      <c r="C23" s="8">
        <v>0</v>
      </c>
      <c r="D23" s="8">
        <v>0</v>
      </c>
      <c r="E23" s="8"/>
      <c r="F23" s="8">
        <v>0</v>
      </c>
      <c r="G23" s="6"/>
      <c r="H23" s="8">
        <v>4</v>
      </c>
      <c r="I23" s="8">
        <v>9</v>
      </c>
      <c r="J23" s="8">
        <v>0</v>
      </c>
      <c r="K23" s="8"/>
      <c r="L23" s="8">
        <v>1701</v>
      </c>
      <c r="M23" s="6"/>
      <c r="N23" s="6"/>
    </row>
    <row r="24" spans="2:14">
      <c r="B24" s="8">
        <v>0</v>
      </c>
      <c r="C24" s="8">
        <v>0</v>
      </c>
      <c r="D24" s="8">
        <v>0</v>
      </c>
      <c r="E24" s="8"/>
      <c r="F24" s="8">
        <v>0</v>
      </c>
      <c r="G24" s="6"/>
      <c r="H24" s="8">
        <v>0</v>
      </c>
      <c r="I24" s="8">
        <v>0</v>
      </c>
      <c r="J24" s="8">
        <v>0</v>
      </c>
      <c r="K24" s="8"/>
      <c r="L24" s="8">
        <v>0</v>
      </c>
      <c r="M24" s="6"/>
      <c r="N24" s="6"/>
    </row>
    <row r="25" spans="2:14">
      <c r="B25" s="8">
        <v>0</v>
      </c>
      <c r="C25" s="8">
        <v>0</v>
      </c>
      <c r="D25" s="8">
        <v>0</v>
      </c>
      <c r="E25" s="8"/>
      <c r="F25" s="8">
        <v>0</v>
      </c>
      <c r="G25" s="6"/>
      <c r="H25" s="8">
        <v>4</v>
      </c>
      <c r="I25" s="8">
        <v>6</v>
      </c>
      <c r="J25" s="8">
        <v>0</v>
      </c>
      <c r="K25" s="8"/>
      <c r="L25" s="8">
        <v>2297</v>
      </c>
      <c r="M25" s="6"/>
      <c r="N25" s="6"/>
    </row>
    <row r="26" spans="2:14">
      <c r="B26" s="8">
        <v>0</v>
      </c>
      <c r="C26" s="8">
        <v>0</v>
      </c>
      <c r="D26" s="8">
        <v>0</v>
      </c>
      <c r="E26" s="8"/>
      <c r="F26" s="8">
        <v>0</v>
      </c>
      <c r="G26" s="6"/>
      <c r="H26" s="8">
        <v>2</v>
      </c>
      <c r="I26" s="8">
        <v>3</v>
      </c>
      <c r="J26" s="8">
        <v>0</v>
      </c>
      <c r="K26" s="8"/>
      <c r="L26" s="8">
        <v>1535</v>
      </c>
      <c r="M26" s="6"/>
      <c r="N26" s="6"/>
    </row>
    <row r="27" spans="2:14">
      <c r="B27" s="8">
        <v>0</v>
      </c>
      <c r="C27" s="8">
        <v>0</v>
      </c>
      <c r="D27" s="8">
        <v>0</v>
      </c>
      <c r="E27" s="8"/>
      <c r="F27" s="8">
        <v>0</v>
      </c>
      <c r="G27" s="6"/>
      <c r="H27" s="8">
        <v>0</v>
      </c>
      <c r="I27" s="8">
        <v>0</v>
      </c>
      <c r="J27" s="8">
        <v>0</v>
      </c>
      <c r="K27" s="8"/>
      <c r="L27" s="8">
        <v>19</v>
      </c>
      <c r="M27" s="6"/>
      <c r="N27" s="6"/>
    </row>
    <row r="28" spans="2:14">
      <c r="B28" s="8">
        <v>0</v>
      </c>
      <c r="C28" s="8">
        <v>0</v>
      </c>
      <c r="D28" s="8">
        <v>0</v>
      </c>
      <c r="E28" s="8"/>
      <c r="F28" s="8">
        <v>0</v>
      </c>
      <c r="G28" s="6"/>
      <c r="H28" s="8">
        <v>0</v>
      </c>
      <c r="I28" s="8">
        <v>0</v>
      </c>
      <c r="J28" s="8">
        <v>0</v>
      </c>
      <c r="K28" s="8"/>
      <c r="L28" s="8">
        <v>0</v>
      </c>
      <c r="M28" s="6"/>
      <c r="N28" s="6"/>
    </row>
    <row r="29" spans="2:14">
      <c r="B29" s="8">
        <v>0</v>
      </c>
      <c r="C29" s="8">
        <v>0</v>
      </c>
      <c r="D29" s="8">
        <v>0</v>
      </c>
      <c r="E29" s="8"/>
      <c r="F29" s="8">
        <v>0</v>
      </c>
      <c r="G29" s="6"/>
      <c r="H29" s="8">
        <v>2</v>
      </c>
      <c r="I29" s="8">
        <v>6</v>
      </c>
      <c r="J29" s="8">
        <v>0</v>
      </c>
      <c r="K29" s="8"/>
      <c r="L29" s="8">
        <v>2259</v>
      </c>
      <c r="M29" s="6"/>
      <c r="N29" s="6"/>
    </row>
    <row r="30" spans="2:14">
      <c r="B30" s="8">
        <v>0</v>
      </c>
      <c r="C30" s="8">
        <v>0</v>
      </c>
      <c r="D30" s="8">
        <v>0</v>
      </c>
      <c r="E30" s="8"/>
      <c r="F30" s="8">
        <v>0</v>
      </c>
      <c r="G30" s="6"/>
      <c r="H30" s="8">
        <v>0</v>
      </c>
      <c r="I30" s="8">
        <v>0</v>
      </c>
      <c r="J30" s="8">
        <v>0</v>
      </c>
      <c r="K30" s="8"/>
      <c r="L30" s="8">
        <v>0</v>
      </c>
      <c r="M30" s="6"/>
      <c r="N30" s="6"/>
    </row>
    <row r="31" spans="2:14">
      <c r="B31" s="8">
        <v>0</v>
      </c>
      <c r="C31" s="8">
        <v>0</v>
      </c>
      <c r="D31" s="8">
        <v>0</v>
      </c>
      <c r="E31" s="8"/>
      <c r="F31" s="8">
        <v>0</v>
      </c>
      <c r="G31" s="6"/>
      <c r="H31" s="8"/>
      <c r="I31" s="8">
        <v>0</v>
      </c>
      <c r="J31" s="8">
        <v>0</v>
      </c>
      <c r="K31" s="8">
        <v>0</v>
      </c>
      <c r="L31" s="8">
        <v>0</v>
      </c>
      <c r="M31" s="6"/>
      <c r="N31" s="6"/>
    </row>
    <row r="32" spans="2:14">
      <c r="B32" s="8">
        <v>0</v>
      </c>
      <c r="C32" s="8">
        <v>0</v>
      </c>
      <c r="D32" s="8">
        <v>0</v>
      </c>
      <c r="E32" s="8"/>
      <c r="F32" s="8">
        <v>0</v>
      </c>
      <c r="G32" s="6"/>
      <c r="H32" s="8"/>
      <c r="I32" s="8">
        <v>0</v>
      </c>
      <c r="J32" s="8">
        <v>0</v>
      </c>
      <c r="K32" s="8">
        <v>0</v>
      </c>
      <c r="L32" s="8">
        <v>2</v>
      </c>
      <c r="M32" s="6"/>
      <c r="N32" s="6"/>
    </row>
    <row r="33" spans="2:14">
      <c r="B33" s="8">
        <v>0</v>
      </c>
      <c r="C33" s="8">
        <v>0</v>
      </c>
      <c r="D33" s="8">
        <v>0</v>
      </c>
      <c r="E33" s="8"/>
      <c r="F33" s="8">
        <v>0</v>
      </c>
      <c r="G33" s="6"/>
      <c r="H33" s="8">
        <v>20</v>
      </c>
      <c r="I33" s="8">
        <v>0</v>
      </c>
      <c r="J33" s="8">
        <v>0</v>
      </c>
      <c r="K33" s="8"/>
      <c r="L33" s="8">
        <v>0</v>
      </c>
      <c r="M33" s="6"/>
      <c r="N33" s="6"/>
    </row>
    <row r="34" spans="2:14">
      <c r="B34" s="8">
        <v>0</v>
      </c>
      <c r="C34" s="8">
        <v>0</v>
      </c>
      <c r="D34" s="8">
        <v>0</v>
      </c>
      <c r="E34" s="8"/>
      <c r="F34" s="8">
        <v>0</v>
      </c>
      <c r="G34" s="6"/>
      <c r="H34" s="8">
        <v>0</v>
      </c>
      <c r="I34" s="8">
        <v>0</v>
      </c>
      <c r="J34" s="8">
        <v>0</v>
      </c>
      <c r="K34" s="8"/>
      <c r="L34" s="8">
        <v>1</v>
      </c>
      <c r="M34" s="6"/>
      <c r="N34" s="6"/>
    </row>
    <row r="35" spans="2:14">
      <c r="B35" s="8">
        <v>0</v>
      </c>
      <c r="C35" s="8">
        <v>0</v>
      </c>
      <c r="D35" s="8">
        <v>0</v>
      </c>
      <c r="E35" s="8"/>
      <c r="F35" s="8">
        <v>0</v>
      </c>
      <c r="G35" s="6"/>
      <c r="H35" s="6"/>
      <c r="I35" s="6"/>
      <c r="J35" s="6"/>
      <c r="K35" s="6"/>
      <c r="L35" s="6"/>
      <c r="M35" s="6"/>
      <c r="N35" s="6"/>
    </row>
    <row r="36" spans="2:14">
      <c r="B36" s="8">
        <v>0</v>
      </c>
      <c r="C36" s="8">
        <v>0</v>
      </c>
      <c r="D36" s="8">
        <v>0</v>
      </c>
      <c r="E36" s="8"/>
      <c r="F36" s="8">
        <v>0</v>
      </c>
      <c r="G36" s="6"/>
      <c r="H36" s="6"/>
      <c r="I36" s="6"/>
      <c r="J36" s="6"/>
      <c r="K36" s="6"/>
      <c r="L36" s="6"/>
      <c r="M36" s="6"/>
      <c r="N36" s="6"/>
    </row>
    <row r="37" spans="2:14">
      <c r="B37" s="8">
        <v>0</v>
      </c>
      <c r="C37" s="8">
        <v>0</v>
      </c>
      <c r="D37" s="8">
        <v>0</v>
      </c>
      <c r="E37" s="8"/>
      <c r="F37" s="8">
        <v>0</v>
      </c>
      <c r="G37" s="6"/>
      <c r="H37" s="6"/>
      <c r="I37" s="6"/>
      <c r="J37" s="6"/>
      <c r="K37" s="6"/>
      <c r="L37" s="6"/>
      <c r="M37" s="6"/>
      <c r="N37" s="6"/>
    </row>
    <row r="38" spans="2:14">
      <c r="B38" s="8">
        <v>0</v>
      </c>
      <c r="C38" s="8">
        <v>0</v>
      </c>
      <c r="D38" s="8">
        <v>0</v>
      </c>
      <c r="E38" s="8"/>
      <c r="F38" s="8">
        <v>0</v>
      </c>
      <c r="G38" s="6"/>
      <c r="H38" s="6"/>
      <c r="I38" s="6"/>
      <c r="J38" s="6"/>
      <c r="K38" s="6"/>
      <c r="L38" s="6"/>
      <c r="M38" s="6"/>
      <c r="N38" s="6"/>
    </row>
    <row r="39" spans="2:14">
      <c r="B39" s="8">
        <v>0</v>
      </c>
      <c r="C39" s="8">
        <v>0</v>
      </c>
      <c r="D39" s="8">
        <v>0</v>
      </c>
      <c r="E39" s="8"/>
      <c r="F39" s="8">
        <v>0</v>
      </c>
      <c r="G39" s="6"/>
      <c r="H39" s="6"/>
      <c r="I39" s="6"/>
      <c r="J39" s="6"/>
      <c r="K39" s="6"/>
      <c r="L39" s="6"/>
      <c r="M39" s="6"/>
      <c r="N39" s="6"/>
    </row>
    <row r="40" spans="2:14">
      <c r="B40" s="8">
        <v>0</v>
      </c>
      <c r="C40" s="8">
        <v>0</v>
      </c>
      <c r="D40" s="8">
        <v>0</v>
      </c>
      <c r="E40" s="8"/>
      <c r="F40" s="8">
        <v>0</v>
      </c>
      <c r="G40" s="6"/>
      <c r="H40" s="6"/>
      <c r="I40" s="6"/>
      <c r="J40" s="6"/>
      <c r="K40" s="6"/>
      <c r="L40" s="6"/>
      <c r="M40" s="6"/>
      <c r="N40" s="6"/>
    </row>
    <row r="41" spans="2:14">
      <c r="B41" s="8">
        <v>0</v>
      </c>
      <c r="C41" s="8">
        <v>0</v>
      </c>
      <c r="D41" s="8">
        <v>0</v>
      </c>
      <c r="E41" s="8"/>
      <c r="F41" s="8">
        <v>0</v>
      </c>
      <c r="G41" s="6"/>
      <c r="H41" s="6"/>
      <c r="I41" s="6"/>
      <c r="J41" s="6"/>
      <c r="K41" s="6"/>
      <c r="L41" s="6"/>
      <c r="M41" s="6"/>
      <c r="N41" s="6"/>
    </row>
    <row r="42" spans="2:14">
      <c r="B42" s="8">
        <v>0</v>
      </c>
      <c r="C42" s="8">
        <v>0</v>
      </c>
      <c r="D42" s="8">
        <v>0</v>
      </c>
      <c r="E42" s="8"/>
      <c r="F42" s="8">
        <v>0</v>
      </c>
      <c r="G42" s="6"/>
      <c r="H42" s="6"/>
      <c r="I42" s="6"/>
      <c r="J42" s="6"/>
      <c r="K42" s="6"/>
      <c r="L42" s="6"/>
      <c r="M42" s="6"/>
      <c r="N42" s="6"/>
    </row>
    <row r="43" spans="2:14">
      <c r="B43" s="8">
        <v>0</v>
      </c>
      <c r="C43" s="8">
        <v>0</v>
      </c>
      <c r="D43" s="8">
        <v>0</v>
      </c>
      <c r="E43" s="8"/>
      <c r="F43" s="8">
        <v>0</v>
      </c>
      <c r="G43" s="6"/>
      <c r="H43" s="6"/>
      <c r="I43" s="6"/>
      <c r="J43" s="6"/>
      <c r="K43" s="6"/>
      <c r="L43" s="6"/>
      <c r="M43" s="6"/>
      <c r="N43" s="6"/>
    </row>
    <row r="44" spans="2:14">
      <c r="B44" s="8">
        <v>0</v>
      </c>
      <c r="C44" s="8">
        <v>0</v>
      </c>
      <c r="D44" s="8">
        <v>0</v>
      </c>
      <c r="E44" s="8"/>
      <c r="F44" s="8">
        <v>0</v>
      </c>
      <c r="G44" s="6"/>
      <c r="H44" s="6"/>
      <c r="I44" s="6"/>
      <c r="J44" s="6"/>
      <c r="K44" s="6"/>
      <c r="L44" s="6"/>
      <c r="M44" s="6"/>
      <c r="N44" s="6"/>
    </row>
    <row r="45" spans="2:14">
      <c r="B45" s="8">
        <v>0</v>
      </c>
      <c r="C45" s="8">
        <v>0</v>
      </c>
      <c r="D45" s="8">
        <v>0</v>
      </c>
      <c r="E45" s="8"/>
      <c r="F45" s="8">
        <v>0</v>
      </c>
      <c r="G45" s="6"/>
      <c r="H45" s="6"/>
      <c r="I45" s="6"/>
      <c r="J45" s="6"/>
      <c r="K45" s="6"/>
      <c r="L45" s="6"/>
      <c r="M45" s="6"/>
      <c r="N45" s="6"/>
    </row>
    <row r="46" spans="2:14">
      <c r="B46" s="8">
        <v>0</v>
      </c>
      <c r="C46" s="8">
        <v>0</v>
      </c>
      <c r="D46" s="8">
        <v>0</v>
      </c>
      <c r="E46" s="8"/>
      <c r="F46" s="8">
        <v>0</v>
      </c>
      <c r="G46" s="6"/>
      <c r="H46" s="6"/>
      <c r="I46" s="6"/>
      <c r="J46" s="6"/>
      <c r="K46" s="6"/>
      <c r="L46" s="6"/>
      <c r="M46" s="6"/>
      <c r="N46" s="6"/>
    </row>
    <row r="47" spans="2:14">
      <c r="B47" s="8">
        <v>0</v>
      </c>
      <c r="C47" s="8">
        <v>0</v>
      </c>
      <c r="D47" s="8">
        <v>0</v>
      </c>
      <c r="E47" s="8"/>
      <c r="F47" s="8">
        <v>0</v>
      </c>
      <c r="G47" s="6"/>
      <c r="H47" s="6"/>
      <c r="I47" s="6"/>
      <c r="J47" s="6"/>
      <c r="K47" s="6"/>
      <c r="L47" s="6"/>
      <c r="M47" s="6"/>
      <c r="N47" s="6"/>
    </row>
    <row r="48" spans="2:14">
      <c r="B48" s="8">
        <v>0</v>
      </c>
      <c r="C48" s="8">
        <v>0</v>
      </c>
      <c r="D48" s="8">
        <v>0</v>
      </c>
      <c r="E48" s="8"/>
      <c r="F48" s="8">
        <v>0</v>
      </c>
      <c r="G48" s="6"/>
      <c r="H48" s="6"/>
      <c r="I48" s="6"/>
      <c r="J48" s="6"/>
      <c r="K48" s="6"/>
      <c r="L48" s="6"/>
      <c r="M48" s="6"/>
      <c r="N48" s="6"/>
    </row>
    <row r="49" spans="2:14">
      <c r="B49" s="8">
        <v>0</v>
      </c>
      <c r="C49" s="8">
        <v>0</v>
      </c>
      <c r="D49" s="8">
        <v>0</v>
      </c>
      <c r="E49" s="8"/>
      <c r="F49" s="8">
        <v>0</v>
      </c>
      <c r="G49" s="6"/>
      <c r="H49" s="6"/>
      <c r="I49" s="6"/>
      <c r="J49" s="6"/>
      <c r="K49" s="6"/>
      <c r="L49" s="6"/>
      <c r="M49" s="6"/>
      <c r="N49" s="6"/>
    </row>
    <row r="50" spans="2:14">
      <c r="B50" s="8"/>
      <c r="C50" s="8">
        <v>0</v>
      </c>
      <c r="D50" s="8">
        <v>0</v>
      </c>
      <c r="E50" s="8">
        <v>0</v>
      </c>
      <c r="F50" s="8">
        <v>0</v>
      </c>
      <c r="G50" s="6"/>
      <c r="H50" s="6"/>
      <c r="I50" s="6"/>
      <c r="J50" s="6"/>
      <c r="K50" s="6"/>
      <c r="L50" s="6"/>
      <c r="M50" s="6"/>
      <c r="N50" s="6"/>
    </row>
    <row r="51" spans="2:14">
      <c r="B51" s="8"/>
      <c r="C51" s="8">
        <v>0</v>
      </c>
      <c r="D51" s="8">
        <v>0</v>
      </c>
      <c r="E51" s="8">
        <v>0</v>
      </c>
      <c r="F51" s="8">
        <v>0</v>
      </c>
      <c r="G51" s="6"/>
      <c r="H51" s="6"/>
      <c r="I51" s="6"/>
      <c r="J51" s="6"/>
      <c r="K51" s="6"/>
      <c r="L51" s="6"/>
      <c r="M51" s="6"/>
      <c r="N51" s="6"/>
    </row>
    <row r="52" spans="2:14">
      <c r="B52" s="8"/>
      <c r="C52" s="8">
        <v>0</v>
      </c>
      <c r="D52" s="8">
        <v>0</v>
      </c>
      <c r="E52" s="8">
        <v>0</v>
      </c>
      <c r="F52" s="8">
        <v>0</v>
      </c>
      <c r="G52" s="6"/>
      <c r="H52" s="6"/>
      <c r="I52" s="6"/>
      <c r="J52" s="6"/>
      <c r="K52" s="6"/>
      <c r="L52" s="6"/>
      <c r="M52" s="6"/>
      <c r="N52" s="6"/>
    </row>
    <row r="53" spans="2:14">
      <c r="B53" s="8"/>
      <c r="C53" s="8">
        <v>1</v>
      </c>
      <c r="D53" s="8">
        <v>0</v>
      </c>
      <c r="E53" s="8">
        <v>0</v>
      </c>
      <c r="F53" s="8">
        <v>0</v>
      </c>
      <c r="G53" s="6"/>
      <c r="H53" s="6"/>
      <c r="I53" s="6"/>
      <c r="J53" s="6"/>
      <c r="K53" s="6"/>
      <c r="L53" s="6"/>
      <c r="M53" s="6"/>
      <c r="N53" s="6"/>
    </row>
    <row r="54" spans="2:14">
      <c r="B54" s="8"/>
      <c r="C54" s="8">
        <v>0</v>
      </c>
      <c r="D54" s="8">
        <v>0</v>
      </c>
      <c r="E54" s="8">
        <v>0</v>
      </c>
      <c r="F54" s="8">
        <v>0</v>
      </c>
      <c r="G54" s="6"/>
      <c r="H54" s="6"/>
      <c r="I54" s="6"/>
      <c r="J54" s="6"/>
      <c r="K54" s="6"/>
      <c r="L54" s="6"/>
      <c r="M54" s="6"/>
      <c r="N54" s="6"/>
    </row>
    <row r="55" spans="2:14">
      <c r="B55" s="8"/>
      <c r="C55" s="8">
        <v>0</v>
      </c>
      <c r="D55" s="8">
        <v>0</v>
      </c>
      <c r="E55" s="8">
        <v>0</v>
      </c>
      <c r="F55" s="8">
        <v>0</v>
      </c>
      <c r="G55" s="6"/>
      <c r="H55" s="6"/>
      <c r="I55" s="6"/>
      <c r="J55" s="6"/>
      <c r="K55" s="6"/>
      <c r="L55" s="6"/>
      <c r="M55" s="6"/>
      <c r="N55" s="6"/>
    </row>
    <row r="56" spans="2:14">
      <c r="B56" s="8"/>
      <c r="C56" s="8">
        <v>0</v>
      </c>
      <c r="D56" s="8">
        <v>0</v>
      </c>
      <c r="E56" s="8">
        <v>0</v>
      </c>
      <c r="F56" s="8">
        <v>0</v>
      </c>
      <c r="G56" s="6"/>
      <c r="H56" s="6"/>
      <c r="I56" s="6"/>
      <c r="J56" s="6"/>
      <c r="K56" s="6"/>
      <c r="L56" s="6"/>
      <c r="M56" s="6"/>
      <c r="N56" s="6"/>
    </row>
    <row r="57" spans="2:14">
      <c r="B57" s="8"/>
      <c r="C57" s="8">
        <v>0</v>
      </c>
      <c r="D57" s="8">
        <v>0</v>
      </c>
      <c r="E57" s="8">
        <v>0</v>
      </c>
      <c r="F57" s="8">
        <v>0</v>
      </c>
      <c r="G57" s="6"/>
      <c r="H57" s="6"/>
      <c r="I57" s="6"/>
      <c r="J57" s="6"/>
      <c r="K57" s="6"/>
      <c r="L57" s="6"/>
      <c r="M57" s="6"/>
      <c r="N57" s="6"/>
    </row>
    <row r="58" spans="2:14">
      <c r="B58" s="8"/>
      <c r="C58" s="8">
        <v>0</v>
      </c>
      <c r="D58" s="8">
        <v>0</v>
      </c>
      <c r="E58" s="8">
        <v>0</v>
      </c>
      <c r="F58" s="8">
        <v>0</v>
      </c>
      <c r="G58" s="6"/>
      <c r="H58" s="6"/>
      <c r="I58" s="6"/>
      <c r="J58" s="6"/>
      <c r="K58" s="6"/>
      <c r="L58" s="6"/>
      <c r="M58" s="6"/>
      <c r="N58" s="6"/>
    </row>
    <row r="59" spans="2:14"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6"/>
      <c r="H59" s="6"/>
      <c r="I59" s="6"/>
      <c r="J59" s="6"/>
      <c r="K59" s="6"/>
      <c r="L59" s="6"/>
      <c r="M59" s="6"/>
      <c r="N59" s="6"/>
    </row>
    <row r="60" spans="2:14"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6"/>
      <c r="H60" s="6"/>
      <c r="I60" s="6"/>
      <c r="J60" s="6"/>
      <c r="K60" s="6"/>
      <c r="L60" s="6"/>
      <c r="M60" s="6"/>
      <c r="N60" s="6"/>
    </row>
    <row r="61" spans="2:14">
      <c r="B61" s="8"/>
      <c r="C61" s="8">
        <v>0</v>
      </c>
      <c r="D61" s="8">
        <v>0</v>
      </c>
      <c r="E61" s="8"/>
      <c r="F61" s="8">
        <v>0</v>
      </c>
      <c r="G61" s="6"/>
      <c r="H61" s="6"/>
      <c r="I61" s="6"/>
      <c r="J61" s="6"/>
      <c r="K61" s="6"/>
      <c r="L61" s="6"/>
      <c r="M61" s="6"/>
      <c r="N61" s="6"/>
    </row>
    <row r="62" spans="2:14">
      <c r="B62" s="8"/>
      <c r="C62" s="8">
        <v>0</v>
      </c>
      <c r="D62" s="8">
        <v>0</v>
      </c>
      <c r="E62" s="8"/>
      <c r="F62" s="8">
        <v>0</v>
      </c>
      <c r="G62" s="6"/>
      <c r="H62" s="6"/>
      <c r="I62" s="6"/>
      <c r="J62" s="6"/>
      <c r="K62" s="6"/>
      <c r="L62" s="6"/>
      <c r="M62" s="6"/>
      <c r="N62" s="6"/>
    </row>
    <row r="63" spans="2:14">
      <c r="B63" s="8"/>
      <c r="C63" s="8">
        <v>0</v>
      </c>
      <c r="D63" s="8">
        <v>0</v>
      </c>
      <c r="E63" s="8"/>
      <c r="F63" s="8">
        <v>0</v>
      </c>
      <c r="G63" s="6"/>
      <c r="H63" s="6"/>
      <c r="I63" s="6"/>
      <c r="J63" s="6"/>
      <c r="K63" s="6"/>
      <c r="L63" s="6"/>
      <c r="M63" s="6"/>
      <c r="N63" s="6"/>
    </row>
    <row r="64" spans="2:14">
      <c r="B64" s="8"/>
      <c r="C64" s="8">
        <v>0</v>
      </c>
      <c r="D64" s="8">
        <v>0</v>
      </c>
      <c r="E64" s="8"/>
      <c r="F64" s="8">
        <v>0</v>
      </c>
      <c r="G64" s="6"/>
      <c r="H64" s="6"/>
      <c r="I64" s="6"/>
      <c r="J64" s="6"/>
      <c r="K64" s="6"/>
      <c r="L64" s="6"/>
      <c r="M64" s="6"/>
      <c r="N64" s="6"/>
    </row>
    <row r="65" spans="2:14">
      <c r="B65" s="8"/>
      <c r="C65" s="8">
        <v>0</v>
      </c>
      <c r="D65" s="8">
        <v>0</v>
      </c>
      <c r="E65" s="8"/>
      <c r="F65" s="8">
        <v>0</v>
      </c>
      <c r="G65" s="6"/>
      <c r="H65" s="6"/>
      <c r="I65" s="6"/>
      <c r="J65" s="6"/>
      <c r="K65" s="6"/>
      <c r="L65" s="6"/>
      <c r="M65" s="6"/>
      <c r="N65" s="6"/>
    </row>
    <row r="66" spans="2:14">
      <c r="B66" s="8"/>
      <c r="C66" s="8">
        <v>0</v>
      </c>
      <c r="D66" s="8">
        <v>0</v>
      </c>
      <c r="E66" s="8"/>
      <c r="F66" s="8">
        <v>0</v>
      </c>
      <c r="G66" s="6"/>
      <c r="H66" s="6"/>
      <c r="I66" s="6"/>
      <c r="J66" s="6"/>
      <c r="K66" s="6"/>
      <c r="L66" s="6"/>
      <c r="M66" s="6"/>
      <c r="N66" s="6"/>
    </row>
    <row r="67" spans="2:14">
      <c r="B67" s="8"/>
      <c r="C67" s="8">
        <v>0</v>
      </c>
      <c r="D67" s="8">
        <v>0</v>
      </c>
      <c r="E67" s="8"/>
      <c r="F67" s="8">
        <v>0</v>
      </c>
      <c r="G67" s="6"/>
      <c r="H67" s="6"/>
      <c r="I67" s="6"/>
      <c r="J67" s="6"/>
      <c r="K67" s="6"/>
      <c r="L67" s="6"/>
      <c r="M67" s="6"/>
      <c r="N67" s="6"/>
    </row>
    <row r="68" spans="2:14">
      <c r="B68" s="8"/>
      <c r="C68" s="8">
        <v>0</v>
      </c>
      <c r="D68" s="8">
        <v>0</v>
      </c>
      <c r="E68" s="8"/>
      <c r="F68" s="8">
        <v>0</v>
      </c>
      <c r="G68" s="6"/>
      <c r="H68" s="6"/>
      <c r="I68" s="6"/>
      <c r="J68" s="6"/>
      <c r="K68" s="6"/>
      <c r="L68" s="6"/>
      <c r="M68" s="6"/>
      <c r="N68" s="6"/>
    </row>
    <row r="69" spans="2:14">
      <c r="B69" s="8"/>
      <c r="C69" s="8">
        <v>0</v>
      </c>
      <c r="D69" s="8">
        <v>0</v>
      </c>
      <c r="E69" s="8"/>
      <c r="F69" s="8">
        <v>0</v>
      </c>
      <c r="G69" s="6"/>
      <c r="H69" s="6"/>
      <c r="I69" s="6"/>
      <c r="J69" s="6"/>
      <c r="K69" s="6"/>
      <c r="L69" s="6"/>
      <c r="M69" s="6"/>
      <c r="N69" s="6"/>
    </row>
    <row r="70" spans="2:14">
      <c r="B70" s="8"/>
      <c r="C70" s="8">
        <v>0</v>
      </c>
      <c r="D70" s="8">
        <v>0</v>
      </c>
      <c r="E70" s="8"/>
      <c r="F70" s="8">
        <v>0</v>
      </c>
      <c r="G70" s="6"/>
      <c r="H70" s="6"/>
      <c r="I70" s="6"/>
      <c r="J70" s="6"/>
      <c r="K70" s="6"/>
      <c r="L70" s="6"/>
      <c r="M70" s="6"/>
      <c r="N70" s="6"/>
    </row>
    <row r="71" spans="2:14">
      <c r="B71" s="8"/>
      <c r="C71" s="8">
        <v>0</v>
      </c>
      <c r="D71" s="8">
        <v>0</v>
      </c>
      <c r="E71" s="8">
        <v>0</v>
      </c>
      <c r="F71" s="8">
        <v>0</v>
      </c>
      <c r="G71" s="6"/>
      <c r="H71" s="6"/>
      <c r="I71" s="6"/>
      <c r="J71" s="6"/>
      <c r="K71" s="6"/>
      <c r="L71" s="6"/>
      <c r="M71" s="6"/>
      <c r="N71" s="6"/>
    </row>
    <row r="72" spans="2:14">
      <c r="B72" s="8"/>
      <c r="C72" s="8">
        <v>0</v>
      </c>
      <c r="D72" s="8">
        <v>0</v>
      </c>
      <c r="E72" s="8">
        <v>0</v>
      </c>
      <c r="F72" s="8">
        <v>0</v>
      </c>
      <c r="G72" s="6"/>
      <c r="H72" s="6"/>
      <c r="I72" s="6"/>
      <c r="J72" s="6"/>
      <c r="K72" s="6"/>
      <c r="L72" s="6"/>
      <c r="M72" s="6"/>
      <c r="N72" s="6"/>
    </row>
    <row r="73" spans="2:14">
      <c r="B73" s="8"/>
      <c r="C73" s="8">
        <v>0</v>
      </c>
      <c r="D73" s="8">
        <v>0</v>
      </c>
      <c r="E73" s="8">
        <v>0</v>
      </c>
      <c r="F73" s="8">
        <v>0</v>
      </c>
      <c r="G73" s="6"/>
      <c r="H73" s="6"/>
      <c r="I73" s="6"/>
      <c r="J73" s="6"/>
      <c r="K73" s="6"/>
      <c r="L73" s="6"/>
      <c r="M73" s="6"/>
      <c r="N73" s="6"/>
    </row>
    <row r="74" spans="2:14">
      <c r="B74" s="8"/>
      <c r="C74" s="8">
        <v>0</v>
      </c>
      <c r="D74" s="8">
        <v>0</v>
      </c>
      <c r="E74" s="8">
        <v>0</v>
      </c>
      <c r="F74" s="8">
        <v>0</v>
      </c>
      <c r="G74" s="6"/>
      <c r="H74" s="6"/>
      <c r="I74" s="6"/>
      <c r="J74" s="6"/>
      <c r="K74" s="6"/>
      <c r="L74" s="6"/>
      <c r="M74" s="6"/>
      <c r="N74" s="6"/>
    </row>
    <row r="75" spans="2:14">
      <c r="B75" s="8"/>
      <c r="C75" s="8">
        <v>0</v>
      </c>
      <c r="D75" s="8">
        <v>0</v>
      </c>
      <c r="E75" s="8">
        <v>0</v>
      </c>
      <c r="F75" s="8">
        <v>0</v>
      </c>
      <c r="G75" s="6"/>
      <c r="H75" s="6"/>
      <c r="I75" s="6"/>
      <c r="J75" s="6"/>
      <c r="K75" s="6"/>
      <c r="L75" s="6"/>
      <c r="M75" s="6"/>
      <c r="N75" s="6"/>
    </row>
    <row r="76" spans="2:14">
      <c r="B76" s="8"/>
      <c r="C76" s="8">
        <v>0</v>
      </c>
      <c r="D76" s="8">
        <v>0</v>
      </c>
      <c r="E76" s="8">
        <v>0</v>
      </c>
      <c r="F76" s="8">
        <v>0</v>
      </c>
      <c r="G76" s="6"/>
      <c r="H76" s="6"/>
      <c r="I76" s="6"/>
      <c r="J76" s="6"/>
      <c r="K76" s="6"/>
      <c r="L76" s="6"/>
      <c r="M76" s="6"/>
      <c r="N76" s="6"/>
    </row>
    <row r="77" spans="2:14">
      <c r="B77" s="8">
        <v>0</v>
      </c>
      <c r="C77" s="8">
        <v>0</v>
      </c>
      <c r="D77" s="8">
        <v>0</v>
      </c>
      <c r="E77" s="8"/>
      <c r="F77" s="8">
        <v>0</v>
      </c>
      <c r="G77" s="6"/>
      <c r="H77" s="6"/>
      <c r="I77" s="6"/>
      <c r="J77" s="6"/>
      <c r="K77" s="6"/>
      <c r="L77" s="6"/>
      <c r="M77" s="6"/>
      <c r="N77" s="6"/>
    </row>
    <row r="78" spans="2:14">
      <c r="B78" s="8">
        <v>0</v>
      </c>
      <c r="C78" s="8">
        <v>0</v>
      </c>
      <c r="D78" s="8">
        <v>0</v>
      </c>
      <c r="E78" s="8"/>
      <c r="F78" s="8">
        <v>0</v>
      </c>
      <c r="G78" s="6"/>
      <c r="H78" s="6"/>
      <c r="I78" s="6"/>
      <c r="J78" s="6"/>
      <c r="K78" s="6"/>
      <c r="L78" s="6"/>
      <c r="M78" s="6"/>
      <c r="N78" s="6"/>
    </row>
    <row r="79" spans="2:14">
      <c r="B79" s="8">
        <v>0</v>
      </c>
      <c r="C79" s="8">
        <v>0</v>
      </c>
      <c r="D79" s="8">
        <v>0</v>
      </c>
      <c r="E79" s="8"/>
      <c r="F79" s="8">
        <v>0</v>
      </c>
      <c r="G79" s="6"/>
      <c r="H79" s="6"/>
      <c r="I79" s="6"/>
      <c r="J79" s="6"/>
      <c r="K79" s="6"/>
      <c r="L79" s="6"/>
      <c r="M79" s="6"/>
      <c r="N79" s="6"/>
    </row>
    <row r="80" spans="2:14">
      <c r="B80" s="8">
        <v>0</v>
      </c>
      <c r="C80" s="8">
        <v>0</v>
      </c>
      <c r="D80" s="8">
        <v>0</v>
      </c>
      <c r="E80" s="8"/>
      <c r="F80" s="8">
        <v>0</v>
      </c>
      <c r="G80" s="6"/>
      <c r="H80" s="6"/>
      <c r="I80" s="6"/>
      <c r="J80" s="6"/>
      <c r="K80" s="6"/>
      <c r="L80" s="6"/>
      <c r="M80" s="6"/>
      <c r="N80" s="6"/>
    </row>
    <row r="81" spans="2:14">
      <c r="B81" s="8">
        <v>0</v>
      </c>
      <c r="C81" s="8">
        <v>0</v>
      </c>
      <c r="D81" s="8">
        <v>0</v>
      </c>
      <c r="E81" s="8"/>
      <c r="F81" s="8">
        <v>0</v>
      </c>
      <c r="G81" s="6"/>
      <c r="H81" s="6"/>
      <c r="I81" s="6"/>
      <c r="J81" s="6"/>
      <c r="K81" s="6"/>
      <c r="L81" s="6"/>
      <c r="M81" s="6"/>
      <c r="N81" s="6"/>
    </row>
    <row r="82" spans="2:14">
      <c r="B82" s="8">
        <v>0</v>
      </c>
      <c r="C82" s="8">
        <v>0</v>
      </c>
      <c r="D82" s="8">
        <v>0</v>
      </c>
      <c r="E82" s="8"/>
      <c r="F82" s="8">
        <v>0</v>
      </c>
      <c r="G82" s="6"/>
      <c r="H82" s="6"/>
      <c r="I82" s="6"/>
      <c r="J82" s="6"/>
      <c r="K82" s="6"/>
      <c r="L82" s="6"/>
      <c r="M82" s="6"/>
      <c r="N82" s="6"/>
    </row>
    <row r="83" spans="2:14">
      <c r="B83" s="8">
        <v>1</v>
      </c>
      <c r="C83" s="8">
        <v>0</v>
      </c>
      <c r="D83" s="8">
        <v>0</v>
      </c>
      <c r="E83" s="8"/>
      <c r="F83" s="8">
        <v>0</v>
      </c>
      <c r="G83" s="6"/>
      <c r="H83" s="6"/>
      <c r="I83" s="6"/>
      <c r="J83" s="6"/>
      <c r="K83" s="6"/>
      <c r="L83" s="6"/>
      <c r="M83" s="6"/>
      <c r="N83" s="6"/>
    </row>
    <row r="84" spans="2:14">
      <c r="B84" s="8">
        <v>0</v>
      </c>
      <c r="C84" s="8">
        <v>0</v>
      </c>
      <c r="D84" s="8">
        <v>0</v>
      </c>
      <c r="E84" s="8"/>
      <c r="F84" s="8">
        <v>0</v>
      </c>
      <c r="G84" s="6"/>
      <c r="H84" s="6"/>
      <c r="I84" s="6"/>
      <c r="J84" s="6"/>
      <c r="K84" s="6"/>
      <c r="L84" s="6"/>
      <c r="M84" s="6"/>
      <c r="N84" s="6"/>
    </row>
    <row r="85" spans="2:14">
      <c r="B85" s="8">
        <v>0</v>
      </c>
      <c r="C85" s="8">
        <v>0</v>
      </c>
      <c r="D85" s="8">
        <v>0</v>
      </c>
      <c r="E85" s="8"/>
      <c r="F85" s="8">
        <v>0</v>
      </c>
      <c r="G85" s="6"/>
      <c r="H85" s="6"/>
      <c r="I85" s="6"/>
      <c r="J85" s="6"/>
      <c r="K85" s="6"/>
      <c r="L85" s="6"/>
      <c r="M85" s="6"/>
      <c r="N85" s="6"/>
    </row>
    <row r="86" spans="2:14">
      <c r="B86" s="8">
        <v>0</v>
      </c>
      <c r="C86" s="8">
        <v>0</v>
      </c>
      <c r="D86" s="8">
        <v>0</v>
      </c>
      <c r="E86" s="8"/>
      <c r="F86" s="8">
        <v>0</v>
      </c>
      <c r="G86" s="6"/>
      <c r="H86" s="6"/>
      <c r="I86" s="6"/>
      <c r="J86" s="6"/>
      <c r="K86" s="6"/>
      <c r="L86" s="6"/>
      <c r="M86" s="6"/>
      <c r="N86" s="6"/>
    </row>
    <row r="87" spans="2:14">
      <c r="B87" s="8">
        <v>0</v>
      </c>
      <c r="C87" s="8">
        <v>0</v>
      </c>
      <c r="D87" s="8">
        <v>0</v>
      </c>
      <c r="E87" s="8"/>
      <c r="F87" s="8">
        <v>0</v>
      </c>
      <c r="G87" s="6"/>
      <c r="H87" s="6"/>
      <c r="I87" s="6"/>
      <c r="J87" s="6"/>
      <c r="K87" s="6"/>
      <c r="L87" s="6"/>
      <c r="M87" s="6"/>
      <c r="N87" s="6"/>
    </row>
    <row r="88" spans="2:14">
      <c r="B88" s="8">
        <v>0</v>
      </c>
      <c r="C88" s="8">
        <v>0</v>
      </c>
      <c r="D88" s="8">
        <v>0</v>
      </c>
      <c r="E88" s="8"/>
      <c r="F88" s="8">
        <v>0</v>
      </c>
      <c r="G88" s="6"/>
      <c r="H88" s="6"/>
      <c r="I88" s="6"/>
      <c r="J88" s="6"/>
      <c r="K88" s="6"/>
      <c r="L88" s="6"/>
      <c r="M88" s="6"/>
      <c r="N88" s="6"/>
    </row>
    <row r="89" spans="2:14">
      <c r="B89" s="8">
        <v>0</v>
      </c>
      <c r="C89" s="8">
        <v>0</v>
      </c>
      <c r="D89" s="8">
        <v>0</v>
      </c>
      <c r="E89" s="8"/>
      <c r="F89" s="8">
        <v>0</v>
      </c>
      <c r="G89" s="6"/>
      <c r="H89" s="6"/>
      <c r="I89" s="6"/>
      <c r="J89" s="6"/>
      <c r="K89" s="6"/>
      <c r="L89" s="6"/>
      <c r="M89" s="6"/>
      <c r="N89" s="6"/>
    </row>
    <row r="90" spans="2:14">
      <c r="B90" s="8">
        <v>0</v>
      </c>
      <c r="C90" s="8">
        <v>0</v>
      </c>
      <c r="D90" s="8">
        <v>0</v>
      </c>
      <c r="E90" s="8"/>
      <c r="F90" s="8">
        <v>0</v>
      </c>
      <c r="G90" s="6"/>
      <c r="H90" s="6"/>
      <c r="I90" s="6"/>
      <c r="J90" s="6"/>
      <c r="K90" s="6"/>
      <c r="L90" s="6"/>
      <c r="M90" s="6"/>
      <c r="N90" s="6"/>
    </row>
    <row r="91" spans="2:14">
      <c r="B91" s="8">
        <v>0</v>
      </c>
      <c r="C91" s="8">
        <v>0</v>
      </c>
      <c r="D91" s="8">
        <v>0</v>
      </c>
      <c r="E91" s="8"/>
      <c r="F91" s="8">
        <v>0</v>
      </c>
      <c r="G91" s="6"/>
      <c r="H91" s="6"/>
      <c r="I91" s="6"/>
      <c r="J91" s="6"/>
      <c r="K91" s="6"/>
      <c r="L91" s="6"/>
      <c r="M91" s="6"/>
      <c r="N91" s="6"/>
    </row>
    <row r="92" spans="2:14">
      <c r="B92" s="8"/>
      <c r="C92" s="8"/>
      <c r="D92" s="8"/>
      <c r="E92" s="8"/>
      <c r="F92" s="8"/>
      <c r="G92" s="6"/>
      <c r="H92" s="6"/>
      <c r="I92" s="6"/>
      <c r="J92" s="6"/>
      <c r="K92" s="6"/>
      <c r="L92" s="6"/>
      <c r="M92" s="6"/>
      <c r="N92" s="6"/>
    </row>
    <row r="93" spans="2:14">
      <c r="B93" s="8"/>
      <c r="C93" s="8"/>
      <c r="D93" s="8"/>
      <c r="E93" s="8"/>
      <c r="F93" s="8"/>
      <c r="G93" s="6"/>
      <c r="H93" s="6"/>
      <c r="I93" s="6"/>
      <c r="J93" s="6"/>
      <c r="K93" s="6"/>
      <c r="L93" s="6"/>
      <c r="M93" s="6"/>
      <c r="N93" s="6"/>
    </row>
    <row r="94" spans="2:14">
      <c r="B94" s="8"/>
      <c r="C94" s="8"/>
      <c r="D94" s="8"/>
      <c r="E94" s="8"/>
      <c r="F94" s="8"/>
      <c r="G94" s="6"/>
      <c r="H94" s="6"/>
      <c r="I94" s="6"/>
      <c r="J94" s="6"/>
      <c r="K94" s="6"/>
      <c r="L94" s="6"/>
      <c r="M94" s="6"/>
      <c r="N94" s="6"/>
    </row>
    <row r="95" spans="2:14">
      <c r="B95" s="8"/>
      <c r="C95" s="8"/>
      <c r="D95" s="8"/>
      <c r="E95" s="8"/>
      <c r="F95" s="8"/>
      <c r="G95" s="6"/>
      <c r="H95" s="6"/>
      <c r="I95" s="6"/>
      <c r="J95" s="6"/>
      <c r="K95" s="6"/>
      <c r="L95" s="6"/>
      <c r="M95" s="6"/>
      <c r="N95" s="6"/>
    </row>
    <row r="96" spans="2:14">
      <c r="B96" s="8"/>
      <c r="C96" s="8"/>
      <c r="D96" s="8"/>
      <c r="E96" s="8"/>
      <c r="F96" s="8"/>
      <c r="G96" s="6"/>
      <c r="H96" s="6"/>
      <c r="I96" s="6"/>
      <c r="J96" s="6"/>
      <c r="K96" s="6"/>
      <c r="L96" s="6"/>
      <c r="M96" s="6"/>
      <c r="N96" s="6"/>
    </row>
    <row r="97" spans="2:14">
      <c r="B97" s="8"/>
      <c r="C97" s="8"/>
      <c r="D97" s="8"/>
      <c r="E97" s="8"/>
      <c r="F97" s="8"/>
      <c r="G97" s="6"/>
      <c r="H97" s="6"/>
      <c r="I97" s="6"/>
      <c r="J97" s="6"/>
      <c r="K97" s="6"/>
      <c r="L97" s="6"/>
      <c r="M97" s="6"/>
      <c r="N97" s="6"/>
    </row>
    <row r="98" spans="2:14">
      <c r="B98" s="8"/>
      <c r="C98" s="8"/>
      <c r="D98" s="8"/>
      <c r="E98" s="8"/>
      <c r="F98" s="8"/>
      <c r="G98" s="6"/>
      <c r="H98" s="6"/>
      <c r="I98" s="6"/>
      <c r="J98" s="6"/>
      <c r="K98" s="6"/>
      <c r="L98" s="6"/>
      <c r="M98" s="6"/>
      <c r="N98" s="6"/>
    </row>
    <row r="99" spans="2:14">
      <c r="B99" s="8"/>
      <c r="C99" s="8"/>
      <c r="D99" s="8"/>
      <c r="E99" s="8"/>
      <c r="F99" s="8"/>
      <c r="G99" s="6"/>
      <c r="H99" s="6"/>
      <c r="I99" s="6"/>
      <c r="J99" s="6"/>
      <c r="K99" s="6"/>
      <c r="L99" s="6"/>
      <c r="M99" s="6"/>
      <c r="N99" s="6"/>
    </row>
    <row r="100" spans="2:14">
      <c r="B100" s="8"/>
      <c r="C100" s="8"/>
      <c r="D100" s="8"/>
      <c r="E100" s="8"/>
      <c r="F100" s="8"/>
      <c r="G100" s="6"/>
      <c r="H100" s="6"/>
      <c r="I100" s="6"/>
      <c r="J100" s="6"/>
      <c r="K100" s="6"/>
      <c r="L100" s="6"/>
      <c r="M100" s="6"/>
      <c r="N100" s="6"/>
    </row>
    <row r="101" spans="2:14">
      <c r="B101" s="8"/>
      <c r="C101" s="8"/>
      <c r="D101" s="8"/>
      <c r="E101" s="8"/>
      <c r="F101" s="8"/>
      <c r="G101" s="6"/>
      <c r="H101" s="6"/>
      <c r="I101" s="6"/>
      <c r="J101" s="6"/>
      <c r="K101" s="6"/>
      <c r="L101" s="6"/>
      <c r="M101" s="6"/>
      <c r="N101" s="6"/>
    </row>
    <row r="102" spans="2:14">
      <c r="B102" s="8"/>
      <c r="C102" s="8"/>
      <c r="D102" s="8"/>
      <c r="E102" s="8"/>
      <c r="F102" s="8"/>
      <c r="G102" s="6"/>
      <c r="H102" s="6"/>
      <c r="I102" s="6"/>
      <c r="J102" s="6"/>
      <c r="K102" s="6"/>
      <c r="L102" s="6"/>
      <c r="M102" s="6"/>
      <c r="N102" s="6"/>
    </row>
    <row r="103" spans="2:14">
      <c r="B103" s="8"/>
      <c r="C103" s="8"/>
      <c r="D103" s="8"/>
      <c r="E103" s="8"/>
      <c r="F103" s="8"/>
      <c r="G103" s="6"/>
      <c r="H103" s="6"/>
      <c r="I103" s="6"/>
      <c r="J103" s="6"/>
      <c r="K103" s="6"/>
      <c r="L103" s="6"/>
      <c r="M103" s="6"/>
      <c r="N103" s="6"/>
    </row>
    <row r="104" spans="2:14">
      <c r="B104" s="8"/>
      <c r="C104" s="8"/>
      <c r="D104" s="8"/>
      <c r="E104" s="8"/>
      <c r="F104" s="8"/>
      <c r="G104" s="6"/>
      <c r="H104" s="6"/>
      <c r="I104" s="6"/>
      <c r="J104" s="6"/>
      <c r="K104" s="6"/>
      <c r="L104" s="6"/>
      <c r="M104" s="6"/>
      <c r="N104" s="6"/>
    </row>
    <row r="105" spans="2:14">
      <c r="B105" s="8"/>
      <c r="C105" s="8"/>
      <c r="D105" s="8"/>
      <c r="E105" s="8"/>
      <c r="F105" s="8"/>
      <c r="G105" s="6"/>
      <c r="H105" s="6"/>
      <c r="I105" s="6"/>
      <c r="J105" s="6"/>
      <c r="K105" s="6"/>
      <c r="L105" s="6"/>
      <c r="M105" s="6"/>
      <c r="N105" s="6"/>
    </row>
    <row r="106" spans="2:14">
      <c r="B106" s="8"/>
      <c r="C106" s="8"/>
      <c r="D106" s="8"/>
      <c r="E106" s="8"/>
      <c r="F106" s="8"/>
      <c r="G106" s="6"/>
      <c r="H106" s="6"/>
      <c r="I106" s="6"/>
      <c r="J106" s="6"/>
      <c r="K106" s="6"/>
      <c r="L106" s="6"/>
      <c r="M106" s="6"/>
      <c r="N106" s="6"/>
    </row>
    <row r="107" spans="2:14">
      <c r="B107" s="8"/>
      <c r="C107" s="8"/>
      <c r="D107" s="8"/>
      <c r="E107" s="8"/>
      <c r="F107" s="8"/>
      <c r="G107" s="6"/>
      <c r="H107" s="6"/>
      <c r="I107" s="6"/>
      <c r="J107" s="6"/>
      <c r="K107" s="6"/>
      <c r="L107" s="6"/>
      <c r="M107" s="6"/>
      <c r="N107" s="6"/>
    </row>
    <row r="108" spans="2:14">
      <c r="B108" s="8"/>
      <c r="C108" s="8"/>
      <c r="D108" s="8"/>
      <c r="E108" s="8"/>
      <c r="F108" s="8"/>
      <c r="G108" s="6"/>
      <c r="H108" s="6"/>
      <c r="I108" s="6"/>
      <c r="J108" s="6"/>
      <c r="K108" s="6"/>
      <c r="L108" s="6"/>
      <c r="M108" s="6"/>
      <c r="N108" s="6"/>
    </row>
    <row r="109" spans="2:14">
      <c r="B109" s="8"/>
      <c r="C109" s="8"/>
      <c r="D109" s="8"/>
      <c r="E109" s="8"/>
      <c r="F109" s="8"/>
      <c r="G109" s="6"/>
      <c r="H109" s="6"/>
      <c r="I109" s="6"/>
      <c r="J109" s="6"/>
      <c r="K109" s="6"/>
      <c r="L109" s="6"/>
      <c r="M109" s="6"/>
      <c r="N109" s="6"/>
    </row>
    <row r="110" spans="2:14">
      <c r="B110" s="8"/>
      <c r="C110" s="8"/>
      <c r="D110" s="8"/>
      <c r="E110" s="8"/>
      <c r="F110" s="8"/>
      <c r="G110" s="6"/>
      <c r="H110" s="6"/>
      <c r="I110" s="6"/>
      <c r="J110" s="6"/>
      <c r="K110" s="6"/>
      <c r="L110" s="6"/>
      <c r="M110" s="6"/>
      <c r="N110" s="6"/>
    </row>
    <row r="111" spans="2:14">
      <c r="B111" s="8"/>
      <c r="C111" s="8"/>
      <c r="D111" s="8"/>
      <c r="E111" s="8"/>
      <c r="F111" s="8"/>
      <c r="G111" s="6"/>
      <c r="H111" s="6"/>
      <c r="I111" s="6"/>
      <c r="J111" s="6"/>
      <c r="K111" s="6"/>
      <c r="L111" s="6"/>
      <c r="M111" s="6"/>
      <c r="N111" s="6"/>
    </row>
    <row r="112" spans="2:14">
      <c r="B112" s="8"/>
      <c r="C112" s="8"/>
      <c r="D112" s="8"/>
      <c r="E112" s="8"/>
      <c r="F112" s="8"/>
      <c r="G112" s="6"/>
      <c r="H112" s="6"/>
      <c r="I112" s="6"/>
      <c r="J112" s="6"/>
      <c r="K112" s="6"/>
      <c r="L112" s="6"/>
      <c r="M112" s="6"/>
      <c r="N112" s="6"/>
    </row>
    <row r="113" spans="2:14">
      <c r="B113" s="8"/>
      <c r="C113" s="8"/>
      <c r="D113" s="8"/>
      <c r="E113" s="8"/>
      <c r="F113" s="8"/>
      <c r="G113" s="6"/>
      <c r="H113" s="6"/>
      <c r="I113" s="6"/>
      <c r="J113" s="6"/>
      <c r="K113" s="6"/>
      <c r="L113" s="6"/>
      <c r="M113" s="6"/>
      <c r="N113" s="6"/>
    </row>
    <row r="114" spans="2:14">
      <c r="B114" s="2"/>
      <c r="C114" s="2"/>
      <c r="D114" s="2"/>
      <c r="E114" s="2"/>
      <c r="F114" s="2"/>
    </row>
    <row r="115" spans="2:14">
      <c r="B115" s="2"/>
      <c r="C115" s="2"/>
      <c r="D115" s="2"/>
      <c r="E115" s="2"/>
      <c r="F115" s="2"/>
    </row>
    <row r="116" spans="2:14">
      <c r="B116" s="2"/>
      <c r="C116" s="2"/>
      <c r="D116" s="2"/>
      <c r="E116" s="2"/>
      <c r="F116" s="2"/>
    </row>
    <row r="117" spans="2:14">
      <c r="B117" s="2"/>
      <c r="C117" s="2"/>
      <c r="D117" s="2"/>
      <c r="E117" s="2"/>
      <c r="F117" s="2"/>
    </row>
    <row r="118" spans="2:14">
      <c r="B118" s="2"/>
      <c r="C118" s="2"/>
      <c r="D118" s="2"/>
      <c r="E118" s="2"/>
      <c r="F118" s="2"/>
    </row>
    <row r="119" spans="2:14">
      <c r="B119" s="2"/>
      <c r="C119" s="2"/>
      <c r="D119" s="2"/>
      <c r="E119" s="2"/>
      <c r="F119" s="2"/>
    </row>
    <row r="120" spans="2:14">
      <c r="B120" s="2"/>
      <c r="C120" s="2"/>
      <c r="D120" s="2"/>
      <c r="E120" s="2"/>
      <c r="F120" s="2"/>
    </row>
    <row r="121" spans="2:14">
      <c r="B121" s="2"/>
      <c r="C121" s="2"/>
      <c r="D121" s="2"/>
      <c r="E121" s="2"/>
      <c r="F121" s="2"/>
    </row>
    <row r="122" spans="2:14">
      <c r="B122" s="2"/>
      <c r="C122" s="2"/>
      <c r="D122" s="2"/>
      <c r="E122" s="2"/>
      <c r="F122" s="2"/>
    </row>
    <row r="123" spans="2:14">
      <c r="B123" s="2"/>
      <c r="C123" s="2"/>
      <c r="D123" s="2"/>
      <c r="E123" s="2"/>
      <c r="F123" s="2"/>
    </row>
    <row r="124" spans="2:14">
      <c r="B124" s="2"/>
      <c r="C124" s="2"/>
      <c r="D124" s="2"/>
      <c r="E124" s="2"/>
      <c r="F124" s="2"/>
    </row>
    <row r="125" spans="2:14">
      <c r="B125" s="2"/>
      <c r="C125" s="2"/>
      <c r="D125" s="2"/>
      <c r="E125" s="2"/>
      <c r="F125" s="2"/>
    </row>
    <row r="126" spans="2:14">
      <c r="B126" s="2"/>
      <c r="C126" s="2"/>
      <c r="D126" s="2"/>
      <c r="E126" s="2"/>
      <c r="F126" s="2"/>
    </row>
    <row r="127" spans="2:14">
      <c r="B127" s="2"/>
      <c r="C127" s="2"/>
      <c r="D127" s="2"/>
      <c r="E127" s="2"/>
      <c r="F127" s="2"/>
    </row>
    <row r="128" spans="2:14">
      <c r="B128" s="2"/>
      <c r="C128" s="2"/>
      <c r="D128" s="2"/>
      <c r="E128" s="2"/>
      <c r="F128" s="2"/>
    </row>
    <row r="129" spans="2:6">
      <c r="B129" s="2"/>
      <c r="C129" s="2"/>
      <c r="D129" s="2"/>
      <c r="E129" s="2"/>
      <c r="F129" s="2"/>
    </row>
    <row r="130" spans="2:6">
      <c r="B130" s="2"/>
      <c r="C130" s="2"/>
      <c r="D130" s="2"/>
      <c r="E130" s="2"/>
      <c r="F130" s="2"/>
    </row>
    <row r="131" spans="2:6">
      <c r="B131" s="2"/>
      <c r="C131" s="2"/>
      <c r="D131" s="2"/>
      <c r="E131" s="2"/>
      <c r="F131" s="2"/>
    </row>
    <row r="132" spans="2:6">
      <c r="B132" s="2"/>
      <c r="C132" s="2"/>
      <c r="D132" s="2"/>
      <c r="E132" s="2"/>
      <c r="F132" s="2"/>
    </row>
    <row r="133" spans="2:6">
      <c r="B133" s="2"/>
      <c r="C133" s="2"/>
      <c r="D133" s="2"/>
      <c r="E133" s="2"/>
      <c r="F133" s="2"/>
    </row>
    <row r="134" spans="2:6">
      <c r="B134" s="2"/>
      <c r="C134" s="2"/>
      <c r="D134" s="2"/>
      <c r="E134" s="2"/>
      <c r="F134" s="2"/>
    </row>
    <row r="135" spans="2:6">
      <c r="B135" s="2"/>
      <c r="C135" s="2"/>
      <c r="D135" s="2"/>
      <c r="E135" s="2"/>
      <c r="F135" s="2"/>
    </row>
    <row r="136" spans="2:6">
      <c r="B136" s="2"/>
      <c r="C136" s="2"/>
      <c r="D136" s="2"/>
      <c r="E136" s="2"/>
      <c r="F136" s="2"/>
    </row>
    <row r="137" spans="2:6">
      <c r="B137" s="2"/>
      <c r="C137" s="2"/>
      <c r="D137" s="2"/>
      <c r="E137" s="2"/>
      <c r="F137" s="2"/>
    </row>
    <row r="138" spans="2:6">
      <c r="B138" s="2"/>
      <c r="C138" s="2"/>
      <c r="D138" s="2"/>
      <c r="E138" s="2"/>
      <c r="F138" s="2"/>
    </row>
    <row r="139" spans="2:6">
      <c r="B139" s="2"/>
      <c r="C139" s="2"/>
      <c r="D139" s="2"/>
      <c r="E139" s="2"/>
      <c r="F139" s="2"/>
    </row>
    <row r="140" spans="2:6">
      <c r="B140" s="2"/>
      <c r="C140" s="2"/>
      <c r="D140" s="2"/>
      <c r="E140" s="2"/>
      <c r="F140" s="2"/>
    </row>
    <row r="141" spans="2:6">
      <c r="B141" s="2"/>
      <c r="C141" s="2"/>
      <c r="D141" s="2"/>
      <c r="E141" s="2"/>
      <c r="F141" s="2"/>
    </row>
    <row r="142" spans="2:6">
      <c r="B142" s="2"/>
      <c r="C142" s="2"/>
      <c r="D142" s="2"/>
      <c r="E142" s="2"/>
      <c r="F142" s="2"/>
    </row>
    <row r="143" spans="2:6">
      <c r="B143" s="2"/>
      <c r="C143" s="2"/>
      <c r="D143" s="2"/>
      <c r="E143" s="2"/>
      <c r="F143" s="2"/>
    </row>
    <row r="144" spans="2:6">
      <c r="B144" s="2"/>
      <c r="C144" s="2"/>
      <c r="D144" s="2"/>
      <c r="E144" s="2"/>
      <c r="F144" s="2"/>
    </row>
    <row r="145" spans="2:6">
      <c r="B145" s="2"/>
      <c r="C145" s="2"/>
      <c r="D145" s="2"/>
      <c r="E145" s="2"/>
      <c r="F145" s="2"/>
    </row>
    <row r="146" spans="2:6">
      <c r="B146" s="2"/>
      <c r="C146" s="2"/>
      <c r="D146" s="2"/>
      <c r="E146" s="2"/>
      <c r="F146" s="2"/>
    </row>
    <row r="147" spans="2:6">
      <c r="B147" s="2"/>
      <c r="C147" s="2"/>
      <c r="D147" s="2"/>
      <c r="E147" s="2"/>
      <c r="F147" s="2"/>
    </row>
    <row r="148" spans="2:6">
      <c r="B148" s="2"/>
      <c r="C148" s="2"/>
      <c r="D148" s="2"/>
      <c r="E148" s="2"/>
      <c r="F148" s="2"/>
    </row>
    <row r="149" spans="2:6">
      <c r="B149" s="2"/>
      <c r="C149" s="2"/>
      <c r="D149" s="2"/>
      <c r="E149" s="2"/>
      <c r="F149" s="2"/>
    </row>
    <row r="150" spans="2:6">
      <c r="B150" s="2"/>
      <c r="C150" s="2"/>
      <c r="D150" s="2"/>
      <c r="E150" s="2"/>
      <c r="F150" s="2"/>
    </row>
    <row r="151" spans="2:6">
      <c r="B151" s="2"/>
      <c r="C151" s="2"/>
      <c r="D151" s="2"/>
      <c r="E151" s="2"/>
      <c r="F151" s="2"/>
    </row>
    <row r="152" spans="2:6">
      <c r="B152" s="2"/>
      <c r="C152" s="2"/>
      <c r="D152" s="2"/>
      <c r="E152" s="2"/>
      <c r="F152" s="2"/>
    </row>
    <row r="153" spans="2:6">
      <c r="B153" s="2"/>
      <c r="C153" s="2"/>
      <c r="D153" s="2"/>
      <c r="E153" s="2"/>
      <c r="F153" s="2"/>
    </row>
    <row r="154" spans="2:6">
      <c r="B154" s="2"/>
      <c r="C154" s="2"/>
      <c r="D154" s="2"/>
      <c r="E154" s="2"/>
      <c r="F154" s="2"/>
    </row>
    <row r="155" spans="2:6">
      <c r="B155" s="2"/>
      <c r="C155" s="2"/>
      <c r="D155" s="2"/>
      <c r="E155" s="2"/>
      <c r="F155" s="2"/>
    </row>
    <row r="156" spans="2:6">
      <c r="B156" s="2"/>
      <c r="C156" s="2"/>
      <c r="D156" s="2"/>
      <c r="E156" s="2"/>
      <c r="F156" s="2"/>
    </row>
    <row r="157" spans="2:6">
      <c r="B157" s="2"/>
      <c r="C157" s="2"/>
      <c r="D157" s="2"/>
      <c r="E157" s="2"/>
      <c r="F157" s="2"/>
    </row>
    <row r="158" spans="2:6">
      <c r="B158" s="2"/>
      <c r="C158" s="2"/>
      <c r="D158" s="2"/>
      <c r="E158" s="2"/>
      <c r="F158" s="2"/>
    </row>
    <row r="159" spans="2:6">
      <c r="B159" s="2"/>
      <c r="C159" s="2"/>
      <c r="D159" s="2"/>
      <c r="E159" s="2"/>
      <c r="F159" s="2"/>
    </row>
    <row r="160" spans="2:6">
      <c r="B160" s="2"/>
      <c r="C160" s="2"/>
      <c r="D160" s="2"/>
      <c r="E160" s="2"/>
      <c r="F160" s="2"/>
    </row>
    <row r="161" spans="2:6">
      <c r="B161" s="2"/>
      <c r="C161" s="2"/>
      <c r="D161" s="2"/>
      <c r="E161" s="2"/>
      <c r="F161" s="2"/>
    </row>
    <row r="162" spans="2:6">
      <c r="B162" s="2"/>
      <c r="C162" s="2"/>
      <c r="D162" s="2"/>
      <c r="E162" s="2"/>
      <c r="F162" s="2"/>
    </row>
    <row r="185" spans="2:6">
      <c r="B185" s="2"/>
      <c r="C185" s="2"/>
      <c r="D185" s="2"/>
      <c r="E185" s="2"/>
      <c r="F185" s="2"/>
    </row>
    <row r="186" spans="2:6">
      <c r="B186" s="2"/>
      <c r="C186" s="2"/>
      <c r="D186" s="2"/>
      <c r="E186" s="2"/>
      <c r="F186" s="2"/>
    </row>
  </sheetData>
  <mergeCells count="4">
    <mergeCell ref="B4:C4"/>
    <mergeCell ref="D4:E4"/>
    <mergeCell ref="B11:F11"/>
    <mergeCell ref="H11:L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2a</vt:lpstr>
      <vt:lpstr>Figure 2b</vt:lpstr>
      <vt:lpstr>Figure 2c</vt:lpstr>
      <vt:lpstr>Figure 2d</vt:lpstr>
      <vt:lpstr>Figure 2e</vt:lpstr>
      <vt:lpstr>Figure 2f</vt:lpstr>
      <vt:lpstr>Figure 2g</vt:lpstr>
      <vt:lpstr>Figure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Guasp Baratech, Pablo</dc:creator>
  <cp:lastModifiedBy>Balachandran, Vinod</cp:lastModifiedBy>
  <dcterms:created xsi:type="dcterms:W3CDTF">2024-09-20T15:37:18Z</dcterms:created>
  <dcterms:modified xsi:type="dcterms:W3CDTF">2024-10-18T13:15:43Z</dcterms:modified>
</cp:coreProperties>
</file>