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202300"/>
  <mc:AlternateContent xmlns:mc="http://schemas.openxmlformats.org/markup-compatibility/2006">
    <mc:Choice Requires="x15">
      <x15ac:absPath xmlns:x15ac="http://schemas.microsoft.com/office/spreadsheetml/2010/11/ac" url="/Users/damiansmedley/Desktop/GoogleBackUp/Gene Burden Comments/Revision/"/>
    </mc:Choice>
  </mc:AlternateContent>
  <xr:revisionPtr revIDLastSave="0" documentId="13_ncr:1_{B9604615-B911-8242-9461-2BFF804A8DD2}" xr6:coauthVersionLast="47" xr6:coauthVersionMax="47" xr10:uidLastSave="{00000000-0000-0000-0000-000000000000}"/>
  <bookViews>
    <workbookView xWindow="0" yWindow="760" windowWidth="30240" windowHeight="16800" xr2:uid="{A097A37F-3C0A-C94D-B5BC-D995E298E97B}"/>
  </bookViews>
  <sheets>
    <sheet name="triaged_signal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70" i="1" l="1"/>
  <c r="R70" i="1"/>
  <c r="X70" i="1" s="1"/>
  <c r="W69" i="1"/>
  <c r="R69" i="1"/>
  <c r="W68" i="1"/>
  <c r="R68" i="1"/>
  <c r="W67" i="1"/>
  <c r="R67" i="1"/>
  <c r="W66" i="1"/>
  <c r="R66" i="1"/>
  <c r="W65" i="1"/>
  <c r="R65" i="1"/>
  <c r="X65" i="1" s="1"/>
  <c r="W64" i="1"/>
  <c r="R64" i="1"/>
  <c r="W63" i="1"/>
  <c r="R63" i="1"/>
  <c r="W62" i="1"/>
  <c r="R62" i="1"/>
  <c r="W61" i="1"/>
  <c r="R61" i="1"/>
  <c r="W60" i="1"/>
  <c r="R60" i="1"/>
  <c r="W59" i="1"/>
  <c r="R59" i="1"/>
  <c r="W58" i="1"/>
  <c r="R58" i="1"/>
  <c r="W57" i="1"/>
  <c r="R57" i="1"/>
  <c r="W56" i="1"/>
  <c r="R56" i="1"/>
  <c r="W55" i="1"/>
  <c r="R55" i="1"/>
  <c r="W54" i="1"/>
  <c r="R54" i="1"/>
  <c r="W53" i="1"/>
  <c r="R53" i="1"/>
  <c r="W52" i="1"/>
  <c r="R52" i="1"/>
  <c r="W51" i="1"/>
  <c r="R51" i="1"/>
  <c r="W50" i="1"/>
  <c r="R50" i="1"/>
  <c r="W49" i="1"/>
  <c r="R49" i="1"/>
  <c r="W48" i="1"/>
  <c r="R48" i="1"/>
  <c r="W47" i="1"/>
  <c r="R47" i="1"/>
  <c r="W46" i="1"/>
  <c r="R46" i="1"/>
  <c r="W45" i="1"/>
  <c r="R45" i="1"/>
  <c r="W44" i="1"/>
  <c r="R44" i="1"/>
  <c r="W43" i="1"/>
  <c r="R43" i="1"/>
  <c r="W42" i="1"/>
  <c r="R42" i="1"/>
  <c r="W41" i="1"/>
  <c r="R41" i="1"/>
  <c r="W40" i="1"/>
  <c r="R40" i="1"/>
  <c r="W39" i="1"/>
  <c r="R39" i="1"/>
  <c r="W38" i="1"/>
  <c r="R38" i="1"/>
  <c r="W37" i="1"/>
  <c r="R37" i="1"/>
  <c r="W36" i="1"/>
  <c r="R36" i="1"/>
  <c r="W35" i="1"/>
  <c r="R35" i="1"/>
  <c r="W34" i="1"/>
  <c r="R34" i="1"/>
  <c r="W33" i="1"/>
  <c r="R33" i="1"/>
  <c r="W32" i="1"/>
  <c r="R32" i="1"/>
  <c r="W31" i="1"/>
  <c r="R31" i="1"/>
  <c r="W30" i="1"/>
  <c r="X30" i="1" s="1"/>
  <c r="W29" i="1"/>
  <c r="R29" i="1"/>
  <c r="W28" i="1"/>
  <c r="R28" i="1"/>
  <c r="W27" i="1"/>
  <c r="R27" i="1"/>
  <c r="W26" i="1"/>
  <c r="R26" i="1"/>
  <c r="W25" i="1"/>
  <c r="R25" i="1"/>
  <c r="W24" i="1"/>
  <c r="R24" i="1"/>
  <c r="W23" i="1"/>
  <c r="R23" i="1"/>
  <c r="W22" i="1"/>
  <c r="R22" i="1"/>
  <c r="W21" i="1"/>
  <c r="R21" i="1"/>
  <c r="W20" i="1"/>
  <c r="R20" i="1"/>
  <c r="W19" i="1"/>
  <c r="R19" i="1"/>
  <c r="W18" i="1"/>
  <c r="R18" i="1"/>
  <c r="W17" i="1"/>
  <c r="R17" i="1"/>
  <c r="W16" i="1"/>
  <c r="R16" i="1"/>
  <c r="W15" i="1"/>
  <c r="R15" i="1"/>
  <c r="W14" i="1"/>
  <c r="R14" i="1"/>
  <c r="W13" i="1"/>
  <c r="R13" i="1"/>
  <c r="W12" i="1"/>
  <c r="R12" i="1"/>
  <c r="W11" i="1"/>
  <c r="R11" i="1"/>
  <c r="W10" i="1"/>
  <c r="R10" i="1"/>
  <c r="W9" i="1"/>
  <c r="R9" i="1"/>
  <c r="W8" i="1"/>
  <c r="R8" i="1"/>
  <c r="W7" i="1"/>
  <c r="R7" i="1"/>
  <c r="W6" i="1"/>
  <c r="R6" i="1"/>
  <c r="W5" i="1"/>
  <c r="R5" i="1"/>
  <c r="W4" i="1"/>
  <c r="R4" i="1"/>
  <c r="W3" i="1"/>
  <c r="R3" i="1"/>
  <c r="W2" i="1"/>
  <c r="R2" i="1"/>
  <c r="X62" i="1" l="1"/>
  <c r="X66" i="1"/>
  <c r="X33" i="1"/>
  <c r="X36" i="1"/>
  <c r="X38" i="1"/>
  <c r="X42" i="1"/>
  <c r="X46" i="1"/>
  <c r="X53" i="1"/>
  <c r="X60" i="1"/>
  <c r="X34" i="1"/>
  <c r="X39" i="1"/>
  <c r="X43" i="1"/>
  <c r="X51" i="1"/>
  <c r="X57" i="1"/>
  <c r="X3" i="1"/>
  <c r="X11" i="1"/>
  <c r="X69" i="1"/>
  <c r="X56" i="1"/>
  <c r="X59" i="1"/>
  <c r="X64" i="1"/>
  <c r="X18" i="1"/>
  <c r="X22" i="1"/>
  <c r="X28" i="1"/>
  <c r="X20" i="1"/>
  <c r="X5" i="1"/>
  <c r="X9" i="1"/>
  <c r="X13" i="1"/>
  <c r="X35" i="1"/>
  <c r="X41" i="1"/>
  <c r="X26" i="1"/>
  <c r="X8" i="1"/>
  <c r="X29" i="1"/>
  <c r="X2" i="1"/>
  <c r="X6" i="1"/>
  <c r="X10" i="1"/>
  <c r="X17" i="1"/>
  <c r="X27" i="1"/>
  <c r="X68" i="1"/>
  <c r="X45" i="1"/>
  <c r="X49" i="1"/>
  <c r="X61" i="1"/>
  <c r="X4" i="1"/>
  <c r="X12" i="1"/>
  <c r="X19" i="1"/>
  <c r="X25" i="1"/>
  <c r="X32" i="1"/>
  <c r="X55" i="1"/>
  <c r="X15" i="1"/>
  <c r="X21" i="1"/>
  <c r="X44" i="1"/>
  <c r="X48" i="1"/>
  <c r="X54" i="1"/>
  <c r="X58" i="1"/>
  <c r="X23" i="1"/>
  <c r="X50" i="1"/>
  <c r="X52" i="1"/>
  <c r="X16" i="1"/>
  <c r="X31" i="1"/>
  <c r="X7" i="1"/>
  <c r="X14" i="1"/>
  <c r="X24" i="1"/>
  <c r="X37" i="1"/>
  <c r="X40" i="1"/>
  <c r="X47" i="1"/>
  <c r="X63" i="1"/>
  <c r="X67" i="1"/>
</calcChain>
</file>

<file path=xl/sharedStrings.xml><?xml version="1.0" encoding="utf-8"?>
<sst xmlns="http://schemas.openxmlformats.org/spreadsheetml/2006/main" count="594" uniqueCount="317">
  <si>
    <t>Disease group</t>
  </si>
  <si>
    <t>Specific disease</t>
  </si>
  <si>
    <t>Gene</t>
  </si>
  <si>
    <t>Total cases</t>
  </si>
  <si>
    <t>Total controls</t>
  </si>
  <si>
    <t>Observed in cases</t>
  </si>
  <si>
    <t>Observed in controls</t>
  </si>
  <si>
    <t>FDR adjusted p-value</t>
  </si>
  <si>
    <t>Odds ratio (95% CI)</t>
  </si>
  <si>
    <t>Variant class</t>
  </si>
  <si>
    <t>MOI</t>
  </si>
  <si>
    <t>gnomAD v2.1.1 oe_lof score</t>
  </si>
  <si>
    <t>gnomAD v2.1.1 oe_mis score</t>
  </si>
  <si>
    <t>Cosegregation</t>
  </si>
  <si>
    <t>Summary</t>
  </si>
  <si>
    <t>ClinGen case-level variant evidence score</t>
  </si>
  <si>
    <t>ClinGen case-control evidence score</t>
  </si>
  <si>
    <t>ClinGen final genetic evidence score</t>
  </si>
  <si>
    <t>ClinGen gene function fitting likely disease mechanism score</t>
  </si>
  <si>
    <t>ClinGen gene expression score</t>
  </si>
  <si>
    <t>ClinGen gene PPI score</t>
  </si>
  <si>
    <t>ClinGen animal model score</t>
  </si>
  <si>
    <t>ClinGen final experimental evidence score</t>
  </si>
  <si>
    <t>ClinGen  final score</t>
  </si>
  <si>
    <t>ClinGen final classification</t>
  </si>
  <si>
    <t>Cardiovascular disorders</t>
  </si>
  <si>
    <t>Familial cerebral small vessel disease</t>
  </si>
  <si>
    <t>PLSCR3</t>
  </si>
  <si>
    <t>207.2 (31.7-1247.0)</t>
  </si>
  <si>
    <t>score &gt;= 0.8</t>
  </si>
  <si>
    <t>Dom</t>
  </si>
  <si>
    <t>Phospholipid scramblase 3 (PLSCR3) may be required for required for normal adipocyte and/or macrophage maturation or function and be involved in lipid-related disorders (Wiedmer et al. 2004).</t>
  </si>
  <si>
    <t>MODERATE</t>
  </si>
  <si>
    <t>Long QT syndrome</t>
  </si>
  <si>
    <t>CTNNA2</t>
  </si>
  <si>
    <t>19.2 (6.1-47.9)</t>
  </si>
  <si>
    <t>Catenin Alpha 2 (CTNNA2) is involved in actin filament binding and associated with complex cortical dysplasia with other brain malformations (OMIM:618174).</t>
  </si>
  <si>
    <t>LIMITED</t>
  </si>
  <si>
    <t>Unexplained sudden death in the young</t>
  </si>
  <si>
    <t>PLSCR5</t>
  </si>
  <si>
    <t>1043.7 (146.7-7494.0)</t>
  </si>
  <si>
    <t>Phospholipid Scramblase Family Member 5 (PLSCR5) in involved in plasma membrane phospholipid scrambling.</t>
  </si>
  <si>
    <t>Arrhythmogenic right ventricular cardiomyopathy</t>
  </si>
  <si>
    <t>ZNF853</t>
  </si>
  <si>
    <t>180.3 (25.7-1099.6)</t>
  </si>
  <si>
    <t>LoF</t>
  </si>
  <si>
    <t>Cosegregation in 2 affected individuals</t>
  </si>
  <si>
    <t>Dilated cardiomyopathy</t>
  </si>
  <si>
    <t>PSMB11</t>
  </si>
  <si>
    <t>187.4 (28.7-2012.5)</t>
  </si>
  <si>
    <t>Proteasome Subunit Beta 11 (PSMB11) is a threonine-type endopeptidase.</t>
  </si>
  <si>
    <t>Familial thoracic aortic aneurysm disease</t>
  </si>
  <si>
    <t>ABRAXAS2</t>
  </si>
  <si>
    <t>25.6 (7.0-84.8)</t>
  </si>
  <si>
    <t>NRROS</t>
  </si>
  <si>
    <t>79.4 (12.2-843.3)</t>
  </si>
  <si>
    <t>Negative regulator of reactive oxygen species (NRROS) has many roles including activation of TGFB1 which is already implicated in aortic aneurysm.</t>
  </si>
  <si>
    <t>OPCML</t>
  </si>
  <si>
    <t>76.9 (13.5-545.1)</t>
  </si>
  <si>
    <t>Opioid Binding Protein/Cell Adhesion Molecule Like (OPCML) encodes a member of the IgLON subfamily in the immunoglobulin protein superfamily.</t>
  </si>
  <si>
    <t>Primary lymphoedema</t>
  </si>
  <si>
    <t>ARHGAP23</t>
  </si>
  <si>
    <t>58.0 (14.0-192.2)</t>
  </si>
  <si>
    <t>Rho GTPase Activating Protein 23 (ARHGAP23) inactivate RHO family proteins by stimulating their hydrolysis of GTP.</t>
  </si>
  <si>
    <t>SEMA4C</t>
  </si>
  <si>
    <t>157.7 (24.0-840.7)</t>
  </si>
  <si>
    <t>Dysmorphic and congenital abnormality syndromes</t>
  </si>
  <si>
    <t>Kabuki syndrome</t>
  </si>
  <si>
    <t>PRPF8</t>
  </si>
  <si>
    <t>956.9 (130.3-6447.3)</t>
  </si>
  <si>
    <t>CCR</t>
  </si>
  <si>
    <t>Dermatological disorders</t>
  </si>
  <si>
    <t>Severe multi-system atopic disease with high ige</t>
  </si>
  <si>
    <t>LNX2</t>
  </si>
  <si>
    <t>94.2 (17.4-352.6)</t>
  </si>
  <si>
    <t>Erythropoietic protoporphyria, mild variant</t>
  </si>
  <si>
    <t>AHNAK</t>
  </si>
  <si>
    <t>512.1 (64.2-4114.2)</t>
  </si>
  <si>
    <t>Palmoplantar keratoderma and erythrokeratodermas</t>
  </si>
  <si>
    <t>DMAP1</t>
  </si>
  <si>
    <t>394.3 (63.5-1941.3)</t>
  </si>
  <si>
    <t>Cosegregation in 5 affected individuals in 2 trios</t>
  </si>
  <si>
    <t>DNA Methyltransferase 1 Associated Protein 1 (DMAP1) is a subunit of several, distinct complexes involved in the repression or activation of transcription.  The DMAP mRNA is downregulated during normal keratinocyte differentiation (Paragh et al. 2010).</t>
  </si>
  <si>
    <t>NINJ2</t>
  </si>
  <si>
    <t>215.0 (30.8-1263.8)</t>
  </si>
  <si>
    <t>Rec</t>
  </si>
  <si>
    <t xml:space="preserve">Ninjurin 2 (NINJ2) is expressed in mature sensory and enteric neurons and promotes neurite outgrowth (Araki and Milbrandt 2000).  It is expressed in palmoplantar keratinocytes (Wiedemann et al. 2023).  </t>
  </si>
  <si>
    <t>Endocrine disorders</t>
  </si>
  <si>
    <t>IUGR and IGF abnormalities</t>
  </si>
  <si>
    <t>ARF5</t>
  </si>
  <si>
    <t>208.1 (27.2-1316.3)</t>
  </si>
  <si>
    <t>ADP Ribosylation Factor 5 (ADF5) play a role in vesicular trafficking and as activators of phospholipase D and is associated with geroderma osteodysplasticum.</t>
  </si>
  <si>
    <t>WTAP</t>
  </si>
  <si>
    <t>231.5 (28.2-1430.5)</t>
  </si>
  <si>
    <t>Idiopathic hypogonadotropic hypogonadism</t>
  </si>
  <si>
    <t>DISP2</t>
  </si>
  <si>
    <t>120.4 (22.5-434.7)</t>
  </si>
  <si>
    <t xml:space="preserve">Dispatched RND Transporter Family Member 2 (DISP2) is the paralog of DISP1 and is required for normal Hedgehog (Hh) signaling during embryonic pattern formation. </t>
  </si>
  <si>
    <t>Diabetes with additional phenotypes suggestive of a monogenic aetiology</t>
  </si>
  <si>
    <t>UNC13A</t>
  </si>
  <si>
    <t>329.8 (58.2-1334.0)</t>
  </si>
  <si>
    <t>Unc-13 homolog A (UNC13A) is a diacylglycerol and phorbol ester receptor with some evidence for a role in regulation of beta cells (Cataldo et al. 2022). An inactivated mouse models shows impaired glucose tolerance.</t>
  </si>
  <si>
    <t>Familial young-onset non-insulin-dependent diabetes</t>
  </si>
  <si>
    <t>KRBOX4</t>
  </si>
  <si>
    <t>308.0 (54.0-1275.3)</t>
  </si>
  <si>
    <t>Mixed</t>
  </si>
  <si>
    <t>KRAB Box Domain Containing 4 (KRBOX4) contains a Kruppel-associated domain found in transcriptional repressors.</t>
  </si>
  <si>
    <t>RTCB</t>
  </si>
  <si>
    <t>321.6 (56.7-1315.4)</t>
  </si>
  <si>
    <t>Gastroenterological disorders</t>
  </si>
  <si>
    <t>Ductal plate malformation</t>
  </si>
  <si>
    <t>EIF2B1</t>
  </si>
  <si>
    <t>165.3 (27.6-730.1)</t>
  </si>
  <si>
    <t>SRP9</t>
  </si>
  <si>
    <t>636.9 (73.4-6842.1)</t>
  </si>
  <si>
    <t>Signal Recognition Particle 9 (SRP9) is predicted to have RNA and and signal recognition particle binding activity.</t>
  </si>
  <si>
    <t>Hearing and ear disorders</t>
  </si>
  <si>
    <t>Autosomal dominant deafness</t>
  </si>
  <si>
    <t>TRIM24</t>
  </si>
  <si>
    <t>384.7 (55.6-2364.7)</t>
  </si>
  <si>
    <t>Cosegregation in 7 affected individuals in 1 large family</t>
  </si>
  <si>
    <t>Tripartite Motif Containing 24 (TRIM24) is involved in FGFR1 mutant receptor activation and oncogenic MAPK signaling and associated with thyroid carcinoma and aortic malignant tumour. The two cases are actually distantly related and the same variant is segregating with hearing loss throughout the extended family.</t>
  </si>
  <si>
    <t>Congenital hearing impairment</t>
  </si>
  <si>
    <t>ATRNL1</t>
  </si>
  <si>
    <t>112.5 (20.6-605.8)</t>
  </si>
  <si>
    <t>Cosegregation in 4 affected individuals in 2 families</t>
  </si>
  <si>
    <t>Attractin Like 1 (ATRNL1) is predicted to be involved in organ morphogenesis; cell migration; and substrate adhesion-dependent cell spreading.</t>
  </si>
  <si>
    <t>Haematological and immunological disorders</t>
  </si>
  <si>
    <t>Congenital anaemias</t>
  </si>
  <si>
    <t>MIGA2</t>
  </si>
  <si>
    <t>102.1 (18.8-380.7)</t>
  </si>
  <si>
    <t>Monogenic venous thrombosis</t>
  </si>
  <si>
    <t>IFNA10</t>
  </si>
  <si>
    <t>328.8 (34.2-2559.6)</t>
  </si>
  <si>
    <t>NA</t>
  </si>
  <si>
    <t>Encodes the anti-inflammatory cytokine interferon 10 implicated in the negative regulation of thrombo-inflammation in a rat thrombosis model (Downing et al 1998).</t>
  </si>
  <si>
    <t>ZFP69</t>
  </si>
  <si>
    <t>209.9 (27.8-1092.8)</t>
  </si>
  <si>
    <t>ZFP69 Zinc Finger Protein (ZFP69) is predicted to be involved in negative regulation of transcription by RNA polymerase II and regulation of lipid metabolic process</t>
  </si>
  <si>
    <t>Immunological disorders</t>
  </si>
  <si>
    <t>Sepsis susceptibility</t>
  </si>
  <si>
    <t>SHMT1</t>
  </si>
  <si>
    <t>91.9 (17.2-339.4)</t>
  </si>
  <si>
    <t>Metabolic disorders</t>
  </si>
  <si>
    <t>de novo</t>
  </si>
  <si>
    <t>Ketotic hypoglycaemia</t>
  </si>
  <si>
    <t>FAM20C</t>
  </si>
  <si>
    <t>113.2 (18.0-591.9)</t>
  </si>
  <si>
    <t>FAM20C Golgi Associated Secretory Pathway Kinase (FAM20C) binds calcium and phosphorylates proteins involved in bone mineralisation, is involved in regulation of Insulin-like Growth Factor (IGF) transport, and is associated with Raine syndrome and rickets. A mouse model exhibits growth delay and skeletal abnormalities as observed in patients and protein-protein associations with PC, known to be associated with ketotic hyopglycaemia, are observed.</t>
  </si>
  <si>
    <t>Neurology and neurodevelopmental disorders</t>
  </si>
  <si>
    <t>Familial genetic generalised epilepsies</t>
  </si>
  <si>
    <t>RBFOX3</t>
  </si>
  <si>
    <t>197.8 (28.6-1383.9)</t>
  </si>
  <si>
    <t>RNA Binding Fox-1 Homolog 3 (RBFOX3) regulates alternative splicing. A mouse model shows increased susceptibility to seizures and RBFOX3 is specifically expressed in the brain, particularly the cerebellum. A 2013 study by Lal et al suggested an association with epilepsy in patients and recently Huang et al suggested it plays a critical role in the regulation of epilepsy and establish it as a possible treatment path.</t>
  </si>
  <si>
    <t>Cerebellar hypoplasia</t>
  </si>
  <si>
    <t>PKN3</t>
  </si>
  <si>
    <t>262.1 (45.2-1137.3)</t>
  </si>
  <si>
    <t>Protein Kinase N3 (PKN3) is involved in epithelial cell migration, predicted to enable protein serine/threonine kinase activity, and associated with anterior ischemic optic neuropathy and gastrointestinal neuroendocrine tumour.</t>
  </si>
  <si>
    <t>Neurotransmitter disorders</t>
  </si>
  <si>
    <t>CACNA1H</t>
  </si>
  <si>
    <t>1717.7 (208.2-21666.1)</t>
  </si>
  <si>
    <t>Calcium Voltage-Gated Channel Subunit Alpha1 H (CACNA1H) has been linked to a variety of neuronal Cav3 channelopathies (Lory, Nicole, and Monteil 2020).</t>
  </si>
  <si>
    <t>Charcot-marie-tooth disease</t>
  </si>
  <si>
    <t>ARPC3</t>
  </si>
  <si>
    <t>38.5 (9.6-144.6)</t>
  </si>
  <si>
    <t>Arthrogryposis</t>
  </si>
  <si>
    <t>AKAP12</t>
  </si>
  <si>
    <t>444.7 (40.7-4232.6)</t>
  </si>
  <si>
    <t xml:space="preserve">A-Kinase Anchoring Protein 12 (AKAP12) is involved in activation of cAMP-Dependent Protein Kinase A and signaling by Rho GTPases and associated with spermatogenic failure and congenital myasthenic syndrome. </t>
  </si>
  <si>
    <t>Fetal structural CNS abnormalities</t>
  </si>
  <si>
    <t>SAGE1</t>
  </si>
  <si>
    <t>262.1 (36.7-1752.3)</t>
  </si>
  <si>
    <t>Sarcoma Antigen 1 (SAGE1) belongs to a class of genes that are activated in tumors and is associated with clivus meningioma and sarcoma.</t>
  </si>
  <si>
    <t>Malformations of cortical development</t>
  </si>
  <si>
    <t>FAM13A</t>
  </si>
  <si>
    <t>49.4 (11.9-161.0)</t>
  </si>
  <si>
    <t>Family With Sequence Similarity 13 Member A (FAM13A) is predicted to be involved in signaling by Rho GTPases and the RAC1 GTPase cycle and is associated with alagille syndrome and polycystic kidney disease.</t>
  </si>
  <si>
    <t>Kleine-levin syndrome and other inherited sleep disorders</t>
  </si>
  <si>
    <t>TUT1</t>
  </si>
  <si>
    <t>111.3 (20.5-416.9)</t>
  </si>
  <si>
    <t>Terminal Uridylyl Transferase 1, U6 SnRNA-Specific (TUT1) is a a terminal uridylyltransferase and a nuclear poly(A) polymerase and associated with trichothiodystrophy and Perlman syndrome.</t>
  </si>
  <si>
    <t>Inherited white matter disorders</t>
  </si>
  <si>
    <t>CARD16</t>
  </si>
  <si>
    <t>111.5 (18.5-535.9)</t>
  </si>
  <si>
    <t>Cosegregation in 3 affected individuals</t>
  </si>
  <si>
    <t>Caspase Recruitment Domain Family Member 16 (CARD16) is involved in cysteine-type endopeptidase inhibitor activity and associated with colon sarcoma and Ehlers-Danlos syndrome.</t>
  </si>
  <si>
    <t>PIGS</t>
  </si>
  <si>
    <t>139.4 (22.7-683.3)</t>
  </si>
  <si>
    <t>Phosphatidylinositol Glycan Anchor Biosynthesis Class S (PIGS) is a component of the GPI transamidase complex and associated with autosomal recessive form of developmental and epileptic encephalopathy 95 (OMIM:618143).</t>
  </si>
  <si>
    <t>Ophthalmological disorders</t>
  </si>
  <si>
    <t>Corneal abnormalities</t>
  </si>
  <si>
    <t>POMK</t>
  </si>
  <si>
    <t>151.5 (37.6-473.3)</t>
  </si>
  <si>
    <t>Cosegregation in 4 affected individuals in 2 trios</t>
  </si>
  <si>
    <t>Glaucoma (developmental)</t>
  </si>
  <si>
    <t>SREK1</t>
  </si>
  <si>
    <t>201.7 (33.9-926.7)</t>
  </si>
  <si>
    <t>Splicing Regulatory Glutamic Acid And Lysine Rich Protein 1 (SREK1) is involved in processing of capped Intron-Containing Pre-mRNA.</t>
  </si>
  <si>
    <t>Infantile nystagmus</t>
  </si>
  <si>
    <t>KCNJ12</t>
  </si>
  <si>
    <t>137.8 (22.5-644.3)</t>
  </si>
  <si>
    <t>Potassium Inwardly Rectifying Channel Subfamily J Member 12 (KCNJ12) is an inwardly rectifying K+ channel which may be blocked by divalent cations</t>
  </si>
  <si>
    <t>Familial exudative vitreoretinopathy</t>
  </si>
  <si>
    <t>ABRACL</t>
  </si>
  <si>
    <t>714.8 (112.9-3793.6)</t>
  </si>
  <si>
    <t xml:space="preserve">ABRA C-Terminal Like (ABRACL) is predicted to be involved in regulation of actin filament-based process. </t>
  </si>
  <si>
    <t>SRRM5</t>
  </si>
  <si>
    <t>104.6 (20.1-360.3)</t>
  </si>
  <si>
    <t>Serine/Arginine Repetitive Matrix 5 (SRRM5) has no known functions.</t>
  </si>
  <si>
    <t>Inherited macular dystrophy</t>
  </si>
  <si>
    <t>GNMT</t>
  </si>
  <si>
    <t>111.1 (16.6-1235.3)</t>
  </si>
  <si>
    <t>Glycine N-Methyltransferase (GNMT) catalyzes the conversion of S-adenosyl-L-methionine (along with glycine) to S-adenosyl-L-homocysteine and sarcosine.</t>
  </si>
  <si>
    <t>Leber congenital amaurosis or early-onset severe retinal dystrophy</t>
  </si>
  <si>
    <t>OR1N2</t>
  </si>
  <si>
    <t>96.9 (17.4-386.9)</t>
  </si>
  <si>
    <t>Olfactory Receptor Family 1 Subfamily N Member 2 (OR1N2) is associated with dracunculiasis. Protein-protein associations with REEP6, known to be associated with early onset retinal dystrophy, are observed.</t>
  </si>
  <si>
    <t>RRS1</t>
  </si>
  <si>
    <t>225.6 (33.4-1200.7)</t>
  </si>
  <si>
    <t xml:space="preserve">Ribosome Biogenesis Regulator 1 Homolog (RRS1) is involved in mitotic metaphase plate congression; protein localization to nucleolus; and ribosomal large subunit assembly and associated with Robinow syndrome and Flinders Island spotted fever. Other ribosomal genes (RPL10, GTPBP1, GTPBP2, HBS1L) have been linked to (X-linked or autosomal recessive) neurodevelopmental syndromes that include retinal dystrophy as a feature. </t>
  </si>
  <si>
    <t>Psychiatric disorders</t>
  </si>
  <si>
    <t>Schizophrenia plus additional features</t>
  </si>
  <si>
    <t>GPR17</t>
  </si>
  <si>
    <t>189.7 (29.1-882.0)</t>
  </si>
  <si>
    <t>MON2</t>
  </si>
  <si>
    <t>113.7 (21.0-410.7)</t>
  </si>
  <si>
    <t>Rheumatological disorders</t>
  </si>
  <si>
    <t>Kyphoscoliotic Ehlers-Danlos syndrome</t>
  </si>
  <si>
    <t>ETV1</t>
  </si>
  <si>
    <t>214.9 (39.2-817.9)</t>
  </si>
  <si>
    <t>ETS Variant Transcription Factor 1 (ETV1) in involved in the Akt Signaling and MAPK-Erk pathways and associated with skeletal Ewing sarcoma.</t>
  </si>
  <si>
    <t>Periodic fever syndromes and amyloidosis</t>
  </si>
  <si>
    <t>CASP5</t>
  </si>
  <si>
    <t>87.6 (16.9-299.0)</t>
  </si>
  <si>
    <t>Caspase 5 (CASP5) has cysteine-type endopeptidase activity, is involved in scaffold protein binding, as well as interacting with NLRP3 which is already known to be associated with periodic fever syndromes.</t>
  </si>
  <si>
    <t>Renal and urinary tract disorders</t>
  </si>
  <si>
    <t>Renal tubular acidosis</t>
  </si>
  <si>
    <t>ADAMTS2</t>
  </si>
  <si>
    <t>95.7 (17.8-349.4)</t>
  </si>
  <si>
    <t>Unexplained kidney failure in young people</t>
  </si>
  <si>
    <t>TAS2R50</t>
  </si>
  <si>
    <t>41.8 (9.5-155.3)</t>
  </si>
  <si>
    <t>Congenital anomaly of the kidneys and urinary tract (CAKUT)</t>
  </si>
  <si>
    <t>RNF10</t>
  </si>
  <si>
    <t>64.0 (12.1-393.4)</t>
  </si>
  <si>
    <t>Ring Finger Protein 10 (RNF10)  is involved in ubiquitin-protein transferase activity and associated with superficial keratitis. An animal model exhibits abnormal kidney morphology.</t>
  </si>
  <si>
    <t>Atypical haemolytic uraemic syndrome</t>
  </si>
  <si>
    <t>SCAMP2</t>
  </si>
  <si>
    <t>163.0 (25.9-756.4)</t>
  </si>
  <si>
    <t>TMEM132D</t>
  </si>
  <si>
    <t>447.0 (66.3-3022.5)</t>
  </si>
  <si>
    <t>Transmembrane Protein 132D (TMEM132D) may serve as a cell-surface marker for oligodendrocyte differentiation. Rare (&lt;0.1%) variants were observed in 6/278 cystic kidney and 1/141 chronic kidney cases in an Irish cohort  and 0 P/LP variants were seen in a Dutch cohort of over 3000 renal patients.</t>
  </si>
  <si>
    <t>Primary membranoproliferative glomerulonephritis</t>
  </si>
  <si>
    <t>BNIPL</t>
  </si>
  <si>
    <t>98.2 (18.0-364.8)</t>
  </si>
  <si>
    <t>DTL</t>
  </si>
  <si>
    <t>94.6 (17.8-339.7)</t>
  </si>
  <si>
    <t>Skeletal disorders</t>
  </si>
  <si>
    <t>Multiple epiphyseal dysplasia</t>
  </si>
  <si>
    <t>SPATA33</t>
  </si>
  <si>
    <t>565.9 (97.0-2493.8)</t>
  </si>
  <si>
    <t>Spermatogenesis Associated 33 (SPATA33) is predicted to be involved in flagellated sperm motility.</t>
  </si>
  <si>
    <t>Stickler syndrome</t>
  </si>
  <si>
    <t>GDF15</t>
  </si>
  <si>
    <t>197.5 (36.0-749.5)</t>
  </si>
  <si>
    <t>Growth Differentiation Factor 15 (GDF15) has cytokine activity and transforming growth factor beta receptor binding like other Stickler syndrome disease genes such as BMP4.</t>
  </si>
  <si>
    <t>Tumour syndromes</t>
  </si>
  <si>
    <t>Familial tumour syndromes of the central and peripheral nervous system</t>
  </si>
  <si>
    <t>NCOA2</t>
  </si>
  <si>
    <t>156.6 (26.5-661.6)</t>
  </si>
  <si>
    <t>Nuclear Receptor Coactivator 2 (NCOA2) is a transcriptional coactivator for nuclear hormone receptors, including steroid, thyroid, retinoid, and vitamin D receptors and with evidence for an association as a fusion protein with mesenchymal chondrosarcoma that can occur rarely in the central nervous system.</t>
  </si>
  <si>
    <t>OR10A6</t>
  </si>
  <si>
    <t>136.5 (24.7-531.4)</t>
  </si>
  <si>
    <t>Olfactory Receptor Family 10 Subfamily A Member 6 (OR10A6)  is involved in olfactory receptor activity.</t>
  </si>
  <si>
    <t>TOGARAM1</t>
  </si>
  <si>
    <t>99.2 (18.6-357.6)</t>
  </si>
  <si>
    <t>TOG Array Regulator Of Axonemal Microtubules 1 (TOGARAM1) is predicted to be involved in organelle assembly and positive regulation of microtubule polymerization and is associated with Joubert syndrome.</t>
  </si>
  <si>
    <t>Multiple tumours</t>
  </si>
  <si>
    <t>EPHA7</t>
  </si>
  <si>
    <t>273.3 (34.7-2598.2)</t>
  </si>
  <si>
    <t>Genodermatoses with malignancies</t>
  </si>
  <si>
    <t>OLFM4</t>
  </si>
  <si>
    <t>35.1 (9.2-98.6)</t>
  </si>
  <si>
    <t>PCGF6</t>
  </si>
  <si>
    <t>97.9 (17.3-392.3)</t>
  </si>
  <si>
    <t>Polycomb Group Ring Finger 6 (PCGF6) is involved in transcriptional regulation by E2F6 and associated with medulloblastoma. An animal model exhiibits skeletal and joint abnormalities.</t>
  </si>
  <si>
    <t>Multiple bowel polyps</t>
  </si>
  <si>
    <t>NOXRED1</t>
  </si>
  <si>
    <t>30.1 (8.7-86.3)</t>
  </si>
  <si>
    <t>NADP Dependent Oxidoreductase Domain Containing 1 (NOXRED1) is predicted to enable pyrroline-5-carboxylate reductase activity.</t>
  </si>
  <si>
    <t>Undiagnosed disorders</t>
  </si>
  <si>
    <t>Undiagnosed monogenic disorder seen in a specialist genetics clinic</t>
  </si>
  <si>
    <t>NNAT</t>
  </si>
  <si>
    <t>150.6 (19.4-1252.8)</t>
  </si>
  <si>
    <t xml:space="preserve">Neuronatin (NNAT) is is a proteolipid that may be involved in the regulation of ion channels during brain development and is associated with combined oxidative phosphorylation deficiency and myoclonic epilepsy. </t>
  </si>
  <si>
    <t>The AHNAK nucleoprotein (ANHAK) is a scaffolding protein, which is involved in calcium transport and is expressed in the epidermal keratinocyte plasma membrane (Masunaga et al. 1995).  It is involved in calcium transport. The knockout mice show no obvious skin phenotype (Kouno et al. 2004). AHNAK showed significant differential expression (3.2E-07) in PBMCs after cycloheximide treatment to mimic integrated stress response.</t>
  </si>
  <si>
    <t>Abraxas 2, BRISC Complex Subunit (ABRAXAS2) is involved in mitotic spindle assembly and protein deubiquitination and is already associated with myocardial infarction and fanconi anaemia. ABRAXAS2 showed significant differential expression (0.002) in PBMCs after cycloheximide treatment to mimic integrated stress response.</t>
  </si>
  <si>
    <t>WT1 Associated Protein (WTAP) is  involved in processing of capped intron-containing pre-mRNA and chromatin regulation / acetylation and associated with Wilms Tumor. WTAP showed significant differential expression (0.0423) in PBMCs after cycloheximide treatment to mimic integrated stress response.</t>
  </si>
  <si>
    <t xml:space="preserve">Protein O-Mannose Kinase (POMK) is involved in the presentation of laminin-binding O-linked carbohydrate chain of alpha-dystroglycan (a-DG), which forms transmembrane linkages between the extracellular matrix and the exoskeleton, and is associated with autosomal recessive muscular dystrophy-dystroglycanopathy (congenital with brain and eye anomalies), type A, 12 (OMIM:615249) with morpholino knockdown of the pomk gene in zebrafish showing multiple defects, including developmental ocular abnormalities (Di Costanzo et al 2014). One rare (gnomAD v4.0.0 AF = 0.000038), heterozygous missense variant p.Arg86His was identified in a mother and a son of a Czech family diagnosed with anterior segment dysgenesis in a cohort of 212 patients with inherited corneal diseases recruited in the UK and Czech Replublic. POMK showed significant differential expression (0.021) in PBMCs after cycloheximide treatment to mimic integrated stress response. </t>
  </si>
  <si>
    <t>Zinc finger protein 853 (ZNF853) is predicted to be involved in regulation of transcription by RNA polymerase II and has been associated with mean corpuscular hemoglobin concentration in GWAS studies (Vuckovic et al. 2020)</t>
  </si>
  <si>
    <t>Semaphorin 4C (SEMA4C) is involved in muscle cell differentiation and positive regulation of stress-activated MAPK cascade and is already associated with meningioma and deafness. SEMA3A is involved in lymphatic vessel maturation and is a candidate gene for lymphedema and SEMA4C is associated with  lymphatic metastasis</t>
  </si>
  <si>
    <t>Pre-MRNA Processing Factor 8 (PRPF8) is essential for the catalytic step II in pre-mRNA splicing and associated with retinitis pigmentosa. Heterozygous variants in PRPF8 are associated with neurodevelopmental disorders (O’Grady et al. 2022). PRPF8showed significant differential expression (0.0001) in PBMCs after cycloheximide treatment to mimic integrated stress response.</t>
  </si>
  <si>
    <t>Ligand Of Numb-Protein X 2 (LNX2) is predicted to be involved in protein ubiquitination and associated with neutropenia and hyperekplexia. A GWAS found intronic SNPs in LNX1 that are associated with susceptibility to Kawasaki disease—an inflammatory paediatric condition (Burgner et al. 2009). These reports, along with the previously discussed interaction of LNX1/2 proteins with CD8 (D’Agostino et al. 2011) suggest that LNX1/2 proteins may modulate immune response in certain contexts. (Young 2018). Numb is a component of the Notch pathway and loss of Notch signalling causes atopic dermatitis.  (Dumortier et al. 2010).</t>
  </si>
  <si>
    <t>RNA 2',3'-Cyclic Phosphate And 5'-OH Ligase (RTCB) is involved in tRNA splicing, via endonucleolytic cleavage and ligation and associated with pontocerebellar hypoplasia. In mouse, RTCB is the primary UPR RNA ligase and recent studies have demonstrated that genetic deletion of the UPR signaling components can significantly influence the disease progression in mouse models for diabetes and other diseases (Lu, Liang, and Wang 2014).</t>
  </si>
  <si>
    <t>EIF2B1 encodes one of five subunits of eukaryotic translation initiation factor 2B and is assocated with leukoencephalopathy. Hepatomegaly and liver problems already been described in recessive (Unal et al. 2013) and dominant (De Franco et al. 2020) forms.</t>
  </si>
  <si>
    <t>Serine Hydroxymethyltransferase 1 (SHMT1) is involved in metabolism of water-soluble vitamins and cofactors and serine and glycine biosynthesis and associated with acute lymphocytic leukemia and neural tube defects. Dysregulation of glycine levels has been shown to play a role in sepsis in mouse hepatocyte cells (Oh et al. 2022).</t>
  </si>
  <si>
    <t>Actin Related Protein 2/3 Complex Subunit 3 (ARPC3) is involved in regulation of actin dynamics for phagocytic cup formation and G-protein signaling RAC1 in cellular process, and is associated with Wiskott-Aldrich syndrome and porokeratosis. Protein-protein associations with DNM2 and SYT2, known to be associated with CMT, are observed. Actin filaments play a key role in the neuronal cytoskeleton, the dysregulation of which is associated with various neurological conditions such as CMT (Muñoz-Lasso et al. 2020).</t>
  </si>
  <si>
    <t>G Protein-Coupled Receptor 17 (GPR17) is involved in the GPCR downstream signalling and Class A/1 (Rhodopsin-like receptors) pathways and associated with periventricular leukomalacia and encephalomalacia. Direct protein-protein associations are known for numerous other neurodevelopmental disorder genes. Highly specific expression is observed in the brain, especially the cerebral cortex. Finally, GPR17 has been shown to regulate oligodendrocyte differentiation and myelination which plays a role in a number of neurological diseases including schizophrenia (C. Lu et al. 2018).</t>
  </si>
  <si>
    <t>ADAM Metallopeptidase With Thrombospondin Type 1 Motif 2 (ADAMTS2) is involved in O-linked glycosylation of mucins and collagen chain trimerisation and associated with Ehlers-Danlos syndrome. In addition, ADAMTS2 has been identified as a biomarker for interstitial fibrosis and tubular atrophy among kidney transplant recipients (Lee et al. 2023) but there is no clear link between this gene and renal tubular acidosis.</t>
  </si>
  <si>
    <t>EPH Receptor A7 (EPHA7) is involved in the GPCR Pathway and ERK Signaling and associated with brachydactyly-syndactyly syndrome and syndactyly. Evidence also exists for a role in tumour promotion and suppression 
(Chen et al. 2022).</t>
  </si>
  <si>
    <t>Olfactomedin 4 (OLFM4) promotes tumor growth and is an extracellular matrix glycoprotein that facilitates cell adhesion and is associated with atrophy of prostate and colonic benign neoplasm. In skin, increases keratinocyte and fibroblast migration (Klaas et al. 2022).</t>
  </si>
  <si>
    <t xml:space="preserve">MON2 Homolog, Regulator Of Endosome-To-Golgi Trafficking (MON2) is involved in guanyl-nucleotide exchange factor activity. MON2 is differentially expressed in schizophrenia cases (Wu, Yao, and Luo 2017) as well as mouse models of schizophrenia (Paternoster et al. 2019). </t>
  </si>
  <si>
    <t>Denticleless E3 Ubiquitin Protein Ligase Homolog (DTL) is involved in protein ubiquitination; regulation of G2/M transition of mitotic cell cycle; and translesion synthesis and associated with complement component deficiency and myasthenic syndrome. 1 P/LP variants were seen in a Dutch cohort of over 3000 renal patients.</t>
  </si>
  <si>
    <t>BCL2 Interacting Protein Like (BNIPL) may function as a bridge molecule between BCL2 and ARHGAP1/CDC42 in promoting cell death and is associated with verrucous papilloma and nephronophthisis but with no clear link to primary membranoproliferative glomerulonephritis. 0 P/LP variants were seen in a Dutch cohort of over 3000 renal patients.</t>
  </si>
  <si>
    <t>Secretory Carrier Membrane Protein 2 (SCAMP2) is involved in monoamine transport and Arf6 trafficking events. 0 P/LP variants were seen in a Dutch cohort of over 3000 renal patients.</t>
  </si>
  <si>
    <t>Taste 2 Receptor Member 50 (TAS2R50) is involved in G protein-coupled receptor activity. Protein-protein associations with AGT and C3, known to be associated with kidney failure, are observed.  2 P/LP variants were seen in a Dutch cohort of over 3000 renal patients.</t>
  </si>
  <si>
    <t>Mitoguardin 2 (MIGA2) is involved in protein dimerisation, mitochondrial fusion, and  glycerophospholipid biosynthesis. Likely to regulate phospholipid metabolism via PLD6/MitoPLD. A mouse model exhibits decreased haematocrit, erythrocyte cell number, and haemoglobin content (Gayet et 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</si>
</sst>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0">
    <font>
      <sz val="12"/>
      <color theme="1"/>
      <name val="Aptos Narrow"/>
      <family val="2"/>
      <scheme val="minor"/>
    </font>
    <font>
      <sz val="10"/>
      <color theme="1"/>
      <name val="Liberation Sans"/>
    </font>
    <font>
      <b/>
      <sz val="12"/>
      <color theme="1"/>
      <name val="Arial"/>
      <family val="2"/>
    </font>
    <font>
      <b/>
      <sz val="12"/>
      <color rgb="FF000000"/>
      <name val="Arial"/>
      <family val="2"/>
    </font>
    <font>
      <sz val="10"/>
      <color theme="1"/>
      <name val="Arial"/>
      <family val="2"/>
    </font>
    <font>
      <i/>
      <sz val="10"/>
      <color theme="1"/>
      <name val="Arial"/>
      <family val="2"/>
    </font>
    <font>
      <b/>
      <sz val="10"/>
      <color theme="1"/>
      <name val="Arial"/>
      <family val="2"/>
    </font>
    <font>
      <b/>
      <sz val="10"/>
      <color rgb="FF000000"/>
      <name val="Arial"/>
      <family val="2"/>
    </font>
    <font>
      <sz val="10"/>
      <color rgb="FF000000"/>
      <name val="Arial"/>
      <family val="2"/>
    </font>
    <font>
      <b/>
      <sz val="10"/>
      <color rgb="FF212121"/>
      <name val="Arial"/>
      <family val="2"/>
    </font>
  </fonts>
  <fills count="4">
    <fill>
      <patternFill patternType="none"/>
    </fill>
    <fill>
      <patternFill patternType="gray125"/>
    </fill>
    <fill>
      <patternFill patternType="solid">
        <fgColor theme="0" tint="-0.14999847407452621"/>
        <bgColor theme="0" tint="-0.14999847407452621"/>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applyNumberFormat="0" applyFont="0" applyFill="0" applyBorder="0" applyAlignment="0" applyProtection="0"/>
  </cellStyleXfs>
  <cellXfs count="43">
    <xf numFmtId="0" fontId="0" fillId="0" borderId="0" xfId="0"/>
    <xf numFmtId="0" fontId="2" fillId="0" borderId="1" xfId="1" applyFont="1" applyBorder="1" applyAlignment="1">
      <alignment horizontal="left" vertical="center" wrapText="1"/>
    </xf>
    <xf numFmtId="164" fontId="2" fillId="0" borderId="1" xfId="1" applyNumberFormat="1" applyFont="1" applyBorder="1" applyAlignment="1">
      <alignment horizontal="left" vertical="center" wrapText="1"/>
    </xf>
    <xf numFmtId="165" fontId="2" fillId="0" borderId="1" xfId="1" applyNumberFormat="1" applyFont="1" applyBorder="1" applyAlignment="1">
      <alignment horizontal="left" vertical="center" wrapText="1"/>
    </xf>
    <xf numFmtId="2" fontId="2" fillId="0" borderId="1" xfId="1" applyNumberFormat="1" applyFont="1" applyBorder="1" applyAlignment="1">
      <alignment horizontal="left" vertical="center" wrapText="1"/>
    </xf>
    <xf numFmtId="0" fontId="3" fillId="0" borderId="1" xfId="1" applyFont="1" applyBorder="1" applyAlignment="1">
      <alignment horizontal="left" vertical="center" wrapText="1"/>
    </xf>
    <xf numFmtId="0" fontId="4" fillId="2" borderId="1" xfId="1" applyFont="1" applyFill="1" applyBorder="1" applyAlignment="1">
      <alignment horizontal="left" vertical="center" wrapText="1"/>
    </xf>
    <xf numFmtId="0" fontId="5" fillId="2" borderId="1" xfId="1" applyFont="1" applyFill="1" applyBorder="1" applyAlignment="1">
      <alignment horizontal="left" vertical="center" wrapText="1"/>
    </xf>
    <xf numFmtId="2" fontId="4" fillId="2" borderId="1" xfId="1" applyNumberFormat="1" applyFont="1" applyFill="1" applyBorder="1" applyAlignment="1">
      <alignment horizontal="left" vertical="center" wrapText="1"/>
    </xf>
    <xf numFmtId="2" fontId="6" fillId="2" borderId="1" xfId="1"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0" borderId="1" xfId="1" applyFont="1" applyBorder="1" applyAlignment="1">
      <alignment horizontal="left" vertical="center" wrapText="1"/>
    </xf>
    <xf numFmtId="0" fontId="5" fillId="0" borderId="1" xfId="1" applyFont="1" applyBorder="1" applyAlignment="1">
      <alignment horizontal="left" vertical="center" wrapText="1"/>
    </xf>
    <xf numFmtId="2" fontId="4" fillId="0" borderId="1" xfId="1" applyNumberFormat="1" applyFont="1" applyBorder="1" applyAlignment="1">
      <alignment horizontal="left" vertical="center" wrapText="1"/>
    </xf>
    <xf numFmtId="2" fontId="6" fillId="0" borderId="1" xfId="1" applyNumberFormat="1" applyFont="1" applyBorder="1" applyAlignment="1">
      <alignment horizontal="left" vertical="center" wrapText="1"/>
    </xf>
    <xf numFmtId="0" fontId="8" fillId="0" borderId="1" xfId="0" applyFont="1" applyBorder="1" applyAlignment="1">
      <alignment horizontal="left" vertical="center" wrapText="1"/>
    </xf>
    <xf numFmtId="0" fontId="8" fillId="3"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2" borderId="2" xfId="0" applyFont="1" applyFill="1" applyBorder="1" applyAlignment="1">
      <alignment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6" fillId="0" borderId="1" xfId="1" applyFont="1" applyBorder="1" applyAlignment="1">
      <alignment horizontal="left" vertical="center" wrapText="1"/>
    </xf>
    <xf numFmtId="0" fontId="7" fillId="0" borderId="1" xfId="0" applyFont="1" applyBorder="1" applyAlignment="1">
      <alignment horizontal="left" vertical="center" wrapText="1"/>
    </xf>
    <xf numFmtId="0" fontId="6" fillId="2" borderId="1" xfId="1" applyFont="1" applyFill="1" applyBorder="1" applyAlignment="1">
      <alignment horizontal="left" vertical="center" wrapText="1"/>
    </xf>
    <xf numFmtId="164" fontId="4" fillId="2" borderId="1" xfId="1" applyNumberFormat="1" applyFont="1" applyFill="1" applyBorder="1" applyAlignment="1">
      <alignment horizontal="left" vertical="center" wrapText="1"/>
    </xf>
    <xf numFmtId="164" fontId="4" fillId="0" borderId="1" xfId="1" applyNumberFormat="1" applyFont="1" applyBorder="1" applyAlignment="1">
      <alignment horizontal="left" vertical="center" wrapText="1"/>
    </xf>
    <xf numFmtId="0" fontId="4"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164" fontId="4" fillId="0" borderId="1" xfId="1" applyNumberFormat="1" applyFont="1" applyFill="1" applyBorder="1" applyAlignment="1">
      <alignment horizontal="left" vertical="center" wrapText="1"/>
    </xf>
    <xf numFmtId="0" fontId="6" fillId="0" borderId="1" xfId="1" applyFont="1" applyFill="1" applyBorder="1" applyAlignment="1">
      <alignment horizontal="left" vertical="center" wrapText="1"/>
    </xf>
    <xf numFmtId="2" fontId="4" fillId="0" borderId="1" xfId="1" applyNumberFormat="1" applyFont="1" applyFill="1" applyBorder="1" applyAlignment="1">
      <alignment horizontal="left" vertical="center" wrapText="1"/>
    </xf>
    <xf numFmtId="2" fontId="6" fillId="0" borderId="1" xfId="1" applyNumberFormat="1" applyFont="1" applyFill="1" applyBorder="1" applyAlignment="1">
      <alignment horizontal="left" vertical="center" wrapText="1"/>
    </xf>
    <xf numFmtId="0" fontId="4" fillId="3" borderId="1" xfId="1" applyFont="1" applyFill="1" applyBorder="1" applyAlignment="1">
      <alignment horizontal="left" vertical="center" wrapText="1"/>
    </xf>
    <xf numFmtId="0" fontId="5" fillId="3" borderId="1" xfId="1" applyFont="1" applyFill="1" applyBorder="1" applyAlignment="1">
      <alignment horizontal="left" vertical="center" wrapText="1"/>
    </xf>
    <xf numFmtId="164" fontId="4" fillId="3" borderId="1" xfId="1" applyNumberFormat="1" applyFont="1" applyFill="1" applyBorder="1" applyAlignment="1">
      <alignment horizontal="left" vertical="center" wrapText="1"/>
    </xf>
    <xf numFmtId="2" fontId="6" fillId="3" borderId="1" xfId="1" applyNumberFormat="1" applyFont="1" applyFill="1" applyBorder="1" applyAlignment="1">
      <alignment horizontal="left" vertical="center" wrapText="1"/>
    </xf>
    <xf numFmtId="2" fontId="4" fillId="3" borderId="1" xfId="1" applyNumberFormat="1" applyFont="1" applyFill="1" applyBorder="1" applyAlignment="1">
      <alignment horizontal="left" vertical="center" wrapText="1"/>
    </xf>
    <xf numFmtId="0" fontId="0" fillId="3" borderId="0" xfId="0" applyFill="1"/>
    <xf numFmtId="0" fontId="7" fillId="3" borderId="1" xfId="0" applyFont="1" applyFill="1" applyBorder="1" applyAlignment="1">
      <alignment horizontal="left" vertical="center" wrapText="1"/>
    </xf>
    <xf numFmtId="0" fontId="6" fillId="3" borderId="1" xfId="1" applyFont="1" applyFill="1" applyBorder="1" applyAlignment="1">
      <alignment horizontal="left" vertical="center" wrapText="1"/>
    </xf>
    <xf numFmtId="0" fontId="9" fillId="3" borderId="0" xfId="0" applyFont="1" applyFill="1" applyAlignment="1">
      <alignment horizontal="left" vertical="center" wrapText="1"/>
    </xf>
    <xf numFmtId="0" fontId="0" fillId="0" borderId="0" xfId="0" applyAlignment="1">
      <alignment wrapText="1"/>
    </xf>
  </cellXfs>
  <cellStyles count="2">
    <cellStyle name="Default" xfId="1" xr:uid="{344A244E-86C1-DC44-929C-16B04C536390}"/>
    <cellStyle name="Normal" xfId="0" builtinId="0"/>
  </cellStyles>
  <dxfs count="1">
    <dxf>
      <fill>
        <patternFill patternType="solid">
          <fgColor rgb="FF99FF99"/>
          <bgColor rgb="FF99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4C0DA-6E4B-C54B-8577-A17614534F08}">
  <dimension ref="A1:Y70"/>
  <sheetViews>
    <sheetView tabSelected="1" topLeftCell="N20" zoomScaleNormal="100" workbookViewId="0">
      <selection activeCell="O31" sqref="O31"/>
    </sheetView>
  </sheetViews>
  <sheetFormatPr baseColWidth="10" defaultColWidth="11.1640625" defaultRowHeight="16"/>
  <cols>
    <col min="1" max="1" width="20.6640625" customWidth="1"/>
    <col min="2" max="2" width="39" customWidth="1"/>
    <col min="3" max="3" width="11" bestFit="1" customWidth="1"/>
    <col min="4" max="4" width="7" bestFit="1" customWidth="1"/>
    <col min="5" max="5" width="9" bestFit="1" customWidth="1"/>
    <col min="6" max="7" width="10.5" bestFit="1" customWidth="1"/>
    <col min="8" max="8" width="9.33203125" bestFit="1" customWidth="1"/>
    <col min="9" max="9" width="17.1640625" customWidth="1"/>
    <col min="11" max="11" width="6" bestFit="1" customWidth="1"/>
    <col min="12" max="13" width="9.5" bestFit="1" customWidth="1"/>
    <col min="14" max="14" width="22" customWidth="1"/>
    <col min="15" max="15" width="96.83203125" style="42" customWidth="1"/>
    <col min="16" max="16" width="14" customWidth="1"/>
    <col min="17" max="17" width="15.83203125" customWidth="1"/>
    <col min="18" max="18" width="15.6640625" customWidth="1"/>
    <col min="19" max="19" width="18.83203125" customWidth="1"/>
    <col min="21" max="22" width="8.33203125" customWidth="1"/>
    <col min="23" max="23" width="14" customWidth="1"/>
    <col min="24" max="24" width="9.5" customWidth="1"/>
    <col min="25" max="25" width="13.83203125" customWidth="1"/>
  </cols>
  <sheetData>
    <row r="1" spans="1:25" ht="85">
      <c r="A1" s="1" t="s">
        <v>0</v>
      </c>
      <c r="B1" s="1" t="s">
        <v>1</v>
      </c>
      <c r="C1" s="1" t="s">
        <v>2</v>
      </c>
      <c r="D1" s="1" t="s">
        <v>3</v>
      </c>
      <c r="E1" s="1" t="s">
        <v>4</v>
      </c>
      <c r="F1" s="1" t="s">
        <v>5</v>
      </c>
      <c r="G1" s="1" t="s">
        <v>6</v>
      </c>
      <c r="H1" s="2" t="s">
        <v>7</v>
      </c>
      <c r="I1" s="3" t="s">
        <v>8</v>
      </c>
      <c r="J1" s="1" t="s">
        <v>9</v>
      </c>
      <c r="K1" s="1" t="s">
        <v>10</v>
      </c>
      <c r="L1" s="4" t="s">
        <v>11</v>
      </c>
      <c r="M1" s="4" t="s">
        <v>12</v>
      </c>
      <c r="N1" s="1" t="s">
        <v>13</v>
      </c>
      <c r="O1" s="5" t="s">
        <v>14</v>
      </c>
      <c r="P1" s="1" t="s">
        <v>15</v>
      </c>
      <c r="Q1" s="1" t="s">
        <v>16</v>
      </c>
      <c r="R1" s="1" t="s">
        <v>17</v>
      </c>
      <c r="S1" s="1" t="s">
        <v>18</v>
      </c>
      <c r="T1" s="1" t="s">
        <v>19</v>
      </c>
      <c r="U1" s="1" t="s">
        <v>20</v>
      </c>
      <c r="V1" s="1" t="s">
        <v>21</v>
      </c>
      <c r="W1" s="1" t="s">
        <v>22</v>
      </c>
      <c r="X1" s="1" t="s">
        <v>23</v>
      </c>
      <c r="Y1" s="1" t="s">
        <v>24</v>
      </c>
    </row>
    <row r="2" spans="1:25" ht="28">
      <c r="A2" s="6" t="s">
        <v>25</v>
      </c>
      <c r="B2" s="6" t="s">
        <v>26</v>
      </c>
      <c r="C2" s="7" t="s">
        <v>27</v>
      </c>
      <c r="D2" s="6">
        <v>46</v>
      </c>
      <c r="E2" s="6">
        <v>31058</v>
      </c>
      <c r="F2" s="6">
        <v>2</v>
      </c>
      <c r="G2" s="6">
        <v>4</v>
      </c>
      <c r="H2" s="25">
        <v>1.7544869834394E-3</v>
      </c>
      <c r="I2" s="6" t="s">
        <v>28</v>
      </c>
      <c r="J2" s="6" t="s">
        <v>29</v>
      </c>
      <c r="K2" s="6" t="s">
        <v>30</v>
      </c>
      <c r="L2" s="8">
        <v>0.42</v>
      </c>
      <c r="M2" s="9">
        <v>0.82</v>
      </c>
      <c r="N2" s="6"/>
      <c r="O2" s="10" t="s">
        <v>31</v>
      </c>
      <c r="P2" s="6">
        <v>1.6</v>
      </c>
      <c r="Q2" s="6">
        <v>5</v>
      </c>
      <c r="R2" s="6">
        <f t="shared" ref="R2:R29" si="0">MAX(P2:Q2)</f>
        <v>5</v>
      </c>
      <c r="S2" s="6">
        <v>1</v>
      </c>
      <c r="T2" s="6">
        <v>1</v>
      </c>
      <c r="U2" s="6">
        <v>0</v>
      </c>
      <c r="V2" s="6">
        <v>0</v>
      </c>
      <c r="W2" s="6">
        <f t="shared" ref="W2:W31" si="1">SUM(S2:V2)</f>
        <v>2</v>
      </c>
      <c r="X2" s="6">
        <f t="shared" ref="X2:X31" si="2">R2+W2</f>
        <v>7</v>
      </c>
      <c r="Y2" s="6" t="s">
        <v>32</v>
      </c>
    </row>
    <row r="3" spans="1:25" ht="28">
      <c r="A3" s="11" t="s">
        <v>25</v>
      </c>
      <c r="B3" s="11" t="s">
        <v>33</v>
      </c>
      <c r="C3" s="12" t="s">
        <v>34</v>
      </c>
      <c r="D3" s="11">
        <v>123</v>
      </c>
      <c r="E3" s="11">
        <v>31059</v>
      </c>
      <c r="F3" s="11">
        <v>4</v>
      </c>
      <c r="G3" s="11">
        <v>43</v>
      </c>
      <c r="H3" s="26">
        <v>4.2391490724110201E-3</v>
      </c>
      <c r="I3" s="11" t="s">
        <v>35</v>
      </c>
      <c r="J3" s="11" t="s">
        <v>29</v>
      </c>
      <c r="K3" s="11" t="s">
        <v>30</v>
      </c>
      <c r="L3" s="13">
        <v>0.22303000000000001</v>
      </c>
      <c r="M3" s="14">
        <v>0.56218000000000001</v>
      </c>
      <c r="N3" s="11"/>
      <c r="O3" s="15" t="s">
        <v>36</v>
      </c>
      <c r="P3" s="11">
        <v>1.8</v>
      </c>
      <c r="Q3" s="11">
        <v>5</v>
      </c>
      <c r="R3" s="11">
        <f t="shared" si="0"/>
        <v>5</v>
      </c>
      <c r="S3" s="11">
        <v>0</v>
      </c>
      <c r="T3" s="11">
        <v>0</v>
      </c>
      <c r="U3" s="11">
        <v>0</v>
      </c>
      <c r="V3" s="11">
        <v>0</v>
      </c>
      <c r="W3" s="11">
        <f t="shared" si="1"/>
        <v>0</v>
      </c>
      <c r="X3" s="11">
        <f t="shared" si="2"/>
        <v>5</v>
      </c>
      <c r="Y3" s="11" t="s">
        <v>37</v>
      </c>
    </row>
    <row r="4" spans="1:25" ht="28">
      <c r="A4" s="6" t="s">
        <v>25</v>
      </c>
      <c r="B4" s="6" t="s">
        <v>38</v>
      </c>
      <c r="C4" s="7" t="s">
        <v>39</v>
      </c>
      <c r="D4" s="6">
        <v>16</v>
      </c>
      <c r="E4" s="6">
        <v>31062</v>
      </c>
      <c r="F4" s="6">
        <v>2</v>
      </c>
      <c r="G4" s="6">
        <v>6</v>
      </c>
      <c r="H4" s="25">
        <v>7.9263817354020298E-5</v>
      </c>
      <c r="I4" s="6" t="s">
        <v>40</v>
      </c>
      <c r="J4" s="6" t="s">
        <v>29</v>
      </c>
      <c r="K4" s="6" t="s">
        <v>30</v>
      </c>
      <c r="L4" s="8">
        <v>1.0835999999999999</v>
      </c>
      <c r="M4" s="8">
        <v>1.29</v>
      </c>
      <c r="N4" s="6"/>
      <c r="O4" s="16" t="s">
        <v>41</v>
      </c>
      <c r="P4" s="6">
        <v>1.6</v>
      </c>
      <c r="Q4" s="6">
        <v>5</v>
      </c>
      <c r="R4" s="6">
        <f t="shared" si="0"/>
        <v>5</v>
      </c>
      <c r="S4" s="6">
        <v>0</v>
      </c>
      <c r="T4" s="6">
        <v>0</v>
      </c>
      <c r="U4" s="6">
        <v>0</v>
      </c>
      <c r="V4" s="6">
        <v>0</v>
      </c>
      <c r="W4" s="6">
        <f t="shared" si="1"/>
        <v>0</v>
      </c>
      <c r="X4" s="6">
        <f t="shared" si="2"/>
        <v>5</v>
      </c>
      <c r="Y4" s="6" t="s">
        <v>37</v>
      </c>
    </row>
    <row r="5" spans="1:25" ht="42">
      <c r="A5" s="11" t="s">
        <v>25</v>
      </c>
      <c r="B5" s="11" t="s">
        <v>42</v>
      </c>
      <c r="C5" s="12" t="s">
        <v>43</v>
      </c>
      <c r="D5" s="11">
        <v>133</v>
      </c>
      <c r="E5" s="11">
        <v>31059</v>
      </c>
      <c r="F5" s="11">
        <v>2</v>
      </c>
      <c r="G5" s="11">
        <v>3</v>
      </c>
      <c r="H5" s="26">
        <v>2.7357712390703101E-3</v>
      </c>
      <c r="I5" s="11" t="s">
        <v>44</v>
      </c>
      <c r="J5" s="11" t="s">
        <v>45</v>
      </c>
      <c r="K5" s="11" t="s">
        <v>30</v>
      </c>
      <c r="L5" s="14">
        <v>0.31963999999999998</v>
      </c>
      <c r="M5" s="14">
        <v>0.69282999999999995</v>
      </c>
      <c r="N5" s="11" t="s">
        <v>46</v>
      </c>
      <c r="O5" s="22" t="s">
        <v>299</v>
      </c>
      <c r="P5" s="11">
        <v>1.6</v>
      </c>
      <c r="Q5" s="11">
        <v>5</v>
      </c>
      <c r="R5" s="11">
        <f t="shared" si="0"/>
        <v>5</v>
      </c>
      <c r="S5" s="11">
        <v>1</v>
      </c>
      <c r="T5" s="11">
        <v>1</v>
      </c>
      <c r="U5" s="11">
        <v>0</v>
      </c>
      <c r="V5" s="11">
        <v>0</v>
      </c>
      <c r="W5" s="11">
        <f t="shared" si="1"/>
        <v>2</v>
      </c>
      <c r="X5" s="11">
        <f t="shared" si="2"/>
        <v>7</v>
      </c>
      <c r="Y5" s="11" t="s">
        <v>32</v>
      </c>
    </row>
    <row r="6" spans="1:25" ht="28">
      <c r="A6" s="6" t="s">
        <v>25</v>
      </c>
      <c r="B6" s="6" t="s">
        <v>47</v>
      </c>
      <c r="C6" s="7" t="s">
        <v>48</v>
      </c>
      <c r="D6" s="6">
        <v>369</v>
      </c>
      <c r="E6" s="6">
        <v>31048</v>
      </c>
      <c r="F6" s="6">
        <v>3</v>
      </c>
      <c r="G6" s="6">
        <v>1</v>
      </c>
      <c r="H6" s="25">
        <v>3.28927319406118E-4</v>
      </c>
      <c r="I6" s="6" t="s">
        <v>49</v>
      </c>
      <c r="J6" s="6" t="s">
        <v>29</v>
      </c>
      <c r="K6" s="6" t="s">
        <v>30</v>
      </c>
      <c r="L6" s="8">
        <v>1.1446000000000001</v>
      </c>
      <c r="M6" s="9">
        <v>0.98885999999999996</v>
      </c>
      <c r="N6" s="6" t="s">
        <v>46</v>
      </c>
      <c r="O6" s="17" t="s">
        <v>50</v>
      </c>
      <c r="P6" s="6">
        <v>1.7</v>
      </c>
      <c r="Q6" s="6">
        <v>5</v>
      </c>
      <c r="R6" s="6">
        <f t="shared" si="0"/>
        <v>5</v>
      </c>
      <c r="S6" s="6">
        <v>0</v>
      </c>
      <c r="T6" s="6">
        <v>0</v>
      </c>
      <c r="U6" s="6">
        <v>0</v>
      </c>
      <c r="V6" s="6">
        <v>0</v>
      </c>
      <c r="W6" s="6">
        <f t="shared" si="1"/>
        <v>0</v>
      </c>
      <c r="X6" s="6">
        <f t="shared" si="2"/>
        <v>5</v>
      </c>
      <c r="Y6" s="6" t="s">
        <v>37</v>
      </c>
    </row>
    <row r="7" spans="1:25" ht="42">
      <c r="A7" s="11" t="s">
        <v>25</v>
      </c>
      <c r="B7" s="11" t="s">
        <v>51</v>
      </c>
      <c r="C7" s="12" t="s">
        <v>52</v>
      </c>
      <c r="D7" s="11">
        <v>669</v>
      </c>
      <c r="E7" s="11">
        <v>31037</v>
      </c>
      <c r="F7" s="11">
        <v>4</v>
      </c>
      <c r="G7" s="11">
        <v>7</v>
      </c>
      <c r="H7" s="26">
        <v>3.3107407895670601E-3</v>
      </c>
      <c r="I7" s="11" t="s">
        <v>53</v>
      </c>
      <c r="J7" s="11" t="s">
        <v>29</v>
      </c>
      <c r="K7" s="11" t="s">
        <v>30</v>
      </c>
      <c r="L7" s="13"/>
      <c r="M7" s="14"/>
      <c r="N7" s="11"/>
      <c r="O7" s="11" t="s">
        <v>296</v>
      </c>
      <c r="P7" s="11">
        <v>0.4</v>
      </c>
      <c r="Q7" s="11">
        <v>5</v>
      </c>
      <c r="R7" s="11">
        <f t="shared" si="0"/>
        <v>5</v>
      </c>
      <c r="S7" s="11">
        <v>0</v>
      </c>
      <c r="T7" s="11">
        <v>1</v>
      </c>
      <c r="U7" s="11">
        <v>0</v>
      </c>
      <c r="V7" s="11">
        <v>0</v>
      </c>
      <c r="W7" s="11">
        <f t="shared" si="1"/>
        <v>1</v>
      </c>
      <c r="X7" s="11">
        <f t="shared" si="2"/>
        <v>6</v>
      </c>
      <c r="Y7" s="11" t="s">
        <v>37</v>
      </c>
    </row>
    <row r="8" spans="1:25" ht="28">
      <c r="A8" s="6" t="s">
        <v>25</v>
      </c>
      <c r="B8" s="6" t="s">
        <v>51</v>
      </c>
      <c r="C8" s="7" t="s">
        <v>54</v>
      </c>
      <c r="D8" s="6">
        <v>669</v>
      </c>
      <c r="E8" s="6">
        <v>31037</v>
      </c>
      <c r="F8" s="6">
        <v>3</v>
      </c>
      <c r="G8" s="6">
        <v>1</v>
      </c>
      <c r="H8" s="25">
        <v>3.2022853991756401E-3</v>
      </c>
      <c r="I8" s="6" t="s">
        <v>55</v>
      </c>
      <c r="J8" s="6" t="s">
        <v>45</v>
      </c>
      <c r="K8" s="6" t="s">
        <v>30</v>
      </c>
      <c r="L8" s="9">
        <v>0.23196</v>
      </c>
      <c r="M8" s="8">
        <v>0.87907999999999997</v>
      </c>
      <c r="N8" s="6" t="s">
        <v>46</v>
      </c>
      <c r="O8" s="10" t="s">
        <v>56</v>
      </c>
      <c r="P8" s="6">
        <v>4.5</v>
      </c>
      <c r="Q8" s="6">
        <v>5</v>
      </c>
      <c r="R8" s="6">
        <f t="shared" si="0"/>
        <v>5</v>
      </c>
      <c r="S8" s="6">
        <v>1</v>
      </c>
      <c r="T8" s="6">
        <v>1</v>
      </c>
      <c r="U8" s="6">
        <v>0</v>
      </c>
      <c r="V8" s="6">
        <v>0</v>
      </c>
      <c r="W8" s="6">
        <f t="shared" si="1"/>
        <v>2</v>
      </c>
      <c r="X8" s="6">
        <f t="shared" si="2"/>
        <v>7</v>
      </c>
      <c r="Y8" s="6" t="s">
        <v>32</v>
      </c>
    </row>
    <row r="9" spans="1:25" ht="28">
      <c r="A9" s="11" t="s">
        <v>25</v>
      </c>
      <c r="B9" s="11" t="s">
        <v>51</v>
      </c>
      <c r="C9" s="12" t="s">
        <v>57</v>
      </c>
      <c r="D9" s="11">
        <v>669</v>
      </c>
      <c r="E9" s="11">
        <v>31037</v>
      </c>
      <c r="F9" s="11">
        <v>3</v>
      </c>
      <c r="G9" s="11">
        <v>2</v>
      </c>
      <c r="H9" s="26">
        <v>2.1749930995030101E-3</v>
      </c>
      <c r="I9" s="11" t="s">
        <v>58</v>
      </c>
      <c r="J9" s="11" t="s">
        <v>45</v>
      </c>
      <c r="K9" s="11" t="s">
        <v>30</v>
      </c>
      <c r="L9" s="14">
        <v>0.25106000000000001</v>
      </c>
      <c r="M9" s="13">
        <v>0.64402999999999999</v>
      </c>
      <c r="N9" s="11"/>
      <c r="O9" s="15" t="s">
        <v>59</v>
      </c>
      <c r="P9" s="11">
        <v>4.5999999999999996</v>
      </c>
      <c r="Q9" s="11">
        <v>5</v>
      </c>
      <c r="R9" s="11">
        <f t="shared" si="0"/>
        <v>5</v>
      </c>
      <c r="S9" s="11">
        <v>0</v>
      </c>
      <c r="T9" s="11">
        <v>0</v>
      </c>
      <c r="U9" s="11">
        <v>0</v>
      </c>
      <c r="V9" s="11">
        <v>0</v>
      </c>
      <c r="W9" s="11">
        <f t="shared" si="1"/>
        <v>0</v>
      </c>
      <c r="X9" s="11">
        <f t="shared" si="2"/>
        <v>5</v>
      </c>
      <c r="Y9" s="11" t="s">
        <v>37</v>
      </c>
    </row>
    <row r="10" spans="1:25">
      <c r="A10" s="6" t="s">
        <v>25</v>
      </c>
      <c r="B10" s="6" t="s">
        <v>60</v>
      </c>
      <c r="C10" s="7" t="s">
        <v>61</v>
      </c>
      <c r="D10" s="6">
        <v>92</v>
      </c>
      <c r="E10" s="6">
        <v>31059</v>
      </c>
      <c r="F10" s="6">
        <v>3</v>
      </c>
      <c r="G10" s="6">
        <v>11</v>
      </c>
      <c r="H10" s="25">
        <v>1.51683051069654E-3</v>
      </c>
      <c r="I10" s="6" t="s">
        <v>62</v>
      </c>
      <c r="J10" s="6" t="s">
        <v>45</v>
      </c>
      <c r="K10" s="6" t="s">
        <v>30</v>
      </c>
      <c r="L10" s="9">
        <v>0.10452</v>
      </c>
      <c r="M10" s="8">
        <v>0.78535999999999995</v>
      </c>
      <c r="N10" s="6"/>
      <c r="O10" s="17" t="s">
        <v>63</v>
      </c>
      <c r="P10" s="6">
        <v>3.1</v>
      </c>
      <c r="Q10" s="6">
        <v>5</v>
      </c>
      <c r="R10" s="6">
        <f t="shared" si="0"/>
        <v>5</v>
      </c>
      <c r="S10" s="6">
        <v>0</v>
      </c>
      <c r="T10" s="6">
        <v>1</v>
      </c>
      <c r="U10" s="6">
        <v>0</v>
      </c>
      <c r="V10" s="6">
        <v>0</v>
      </c>
      <c r="W10" s="6">
        <f t="shared" si="1"/>
        <v>1</v>
      </c>
      <c r="X10" s="6">
        <f t="shared" si="2"/>
        <v>6</v>
      </c>
      <c r="Y10" s="6" t="s">
        <v>37</v>
      </c>
    </row>
    <row r="11" spans="1:25" ht="56">
      <c r="A11" s="11" t="s">
        <v>25</v>
      </c>
      <c r="B11" s="11" t="s">
        <v>60</v>
      </c>
      <c r="C11" s="12" t="s">
        <v>64</v>
      </c>
      <c r="D11" s="11">
        <v>92</v>
      </c>
      <c r="E11" s="11">
        <v>31059</v>
      </c>
      <c r="F11" s="11">
        <v>2</v>
      </c>
      <c r="G11" s="11">
        <v>5</v>
      </c>
      <c r="H11" s="26">
        <v>2.9764631344753401E-3</v>
      </c>
      <c r="I11" s="11" t="s">
        <v>65</v>
      </c>
      <c r="J11" s="11" t="s">
        <v>29</v>
      </c>
      <c r="K11" s="11" t="s">
        <v>30</v>
      </c>
      <c r="L11" s="13">
        <v>2.5727E-2</v>
      </c>
      <c r="M11" s="14">
        <v>0.70957999999999999</v>
      </c>
      <c r="N11" s="11"/>
      <c r="O11" s="22" t="s">
        <v>300</v>
      </c>
      <c r="P11" s="11">
        <v>3</v>
      </c>
      <c r="Q11" s="11">
        <v>5</v>
      </c>
      <c r="R11" s="11">
        <f t="shared" si="0"/>
        <v>5</v>
      </c>
      <c r="S11" s="11">
        <v>1</v>
      </c>
      <c r="T11" s="11">
        <v>1</v>
      </c>
      <c r="U11" s="11">
        <v>0</v>
      </c>
      <c r="V11" s="11">
        <v>0</v>
      </c>
      <c r="W11" s="11">
        <f t="shared" si="1"/>
        <v>2</v>
      </c>
      <c r="X11" s="11">
        <f t="shared" si="2"/>
        <v>7</v>
      </c>
      <c r="Y11" s="11" t="s">
        <v>32</v>
      </c>
    </row>
    <row r="12" spans="1:25" ht="56">
      <c r="A12" s="18" t="s">
        <v>66</v>
      </c>
      <c r="B12" s="6" t="s">
        <v>67</v>
      </c>
      <c r="C12" s="7" t="s">
        <v>68</v>
      </c>
      <c r="D12" s="6">
        <v>29</v>
      </c>
      <c r="E12" s="6">
        <v>34280</v>
      </c>
      <c r="F12" s="6">
        <v>2</v>
      </c>
      <c r="G12" s="6">
        <v>16</v>
      </c>
      <c r="H12" s="25">
        <v>4.8144652324728998E-3</v>
      </c>
      <c r="I12" s="6" t="s">
        <v>69</v>
      </c>
      <c r="J12" s="6" t="s">
        <v>70</v>
      </c>
      <c r="K12" s="6" t="s">
        <v>30</v>
      </c>
      <c r="L12" s="8">
        <v>0.11398</v>
      </c>
      <c r="M12" s="8">
        <v>0.35291</v>
      </c>
      <c r="N12" s="6"/>
      <c r="O12" s="24" t="s">
        <v>301</v>
      </c>
      <c r="P12" s="6">
        <v>0.2</v>
      </c>
      <c r="Q12" s="6">
        <v>5</v>
      </c>
      <c r="R12" s="6">
        <f t="shared" si="0"/>
        <v>5</v>
      </c>
      <c r="S12" s="6">
        <v>1</v>
      </c>
      <c r="T12" s="6">
        <v>1</v>
      </c>
      <c r="U12" s="6">
        <v>0</v>
      </c>
      <c r="V12" s="6">
        <v>0</v>
      </c>
      <c r="W12" s="6">
        <f t="shared" si="1"/>
        <v>2</v>
      </c>
      <c r="X12" s="6">
        <f t="shared" si="2"/>
        <v>7</v>
      </c>
      <c r="Y12" s="6" t="s">
        <v>32</v>
      </c>
    </row>
    <row r="13" spans="1:25" ht="84">
      <c r="A13" s="19" t="s">
        <v>71</v>
      </c>
      <c r="B13" s="11" t="s">
        <v>72</v>
      </c>
      <c r="C13" s="12" t="s">
        <v>73</v>
      </c>
      <c r="D13" s="11">
        <v>101</v>
      </c>
      <c r="E13" s="11">
        <v>34432</v>
      </c>
      <c r="F13" s="11">
        <v>2</v>
      </c>
      <c r="G13" s="11">
        <v>10</v>
      </c>
      <c r="H13" s="26">
        <v>4.8144652324728998E-3</v>
      </c>
      <c r="I13" s="11" t="s">
        <v>74</v>
      </c>
      <c r="J13" s="11" t="s">
        <v>45</v>
      </c>
      <c r="K13" s="11" t="s">
        <v>30</v>
      </c>
      <c r="L13" s="14">
        <v>0.44213999999999998</v>
      </c>
      <c r="M13" s="13">
        <v>0.89824000000000004</v>
      </c>
      <c r="N13" s="11"/>
      <c r="O13" s="22" t="s">
        <v>302</v>
      </c>
      <c r="P13" s="11">
        <v>3</v>
      </c>
      <c r="Q13" s="11">
        <v>5</v>
      </c>
      <c r="R13" s="11">
        <f t="shared" si="0"/>
        <v>5</v>
      </c>
      <c r="S13" s="11">
        <v>1</v>
      </c>
      <c r="T13" s="11">
        <v>1</v>
      </c>
      <c r="U13" s="11">
        <v>0</v>
      </c>
      <c r="V13" s="11">
        <v>0</v>
      </c>
      <c r="W13" s="11">
        <f t="shared" si="1"/>
        <v>2</v>
      </c>
      <c r="X13" s="11">
        <f t="shared" si="2"/>
        <v>7</v>
      </c>
      <c r="Y13" s="11" t="s">
        <v>32</v>
      </c>
    </row>
    <row r="14" spans="1:25" ht="56">
      <c r="A14" s="20" t="s">
        <v>71</v>
      </c>
      <c r="B14" s="6" t="s">
        <v>75</v>
      </c>
      <c r="C14" s="7" t="s">
        <v>76</v>
      </c>
      <c r="D14" s="6">
        <v>7</v>
      </c>
      <c r="E14" s="6">
        <v>34433</v>
      </c>
      <c r="F14" s="6">
        <v>2</v>
      </c>
      <c r="G14" s="6">
        <v>37</v>
      </c>
      <c r="H14" s="25">
        <v>5.0804268987987404E-4</v>
      </c>
      <c r="I14" s="6" t="s">
        <v>77</v>
      </c>
      <c r="J14" s="6" t="s">
        <v>29</v>
      </c>
      <c r="K14" s="6" t="s">
        <v>30</v>
      </c>
      <c r="L14" s="8">
        <v>0.20751</v>
      </c>
      <c r="M14" s="8">
        <v>1.1507000000000001</v>
      </c>
      <c r="N14" s="6"/>
      <c r="O14" s="21" t="s">
        <v>295</v>
      </c>
      <c r="P14" s="6">
        <v>1.6</v>
      </c>
      <c r="Q14" s="6">
        <v>5</v>
      </c>
      <c r="R14" s="6">
        <f t="shared" si="0"/>
        <v>5</v>
      </c>
      <c r="S14" s="6">
        <v>0</v>
      </c>
      <c r="T14" s="6">
        <v>1</v>
      </c>
      <c r="U14" s="6">
        <v>0</v>
      </c>
      <c r="V14" s="6">
        <v>0</v>
      </c>
      <c r="W14" s="6">
        <f t="shared" si="1"/>
        <v>1</v>
      </c>
      <c r="X14" s="6">
        <f t="shared" si="2"/>
        <v>6</v>
      </c>
      <c r="Y14" s="6" t="s">
        <v>37</v>
      </c>
    </row>
    <row r="15" spans="1:25" ht="42">
      <c r="A15" s="19" t="s">
        <v>71</v>
      </c>
      <c r="B15" s="11" t="s">
        <v>78</v>
      </c>
      <c r="C15" s="12" t="s">
        <v>79</v>
      </c>
      <c r="D15" s="11">
        <v>64</v>
      </c>
      <c r="E15" s="11">
        <v>34431</v>
      </c>
      <c r="F15" s="11">
        <v>2</v>
      </c>
      <c r="G15" s="11">
        <v>4</v>
      </c>
      <c r="H15" s="26">
        <v>4.3624712665940498E-4</v>
      </c>
      <c r="I15" s="11" t="s">
        <v>80</v>
      </c>
      <c r="J15" s="11" t="s">
        <v>45</v>
      </c>
      <c r="K15" s="11" t="s">
        <v>30</v>
      </c>
      <c r="L15" s="14">
        <v>0.29170000000000001</v>
      </c>
      <c r="M15" s="13">
        <v>0.62561999999999995</v>
      </c>
      <c r="N15" s="22" t="s">
        <v>81</v>
      </c>
      <c r="O15" s="19" t="s">
        <v>82</v>
      </c>
      <c r="P15" s="11">
        <v>3</v>
      </c>
      <c r="Q15" s="11">
        <v>5</v>
      </c>
      <c r="R15" s="11">
        <f t="shared" si="0"/>
        <v>5</v>
      </c>
      <c r="S15" s="11">
        <v>0</v>
      </c>
      <c r="T15" s="11">
        <v>1</v>
      </c>
      <c r="U15" s="11">
        <v>0</v>
      </c>
      <c r="V15" s="11">
        <v>0</v>
      </c>
      <c r="W15" s="11">
        <f t="shared" si="1"/>
        <v>1</v>
      </c>
      <c r="X15" s="11">
        <f t="shared" si="2"/>
        <v>6</v>
      </c>
      <c r="Y15" s="11" t="s">
        <v>37</v>
      </c>
    </row>
    <row r="16" spans="1:25" ht="28">
      <c r="A16" s="20" t="s">
        <v>71</v>
      </c>
      <c r="B16" s="6" t="s">
        <v>78</v>
      </c>
      <c r="C16" s="7" t="s">
        <v>83</v>
      </c>
      <c r="D16" s="6">
        <v>64</v>
      </c>
      <c r="E16" s="6">
        <v>34431</v>
      </c>
      <c r="F16" s="6">
        <v>2</v>
      </c>
      <c r="G16" s="6">
        <v>4</v>
      </c>
      <c r="H16" s="25">
        <v>1.9828170409475999E-3</v>
      </c>
      <c r="I16" s="6" t="s">
        <v>84</v>
      </c>
      <c r="J16" s="6" t="s">
        <v>29</v>
      </c>
      <c r="K16" s="6" t="s">
        <v>85</v>
      </c>
      <c r="L16" s="8">
        <v>0.76053999999999999</v>
      </c>
      <c r="M16" s="8">
        <v>1.0066999999999999</v>
      </c>
      <c r="N16" s="6"/>
      <c r="O16" s="21" t="s">
        <v>86</v>
      </c>
      <c r="P16" s="6">
        <v>1.6</v>
      </c>
      <c r="Q16" s="6">
        <v>5</v>
      </c>
      <c r="R16" s="6">
        <f t="shared" si="0"/>
        <v>5</v>
      </c>
      <c r="S16" s="6">
        <v>0</v>
      </c>
      <c r="T16" s="6">
        <v>1</v>
      </c>
      <c r="U16" s="6">
        <v>0</v>
      </c>
      <c r="V16" s="6">
        <v>0</v>
      </c>
      <c r="W16" s="6">
        <f t="shared" si="1"/>
        <v>1</v>
      </c>
      <c r="X16" s="6">
        <f t="shared" si="2"/>
        <v>6</v>
      </c>
      <c r="Y16" s="6" t="s">
        <v>37</v>
      </c>
    </row>
    <row r="17" spans="1:25" ht="28">
      <c r="A17" s="19" t="s">
        <v>87</v>
      </c>
      <c r="B17" s="27" t="s">
        <v>88</v>
      </c>
      <c r="C17" s="28" t="s">
        <v>89</v>
      </c>
      <c r="D17" s="27">
        <v>420</v>
      </c>
      <c r="E17" s="27">
        <v>33934</v>
      </c>
      <c r="F17" s="27">
        <v>2</v>
      </c>
      <c r="G17" s="27">
        <v>6</v>
      </c>
      <c r="H17" s="29">
        <v>2.6631807542010799E-3</v>
      </c>
      <c r="I17" s="27" t="s">
        <v>90</v>
      </c>
      <c r="J17" s="27" t="s">
        <v>29</v>
      </c>
      <c r="K17" s="27" t="s">
        <v>30</v>
      </c>
      <c r="L17" s="31">
        <v>0</v>
      </c>
      <c r="M17" s="32">
        <v>0.37315999999999999</v>
      </c>
      <c r="N17" s="27"/>
      <c r="O17" s="27" t="s">
        <v>91</v>
      </c>
      <c r="P17" s="27">
        <v>0.2</v>
      </c>
      <c r="Q17" s="27">
        <v>5</v>
      </c>
      <c r="R17" s="27">
        <f t="shared" si="0"/>
        <v>5</v>
      </c>
      <c r="S17" s="27">
        <v>0</v>
      </c>
      <c r="T17" s="27">
        <v>1</v>
      </c>
      <c r="U17" s="27">
        <v>0</v>
      </c>
      <c r="V17" s="27">
        <v>0</v>
      </c>
      <c r="W17" s="27">
        <f t="shared" si="1"/>
        <v>1</v>
      </c>
      <c r="X17" s="27">
        <f t="shared" si="2"/>
        <v>6</v>
      </c>
      <c r="Y17" s="27" t="s">
        <v>37</v>
      </c>
    </row>
    <row r="18" spans="1:25" s="38" customFormat="1" ht="42">
      <c r="A18" s="21" t="s">
        <v>87</v>
      </c>
      <c r="B18" s="33" t="s">
        <v>88</v>
      </c>
      <c r="C18" s="34" t="s">
        <v>92</v>
      </c>
      <c r="D18" s="33">
        <v>420</v>
      </c>
      <c r="E18" s="33">
        <v>33934</v>
      </c>
      <c r="F18" s="33">
        <v>2</v>
      </c>
      <c r="G18" s="33">
        <v>5</v>
      </c>
      <c r="H18" s="35">
        <v>2.6801051760576202E-3</v>
      </c>
      <c r="I18" s="33" t="s">
        <v>93</v>
      </c>
      <c r="J18" s="33" t="s">
        <v>45</v>
      </c>
      <c r="K18" s="33" t="s">
        <v>30</v>
      </c>
      <c r="L18" s="36">
        <v>0</v>
      </c>
      <c r="M18" s="37">
        <v>0.56403000000000003</v>
      </c>
      <c r="N18" s="33"/>
      <c r="O18" s="33" t="s">
        <v>297</v>
      </c>
      <c r="P18" s="33">
        <v>3</v>
      </c>
      <c r="Q18" s="33">
        <v>5</v>
      </c>
      <c r="R18" s="33">
        <f t="shared" si="0"/>
        <v>5</v>
      </c>
      <c r="S18" s="33">
        <v>0</v>
      </c>
      <c r="T18" s="33">
        <v>1</v>
      </c>
      <c r="U18" s="33">
        <v>0</v>
      </c>
      <c r="V18" s="33">
        <v>0</v>
      </c>
      <c r="W18" s="33">
        <f t="shared" si="1"/>
        <v>1</v>
      </c>
      <c r="X18" s="33">
        <f t="shared" si="2"/>
        <v>6</v>
      </c>
      <c r="Y18" s="33" t="s">
        <v>37</v>
      </c>
    </row>
    <row r="19" spans="1:25" ht="28">
      <c r="A19" s="19" t="s">
        <v>87</v>
      </c>
      <c r="B19" s="27" t="s">
        <v>94</v>
      </c>
      <c r="C19" s="28" t="s">
        <v>95</v>
      </c>
      <c r="D19" s="27">
        <v>49</v>
      </c>
      <c r="E19" s="27">
        <v>33938</v>
      </c>
      <c r="F19" s="27">
        <v>2</v>
      </c>
      <c r="G19" s="27">
        <v>20</v>
      </c>
      <c r="H19" s="29">
        <v>3.0010200729989698E-3</v>
      </c>
      <c r="I19" s="27" t="s">
        <v>96</v>
      </c>
      <c r="J19" s="27" t="s">
        <v>29</v>
      </c>
      <c r="K19" s="27" t="s">
        <v>30</v>
      </c>
      <c r="L19" s="31">
        <v>0.23855000000000001</v>
      </c>
      <c r="M19" s="32">
        <v>0.90954999999999997</v>
      </c>
      <c r="N19" s="27"/>
      <c r="O19" s="27" t="s">
        <v>97</v>
      </c>
      <c r="P19" s="27">
        <v>1.6</v>
      </c>
      <c r="Q19" s="27">
        <v>5</v>
      </c>
      <c r="R19" s="27">
        <f t="shared" si="0"/>
        <v>5</v>
      </c>
      <c r="S19" s="27">
        <v>0</v>
      </c>
      <c r="T19" s="27">
        <v>0</v>
      </c>
      <c r="U19" s="27">
        <v>0</v>
      </c>
      <c r="V19" s="27">
        <v>0</v>
      </c>
      <c r="W19" s="27">
        <f t="shared" si="1"/>
        <v>0</v>
      </c>
      <c r="X19" s="27">
        <f t="shared" si="2"/>
        <v>5</v>
      </c>
      <c r="Y19" s="27" t="s">
        <v>37</v>
      </c>
    </row>
    <row r="20" spans="1:25" s="38" customFormat="1" ht="28">
      <c r="A20" s="21" t="s">
        <v>87</v>
      </c>
      <c r="B20" s="33" t="s">
        <v>98</v>
      </c>
      <c r="C20" s="34" t="s">
        <v>99</v>
      </c>
      <c r="D20" s="33">
        <v>26</v>
      </c>
      <c r="E20" s="33">
        <v>33941</v>
      </c>
      <c r="F20" s="33">
        <v>2</v>
      </c>
      <c r="G20" s="33">
        <v>8</v>
      </c>
      <c r="H20" s="35">
        <v>4.9488688860876095E-4</v>
      </c>
      <c r="I20" s="33" t="s">
        <v>100</v>
      </c>
      <c r="J20" s="33" t="s">
        <v>45</v>
      </c>
      <c r="K20" s="33" t="s">
        <v>30</v>
      </c>
      <c r="L20" s="36">
        <v>9.0828000000000006E-2</v>
      </c>
      <c r="M20" s="36">
        <v>0.50380000000000003</v>
      </c>
      <c r="N20" s="33"/>
      <c r="O20" s="39" t="s">
        <v>101</v>
      </c>
      <c r="P20" s="33">
        <v>3</v>
      </c>
      <c r="Q20" s="33">
        <v>5</v>
      </c>
      <c r="R20" s="33">
        <f t="shared" si="0"/>
        <v>5</v>
      </c>
      <c r="S20" s="33">
        <v>1</v>
      </c>
      <c r="T20" s="33">
        <v>1</v>
      </c>
      <c r="U20" s="33">
        <v>0</v>
      </c>
      <c r="V20" s="33">
        <v>2</v>
      </c>
      <c r="W20" s="33">
        <f t="shared" si="1"/>
        <v>4</v>
      </c>
      <c r="X20" s="33">
        <f t="shared" si="2"/>
        <v>9</v>
      </c>
      <c r="Y20" s="33" t="s">
        <v>32</v>
      </c>
    </row>
    <row r="21" spans="1:25" ht="28">
      <c r="A21" s="19" t="s">
        <v>87</v>
      </c>
      <c r="B21" s="27" t="s">
        <v>102</v>
      </c>
      <c r="C21" s="28" t="s">
        <v>103</v>
      </c>
      <c r="D21" s="27">
        <v>23</v>
      </c>
      <c r="E21" s="27">
        <v>33942</v>
      </c>
      <c r="F21" s="27">
        <v>2</v>
      </c>
      <c r="G21" s="27">
        <v>8</v>
      </c>
      <c r="H21" s="29">
        <v>5.7370195148998199E-4</v>
      </c>
      <c r="I21" s="27" t="s">
        <v>104</v>
      </c>
      <c r="J21" s="27" t="s">
        <v>29</v>
      </c>
      <c r="K21" s="27" t="s">
        <v>105</v>
      </c>
      <c r="L21" s="31">
        <v>0</v>
      </c>
      <c r="M21" s="32">
        <v>0.90793999999999997</v>
      </c>
      <c r="N21" s="27"/>
      <c r="O21" s="15" t="s">
        <v>106</v>
      </c>
      <c r="P21" s="27">
        <v>1.6</v>
      </c>
      <c r="Q21" s="27">
        <v>5</v>
      </c>
      <c r="R21" s="27">
        <f t="shared" si="0"/>
        <v>5</v>
      </c>
      <c r="S21" s="27">
        <v>0</v>
      </c>
      <c r="T21" s="27">
        <v>1</v>
      </c>
      <c r="U21" s="27">
        <v>0</v>
      </c>
      <c r="V21" s="27">
        <v>0</v>
      </c>
      <c r="W21" s="27">
        <f t="shared" si="1"/>
        <v>1</v>
      </c>
      <c r="X21" s="27">
        <f t="shared" si="2"/>
        <v>6</v>
      </c>
      <c r="Y21" s="27" t="s">
        <v>37</v>
      </c>
    </row>
    <row r="22" spans="1:25" s="38" customFormat="1" ht="56">
      <c r="A22" s="21" t="s">
        <v>87</v>
      </c>
      <c r="B22" s="33" t="s">
        <v>102</v>
      </c>
      <c r="C22" s="34" t="s">
        <v>107</v>
      </c>
      <c r="D22" s="33">
        <v>23</v>
      </c>
      <c r="E22" s="33">
        <v>33942</v>
      </c>
      <c r="F22" s="33">
        <v>2</v>
      </c>
      <c r="G22" s="33">
        <v>8</v>
      </c>
      <c r="H22" s="35">
        <v>5.2300228154877697E-4</v>
      </c>
      <c r="I22" s="33" t="s">
        <v>108</v>
      </c>
      <c r="J22" s="33" t="s">
        <v>45</v>
      </c>
      <c r="K22" s="33" t="s">
        <v>30</v>
      </c>
      <c r="L22" s="36">
        <v>0.33100000000000002</v>
      </c>
      <c r="M22" s="37">
        <v>0.74226999999999999</v>
      </c>
      <c r="N22" s="33"/>
      <c r="O22" s="40" t="s">
        <v>303</v>
      </c>
      <c r="P22" s="33">
        <v>3</v>
      </c>
      <c r="Q22" s="33">
        <v>5</v>
      </c>
      <c r="R22" s="33">
        <f t="shared" si="0"/>
        <v>5</v>
      </c>
      <c r="S22" s="33">
        <v>1</v>
      </c>
      <c r="T22" s="33">
        <v>1</v>
      </c>
      <c r="U22" s="33">
        <v>0</v>
      </c>
      <c r="V22" s="33">
        <v>0</v>
      </c>
      <c r="W22" s="33">
        <f t="shared" si="1"/>
        <v>2</v>
      </c>
      <c r="X22" s="33">
        <f t="shared" si="2"/>
        <v>7</v>
      </c>
      <c r="Y22" s="33" t="s">
        <v>32</v>
      </c>
    </row>
    <row r="23" spans="1:25" ht="42">
      <c r="A23" s="19" t="s">
        <v>109</v>
      </c>
      <c r="B23" s="27" t="s">
        <v>110</v>
      </c>
      <c r="C23" s="28" t="s">
        <v>111</v>
      </c>
      <c r="D23" s="27">
        <v>52</v>
      </c>
      <c r="E23" s="27">
        <v>34706</v>
      </c>
      <c r="F23" s="27">
        <v>2</v>
      </c>
      <c r="G23" s="27">
        <v>11</v>
      </c>
      <c r="H23" s="29">
        <v>2.2792826852843198E-3</v>
      </c>
      <c r="I23" s="27" t="s">
        <v>112</v>
      </c>
      <c r="J23" s="27" t="s">
        <v>45</v>
      </c>
      <c r="K23" s="30" t="s">
        <v>105</v>
      </c>
      <c r="L23" s="31">
        <v>0.55954000000000004</v>
      </c>
      <c r="M23" s="31">
        <v>0.69647000000000003</v>
      </c>
      <c r="N23" s="27"/>
      <c r="O23" s="30" t="s">
        <v>304</v>
      </c>
      <c r="P23" s="27">
        <v>3</v>
      </c>
      <c r="Q23" s="27">
        <v>5</v>
      </c>
      <c r="R23" s="27">
        <f t="shared" si="0"/>
        <v>5</v>
      </c>
      <c r="S23" s="27">
        <v>1</v>
      </c>
      <c r="T23" s="27">
        <v>1</v>
      </c>
      <c r="U23" s="27">
        <v>0</v>
      </c>
      <c r="V23" s="27">
        <v>0</v>
      </c>
      <c r="W23" s="27">
        <f t="shared" si="1"/>
        <v>2</v>
      </c>
      <c r="X23" s="27">
        <f t="shared" si="2"/>
        <v>7</v>
      </c>
      <c r="Y23" s="27" t="s">
        <v>32</v>
      </c>
    </row>
    <row r="24" spans="1:25" s="38" customFormat="1" ht="28">
      <c r="A24" s="21" t="s">
        <v>109</v>
      </c>
      <c r="B24" s="33" t="s">
        <v>110</v>
      </c>
      <c r="C24" s="34" t="s">
        <v>113</v>
      </c>
      <c r="D24" s="33">
        <v>52</v>
      </c>
      <c r="E24" s="33">
        <v>34706</v>
      </c>
      <c r="F24" s="33">
        <v>2</v>
      </c>
      <c r="G24" s="33">
        <v>2</v>
      </c>
      <c r="H24" s="35">
        <v>3.8145682688438699E-4</v>
      </c>
      <c r="I24" s="33" t="s">
        <v>114</v>
      </c>
      <c r="J24" s="33" t="s">
        <v>45</v>
      </c>
      <c r="K24" s="33" t="s">
        <v>30</v>
      </c>
      <c r="L24" s="36">
        <v>0.19091</v>
      </c>
      <c r="M24" s="37">
        <v>0.54254000000000002</v>
      </c>
      <c r="N24" s="33"/>
      <c r="O24" s="16" t="s">
        <v>115</v>
      </c>
      <c r="P24" s="33">
        <v>1.6</v>
      </c>
      <c r="Q24" s="33">
        <v>5</v>
      </c>
      <c r="R24" s="33">
        <f t="shared" si="0"/>
        <v>5</v>
      </c>
      <c r="S24" s="33">
        <v>0</v>
      </c>
      <c r="T24" s="33">
        <v>1</v>
      </c>
      <c r="U24" s="33">
        <v>0</v>
      </c>
      <c r="V24" s="33">
        <v>0</v>
      </c>
      <c r="W24" s="33">
        <f t="shared" si="1"/>
        <v>1</v>
      </c>
      <c r="X24" s="33">
        <f t="shared" si="2"/>
        <v>6</v>
      </c>
      <c r="Y24" s="33" t="s">
        <v>37</v>
      </c>
    </row>
    <row r="25" spans="1:25" ht="42">
      <c r="A25" s="19" t="s">
        <v>116</v>
      </c>
      <c r="B25" s="27" t="s">
        <v>117</v>
      </c>
      <c r="C25" s="28" t="s">
        <v>118</v>
      </c>
      <c r="D25" s="27">
        <v>99</v>
      </c>
      <c r="E25" s="27">
        <v>34050</v>
      </c>
      <c r="F25" s="27">
        <v>2</v>
      </c>
      <c r="G25" s="27">
        <v>3</v>
      </c>
      <c r="H25" s="29">
        <v>5.9026798333302103E-4</v>
      </c>
      <c r="I25" s="27" t="s">
        <v>119</v>
      </c>
      <c r="J25" s="27" t="s">
        <v>45</v>
      </c>
      <c r="K25" s="27" t="s">
        <v>30</v>
      </c>
      <c r="L25" s="32">
        <v>3.6616000000000003E-2</v>
      </c>
      <c r="M25" s="31">
        <v>0.58716000000000002</v>
      </c>
      <c r="N25" s="30" t="s">
        <v>120</v>
      </c>
      <c r="O25" s="27" t="s">
        <v>121</v>
      </c>
      <c r="P25" s="27">
        <v>3</v>
      </c>
      <c r="Q25" s="27">
        <v>5</v>
      </c>
      <c r="R25" s="27">
        <f t="shared" si="0"/>
        <v>5</v>
      </c>
      <c r="S25" s="27">
        <v>0</v>
      </c>
      <c r="T25" s="27">
        <v>1</v>
      </c>
      <c r="U25" s="27">
        <v>0</v>
      </c>
      <c r="V25" s="27">
        <v>0</v>
      </c>
      <c r="W25" s="27">
        <f t="shared" si="1"/>
        <v>1</v>
      </c>
      <c r="X25" s="27">
        <f t="shared" si="2"/>
        <v>6</v>
      </c>
      <c r="Y25" s="27" t="s">
        <v>37</v>
      </c>
    </row>
    <row r="26" spans="1:25" s="38" customFormat="1" ht="42">
      <c r="A26" s="21" t="s">
        <v>116</v>
      </c>
      <c r="B26" s="33" t="s">
        <v>122</v>
      </c>
      <c r="C26" s="34" t="s">
        <v>123</v>
      </c>
      <c r="D26" s="33">
        <v>571</v>
      </c>
      <c r="E26" s="33">
        <v>34036</v>
      </c>
      <c r="F26" s="33">
        <v>3</v>
      </c>
      <c r="G26" s="33">
        <v>3</v>
      </c>
      <c r="H26" s="35">
        <v>7.3604812641528601E-4</v>
      </c>
      <c r="I26" s="33" t="s">
        <v>124</v>
      </c>
      <c r="J26" s="33" t="s">
        <v>45</v>
      </c>
      <c r="K26" s="33" t="s">
        <v>30</v>
      </c>
      <c r="L26" s="36">
        <v>0.16714000000000001</v>
      </c>
      <c r="M26" s="37">
        <v>0.79822000000000004</v>
      </c>
      <c r="N26" s="40" t="s">
        <v>125</v>
      </c>
      <c r="O26" s="33" t="s">
        <v>126</v>
      </c>
      <c r="P26" s="33">
        <v>4.5</v>
      </c>
      <c r="Q26" s="33">
        <v>5</v>
      </c>
      <c r="R26" s="33">
        <f t="shared" si="0"/>
        <v>5</v>
      </c>
      <c r="S26" s="33">
        <v>0</v>
      </c>
      <c r="T26" s="33">
        <v>1</v>
      </c>
      <c r="U26" s="33">
        <v>0</v>
      </c>
      <c r="V26" s="33">
        <v>0</v>
      </c>
      <c r="W26" s="33">
        <f t="shared" si="1"/>
        <v>1</v>
      </c>
      <c r="X26" s="33">
        <f t="shared" si="2"/>
        <v>6</v>
      </c>
      <c r="Y26" s="33" t="s">
        <v>37</v>
      </c>
    </row>
    <row r="27" spans="1:25" ht="42">
      <c r="A27" s="19" t="s">
        <v>127</v>
      </c>
      <c r="B27" s="27" t="s">
        <v>128</v>
      </c>
      <c r="C27" s="28" t="s">
        <v>129</v>
      </c>
      <c r="D27" s="27">
        <v>79</v>
      </c>
      <c r="E27" s="27">
        <v>33932</v>
      </c>
      <c r="F27" s="27">
        <v>2</v>
      </c>
      <c r="G27" s="27">
        <v>11</v>
      </c>
      <c r="H27" s="29">
        <v>4.2076638112275898E-3</v>
      </c>
      <c r="I27" s="27" t="s">
        <v>130</v>
      </c>
      <c r="J27" s="27" t="s">
        <v>29</v>
      </c>
      <c r="K27" s="27" t="s">
        <v>30</v>
      </c>
      <c r="L27" s="31"/>
      <c r="M27" s="32"/>
      <c r="N27" s="27"/>
      <c r="O27" s="30" t="s">
        <v>316</v>
      </c>
      <c r="P27" s="27">
        <v>0.2</v>
      </c>
      <c r="Q27" s="27">
        <v>5</v>
      </c>
      <c r="R27" s="27">
        <f t="shared" si="0"/>
        <v>5</v>
      </c>
      <c r="S27" s="27">
        <v>0</v>
      </c>
      <c r="T27" s="27">
        <v>1</v>
      </c>
      <c r="U27" s="27">
        <v>0</v>
      </c>
      <c r="V27" s="27">
        <v>2</v>
      </c>
      <c r="W27" s="27">
        <f t="shared" si="1"/>
        <v>3</v>
      </c>
      <c r="X27" s="27">
        <f t="shared" si="2"/>
        <v>8</v>
      </c>
      <c r="Y27" s="27" t="s">
        <v>32</v>
      </c>
    </row>
    <row r="28" spans="1:25" s="38" customFormat="1" ht="28">
      <c r="A28" s="21" t="s">
        <v>127</v>
      </c>
      <c r="B28" s="33" t="s">
        <v>131</v>
      </c>
      <c r="C28" s="34" t="s">
        <v>132</v>
      </c>
      <c r="D28" s="33">
        <v>17</v>
      </c>
      <c r="E28" s="33">
        <v>33935</v>
      </c>
      <c r="F28" s="33">
        <v>2</v>
      </c>
      <c r="G28" s="33">
        <v>4</v>
      </c>
      <c r="H28" s="35">
        <v>2.0855761664685898E-3</v>
      </c>
      <c r="I28" s="33" t="s">
        <v>133</v>
      </c>
      <c r="J28" s="33" t="s">
        <v>45</v>
      </c>
      <c r="K28" s="33" t="s">
        <v>30</v>
      </c>
      <c r="L28" s="36" t="s">
        <v>134</v>
      </c>
      <c r="M28" s="37">
        <v>1.6006</v>
      </c>
      <c r="N28" s="33"/>
      <c r="O28" s="41" t="s">
        <v>135</v>
      </c>
      <c r="P28" s="33">
        <v>3</v>
      </c>
      <c r="Q28" s="33">
        <v>5</v>
      </c>
      <c r="R28" s="33">
        <f t="shared" si="0"/>
        <v>5</v>
      </c>
      <c r="S28" s="33">
        <v>0</v>
      </c>
      <c r="T28" s="33">
        <v>0</v>
      </c>
      <c r="U28" s="33">
        <v>1</v>
      </c>
      <c r="V28" s="33">
        <v>0</v>
      </c>
      <c r="W28" s="33">
        <f t="shared" si="1"/>
        <v>1</v>
      </c>
      <c r="X28" s="33">
        <f t="shared" si="2"/>
        <v>6</v>
      </c>
      <c r="Y28" s="33" t="s">
        <v>37</v>
      </c>
    </row>
    <row r="29" spans="1:25" ht="28">
      <c r="A29" s="19" t="s">
        <v>127</v>
      </c>
      <c r="B29" s="27" t="s">
        <v>131</v>
      </c>
      <c r="C29" s="28" t="s">
        <v>136</v>
      </c>
      <c r="D29" s="27">
        <v>17</v>
      </c>
      <c r="E29" s="27">
        <v>33935</v>
      </c>
      <c r="F29" s="27">
        <v>2</v>
      </c>
      <c r="G29" s="27">
        <v>12</v>
      </c>
      <c r="H29" s="29">
        <v>2.6631807542010799E-3</v>
      </c>
      <c r="I29" s="27" t="s">
        <v>137</v>
      </c>
      <c r="J29" s="27" t="s">
        <v>29</v>
      </c>
      <c r="K29" s="27" t="s">
        <v>30</v>
      </c>
      <c r="L29" s="31">
        <v>0.71831</v>
      </c>
      <c r="M29" s="32">
        <v>0.79803999999999997</v>
      </c>
      <c r="N29" s="27" t="s">
        <v>46</v>
      </c>
      <c r="O29" s="27" t="s">
        <v>138</v>
      </c>
      <c r="P29" s="27">
        <v>1.6</v>
      </c>
      <c r="Q29" s="27">
        <v>5</v>
      </c>
      <c r="R29" s="27">
        <f t="shared" si="0"/>
        <v>5</v>
      </c>
      <c r="S29" s="27">
        <v>0</v>
      </c>
      <c r="T29" s="27">
        <v>0</v>
      </c>
      <c r="U29" s="27">
        <v>0</v>
      </c>
      <c r="V29" s="27">
        <v>0</v>
      </c>
      <c r="W29" s="27">
        <f t="shared" si="1"/>
        <v>0</v>
      </c>
      <c r="X29" s="27">
        <f t="shared" si="2"/>
        <v>5</v>
      </c>
      <c r="Y29" s="27" t="s">
        <v>37</v>
      </c>
    </row>
    <row r="30" spans="1:25" s="38" customFormat="1" ht="56">
      <c r="A30" s="21" t="s">
        <v>139</v>
      </c>
      <c r="B30" s="33" t="s">
        <v>140</v>
      </c>
      <c r="C30" s="34" t="s">
        <v>141</v>
      </c>
      <c r="D30" s="33">
        <v>12</v>
      </c>
      <c r="E30" s="33">
        <v>34838</v>
      </c>
      <c r="F30" s="33">
        <v>2</v>
      </c>
      <c r="G30" s="33">
        <v>53</v>
      </c>
      <c r="H30" s="35">
        <v>4.87136134480462E-3</v>
      </c>
      <c r="I30" s="33" t="s">
        <v>142</v>
      </c>
      <c r="J30" s="33" t="s">
        <v>29</v>
      </c>
      <c r="K30" s="33" t="s">
        <v>30</v>
      </c>
      <c r="L30" s="37">
        <v>0.95</v>
      </c>
      <c r="M30" s="37">
        <v>0.94</v>
      </c>
      <c r="N30" s="33"/>
      <c r="O30" s="40" t="s">
        <v>305</v>
      </c>
      <c r="P30" s="33">
        <v>1.6</v>
      </c>
      <c r="Q30" s="33">
        <v>5</v>
      </c>
      <c r="R30" s="33">
        <v>5</v>
      </c>
      <c r="S30" s="33">
        <v>1</v>
      </c>
      <c r="T30" s="33">
        <v>0</v>
      </c>
      <c r="U30" s="33">
        <v>0</v>
      </c>
      <c r="V30" s="33">
        <v>0</v>
      </c>
      <c r="W30" s="33">
        <f t="shared" si="1"/>
        <v>1</v>
      </c>
      <c r="X30" s="33">
        <f t="shared" si="2"/>
        <v>6</v>
      </c>
      <c r="Y30" s="33" t="s">
        <v>37</v>
      </c>
    </row>
    <row r="31" spans="1:25" ht="70">
      <c r="A31" s="19" t="s">
        <v>143</v>
      </c>
      <c r="B31" s="27" t="s">
        <v>145</v>
      </c>
      <c r="C31" s="28" t="s">
        <v>146</v>
      </c>
      <c r="D31" s="27">
        <v>97</v>
      </c>
      <c r="E31" s="27">
        <v>34090</v>
      </c>
      <c r="F31" s="27">
        <v>2</v>
      </c>
      <c r="G31" s="27">
        <v>17</v>
      </c>
      <c r="H31" s="29">
        <v>4.84684206393387E-3</v>
      </c>
      <c r="I31" s="27" t="s">
        <v>147</v>
      </c>
      <c r="J31" s="27" t="s">
        <v>45</v>
      </c>
      <c r="K31" s="30" t="s">
        <v>105</v>
      </c>
      <c r="L31" s="31">
        <v>0.23238</v>
      </c>
      <c r="M31" s="31">
        <v>0.83755999999999997</v>
      </c>
      <c r="N31" s="27" t="s">
        <v>46</v>
      </c>
      <c r="O31" s="30" t="s">
        <v>148</v>
      </c>
      <c r="P31" s="27">
        <v>3</v>
      </c>
      <c r="Q31" s="27">
        <v>5</v>
      </c>
      <c r="R31" s="27">
        <f t="shared" ref="R31:R70" si="3">MAX(P31:Q31)</f>
        <v>5</v>
      </c>
      <c r="S31" s="27">
        <v>0</v>
      </c>
      <c r="T31" s="27">
        <v>1</v>
      </c>
      <c r="U31" s="27">
        <v>1</v>
      </c>
      <c r="V31" s="27">
        <v>2</v>
      </c>
      <c r="W31" s="27">
        <f t="shared" si="1"/>
        <v>4</v>
      </c>
      <c r="X31" s="27">
        <f t="shared" si="2"/>
        <v>9</v>
      </c>
      <c r="Y31" s="27" t="s">
        <v>32</v>
      </c>
    </row>
    <row r="32" spans="1:25" ht="56">
      <c r="A32" s="20" t="s">
        <v>149</v>
      </c>
      <c r="B32" s="6" t="s">
        <v>150</v>
      </c>
      <c r="C32" s="7" t="s">
        <v>151</v>
      </c>
      <c r="D32" s="6">
        <v>123</v>
      </c>
      <c r="E32" s="6">
        <v>20805</v>
      </c>
      <c r="F32" s="6">
        <v>2</v>
      </c>
      <c r="G32" s="6">
        <v>2</v>
      </c>
      <c r="H32" s="25">
        <v>2.2533538859478598E-3</v>
      </c>
      <c r="I32" s="6" t="s">
        <v>152</v>
      </c>
      <c r="J32" s="6" t="s">
        <v>29</v>
      </c>
      <c r="K32" s="6" t="s">
        <v>30</v>
      </c>
      <c r="L32" s="8">
        <v>0</v>
      </c>
      <c r="M32" s="9">
        <v>0.53215999999999997</v>
      </c>
      <c r="N32" s="6" t="s">
        <v>46</v>
      </c>
      <c r="O32" s="24" t="s">
        <v>153</v>
      </c>
      <c r="P32" s="6">
        <v>1.6</v>
      </c>
      <c r="Q32" s="6">
        <v>5</v>
      </c>
      <c r="R32" s="6">
        <f t="shared" si="3"/>
        <v>5</v>
      </c>
      <c r="S32" s="6">
        <v>2</v>
      </c>
      <c r="T32" s="6">
        <v>2</v>
      </c>
      <c r="U32" s="6">
        <v>0</v>
      </c>
      <c r="V32" s="6">
        <v>2</v>
      </c>
      <c r="W32" s="6">
        <f t="shared" ref="W32:W58" si="4">SUM(S32:V32)</f>
        <v>6</v>
      </c>
      <c r="X32" s="6">
        <f t="shared" ref="X32:X58" si="5">R32+W32</f>
        <v>11</v>
      </c>
      <c r="Y32" s="6" t="s">
        <v>32</v>
      </c>
    </row>
    <row r="33" spans="1:25" ht="42">
      <c r="A33" s="19" t="s">
        <v>149</v>
      </c>
      <c r="B33" s="11" t="s">
        <v>154</v>
      </c>
      <c r="C33" s="12" t="s">
        <v>155</v>
      </c>
      <c r="D33" s="11">
        <v>64</v>
      </c>
      <c r="E33" s="11">
        <v>20805</v>
      </c>
      <c r="F33" s="11">
        <v>2</v>
      </c>
      <c r="G33" s="11">
        <v>21</v>
      </c>
      <c r="H33" s="26">
        <v>8.4449798755108804E-4</v>
      </c>
      <c r="I33" s="11" t="s">
        <v>156</v>
      </c>
      <c r="J33" s="11" t="s">
        <v>29</v>
      </c>
      <c r="K33" s="11" t="s">
        <v>30</v>
      </c>
      <c r="L33" s="13">
        <v>0.71943999999999997</v>
      </c>
      <c r="M33" s="14">
        <v>0.84543000000000001</v>
      </c>
      <c r="N33" s="11"/>
      <c r="O33" s="11" t="s">
        <v>157</v>
      </c>
      <c r="P33" s="11">
        <v>1.6</v>
      </c>
      <c r="Q33" s="11">
        <v>5</v>
      </c>
      <c r="R33" s="11">
        <f t="shared" si="3"/>
        <v>5</v>
      </c>
      <c r="S33" s="11">
        <v>0</v>
      </c>
      <c r="T33" s="11">
        <v>1</v>
      </c>
      <c r="U33" s="11">
        <v>0</v>
      </c>
      <c r="V33" s="11">
        <v>0</v>
      </c>
      <c r="W33" s="11">
        <f t="shared" si="4"/>
        <v>1</v>
      </c>
      <c r="X33" s="11">
        <f t="shared" si="5"/>
        <v>6</v>
      </c>
      <c r="Y33" s="11" t="s">
        <v>37</v>
      </c>
    </row>
    <row r="34" spans="1:25" ht="42">
      <c r="A34" s="20" t="s">
        <v>149</v>
      </c>
      <c r="B34" s="6" t="s">
        <v>158</v>
      </c>
      <c r="C34" s="7" t="s">
        <v>159</v>
      </c>
      <c r="D34" s="6">
        <v>7</v>
      </c>
      <c r="E34" s="6">
        <v>7737</v>
      </c>
      <c r="F34" s="6">
        <v>2</v>
      </c>
      <c r="G34" s="6">
        <v>2</v>
      </c>
      <c r="H34" s="25">
        <v>3.8320645065072903E-5</v>
      </c>
      <c r="I34" s="6" t="s">
        <v>160</v>
      </c>
      <c r="J34" s="6" t="s">
        <v>144</v>
      </c>
      <c r="K34" s="6" t="s">
        <v>30</v>
      </c>
      <c r="L34" s="8">
        <v>0.37530000000000002</v>
      </c>
      <c r="M34" s="8">
        <v>1.1737</v>
      </c>
      <c r="N34" s="6"/>
      <c r="O34" s="10" t="s">
        <v>161</v>
      </c>
      <c r="P34" s="6">
        <v>1</v>
      </c>
      <c r="Q34" s="6">
        <v>5</v>
      </c>
      <c r="R34" s="6">
        <f t="shared" si="3"/>
        <v>5</v>
      </c>
      <c r="S34" s="6">
        <v>1</v>
      </c>
      <c r="T34" s="6">
        <v>1</v>
      </c>
      <c r="U34" s="6">
        <v>0</v>
      </c>
      <c r="V34" s="6">
        <v>0</v>
      </c>
      <c r="W34" s="6">
        <f t="shared" si="4"/>
        <v>2</v>
      </c>
      <c r="X34" s="6">
        <f t="shared" si="5"/>
        <v>7</v>
      </c>
      <c r="Y34" s="6" t="s">
        <v>32</v>
      </c>
    </row>
    <row r="35" spans="1:25" ht="70">
      <c r="A35" s="19" t="s">
        <v>149</v>
      </c>
      <c r="B35" s="11" t="s">
        <v>162</v>
      </c>
      <c r="C35" s="12" t="s">
        <v>163</v>
      </c>
      <c r="D35" s="11">
        <v>652</v>
      </c>
      <c r="E35" s="11">
        <v>20794</v>
      </c>
      <c r="F35" s="11">
        <v>4</v>
      </c>
      <c r="G35" s="11">
        <v>5</v>
      </c>
      <c r="H35" s="26">
        <v>1.4612664025108601E-3</v>
      </c>
      <c r="I35" s="11" t="s">
        <v>164</v>
      </c>
      <c r="J35" s="11" t="s">
        <v>29</v>
      </c>
      <c r="K35" s="11" t="s">
        <v>30</v>
      </c>
      <c r="L35" s="13">
        <v>0.26419999999999999</v>
      </c>
      <c r="M35" s="14">
        <v>0.88397999999999999</v>
      </c>
      <c r="N35" s="11"/>
      <c r="O35" s="22" t="s">
        <v>306</v>
      </c>
      <c r="P35" s="11">
        <v>0.4</v>
      </c>
      <c r="Q35" s="11">
        <v>5</v>
      </c>
      <c r="R35" s="11">
        <f t="shared" si="3"/>
        <v>5</v>
      </c>
      <c r="S35" s="11">
        <v>1</v>
      </c>
      <c r="T35" s="11">
        <v>1</v>
      </c>
      <c r="U35" s="11">
        <v>1</v>
      </c>
      <c r="V35" s="11">
        <v>0</v>
      </c>
      <c r="W35" s="11">
        <f t="shared" si="4"/>
        <v>3</v>
      </c>
      <c r="X35" s="11">
        <f t="shared" si="5"/>
        <v>8</v>
      </c>
      <c r="Y35" s="11" t="s">
        <v>32</v>
      </c>
    </row>
    <row r="36" spans="1:25" s="38" customFormat="1" ht="42">
      <c r="A36" s="21" t="s">
        <v>149</v>
      </c>
      <c r="B36" s="33" t="s">
        <v>165</v>
      </c>
      <c r="C36" s="34" t="s">
        <v>166</v>
      </c>
      <c r="D36" s="33">
        <v>141</v>
      </c>
      <c r="E36" s="33">
        <v>20804</v>
      </c>
      <c r="F36" s="33">
        <v>2</v>
      </c>
      <c r="G36" s="33">
        <v>5</v>
      </c>
      <c r="H36" s="35">
        <v>1.38353918056229E-3</v>
      </c>
      <c r="I36" s="33" t="s">
        <v>167</v>
      </c>
      <c r="J36" s="33" t="s">
        <v>29</v>
      </c>
      <c r="K36" s="33" t="s">
        <v>30</v>
      </c>
      <c r="L36" s="37">
        <v>0.26289000000000001</v>
      </c>
      <c r="M36" s="36">
        <v>0.94699</v>
      </c>
      <c r="N36" s="33"/>
      <c r="O36" s="33" t="s">
        <v>168</v>
      </c>
      <c r="P36" s="33">
        <v>2</v>
      </c>
      <c r="Q36" s="33">
        <v>5</v>
      </c>
      <c r="R36" s="33">
        <f t="shared" si="3"/>
        <v>5</v>
      </c>
      <c r="S36" s="33">
        <v>0</v>
      </c>
      <c r="T36" s="33">
        <v>1</v>
      </c>
      <c r="U36" s="33">
        <v>0</v>
      </c>
      <c r="V36" s="33">
        <v>0</v>
      </c>
      <c r="W36" s="33">
        <f t="shared" si="4"/>
        <v>1</v>
      </c>
      <c r="X36" s="33">
        <f t="shared" si="5"/>
        <v>6</v>
      </c>
      <c r="Y36" s="33" t="s">
        <v>37</v>
      </c>
    </row>
    <row r="37" spans="1:25" ht="42">
      <c r="A37" s="19" t="s">
        <v>149</v>
      </c>
      <c r="B37" s="27" t="s">
        <v>169</v>
      </c>
      <c r="C37" s="28" t="s">
        <v>170</v>
      </c>
      <c r="D37" s="27">
        <v>36</v>
      </c>
      <c r="E37" s="27">
        <v>20806</v>
      </c>
      <c r="F37" s="27">
        <v>2</v>
      </c>
      <c r="G37" s="27">
        <v>24</v>
      </c>
      <c r="H37" s="29">
        <v>1.4351410643411401E-3</v>
      </c>
      <c r="I37" s="27" t="s">
        <v>171</v>
      </c>
      <c r="J37" s="27" t="s">
        <v>45</v>
      </c>
      <c r="K37" s="30" t="s">
        <v>105</v>
      </c>
      <c r="L37" s="31">
        <v>0.95399</v>
      </c>
      <c r="M37" s="31">
        <v>1.0588</v>
      </c>
      <c r="N37" s="27"/>
      <c r="O37" s="27" t="s">
        <v>172</v>
      </c>
      <c r="P37" s="27">
        <v>1.6</v>
      </c>
      <c r="Q37" s="27">
        <v>5</v>
      </c>
      <c r="R37" s="27">
        <f t="shared" si="3"/>
        <v>5</v>
      </c>
      <c r="S37" s="27">
        <v>0</v>
      </c>
      <c r="T37" s="27">
        <v>0</v>
      </c>
      <c r="U37" s="27">
        <v>0</v>
      </c>
      <c r="V37" s="27">
        <v>0</v>
      </c>
      <c r="W37" s="27">
        <f t="shared" si="4"/>
        <v>0</v>
      </c>
      <c r="X37" s="27">
        <f t="shared" si="5"/>
        <v>5</v>
      </c>
      <c r="Y37" s="27" t="s">
        <v>37</v>
      </c>
    </row>
    <row r="38" spans="1:25" s="38" customFormat="1" ht="42">
      <c r="A38" s="21" t="s">
        <v>149</v>
      </c>
      <c r="B38" s="33" t="s">
        <v>173</v>
      </c>
      <c r="C38" s="34" t="s">
        <v>174</v>
      </c>
      <c r="D38" s="33">
        <v>150</v>
      </c>
      <c r="E38" s="33">
        <v>20801</v>
      </c>
      <c r="F38" s="33">
        <v>3</v>
      </c>
      <c r="G38" s="33">
        <v>43</v>
      </c>
      <c r="H38" s="35">
        <v>2.3647259110792301E-3</v>
      </c>
      <c r="I38" s="33" t="s">
        <v>175</v>
      </c>
      <c r="J38" s="33" t="s">
        <v>29</v>
      </c>
      <c r="K38" s="33" t="s">
        <v>30</v>
      </c>
      <c r="L38" s="37">
        <v>0.63273000000000001</v>
      </c>
      <c r="M38" s="36">
        <v>0.90508999999999995</v>
      </c>
      <c r="N38" s="33"/>
      <c r="O38" s="33" t="s">
        <v>176</v>
      </c>
      <c r="P38" s="33">
        <v>0.3</v>
      </c>
      <c r="Q38" s="33">
        <v>5</v>
      </c>
      <c r="R38" s="33">
        <f t="shared" si="3"/>
        <v>5</v>
      </c>
      <c r="S38" s="33">
        <v>0</v>
      </c>
      <c r="T38" s="33">
        <v>1</v>
      </c>
      <c r="U38" s="33">
        <v>0</v>
      </c>
      <c r="V38" s="33">
        <v>0</v>
      </c>
      <c r="W38" s="33">
        <f t="shared" si="4"/>
        <v>1</v>
      </c>
      <c r="X38" s="33">
        <f t="shared" si="5"/>
        <v>6</v>
      </c>
      <c r="Y38" s="33" t="s">
        <v>37</v>
      </c>
    </row>
    <row r="39" spans="1:25" ht="42">
      <c r="A39" s="19" t="s">
        <v>149</v>
      </c>
      <c r="B39" s="27" t="s">
        <v>177</v>
      </c>
      <c r="C39" s="28" t="s">
        <v>178</v>
      </c>
      <c r="D39" s="27">
        <v>41</v>
      </c>
      <c r="E39" s="27">
        <v>20806</v>
      </c>
      <c r="F39" s="27">
        <v>2</v>
      </c>
      <c r="G39" s="27">
        <v>12</v>
      </c>
      <c r="H39" s="29">
        <v>3.5557293091003899E-3</v>
      </c>
      <c r="I39" s="27" t="s">
        <v>179</v>
      </c>
      <c r="J39" s="27" t="s">
        <v>45</v>
      </c>
      <c r="K39" s="27" t="s">
        <v>30</v>
      </c>
      <c r="L39" s="31">
        <v>0.58479999999999999</v>
      </c>
      <c r="M39" s="32">
        <v>0.94847000000000004</v>
      </c>
      <c r="N39" s="27"/>
      <c r="O39" s="27" t="s">
        <v>180</v>
      </c>
      <c r="P39" s="27">
        <v>3</v>
      </c>
      <c r="Q39" s="27">
        <v>5</v>
      </c>
      <c r="R39" s="27">
        <f t="shared" si="3"/>
        <v>5</v>
      </c>
      <c r="S39" s="27">
        <v>0</v>
      </c>
      <c r="T39" s="27">
        <v>1</v>
      </c>
      <c r="U39" s="27">
        <v>0</v>
      </c>
      <c r="V39" s="27">
        <v>0</v>
      </c>
      <c r="W39" s="27">
        <f t="shared" si="4"/>
        <v>1</v>
      </c>
      <c r="X39" s="27">
        <f t="shared" si="5"/>
        <v>6</v>
      </c>
      <c r="Y39" s="27" t="s">
        <v>37</v>
      </c>
    </row>
    <row r="40" spans="1:25" s="38" customFormat="1" ht="42">
      <c r="A40" s="21" t="s">
        <v>149</v>
      </c>
      <c r="B40" s="33" t="s">
        <v>181</v>
      </c>
      <c r="C40" s="34" t="s">
        <v>182</v>
      </c>
      <c r="D40" s="33">
        <v>93</v>
      </c>
      <c r="E40" s="33">
        <v>20805</v>
      </c>
      <c r="F40" s="33">
        <v>2</v>
      </c>
      <c r="G40" s="33">
        <v>4</v>
      </c>
      <c r="H40" s="35">
        <v>4.5249525640271796E-3</v>
      </c>
      <c r="I40" s="33" t="s">
        <v>183</v>
      </c>
      <c r="J40" s="33" t="s">
        <v>29</v>
      </c>
      <c r="K40" s="33" t="s">
        <v>30</v>
      </c>
      <c r="L40" s="37">
        <v>0.20566000000000001</v>
      </c>
      <c r="M40" s="37">
        <v>1.1315</v>
      </c>
      <c r="N40" s="33" t="s">
        <v>184</v>
      </c>
      <c r="O40" s="33" t="s">
        <v>185</v>
      </c>
      <c r="P40" s="33">
        <v>3</v>
      </c>
      <c r="Q40" s="33">
        <v>5</v>
      </c>
      <c r="R40" s="33">
        <f t="shared" si="3"/>
        <v>5</v>
      </c>
      <c r="S40" s="33">
        <v>0</v>
      </c>
      <c r="T40" s="33">
        <v>1</v>
      </c>
      <c r="U40" s="33">
        <v>0</v>
      </c>
      <c r="V40" s="33">
        <v>0</v>
      </c>
      <c r="W40" s="33">
        <f t="shared" si="4"/>
        <v>1</v>
      </c>
      <c r="X40" s="33">
        <f t="shared" si="5"/>
        <v>6</v>
      </c>
      <c r="Y40" s="33" t="s">
        <v>37</v>
      </c>
    </row>
    <row r="41" spans="1:25" ht="42">
      <c r="A41" s="19" t="s">
        <v>149</v>
      </c>
      <c r="B41" s="27" t="s">
        <v>181</v>
      </c>
      <c r="C41" s="28" t="s">
        <v>186</v>
      </c>
      <c r="D41" s="27">
        <v>93</v>
      </c>
      <c r="E41" s="27">
        <v>20805</v>
      </c>
      <c r="F41" s="27">
        <v>2</v>
      </c>
      <c r="G41" s="27">
        <v>4</v>
      </c>
      <c r="H41" s="29">
        <v>3.1856995351630499E-3</v>
      </c>
      <c r="I41" s="27" t="s">
        <v>187</v>
      </c>
      <c r="J41" s="27" t="s">
        <v>29</v>
      </c>
      <c r="K41" s="27" t="s">
        <v>30</v>
      </c>
      <c r="L41" s="31">
        <v>0.47458</v>
      </c>
      <c r="M41" s="32">
        <v>0.87814000000000003</v>
      </c>
      <c r="N41" s="27"/>
      <c r="O41" s="15" t="s">
        <v>188</v>
      </c>
      <c r="P41" s="27">
        <v>0.2</v>
      </c>
      <c r="Q41" s="27">
        <v>5</v>
      </c>
      <c r="R41" s="27">
        <f t="shared" si="3"/>
        <v>5</v>
      </c>
      <c r="S41" s="27">
        <v>0</v>
      </c>
      <c r="T41" s="27">
        <v>1</v>
      </c>
      <c r="U41" s="27">
        <v>0</v>
      </c>
      <c r="V41" s="27">
        <v>0</v>
      </c>
      <c r="W41" s="27">
        <f t="shared" si="4"/>
        <v>1</v>
      </c>
      <c r="X41" s="27">
        <f t="shared" si="5"/>
        <v>6</v>
      </c>
      <c r="Y41" s="27" t="s">
        <v>37</v>
      </c>
    </row>
    <row r="42" spans="1:25" s="38" customFormat="1" ht="126">
      <c r="A42" s="21" t="s">
        <v>189</v>
      </c>
      <c r="B42" s="33" t="s">
        <v>190</v>
      </c>
      <c r="C42" s="34" t="s">
        <v>191</v>
      </c>
      <c r="D42" s="33">
        <v>50</v>
      </c>
      <c r="E42" s="33">
        <v>31754</v>
      </c>
      <c r="F42" s="33">
        <v>3</v>
      </c>
      <c r="G42" s="33">
        <v>21</v>
      </c>
      <c r="H42" s="35">
        <v>8.6746464942747604E-5</v>
      </c>
      <c r="I42" s="33" t="s">
        <v>192</v>
      </c>
      <c r="J42" s="33" t="s">
        <v>29</v>
      </c>
      <c r="K42" s="33" t="s">
        <v>30</v>
      </c>
      <c r="L42" s="37">
        <v>0.97765000000000002</v>
      </c>
      <c r="M42" s="36">
        <v>0.90593999999999997</v>
      </c>
      <c r="N42" s="40" t="s">
        <v>193</v>
      </c>
      <c r="O42" s="39" t="s">
        <v>298</v>
      </c>
      <c r="P42" s="33">
        <v>3.1</v>
      </c>
      <c r="Q42" s="33">
        <v>5</v>
      </c>
      <c r="R42" s="33">
        <f t="shared" si="3"/>
        <v>5</v>
      </c>
      <c r="S42" s="33">
        <v>1</v>
      </c>
      <c r="T42" s="33">
        <v>1</v>
      </c>
      <c r="U42" s="33">
        <v>0</v>
      </c>
      <c r="V42" s="33">
        <v>2</v>
      </c>
      <c r="W42" s="33">
        <f t="shared" si="4"/>
        <v>4</v>
      </c>
      <c r="X42" s="33">
        <f t="shared" si="5"/>
        <v>9</v>
      </c>
      <c r="Y42" s="33" t="s">
        <v>32</v>
      </c>
    </row>
    <row r="43" spans="1:25" ht="28">
      <c r="A43" s="19" t="s">
        <v>189</v>
      </c>
      <c r="B43" s="27" t="s">
        <v>194</v>
      </c>
      <c r="C43" s="28" t="s">
        <v>195</v>
      </c>
      <c r="D43" s="27">
        <v>84</v>
      </c>
      <c r="E43" s="27">
        <v>31756</v>
      </c>
      <c r="F43" s="27">
        <v>2</v>
      </c>
      <c r="G43" s="27">
        <v>6</v>
      </c>
      <c r="H43" s="29">
        <v>1.4923433375020501E-3</v>
      </c>
      <c r="I43" s="27" t="s">
        <v>196</v>
      </c>
      <c r="J43" s="27" t="s">
        <v>29</v>
      </c>
      <c r="K43" s="27" t="s">
        <v>30</v>
      </c>
      <c r="L43" s="31">
        <v>0.16697999999999999</v>
      </c>
      <c r="M43" s="32">
        <v>0.65841000000000005</v>
      </c>
      <c r="N43" s="27" t="s">
        <v>46</v>
      </c>
      <c r="O43" s="27" t="s">
        <v>197</v>
      </c>
      <c r="P43" s="27">
        <v>0.2</v>
      </c>
      <c r="Q43" s="27">
        <v>5</v>
      </c>
      <c r="R43" s="27">
        <f t="shared" si="3"/>
        <v>5</v>
      </c>
      <c r="S43" s="27">
        <v>0</v>
      </c>
      <c r="T43" s="27">
        <v>1</v>
      </c>
      <c r="U43" s="27">
        <v>0</v>
      </c>
      <c r="V43" s="27">
        <v>0</v>
      </c>
      <c r="W43" s="27">
        <f t="shared" si="4"/>
        <v>1</v>
      </c>
      <c r="X43" s="27">
        <f t="shared" si="5"/>
        <v>6</v>
      </c>
      <c r="Y43" s="27" t="s">
        <v>37</v>
      </c>
    </row>
    <row r="44" spans="1:25" s="38" customFormat="1" ht="28">
      <c r="A44" s="21" t="s">
        <v>189</v>
      </c>
      <c r="B44" s="33" t="s">
        <v>198</v>
      </c>
      <c r="C44" s="34" t="s">
        <v>199</v>
      </c>
      <c r="D44" s="33">
        <v>116</v>
      </c>
      <c r="E44" s="33">
        <v>31750</v>
      </c>
      <c r="F44" s="33">
        <v>2</v>
      </c>
      <c r="G44" s="33">
        <v>8</v>
      </c>
      <c r="H44" s="35">
        <v>3.1899811507338899E-3</v>
      </c>
      <c r="I44" s="33" t="s">
        <v>200</v>
      </c>
      <c r="J44" s="33" t="s">
        <v>29</v>
      </c>
      <c r="K44" s="33" t="s">
        <v>30</v>
      </c>
      <c r="L44" s="37">
        <v>0.40792</v>
      </c>
      <c r="M44" s="36">
        <v>0.78137000000000001</v>
      </c>
      <c r="N44" s="33"/>
      <c r="O44" s="40" t="s">
        <v>201</v>
      </c>
      <c r="P44" s="33">
        <v>0.2</v>
      </c>
      <c r="Q44" s="33">
        <v>5</v>
      </c>
      <c r="R44" s="33">
        <f t="shared" si="3"/>
        <v>5</v>
      </c>
      <c r="S44" s="33">
        <v>0</v>
      </c>
      <c r="T44" s="33">
        <v>1</v>
      </c>
      <c r="U44" s="33">
        <v>0</v>
      </c>
      <c r="V44" s="33">
        <v>2</v>
      </c>
      <c r="W44" s="33">
        <f t="shared" si="4"/>
        <v>3</v>
      </c>
      <c r="X44" s="33">
        <f t="shared" si="5"/>
        <v>8</v>
      </c>
      <c r="Y44" s="33" t="s">
        <v>32</v>
      </c>
    </row>
    <row r="45" spans="1:25" ht="28">
      <c r="A45" s="19" t="s">
        <v>189</v>
      </c>
      <c r="B45" s="27" t="s">
        <v>202</v>
      </c>
      <c r="C45" s="28" t="s">
        <v>203</v>
      </c>
      <c r="D45" s="27">
        <v>65</v>
      </c>
      <c r="E45" s="27">
        <v>31753</v>
      </c>
      <c r="F45" s="27">
        <v>2</v>
      </c>
      <c r="G45" s="27">
        <v>4</v>
      </c>
      <c r="H45" s="29">
        <v>1.3275874429707901E-4</v>
      </c>
      <c r="I45" s="27" t="s">
        <v>204</v>
      </c>
      <c r="J45" s="27" t="s">
        <v>29</v>
      </c>
      <c r="K45" s="27" t="s">
        <v>30</v>
      </c>
      <c r="L45" s="31">
        <v>0.30282999999999999</v>
      </c>
      <c r="M45" s="32">
        <v>0.83079999999999998</v>
      </c>
      <c r="N45" s="27"/>
      <c r="O45" s="27" t="s">
        <v>205</v>
      </c>
      <c r="P45" s="27">
        <v>1.6</v>
      </c>
      <c r="Q45" s="27">
        <v>5</v>
      </c>
      <c r="R45" s="27">
        <f t="shared" si="3"/>
        <v>5</v>
      </c>
      <c r="S45" s="27">
        <v>0</v>
      </c>
      <c r="T45" s="27">
        <v>1</v>
      </c>
      <c r="U45" s="27">
        <v>0</v>
      </c>
      <c r="V45" s="27">
        <v>0</v>
      </c>
      <c r="W45" s="27">
        <f t="shared" si="4"/>
        <v>1</v>
      </c>
      <c r="X45" s="27">
        <f t="shared" si="5"/>
        <v>6</v>
      </c>
      <c r="Y45" s="27" t="s">
        <v>37</v>
      </c>
    </row>
    <row r="46" spans="1:25" s="38" customFormat="1" ht="28">
      <c r="A46" s="21" t="s">
        <v>189</v>
      </c>
      <c r="B46" s="33" t="s">
        <v>202</v>
      </c>
      <c r="C46" s="34" t="s">
        <v>206</v>
      </c>
      <c r="D46" s="33">
        <v>65</v>
      </c>
      <c r="E46" s="33">
        <v>31753</v>
      </c>
      <c r="F46" s="33">
        <v>2</v>
      </c>
      <c r="G46" s="33">
        <v>23</v>
      </c>
      <c r="H46" s="35">
        <v>3.6498900532931401E-3</v>
      </c>
      <c r="I46" s="33" t="s">
        <v>207</v>
      </c>
      <c r="J46" s="33" t="s">
        <v>45</v>
      </c>
      <c r="K46" s="33" t="s">
        <v>30</v>
      </c>
      <c r="L46" s="36" t="s">
        <v>134</v>
      </c>
      <c r="M46" s="37">
        <v>0.84136</v>
      </c>
      <c r="N46" s="33"/>
      <c r="O46" s="33" t="s">
        <v>208</v>
      </c>
      <c r="P46" s="33">
        <v>3</v>
      </c>
      <c r="Q46" s="33">
        <v>5</v>
      </c>
      <c r="R46" s="33">
        <f t="shared" si="3"/>
        <v>5</v>
      </c>
      <c r="S46" s="33">
        <v>0</v>
      </c>
      <c r="T46" s="33">
        <v>1</v>
      </c>
      <c r="U46" s="33">
        <v>0</v>
      </c>
      <c r="V46" s="33">
        <v>0</v>
      </c>
      <c r="W46" s="33">
        <f t="shared" si="4"/>
        <v>1</v>
      </c>
      <c r="X46" s="33">
        <f t="shared" si="5"/>
        <v>6</v>
      </c>
      <c r="Y46" s="33" t="s">
        <v>37</v>
      </c>
    </row>
    <row r="47" spans="1:25" ht="28">
      <c r="A47" s="19" t="s">
        <v>189</v>
      </c>
      <c r="B47" s="27" t="s">
        <v>209</v>
      </c>
      <c r="C47" s="28" t="s">
        <v>210</v>
      </c>
      <c r="D47" s="27">
        <v>560</v>
      </c>
      <c r="E47" s="27">
        <v>31733</v>
      </c>
      <c r="F47" s="27">
        <v>3</v>
      </c>
      <c r="G47" s="27">
        <v>1</v>
      </c>
      <c r="H47" s="29">
        <v>1.44132263642234E-3</v>
      </c>
      <c r="I47" s="27" t="s">
        <v>211</v>
      </c>
      <c r="J47" s="27" t="s">
        <v>45</v>
      </c>
      <c r="K47" s="27" t="s">
        <v>30</v>
      </c>
      <c r="L47" s="32">
        <v>0.48169000000000001</v>
      </c>
      <c r="M47" s="31">
        <v>0.92412000000000005</v>
      </c>
      <c r="N47" s="27"/>
      <c r="O47" s="19" t="s">
        <v>212</v>
      </c>
      <c r="P47" s="27">
        <v>4.5</v>
      </c>
      <c r="Q47" s="27">
        <v>5</v>
      </c>
      <c r="R47" s="27">
        <f t="shared" si="3"/>
        <v>5</v>
      </c>
      <c r="S47" s="27">
        <v>0</v>
      </c>
      <c r="T47" s="27">
        <v>0</v>
      </c>
      <c r="U47" s="27">
        <v>0</v>
      </c>
      <c r="V47" s="27">
        <v>0</v>
      </c>
      <c r="W47" s="27">
        <f t="shared" si="4"/>
        <v>0</v>
      </c>
      <c r="X47" s="27">
        <f t="shared" si="5"/>
        <v>5</v>
      </c>
      <c r="Y47" s="27" t="s">
        <v>37</v>
      </c>
    </row>
    <row r="48" spans="1:25" s="38" customFormat="1" ht="28">
      <c r="A48" s="21" t="s">
        <v>189</v>
      </c>
      <c r="B48" s="33" t="s">
        <v>213</v>
      </c>
      <c r="C48" s="34" t="s">
        <v>214</v>
      </c>
      <c r="D48" s="33">
        <v>130</v>
      </c>
      <c r="E48" s="33">
        <v>31755</v>
      </c>
      <c r="F48" s="33">
        <v>2</v>
      </c>
      <c r="G48" s="33">
        <v>7</v>
      </c>
      <c r="H48" s="35">
        <v>4.87136134480462E-3</v>
      </c>
      <c r="I48" s="33" t="s">
        <v>215</v>
      </c>
      <c r="J48" s="33" t="s">
        <v>29</v>
      </c>
      <c r="K48" s="33" t="s">
        <v>30</v>
      </c>
      <c r="L48" s="37">
        <v>1.0888</v>
      </c>
      <c r="M48" s="36">
        <v>0.97163999999999995</v>
      </c>
      <c r="N48" s="33"/>
      <c r="O48" s="40" t="s">
        <v>216</v>
      </c>
      <c r="P48" s="33">
        <v>1.6</v>
      </c>
      <c r="Q48" s="33">
        <v>5</v>
      </c>
      <c r="R48" s="33">
        <f t="shared" si="3"/>
        <v>5</v>
      </c>
      <c r="S48" s="33">
        <v>0</v>
      </c>
      <c r="T48" s="33">
        <v>1</v>
      </c>
      <c r="U48" s="33">
        <v>1</v>
      </c>
      <c r="V48" s="33">
        <v>0</v>
      </c>
      <c r="W48" s="33">
        <f t="shared" si="4"/>
        <v>2</v>
      </c>
      <c r="X48" s="33">
        <f t="shared" si="5"/>
        <v>7</v>
      </c>
      <c r="Y48" s="33" t="s">
        <v>32</v>
      </c>
    </row>
    <row r="49" spans="1:25" ht="56">
      <c r="A49" s="19" t="s">
        <v>189</v>
      </c>
      <c r="B49" s="27" t="s">
        <v>213</v>
      </c>
      <c r="C49" s="28" t="s">
        <v>217</v>
      </c>
      <c r="D49" s="27">
        <v>130</v>
      </c>
      <c r="E49" s="27">
        <v>31755</v>
      </c>
      <c r="F49" s="27">
        <v>2</v>
      </c>
      <c r="G49" s="27">
        <v>4</v>
      </c>
      <c r="H49" s="29">
        <v>1.68589713487236E-3</v>
      </c>
      <c r="I49" s="27" t="s">
        <v>218</v>
      </c>
      <c r="J49" s="27" t="s">
        <v>45</v>
      </c>
      <c r="K49" s="27" t="s">
        <v>30</v>
      </c>
      <c r="L49" s="32">
        <v>0.28012999999999999</v>
      </c>
      <c r="M49" s="31">
        <v>0.96135000000000004</v>
      </c>
      <c r="N49" s="27"/>
      <c r="O49" s="30" t="s">
        <v>219</v>
      </c>
      <c r="P49" s="27">
        <v>3</v>
      </c>
      <c r="Q49" s="27">
        <v>5</v>
      </c>
      <c r="R49" s="27">
        <f t="shared" si="3"/>
        <v>5</v>
      </c>
      <c r="S49" s="27">
        <v>1</v>
      </c>
      <c r="T49" s="27">
        <v>1</v>
      </c>
      <c r="U49" s="27">
        <v>0</v>
      </c>
      <c r="V49" s="27">
        <v>0</v>
      </c>
      <c r="W49" s="27">
        <f t="shared" si="4"/>
        <v>2</v>
      </c>
      <c r="X49" s="27">
        <f t="shared" si="5"/>
        <v>7</v>
      </c>
      <c r="Y49" s="33" t="s">
        <v>32</v>
      </c>
    </row>
    <row r="50" spans="1:25" s="38" customFormat="1" ht="84">
      <c r="A50" s="33" t="s">
        <v>220</v>
      </c>
      <c r="B50" s="33" t="s">
        <v>221</v>
      </c>
      <c r="C50" s="34" t="s">
        <v>222</v>
      </c>
      <c r="D50" s="33">
        <v>32</v>
      </c>
      <c r="E50" s="33">
        <v>34767</v>
      </c>
      <c r="F50" s="33">
        <v>2</v>
      </c>
      <c r="G50" s="33">
        <v>7</v>
      </c>
      <c r="H50" s="35">
        <v>2.2229164403647999E-3</v>
      </c>
      <c r="I50" s="33" t="s">
        <v>223</v>
      </c>
      <c r="J50" s="33" t="s">
        <v>45</v>
      </c>
      <c r="K50" s="40" t="s">
        <v>105</v>
      </c>
      <c r="L50" s="37">
        <v>0.78564999999999996</v>
      </c>
      <c r="M50" s="37">
        <v>0.98487000000000002</v>
      </c>
      <c r="N50" s="33"/>
      <c r="O50" s="40" t="s">
        <v>307</v>
      </c>
      <c r="P50" s="33">
        <v>3</v>
      </c>
      <c r="Q50" s="33">
        <v>5</v>
      </c>
      <c r="R50" s="33">
        <f t="shared" si="3"/>
        <v>5</v>
      </c>
      <c r="S50" s="33">
        <v>1</v>
      </c>
      <c r="T50" s="33">
        <v>2</v>
      </c>
      <c r="U50" s="33">
        <v>1</v>
      </c>
      <c r="V50" s="33">
        <v>0</v>
      </c>
      <c r="W50" s="33">
        <f t="shared" si="4"/>
        <v>4</v>
      </c>
      <c r="X50" s="33">
        <f t="shared" si="5"/>
        <v>9</v>
      </c>
      <c r="Y50" s="33" t="s">
        <v>32</v>
      </c>
    </row>
    <row r="51" spans="1:25" ht="42">
      <c r="A51" s="27" t="s">
        <v>220</v>
      </c>
      <c r="B51" s="27" t="s">
        <v>221</v>
      </c>
      <c r="C51" s="28" t="s">
        <v>224</v>
      </c>
      <c r="D51" s="27">
        <v>32</v>
      </c>
      <c r="E51" s="27">
        <v>34767</v>
      </c>
      <c r="F51" s="27">
        <v>2</v>
      </c>
      <c r="G51" s="27">
        <v>19</v>
      </c>
      <c r="H51" s="29">
        <v>3.4574627256723799E-3</v>
      </c>
      <c r="I51" s="27" t="s">
        <v>225</v>
      </c>
      <c r="J51" s="27" t="s">
        <v>29</v>
      </c>
      <c r="K51" s="27" t="s">
        <v>30</v>
      </c>
      <c r="L51" s="31">
        <v>0.22037999999999999</v>
      </c>
      <c r="M51" s="32">
        <v>0.69494999999999996</v>
      </c>
      <c r="N51" s="27"/>
      <c r="O51" s="30" t="s">
        <v>311</v>
      </c>
      <c r="P51" s="27">
        <v>1.6</v>
      </c>
      <c r="Q51" s="27">
        <v>5</v>
      </c>
      <c r="R51" s="27">
        <f t="shared" si="3"/>
        <v>5</v>
      </c>
      <c r="S51" s="27">
        <v>1</v>
      </c>
      <c r="T51" s="27">
        <v>1</v>
      </c>
      <c r="U51" s="27">
        <v>0</v>
      </c>
      <c r="V51" s="27">
        <v>0</v>
      </c>
      <c r="W51" s="27">
        <f t="shared" si="4"/>
        <v>2</v>
      </c>
      <c r="X51" s="27">
        <f t="shared" si="5"/>
        <v>7</v>
      </c>
      <c r="Y51" s="27" t="s">
        <v>32</v>
      </c>
    </row>
    <row r="52" spans="1:25" s="38" customFormat="1" ht="28">
      <c r="A52" s="21" t="s">
        <v>226</v>
      </c>
      <c r="B52" s="33" t="s">
        <v>227</v>
      </c>
      <c r="C52" s="34" t="s">
        <v>228</v>
      </c>
      <c r="D52" s="33">
        <v>49</v>
      </c>
      <c r="E52" s="33">
        <v>34563</v>
      </c>
      <c r="F52" s="33">
        <v>2</v>
      </c>
      <c r="G52" s="33">
        <v>13</v>
      </c>
      <c r="H52" s="35">
        <v>1.1089579516459799E-3</v>
      </c>
      <c r="I52" s="33" t="s">
        <v>229</v>
      </c>
      <c r="J52" s="33" t="s">
        <v>29</v>
      </c>
      <c r="K52" s="33" t="s">
        <v>30</v>
      </c>
      <c r="L52" s="37">
        <v>0.15149000000000001</v>
      </c>
      <c r="M52" s="36">
        <v>0.85004000000000002</v>
      </c>
      <c r="N52" s="33"/>
      <c r="O52" s="33" t="s">
        <v>230</v>
      </c>
      <c r="P52" s="33">
        <v>0.2</v>
      </c>
      <c r="Q52" s="33">
        <v>5</v>
      </c>
      <c r="R52" s="33">
        <f t="shared" si="3"/>
        <v>5</v>
      </c>
      <c r="S52" s="33">
        <v>0</v>
      </c>
      <c r="T52" s="33">
        <v>0</v>
      </c>
      <c r="U52" s="33">
        <v>0</v>
      </c>
      <c r="V52" s="33">
        <v>0</v>
      </c>
      <c r="W52" s="33">
        <f t="shared" si="4"/>
        <v>0</v>
      </c>
      <c r="X52" s="33">
        <f t="shared" si="5"/>
        <v>5</v>
      </c>
      <c r="Y52" s="33" t="s">
        <v>37</v>
      </c>
    </row>
    <row r="53" spans="1:25" ht="28">
      <c r="A53" s="19" t="s">
        <v>226</v>
      </c>
      <c r="B53" s="11" t="s">
        <v>231</v>
      </c>
      <c r="C53" s="12" t="s">
        <v>232</v>
      </c>
      <c r="D53" s="11">
        <v>72</v>
      </c>
      <c r="E53" s="11">
        <v>34561</v>
      </c>
      <c r="F53" s="11">
        <v>2</v>
      </c>
      <c r="G53" s="11">
        <v>19</v>
      </c>
      <c r="H53" s="26">
        <v>4.9692625842361797E-3</v>
      </c>
      <c r="I53" s="11" t="s">
        <v>233</v>
      </c>
      <c r="J53" s="11" t="s">
        <v>29</v>
      </c>
      <c r="K53" s="11" t="s">
        <v>30</v>
      </c>
      <c r="L53" s="13">
        <v>1.0959000000000001</v>
      </c>
      <c r="M53" s="14">
        <v>0.91700000000000004</v>
      </c>
      <c r="N53" s="11"/>
      <c r="O53" s="23" t="s">
        <v>234</v>
      </c>
      <c r="P53" s="11">
        <v>1.6</v>
      </c>
      <c r="Q53" s="11">
        <v>5</v>
      </c>
      <c r="R53" s="11">
        <f t="shared" si="3"/>
        <v>5</v>
      </c>
      <c r="S53" s="11">
        <v>0</v>
      </c>
      <c r="T53" s="11">
        <v>0</v>
      </c>
      <c r="U53" s="11">
        <v>1</v>
      </c>
      <c r="V53" s="11">
        <v>0</v>
      </c>
      <c r="W53" s="11">
        <f t="shared" si="4"/>
        <v>1</v>
      </c>
      <c r="X53" s="11">
        <f t="shared" si="5"/>
        <v>6</v>
      </c>
      <c r="Y53" s="11" t="s">
        <v>37</v>
      </c>
    </row>
    <row r="54" spans="1:25" ht="56">
      <c r="A54" s="20" t="s">
        <v>235</v>
      </c>
      <c r="B54" s="6" t="s">
        <v>236</v>
      </c>
      <c r="C54" s="7" t="s">
        <v>237</v>
      </c>
      <c r="D54" s="6">
        <v>58</v>
      </c>
      <c r="E54" s="6">
        <v>31232</v>
      </c>
      <c r="F54" s="6">
        <v>2</v>
      </c>
      <c r="G54" s="6">
        <v>11</v>
      </c>
      <c r="H54" s="25">
        <v>4.61509477791341E-3</v>
      </c>
      <c r="I54" s="6" t="s">
        <v>238</v>
      </c>
      <c r="J54" s="6" t="s">
        <v>45</v>
      </c>
      <c r="K54" s="6" t="s">
        <v>30</v>
      </c>
      <c r="L54" s="9">
        <v>0.18315000000000001</v>
      </c>
      <c r="M54" s="8">
        <v>0.85285</v>
      </c>
      <c r="N54" s="6" t="s">
        <v>46</v>
      </c>
      <c r="O54" s="6" t="s">
        <v>308</v>
      </c>
      <c r="P54" s="6">
        <v>3</v>
      </c>
      <c r="Q54" s="6">
        <v>5</v>
      </c>
      <c r="R54" s="6">
        <f t="shared" si="3"/>
        <v>5</v>
      </c>
      <c r="S54" s="6">
        <v>0</v>
      </c>
      <c r="T54" s="6">
        <v>1</v>
      </c>
      <c r="U54" s="6">
        <v>0</v>
      </c>
      <c r="V54" s="6">
        <v>0</v>
      </c>
      <c r="W54" s="6">
        <f t="shared" si="4"/>
        <v>1</v>
      </c>
      <c r="X54" s="6">
        <f t="shared" si="5"/>
        <v>6</v>
      </c>
      <c r="Y54" s="6" t="s">
        <v>32</v>
      </c>
    </row>
    <row r="55" spans="1:25" ht="42">
      <c r="A55" s="19" t="s">
        <v>235</v>
      </c>
      <c r="B55" s="11" t="s">
        <v>239</v>
      </c>
      <c r="C55" s="12" t="s">
        <v>240</v>
      </c>
      <c r="D55" s="11">
        <v>250</v>
      </c>
      <c r="E55" s="11">
        <v>31229</v>
      </c>
      <c r="F55" s="11">
        <v>3</v>
      </c>
      <c r="G55" s="11">
        <v>8</v>
      </c>
      <c r="H55" s="26">
        <v>4.2811421659683596E-3</v>
      </c>
      <c r="I55" s="11" t="s">
        <v>241</v>
      </c>
      <c r="J55" s="11" t="s">
        <v>29</v>
      </c>
      <c r="K55" s="11" t="s">
        <v>30</v>
      </c>
      <c r="L55" s="13" t="s">
        <v>134</v>
      </c>
      <c r="M55" s="14">
        <v>0.99034999999999995</v>
      </c>
      <c r="N55" s="11"/>
      <c r="O55" s="22" t="s">
        <v>315</v>
      </c>
      <c r="P55" s="11">
        <v>3.1</v>
      </c>
      <c r="Q55" s="11">
        <v>5</v>
      </c>
      <c r="R55" s="11">
        <f t="shared" si="3"/>
        <v>5</v>
      </c>
      <c r="S55" s="11">
        <v>0</v>
      </c>
      <c r="T55" s="11">
        <v>0</v>
      </c>
      <c r="U55" s="11">
        <v>1</v>
      </c>
      <c r="V55" s="11">
        <v>0</v>
      </c>
      <c r="W55" s="11">
        <f t="shared" si="4"/>
        <v>1</v>
      </c>
      <c r="X55" s="11">
        <f t="shared" si="5"/>
        <v>6</v>
      </c>
      <c r="Y55" s="11" t="s">
        <v>37</v>
      </c>
    </row>
    <row r="56" spans="1:25" ht="28">
      <c r="A56" s="20" t="s">
        <v>235</v>
      </c>
      <c r="B56" s="6" t="s">
        <v>242</v>
      </c>
      <c r="C56" s="7" t="s">
        <v>243</v>
      </c>
      <c r="D56" s="6">
        <v>1067</v>
      </c>
      <c r="E56" s="6">
        <v>31198</v>
      </c>
      <c r="F56" s="6">
        <v>3</v>
      </c>
      <c r="G56" s="6">
        <v>2</v>
      </c>
      <c r="H56" s="25">
        <v>2.6631807542010799E-3</v>
      </c>
      <c r="I56" s="6" t="s">
        <v>244</v>
      </c>
      <c r="J56" s="6" t="s">
        <v>45</v>
      </c>
      <c r="K56" s="6" t="s">
        <v>30</v>
      </c>
      <c r="L56" s="9">
        <v>0.24218999999999999</v>
      </c>
      <c r="M56" s="8">
        <v>0.89837999999999996</v>
      </c>
      <c r="N56" s="6"/>
      <c r="O56" s="24" t="s">
        <v>245</v>
      </c>
      <c r="P56" s="6">
        <v>3.1</v>
      </c>
      <c r="Q56" s="6">
        <v>5</v>
      </c>
      <c r="R56" s="6">
        <f t="shared" si="3"/>
        <v>5</v>
      </c>
      <c r="S56" s="6">
        <v>0</v>
      </c>
      <c r="T56" s="6">
        <v>1</v>
      </c>
      <c r="U56" s="6">
        <v>0</v>
      </c>
      <c r="V56" s="6">
        <v>2</v>
      </c>
      <c r="W56" s="6">
        <f t="shared" si="4"/>
        <v>3</v>
      </c>
      <c r="X56" s="6">
        <f t="shared" si="5"/>
        <v>8</v>
      </c>
      <c r="Y56" s="6" t="s">
        <v>32</v>
      </c>
    </row>
    <row r="57" spans="1:25" ht="28">
      <c r="A57" s="19" t="s">
        <v>235</v>
      </c>
      <c r="B57" s="27" t="s">
        <v>246</v>
      </c>
      <c r="C57" s="28" t="s">
        <v>247</v>
      </c>
      <c r="D57" s="27">
        <v>46</v>
      </c>
      <c r="E57" s="27">
        <v>31234</v>
      </c>
      <c r="F57" s="27">
        <v>2</v>
      </c>
      <c r="G57" s="27">
        <v>7</v>
      </c>
      <c r="H57" s="29">
        <v>2.59828324978458E-3</v>
      </c>
      <c r="I57" s="27" t="s">
        <v>248</v>
      </c>
      <c r="J57" s="27" t="s">
        <v>29</v>
      </c>
      <c r="K57" s="27" t="s">
        <v>30</v>
      </c>
      <c r="L57" s="31">
        <v>0.26086999999999999</v>
      </c>
      <c r="M57" s="32">
        <v>0.72706000000000004</v>
      </c>
      <c r="N57" s="27"/>
      <c r="O57" s="27" t="s">
        <v>314</v>
      </c>
      <c r="P57" s="27">
        <v>1.6</v>
      </c>
      <c r="Q57" s="27">
        <v>5</v>
      </c>
      <c r="R57" s="27">
        <f t="shared" si="3"/>
        <v>5</v>
      </c>
      <c r="S57" s="27">
        <v>0</v>
      </c>
      <c r="T57" s="27">
        <v>1</v>
      </c>
      <c r="U57" s="27">
        <v>0</v>
      </c>
      <c r="V57" s="27">
        <v>0</v>
      </c>
      <c r="W57" s="27">
        <f t="shared" si="4"/>
        <v>1</v>
      </c>
      <c r="X57" s="27">
        <f t="shared" si="5"/>
        <v>6</v>
      </c>
      <c r="Y57" s="27" t="s">
        <v>37</v>
      </c>
    </row>
    <row r="58" spans="1:25" s="38" customFormat="1" ht="42">
      <c r="A58" s="21" t="s">
        <v>235</v>
      </c>
      <c r="B58" s="33" t="s">
        <v>246</v>
      </c>
      <c r="C58" s="34" t="s">
        <v>249</v>
      </c>
      <c r="D58" s="33">
        <v>46</v>
      </c>
      <c r="E58" s="33">
        <v>31234</v>
      </c>
      <c r="F58" s="33">
        <v>2</v>
      </c>
      <c r="G58" s="33">
        <v>2</v>
      </c>
      <c r="H58" s="35">
        <v>4.0757108777354399E-4</v>
      </c>
      <c r="I58" s="33" t="s">
        <v>250</v>
      </c>
      <c r="J58" s="33" t="s">
        <v>29</v>
      </c>
      <c r="K58" s="33" t="s">
        <v>30</v>
      </c>
      <c r="L58" s="37">
        <v>8.9742000000000002E-2</v>
      </c>
      <c r="M58" s="36">
        <v>0.92505999999999999</v>
      </c>
      <c r="N58" s="33"/>
      <c r="O58" s="21" t="s">
        <v>251</v>
      </c>
      <c r="P58" s="33">
        <v>1.6</v>
      </c>
      <c r="Q58" s="33">
        <v>5</v>
      </c>
      <c r="R58" s="33">
        <f t="shared" si="3"/>
        <v>5</v>
      </c>
      <c r="S58" s="33">
        <v>0</v>
      </c>
      <c r="T58" s="33">
        <v>0</v>
      </c>
      <c r="U58" s="33">
        <v>0</v>
      </c>
      <c r="V58" s="33">
        <v>0</v>
      </c>
      <c r="W58" s="33">
        <f t="shared" si="4"/>
        <v>0</v>
      </c>
      <c r="X58" s="33">
        <f t="shared" si="5"/>
        <v>5</v>
      </c>
      <c r="Y58" s="33" t="s">
        <v>37</v>
      </c>
    </row>
    <row r="59" spans="1:25" ht="42">
      <c r="A59" s="19" t="s">
        <v>235</v>
      </c>
      <c r="B59" s="27" t="s">
        <v>252</v>
      </c>
      <c r="C59" s="28" t="s">
        <v>253</v>
      </c>
      <c r="D59" s="27">
        <v>32</v>
      </c>
      <c r="E59" s="27">
        <v>31234</v>
      </c>
      <c r="F59" s="27">
        <v>2</v>
      </c>
      <c r="G59" s="27">
        <v>18</v>
      </c>
      <c r="H59" s="29">
        <v>4.55278586474182E-3</v>
      </c>
      <c r="I59" s="27" t="s">
        <v>254</v>
      </c>
      <c r="J59" s="27" t="s">
        <v>29</v>
      </c>
      <c r="K59" s="27" t="s">
        <v>30</v>
      </c>
      <c r="L59" s="31">
        <v>0.80208000000000002</v>
      </c>
      <c r="M59" s="32">
        <v>0.81988000000000005</v>
      </c>
      <c r="N59" s="27"/>
      <c r="O59" s="27" t="s">
        <v>313</v>
      </c>
      <c r="P59" s="27">
        <v>0.2</v>
      </c>
      <c r="Q59" s="27">
        <v>5</v>
      </c>
      <c r="R59" s="27">
        <f t="shared" si="3"/>
        <v>5</v>
      </c>
      <c r="S59" s="27">
        <v>0</v>
      </c>
      <c r="T59" s="27">
        <v>0</v>
      </c>
      <c r="U59" s="27">
        <v>0</v>
      </c>
      <c r="V59" s="27">
        <v>0</v>
      </c>
      <c r="W59" s="27">
        <f t="shared" ref="W59:W70" si="6">SUM(S59:V59)</f>
        <v>0</v>
      </c>
      <c r="X59" s="27">
        <f t="shared" ref="X59:X70" si="7">R59+W59</f>
        <v>5</v>
      </c>
      <c r="Y59" s="27" t="s">
        <v>37</v>
      </c>
    </row>
    <row r="60" spans="1:25" s="38" customFormat="1" ht="42">
      <c r="A60" s="21" t="s">
        <v>235</v>
      </c>
      <c r="B60" s="33" t="s">
        <v>252</v>
      </c>
      <c r="C60" s="34" t="s">
        <v>255</v>
      </c>
      <c r="D60" s="33">
        <v>32</v>
      </c>
      <c r="E60" s="33">
        <v>31234</v>
      </c>
      <c r="F60" s="33">
        <v>2</v>
      </c>
      <c r="G60" s="33">
        <v>18</v>
      </c>
      <c r="H60" s="35">
        <v>4.5927287914804401E-3</v>
      </c>
      <c r="I60" s="33" t="s">
        <v>256</v>
      </c>
      <c r="J60" s="33" t="s">
        <v>29</v>
      </c>
      <c r="K60" s="33" t="s">
        <v>30</v>
      </c>
      <c r="L60" s="37">
        <v>0.30615999999999999</v>
      </c>
      <c r="M60" s="36">
        <v>0.74661</v>
      </c>
      <c r="N60" s="33"/>
      <c r="O60" s="33" t="s">
        <v>312</v>
      </c>
      <c r="P60" s="33">
        <v>0.2</v>
      </c>
      <c r="Q60" s="33">
        <v>5</v>
      </c>
      <c r="R60" s="33">
        <f t="shared" si="3"/>
        <v>5</v>
      </c>
      <c r="S60" s="33">
        <v>0</v>
      </c>
      <c r="T60" s="33">
        <v>0</v>
      </c>
      <c r="U60" s="33">
        <v>0</v>
      </c>
      <c r="V60" s="33">
        <v>0</v>
      </c>
      <c r="W60" s="33">
        <f t="shared" si="6"/>
        <v>0</v>
      </c>
      <c r="X60" s="33">
        <f t="shared" si="7"/>
        <v>5</v>
      </c>
      <c r="Y60" s="33" t="s">
        <v>37</v>
      </c>
    </row>
    <row r="61" spans="1:25">
      <c r="A61" s="19" t="s">
        <v>257</v>
      </c>
      <c r="B61" s="27" t="s">
        <v>258</v>
      </c>
      <c r="C61" s="28" t="s">
        <v>259</v>
      </c>
      <c r="D61" s="27">
        <v>34</v>
      </c>
      <c r="E61" s="27">
        <v>34002</v>
      </c>
      <c r="F61" s="27">
        <v>2</v>
      </c>
      <c r="G61" s="27">
        <v>8</v>
      </c>
      <c r="H61" s="29">
        <v>1.7707694230888101E-4</v>
      </c>
      <c r="I61" s="27" t="s">
        <v>260</v>
      </c>
      <c r="J61" s="27" t="s">
        <v>45</v>
      </c>
      <c r="K61" s="30" t="s">
        <v>105</v>
      </c>
      <c r="L61" s="31">
        <v>1.4509000000000001</v>
      </c>
      <c r="M61" s="31">
        <v>1.6651</v>
      </c>
      <c r="N61" s="27"/>
      <c r="O61" s="15" t="s">
        <v>261</v>
      </c>
      <c r="P61" s="27">
        <v>3</v>
      </c>
      <c r="Q61" s="27">
        <v>5</v>
      </c>
      <c r="R61" s="27">
        <f t="shared" si="3"/>
        <v>5</v>
      </c>
      <c r="S61" s="27">
        <v>0</v>
      </c>
      <c r="T61" s="27">
        <v>0</v>
      </c>
      <c r="U61" s="27">
        <v>0</v>
      </c>
      <c r="V61" s="27">
        <v>0</v>
      </c>
      <c r="W61" s="27">
        <f t="shared" si="6"/>
        <v>0</v>
      </c>
      <c r="X61" s="27">
        <f t="shared" si="7"/>
        <v>5</v>
      </c>
      <c r="Y61" s="27" t="s">
        <v>37</v>
      </c>
    </row>
    <row r="62" spans="1:25" ht="28">
      <c r="A62" s="20" t="s">
        <v>257</v>
      </c>
      <c r="B62" s="6" t="s">
        <v>262</v>
      </c>
      <c r="C62" s="7" t="s">
        <v>263</v>
      </c>
      <c r="D62" s="6">
        <v>35</v>
      </c>
      <c r="E62" s="6">
        <v>34002</v>
      </c>
      <c r="F62" s="6">
        <v>2</v>
      </c>
      <c r="G62" s="6">
        <v>17</v>
      </c>
      <c r="H62" s="25">
        <v>1.2987303651736701E-3</v>
      </c>
      <c r="I62" s="6" t="s">
        <v>264</v>
      </c>
      <c r="J62" s="6" t="s">
        <v>29</v>
      </c>
      <c r="K62" s="6" t="s">
        <v>30</v>
      </c>
      <c r="L62" s="8">
        <v>1.2388999999999999</v>
      </c>
      <c r="M62" s="9">
        <v>0.94201000000000001</v>
      </c>
      <c r="N62" s="6"/>
      <c r="O62" s="10" t="s">
        <v>265</v>
      </c>
      <c r="P62" s="6">
        <v>0.2</v>
      </c>
      <c r="Q62" s="6">
        <v>5</v>
      </c>
      <c r="R62" s="6">
        <f t="shared" si="3"/>
        <v>5</v>
      </c>
      <c r="S62" s="6">
        <v>2</v>
      </c>
      <c r="T62" s="6">
        <v>0</v>
      </c>
      <c r="U62" s="6">
        <v>0</v>
      </c>
      <c r="V62" s="6">
        <v>0</v>
      </c>
      <c r="W62" s="6">
        <f t="shared" si="6"/>
        <v>2</v>
      </c>
      <c r="X62" s="6">
        <f t="shared" si="7"/>
        <v>7</v>
      </c>
      <c r="Y62" s="6" t="s">
        <v>32</v>
      </c>
    </row>
    <row r="63" spans="1:25" ht="42">
      <c r="A63" s="19" t="s">
        <v>266</v>
      </c>
      <c r="B63" s="11" t="s">
        <v>267</v>
      </c>
      <c r="C63" s="12" t="s">
        <v>268</v>
      </c>
      <c r="D63" s="11">
        <v>58</v>
      </c>
      <c r="E63" s="11">
        <v>32949</v>
      </c>
      <c r="F63" s="11">
        <v>2</v>
      </c>
      <c r="G63" s="11">
        <v>8</v>
      </c>
      <c r="H63" s="26">
        <v>2.42391167204888E-3</v>
      </c>
      <c r="I63" s="11" t="s">
        <v>269</v>
      </c>
      <c r="J63" s="11" t="s">
        <v>29</v>
      </c>
      <c r="K63" s="11" t="s">
        <v>30</v>
      </c>
      <c r="L63" s="13">
        <v>4.6928999999999998E-2</v>
      </c>
      <c r="M63" s="14">
        <v>0.77314000000000005</v>
      </c>
      <c r="N63" s="11"/>
      <c r="O63" s="22" t="s">
        <v>270</v>
      </c>
      <c r="P63" s="11">
        <v>0.2</v>
      </c>
      <c r="Q63" s="11">
        <v>5</v>
      </c>
      <c r="R63" s="11">
        <f t="shared" si="3"/>
        <v>5</v>
      </c>
      <c r="S63" s="11">
        <v>1</v>
      </c>
      <c r="T63" s="11">
        <v>1</v>
      </c>
      <c r="U63" s="11">
        <v>0</v>
      </c>
      <c r="V63" s="11">
        <v>0</v>
      </c>
      <c r="W63" s="11">
        <f t="shared" si="6"/>
        <v>2</v>
      </c>
      <c r="X63" s="11">
        <f t="shared" si="7"/>
        <v>7</v>
      </c>
      <c r="Y63" s="11" t="s">
        <v>32</v>
      </c>
    </row>
    <row r="64" spans="1:25" ht="28">
      <c r="A64" s="20" t="s">
        <v>266</v>
      </c>
      <c r="B64" s="6" t="s">
        <v>267</v>
      </c>
      <c r="C64" s="7" t="s">
        <v>271</v>
      </c>
      <c r="D64" s="6">
        <v>58</v>
      </c>
      <c r="E64" s="6">
        <v>32949</v>
      </c>
      <c r="F64" s="6">
        <v>2</v>
      </c>
      <c r="G64" s="6">
        <v>9</v>
      </c>
      <c r="H64" s="25">
        <v>2.59828324978458E-3</v>
      </c>
      <c r="I64" s="6" t="s">
        <v>272</v>
      </c>
      <c r="J64" s="6" t="s">
        <v>29</v>
      </c>
      <c r="K64" s="6" t="s">
        <v>30</v>
      </c>
      <c r="L64" s="8">
        <v>1.3173999999999999</v>
      </c>
      <c r="M64" s="8">
        <v>1.4349000000000001</v>
      </c>
      <c r="N64" s="6"/>
      <c r="O64" s="6" t="s">
        <v>273</v>
      </c>
      <c r="P64" s="6">
        <v>1.6</v>
      </c>
      <c r="Q64" s="6">
        <v>5</v>
      </c>
      <c r="R64" s="6">
        <f t="shared" si="3"/>
        <v>5</v>
      </c>
      <c r="S64" s="6">
        <v>0</v>
      </c>
      <c r="T64" s="6">
        <v>0</v>
      </c>
      <c r="U64" s="6">
        <v>0</v>
      </c>
      <c r="V64" s="6">
        <v>0</v>
      </c>
      <c r="W64" s="6">
        <f t="shared" si="6"/>
        <v>0</v>
      </c>
      <c r="X64" s="6">
        <f t="shared" si="7"/>
        <v>5</v>
      </c>
      <c r="Y64" s="6" t="s">
        <v>37</v>
      </c>
    </row>
    <row r="65" spans="1:25" ht="28">
      <c r="A65" s="19" t="s">
        <v>266</v>
      </c>
      <c r="B65" s="11" t="s">
        <v>267</v>
      </c>
      <c r="C65" s="12" t="s">
        <v>274</v>
      </c>
      <c r="D65" s="11">
        <v>58</v>
      </c>
      <c r="E65" s="11">
        <v>32949</v>
      </c>
      <c r="F65" s="11">
        <v>2</v>
      </c>
      <c r="G65" s="11">
        <v>11</v>
      </c>
      <c r="H65" s="26">
        <v>4.2499948469048197E-3</v>
      </c>
      <c r="I65" s="11" t="s">
        <v>275</v>
      </c>
      <c r="J65" s="11" t="s">
        <v>45</v>
      </c>
      <c r="K65" s="11" t="s">
        <v>30</v>
      </c>
      <c r="L65" s="13"/>
      <c r="M65" s="13"/>
      <c r="N65" s="11"/>
      <c r="O65" s="11" t="s">
        <v>276</v>
      </c>
      <c r="P65" s="11">
        <v>3</v>
      </c>
      <c r="Q65" s="11">
        <v>5</v>
      </c>
      <c r="R65" s="11">
        <f t="shared" si="3"/>
        <v>5</v>
      </c>
      <c r="S65" s="11">
        <v>0</v>
      </c>
      <c r="T65" s="11">
        <v>1</v>
      </c>
      <c r="U65" s="11">
        <v>0</v>
      </c>
      <c r="V65" s="11">
        <v>0</v>
      </c>
      <c r="W65" s="11">
        <f t="shared" si="6"/>
        <v>1</v>
      </c>
      <c r="X65" s="11">
        <f t="shared" si="7"/>
        <v>6</v>
      </c>
      <c r="Y65" s="11" t="s">
        <v>32</v>
      </c>
    </row>
    <row r="66" spans="1:25" ht="56">
      <c r="A66" s="20" t="s">
        <v>266</v>
      </c>
      <c r="B66" s="6" t="s">
        <v>277</v>
      </c>
      <c r="C66" s="7" t="s">
        <v>278</v>
      </c>
      <c r="D66" s="6">
        <v>261</v>
      </c>
      <c r="E66" s="6">
        <v>32933</v>
      </c>
      <c r="F66" s="6">
        <v>2</v>
      </c>
      <c r="G66" s="6">
        <v>2</v>
      </c>
      <c r="H66" s="25">
        <v>1.6130972932550901E-3</v>
      </c>
      <c r="I66" s="6" t="s">
        <v>279</v>
      </c>
      <c r="J66" s="6" t="s">
        <v>45</v>
      </c>
      <c r="K66" s="6" t="s">
        <v>30</v>
      </c>
      <c r="L66" s="9">
        <v>4.0592000000000003E-2</v>
      </c>
      <c r="M66" s="8">
        <v>0.71143999999999996</v>
      </c>
      <c r="N66" s="6"/>
      <c r="O66" s="24" t="s">
        <v>309</v>
      </c>
      <c r="P66" s="6">
        <v>1.6</v>
      </c>
      <c r="Q66" s="6">
        <v>5</v>
      </c>
      <c r="R66" s="6">
        <f t="shared" si="3"/>
        <v>5</v>
      </c>
      <c r="S66" s="6">
        <v>1</v>
      </c>
      <c r="T66" s="6">
        <v>1</v>
      </c>
      <c r="U66" s="6">
        <v>0</v>
      </c>
      <c r="V66" s="6">
        <v>0</v>
      </c>
      <c r="W66" s="6">
        <f t="shared" si="6"/>
        <v>2</v>
      </c>
      <c r="X66" s="6">
        <f t="shared" si="7"/>
        <v>7</v>
      </c>
      <c r="Y66" s="6" t="s">
        <v>32</v>
      </c>
    </row>
    <row r="67" spans="1:25" ht="42">
      <c r="A67" s="19" t="s">
        <v>266</v>
      </c>
      <c r="B67" s="11" t="s">
        <v>280</v>
      </c>
      <c r="C67" s="12" t="s">
        <v>281</v>
      </c>
      <c r="D67" s="11">
        <v>52</v>
      </c>
      <c r="E67" s="11">
        <v>32950</v>
      </c>
      <c r="F67" s="11">
        <v>3</v>
      </c>
      <c r="G67" s="11">
        <v>56</v>
      </c>
      <c r="H67" s="26">
        <v>4.0987820491927996E-3</v>
      </c>
      <c r="I67" s="11" t="s">
        <v>282</v>
      </c>
      <c r="J67" s="11" t="s">
        <v>29</v>
      </c>
      <c r="K67" s="11" t="s">
        <v>30</v>
      </c>
      <c r="L67" s="13">
        <v>0.66549000000000003</v>
      </c>
      <c r="M67" s="14">
        <v>0.94245000000000001</v>
      </c>
      <c r="N67" s="11"/>
      <c r="O67" s="22" t="s">
        <v>310</v>
      </c>
      <c r="P67" s="11">
        <v>0.3</v>
      </c>
      <c r="Q67" s="11">
        <v>5</v>
      </c>
      <c r="R67" s="11">
        <f t="shared" si="3"/>
        <v>5</v>
      </c>
      <c r="S67" s="11">
        <v>1</v>
      </c>
      <c r="T67" s="11">
        <v>0</v>
      </c>
      <c r="U67" s="11">
        <v>0</v>
      </c>
      <c r="V67" s="11">
        <v>0</v>
      </c>
      <c r="W67" s="11">
        <f t="shared" si="6"/>
        <v>1</v>
      </c>
      <c r="X67" s="11">
        <f t="shared" si="7"/>
        <v>6</v>
      </c>
      <c r="Y67" s="11" t="s">
        <v>37</v>
      </c>
    </row>
    <row r="68" spans="1:25" ht="28">
      <c r="A68" s="20" t="s">
        <v>266</v>
      </c>
      <c r="B68" s="6" t="s">
        <v>280</v>
      </c>
      <c r="C68" s="7" t="s">
        <v>283</v>
      </c>
      <c r="D68" s="6">
        <v>52</v>
      </c>
      <c r="E68" s="6">
        <v>32950</v>
      </c>
      <c r="F68" s="6">
        <v>2</v>
      </c>
      <c r="G68" s="6">
        <v>9</v>
      </c>
      <c r="H68" s="25">
        <v>4.9692625842361797E-3</v>
      </c>
      <c r="I68" s="6" t="s">
        <v>284</v>
      </c>
      <c r="J68" s="6" t="s">
        <v>29</v>
      </c>
      <c r="K68" s="6" t="s">
        <v>30</v>
      </c>
      <c r="L68" s="8">
        <v>0.51748000000000005</v>
      </c>
      <c r="M68" s="9">
        <v>0.83155999999999997</v>
      </c>
      <c r="N68" s="6"/>
      <c r="O68" s="24" t="s">
        <v>285</v>
      </c>
      <c r="P68" s="6">
        <v>1.6</v>
      </c>
      <c r="Q68" s="6">
        <v>5</v>
      </c>
      <c r="R68" s="6">
        <f t="shared" si="3"/>
        <v>5</v>
      </c>
      <c r="S68" s="6">
        <v>0</v>
      </c>
      <c r="T68" s="6">
        <v>0</v>
      </c>
      <c r="U68" s="6">
        <v>0</v>
      </c>
      <c r="V68" s="6">
        <v>2</v>
      </c>
      <c r="W68" s="6">
        <f t="shared" si="6"/>
        <v>2</v>
      </c>
      <c r="X68" s="6">
        <f t="shared" si="7"/>
        <v>7</v>
      </c>
      <c r="Y68" s="6" t="s">
        <v>32</v>
      </c>
    </row>
    <row r="69" spans="1:25" ht="28">
      <c r="A69" s="19" t="s">
        <v>266</v>
      </c>
      <c r="B69" s="11" t="s">
        <v>286</v>
      </c>
      <c r="C69" s="12" t="s">
        <v>287</v>
      </c>
      <c r="D69" s="11">
        <v>267</v>
      </c>
      <c r="E69" s="11">
        <v>32941</v>
      </c>
      <c r="F69" s="11">
        <v>4</v>
      </c>
      <c r="G69" s="11">
        <v>16</v>
      </c>
      <c r="H69" s="26">
        <v>1.51683051069654E-3</v>
      </c>
      <c r="I69" s="11" t="s">
        <v>288</v>
      </c>
      <c r="J69" s="11" t="s">
        <v>29</v>
      </c>
      <c r="K69" s="11" t="s">
        <v>30</v>
      </c>
      <c r="L69" s="13">
        <v>0.36203999999999997</v>
      </c>
      <c r="M69" s="14">
        <v>0.79418</v>
      </c>
      <c r="N69" s="11"/>
      <c r="O69" s="15" t="s">
        <v>289</v>
      </c>
      <c r="P69" s="11">
        <v>1.8</v>
      </c>
      <c r="Q69" s="11">
        <v>5</v>
      </c>
      <c r="R69" s="11">
        <f t="shared" si="3"/>
        <v>5</v>
      </c>
      <c r="S69" s="11">
        <v>0</v>
      </c>
      <c r="T69" s="11">
        <v>0</v>
      </c>
      <c r="U69" s="11">
        <v>0</v>
      </c>
      <c r="V69" s="11">
        <v>0</v>
      </c>
      <c r="W69" s="11">
        <f t="shared" si="6"/>
        <v>0</v>
      </c>
      <c r="X69" s="11">
        <f t="shared" si="7"/>
        <v>5</v>
      </c>
      <c r="Y69" s="11" t="s">
        <v>37</v>
      </c>
    </row>
    <row r="70" spans="1:25" ht="28">
      <c r="A70" s="6" t="s">
        <v>290</v>
      </c>
      <c r="B70" s="6" t="s">
        <v>291</v>
      </c>
      <c r="C70" s="7" t="s">
        <v>292</v>
      </c>
      <c r="D70" s="6">
        <v>365</v>
      </c>
      <c r="E70" s="6">
        <v>33054</v>
      </c>
      <c r="F70" s="6">
        <v>2</v>
      </c>
      <c r="G70" s="6">
        <v>3</v>
      </c>
      <c r="H70" s="25">
        <v>4.7181557079902002E-3</v>
      </c>
      <c r="I70" s="6" t="s">
        <v>293</v>
      </c>
      <c r="J70" s="6" t="s">
        <v>29</v>
      </c>
      <c r="K70" s="6" t="s">
        <v>30</v>
      </c>
      <c r="L70" s="8">
        <v>0.19786000000000001</v>
      </c>
      <c r="M70" s="9">
        <v>0.71416999999999997</v>
      </c>
      <c r="N70" s="6" t="s">
        <v>46</v>
      </c>
      <c r="O70" s="6" t="s">
        <v>294</v>
      </c>
      <c r="P70" s="6">
        <v>0.2</v>
      </c>
      <c r="Q70" s="6">
        <v>5</v>
      </c>
      <c r="R70" s="6">
        <f t="shared" si="3"/>
        <v>5</v>
      </c>
      <c r="S70" s="6">
        <v>0</v>
      </c>
      <c r="T70" s="6">
        <v>0</v>
      </c>
      <c r="U70" s="6">
        <v>0</v>
      </c>
      <c r="V70" s="6">
        <v>0</v>
      </c>
      <c r="W70" s="6">
        <f t="shared" si="6"/>
        <v>0</v>
      </c>
      <c r="X70" s="6">
        <f t="shared" si="7"/>
        <v>5</v>
      </c>
      <c r="Y70" s="6" t="s">
        <v>37</v>
      </c>
    </row>
  </sheetData>
  <conditionalFormatting sqref="N49:N50 N53 N64">
    <cfRule type="cellIs" dxfId="0" priority="1" stopIfTrue="1" operator="equal">
      <formula>"Y"</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triaged_signals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Damian Smedley</dc:creator>
  <cp:lastModifiedBy>Damian Smedley</cp:lastModifiedBy>
  <dcterms:created xsi:type="dcterms:W3CDTF">2024-08-27T13:10:52Z</dcterms:created>
  <dcterms:modified xsi:type="dcterms:W3CDTF">2024-09-17T15:27:14Z</dcterms:modified>
</cp:coreProperties>
</file>