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nj-my.sharepoint.com/personal/ahenze_its_jnj_com/Documents/Documents/Final Submission TAPA/"/>
    </mc:Choice>
  </mc:AlternateContent>
  <xr:revisionPtr revIDLastSave="566" documentId="13_ncr:1_{29803604-1908-49E0-AC43-953FDAD48E8F}" xr6:coauthVersionLast="47" xr6:coauthVersionMax="47" xr10:uidLastSave="{2280F793-BD73-4CDD-8A0E-88BDC1D474F1}"/>
  <bookViews>
    <workbookView xWindow="-110" yWindow="-110" windowWidth="19420" windowHeight="10300" xr2:uid="{C580F59B-8C48-448C-ACE7-D968DE823F20}"/>
  </bookViews>
  <sheets>
    <sheet name="Fig. 3b" sheetId="1" r:id="rId1"/>
    <sheet name="Fig. 3c" sheetId="5" r:id="rId2"/>
    <sheet name="Fig. 3d" sheetId="2" r:id="rId3"/>
    <sheet name="Fig. 3g" sheetId="3" r:id="rId4"/>
    <sheet name="Fig.3h" sheetId="4" r:id="rId5"/>
    <sheet name="Fig.3i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16" i="1"/>
  <c r="G6" i="3"/>
  <c r="G5" i="3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L7" i="4" s="1"/>
  <c r="F38" i="3"/>
  <c r="F37" i="3"/>
  <c r="F36" i="3"/>
  <c r="F35" i="3"/>
  <c r="F34" i="3"/>
  <c r="F33" i="3"/>
  <c r="F32" i="3"/>
  <c r="F31" i="3"/>
  <c r="F30" i="3"/>
  <c r="F29" i="3"/>
  <c r="G31" i="3" s="1"/>
  <c r="F27" i="3"/>
  <c r="F28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G10" i="3" s="1"/>
  <c r="F8" i="3"/>
  <c r="F7" i="3"/>
  <c r="F6" i="3"/>
  <c r="F5" i="3"/>
  <c r="F4" i="3"/>
  <c r="P27" i="2"/>
  <c r="P26" i="2"/>
  <c r="P22" i="2"/>
  <c r="P21" i="2"/>
  <c r="P17" i="2"/>
  <c r="P16" i="2"/>
  <c r="P12" i="2"/>
  <c r="P11" i="2"/>
  <c r="P7" i="2"/>
  <c r="P6" i="2"/>
  <c r="F7" i="5"/>
  <c r="E6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10" i="1"/>
  <c r="D6" i="1"/>
  <c r="D7" i="1"/>
  <c r="D8" i="1"/>
  <c r="D9" i="1"/>
  <c r="D5" i="1"/>
  <c r="G35" i="3" l="1"/>
  <c r="G36" i="3"/>
  <c r="E7" i="1"/>
  <c r="E12" i="1"/>
  <c r="E11" i="1"/>
  <c r="E27" i="1"/>
  <c r="E26" i="1"/>
  <c r="E22" i="1"/>
  <c r="E17" i="1"/>
  <c r="G30" i="3"/>
  <c r="L13" i="4"/>
  <c r="L27" i="4"/>
  <c r="L18" i="4"/>
  <c r="L23" i="4"/>
  <c r="L38" i="4"/>
  <c r="L17" i="4"/>
  <c r="L33" i="4"/>
  <c r="L8" i="4"/>
  <c r="L28" i="4"/>
  <c r="L37" i="4"/>
  <c r="L12" i="4"/>
  <c r="L22" i="4"/>
  <c r="L32" i="4"/>
  <c r="G25" i="3"/>
  <c r="G21" i="3"/>
  <c r="G16" i="3"/>
  <c r="G20" i="3"/>
  <c r="G26" i="3"/>
  <c r="G15" i="3"/>
  <c r="G11" i="3"/>
  <c r="F12" i="5"/>
  <c r="F28" i="5"/>
  <c r="F23" i="5"/>
  <c r="F18" i="5"/>
  <c r="F13" i="5"/>
  <c r="F8" i="5"/>
  <c r="F22" i="5"/>
  <c r="F17" i="5"/>
  <c r="F27" i="5"/>
  <c r="E21" i="1"/>
</calcChain>
</file>

<file path=xl/sharedStrings.xml><?xml version="1.0" encoding="utf-8"?>
<sst xmlns="http://schemas.openxmlformats.org/spreadsheetml/2006/main" count="381" uniqueCount="72">
  <si>
    <t>Fig. 3b</t>
  </si>
  <si>
    <t>SARS-CoV2 Viral load (viral RNA) in the lung, JNJ-9676  BID in dose response study</t>
  </si>
  <si>
    <r>
      <rPr>
        <sz val="9"/>
        <color rgb="FFFF0000"/>
        <rFont val="Calibri"/>
        <family val="2"/>
        <scheme val="minor"/>
      </rPr>
      <t>Ave</t>
    </r>
    <r>
      <rPr>
        <sz val="9"/>
        <color theme="1"/>
        <rFont val="Calibri"/>
        <family val="2"/>
        <scheme val="minor"/>
      </rPr>
      <t>/</t>
    </r>
    <r>
      <rPr>
        <sz val="9"/>
        <color rgb="FF0000FF"/>
        <rFont val="Calibri"/>
        <family val="2"/>
        <scheme val="minor"/>
      </rPr>
      <t>Med</t>
    </r>
  </si>
  <si>
    <t>Treatment</t>
  </si>
  <si>
    <t>Dose</t>
  </si>
  <si>
    <t>Copy number</t>
  </si>
  <si>
    <t>Log 10</t>
  </si>
  <si>
    <t>Av Log 10</t>
  </si>
  <si>
    <t>Vehicle</t>
  </si>
  <si>
    <t>Molnupiravir</t>
  </si>
  <si>
    <t>200 mg/kg/ BID</t>
  </si>
  <si>
    <t>87009676-AAA</t>
  </si>
  <si>
    <t>75 mg/kg BID</t>
  </si>
  <si>
    <t>25 mg/kg BID</t>
  </si>
  <si>
    <t>8.33 mg/kg BID</t>
  </si>
  <si>
    <r>
      <t>LOD is 1.3 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 viral RNA copies/mL</t>
    </r>
  </si>
  <si>
    <t>Fig. 3c</t>
  </si>
  <si>
    <t>SARS-CoV2 infectious virus in the lung, JNJ-9676 , BID in dose response study</t>
  </si>
  <si>
    <r>
      <t>TCID</t>
    </r>
    <r>
      <rPr>
        <vertAlign val="subscript"/>
        <sz val="9"/>
        <color theme="1"/>
        <rFont val="Calibri"/>
        <family val="2"/>
        <scheme val="minor"/>
      </rPr>
      <t>50</t>
    </r>
    <r>
      <rPr>
        <sz val="9"/>
        <color theme="1"/>
        <rFont val="Calibri"/>
        <family val="2"/>
        <scheme val="minor"/>
      </rPr>
      <t>/mg</t>
    </r>
  </si>
  <si>
    <t>Fig. 2d- In vivo mortality JNJ-1802, BID</t>
  </si>
  <si>
    <t>Fig. 3d</t>
  </si>
  <si>
    <t>Histopathology score data for SARS-CoV2 infected syrian golden hamsters with/without compound treatment</t>
  </si>
  <si>
    <t>% Survival</t>
  </si>
  <si>
    <t>Histopathology score</t>
  </si>
  <si>
    <t>Av score</t>
  </si>
  <si>
    <t>d p.i.</t>
  </si>
  <si>
    <t>2'CMC</t>
  </si>
  <si>
    <t>802R_10</t>
  </si>
  <si>
    <t>802R_3</t>
  </si>
  <si>
    <t>802R_1</t>
  </si>
  <si>
    <t>802R_0.3</t>
  </si>
  <si>
    <t>Day 25 = end of study</t>
  </si>
  <si>
    <t>Fig. 3g</t>
  </si>
  <si>
    <t>SARS-CoV2 Viral load (viral RNA) in the lung, JNJ-9676 ,BID treatment at different timepoints post exposture</t>
  </si>
  <si>
    <t xml:space="preserve"> </t>
  </si>
  <si>
    <t>Hour post exposure (h)</t>
  </si>
  <si>
    <t>Nirmatrelvir</t>
  </si>
  <si>
    <t>250mg/kg/ BID</t>
  </si>
  <si>
    <r>
      <t>LLoQ is 1 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 viral RNA copies/mL</t>
    </r>
  </si>
  <si>
    <t>Fig. 3h</t>
  </si>
  <si>
    <t>SARS-CoV2 infectious virus in the lung, JNJ-9676 ,BID treatement at different timepoint post exposture</t>
  </si>
  <si>
    <t> ​</t>
  </si>
  <si>
    <r>
      <t>JNJ-9676 treatment pre-exposure</t>
    </r>
    <r>
      <rPr>
        <sz val="11"/>
        <color rgb="FF000000"/>
        <rFont val="Calibri"/>
        <family val="2"/>
        <scheme val="minor"/>
      </rPr>
      <t>​</t>
    </r>
  </si>
  <si>
    <r>
      <t>75mpk, BID</t>
    </r>
    <r>
      <rPr>
        <sz val="11"/>
        <color rgb="FF000000"/>
        <rFont val="Calibri"/>
        <family val="2"/>
        <scheme val="minor"/>
      </rPr>
      <t>​</t>
    </r>
  </si>
  <si>
    <r>
      <t>25mpk, BID</t>
    </r>
    <r>
      <rPr>
        <sz val="11"/>
        <color rgb="FF000000"/>
        <rFont val="Calibri"/>
        <family val="2"/>
        <scheme val="minor"/>
      </rPr>
      <t>​</t>
    </r>
  </si>
  <si>
    <r>
      <t>8.33mpk, BID</t>
    </r>
    <r>
      <rPr>
        <sz val="11"/>
        <color rgb="FF000000"/>
        <rFont val="Calibri"/>
        <family val="2"/>
        <scheme val="minor"/>
      </rPr>
      <t>​</t>
    </r>
  </si>
  <si>
    <t>3.01 (p=0.0019)​</t>
  </si>
  <si>
    <t>3.51 (p=0.0003)​</t>
  </si>
  <si>
    <t>2.01 (p&gt;0.05)​</t>
  </si>
  <si>
    <t>0.50 (p&gt;0.05)​</t>
  </si>
  <si>
    <r>
      <t>JNJ-9676 treatment post-exposure (75mpk BID)</t>
    </r>
    <r>
      <rPr>
        <sz val="11"/>
        <color rgb="FF000000"/>
        <rFont val="Calibri"/>
        <family val="2"/>
        <scheme val="minor"/>
      </rPr>
      <t>​</t>
    </r>
  </si>
  <si>
    <r>
      <t>10hpi</t>
    </r>
    <r>
      <rPr>
        <sz val="11"/>
        <color rgb="FF000000"/>
        <rFont val="Calibri"/>
        <family val="2"/>
        <scheme val="minor"/>
      </rPr>
      <t>​</t>
    </r>
  </si>
  <si>
    <r>
      <t>24hpi</t>
    </r>
    <r>
      <rPr>
        <sz val="11"/>
        <color rgb="FF000000"/>
        <rFont val="Calibri"/>
        <family val="2"/>
        <scheme val="minor"/>
      </rPr>
      <t>​</t>
    </r>
  </si>
  <si>
    <r>
      <t>48hpi</t>
    </r>
    <r>
      <rPr>
        <sz val="11"/>
        <color rgb="FF000000"/>
        <rFont val="Calibri"/>
        <family val="2"/>
        <scheme val="minor"/>
      </rPr>
      <t>​</t>
    </r>
  </si>
  <si>
    <t>2.38 (p=0.0004)​</t>
  </si>
  <si>
    <t>2.32​ (p=0.0005)​</t>
  </si>
  <si>
    <t>1.38​ (p&gt;0.05)​</t>
  </si>
  <si>
    <t>1.65​ (p=0.0003)​</t>
  </si>
  <si>
    <t>2.00 (p&lt;0.0001)​</t>
  </si>
  <si>
    <t>1.83 (p&lt;0.0001)​</t>
  </si>
  <si>
    <t>0 mg/kg BID</t>
  </si>
  <si>
    <t>/</t>
  </si>
  <si>
    <t>(TCID50)</t>
  </si>
  <si>
    <r>
      <t>Difference infectious virus in the lung (log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 TCID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/mg lung)​ between treatment and vehicle group</t>
    </r>
  </si>
  <si>
    <t>Difference in viral load in the lung ​ (log 10 copies/mg lung) between treatment and vehicle group</t>
  </si>
  <si>
    <t>Fig.3i,  Table. Viral load and infectious virus reduction for treatment  relative to vehicle in Syrian golden hamsters infected with SARS-CoV-2 B1 and treated with JNJ-9676 pre- and post-exposure. </t>
  </si>
  <si>
    <r>
      <t>Difference in infectious virus in the lung (log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 TCID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/mg lung)​ between treatment and vehicle group</t>
    </r>
  </si>
  <si>
    <t>Difference in viral load in the lung​  (log10 copies/mg lung)​ between treatment and vehicle group</t>
  </si>
  <si>
    <t>4.41 (p=0.02)​</t>
  </si>
  <si>
    <t>4.14 (p=0.03)​</t>
  </si>
  <si>
    <t>One-way ANOVA was used to compare values. P values reflect adjusted P values taking into account Sidak's multiple comparison testing</t>
  </si>
  <si>
    <t>The analysis , 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</si>
</sst>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FF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bscript"/>
      <sz val="10"/>
      <name val="Arial"/>
      <family val="2"/>
    </font>
    <font>
      <vertAlign val="subscript"/>
      <sz val="9"/>
      <color theme="1"/>
      <name val="Calibri"/>
      <family val="2"/>
      <scheme val="minor"/>
    </font>
    <font>
      <sz val="11"/>
      <color rgb="FF242424"/>
      <name val="Aptos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b/>
      <sz val="12"/>
      <color rgb="FF242424"/>
      <name val="Aptos Narrow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1" fontId="6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1" fontId="6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1" fontId="6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0" fillId="0" borderId="0" xfId="0" applyFont="1"/>
    <xf numFmtId="0" fontId="6" fillId="2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1" fontId="2" fillId="0" borderId="6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5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center"/>
    </xf>
    <xf numFmtId="0" fontId="23" fillId="0" borderId="0" xfId="0" applyFont="1"/>
    <xf numFmtId="0" fontId="24" fillId="0" borderId="0" xfId="0" applyFont="1"/>
    <xf numFmtId="0" fontId="17" fillId="0" borderId="17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3" fillId="0" borderId="0" xfId="2" applyFill="1"/>
    <xf numFmtId="0" fontId="0" fillId="0" borderId="0" xfId="0" applyFill="1"/>
    <xf numFmtId="0" fontId="2" fillId="0" borderId="0" xfId="0" applyFont="1" applyFill="1"/>
  </cellXfs>
  <cellStyles count="3">
    <cellStyle name="Hyperlink" xfId="2" builtinId="8"/>
    <cellStyle name="Normal" xfId="0" builtinId="0"/>
    <cellStyle name="Normal 2 5_110126_SK_MF_DENV_VY_210111_1" xfId="1" xr:uid="{FEC4FEED-BC96-4C04-AE61-4E5D6048D0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0</xdr:rowOff>
        </xdr:from>
        <xdr:to>
          <xdr:col>11</xdr:col>
          <xdr:colOff>558800</xdr:colOff>
          <xdr:row>33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419099</xdr:colOff>
      <xdr:row>4</xdr:row>
      <xdr:rowOff>50800</xdr:rowOff>
    </xdr:from>
    <xdr:to>
      <xdr:col>13</xdr:col>
      <xdr:colOff>215900</xdr:colOff>
      <xdr:row>28</xdr:row>
      <xdr:rowOff>170574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DB9C60-E782-50C1-562C-0A322FCAE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2999" y="825500"/>
          <a:ext cx="3835401" cy="4755274"/>
        </a:xfrm>
        <a:prstGeom prst="rect">
          <a:avLst/>
        </a:prstGeom>
        <a:solidFill>
          <a:srgbClr val="FFFFFF">
            <a:shade val="85000"/>
          </a:srgbClr>
        </a:solidFill>
        <a:ln w="9525" cap="sq">
          <a:solidFill>
            <a:sysClr val="windowText" lastClr="000000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5</xdr:row>
          <xdr:rowOff>0</xdr:rowOff>
        </xdr:from>
        <xdr:to>
          <xdr:col>22</xdr:col>
          <xdr:colOff>419100</xdr:colOff>
          <xdr:row>25</xdr:row>
          <xdr:rowOff>152400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3</xdr:row>
      <xdr:rowOff>9525</xdr:rowOff>
    </xdr:from>
    <xdr:to>
      <xdr:col>10</xdr:col>
      <xdr:colOff>1191147</xdr:colOff>
      <xdr:row>25</xdr:row>
      <xdr:rowOff>111701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8ABC6C-54B2-D7C6-1A50-117364A57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8675" y="962025"/>
          <a:ext cx="3610497" cy="4121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600075</xdr:colOff>
      <xdr:row>5</xdr:row>
      <xdr:rowOff>66675</xdr:rowOff>
    </xdr:from>
    <xdr:to>
      <xdr:col>16</xdr:col>
      <xdr:colOff>44946</xdr:colOff>
      <xdr:row>27</xdr:row>
      <xdr:rowOff>76762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591E08-7235-4913-B883-F80757AA9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0" y="990600"/>
          <a:ext cx="3553321" cy="402963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3AD0-302F-42E4-AAE3-4A67682C3C05}">
  <sheetPr>
    <tabColor rgb="FF92D050"/>
  </sheetPr>
  <dimension ref="A1:N31"/>
  <sheetViews>
    <sheetView tabSelected="1" zoomScale="90" zoomScaleNormal="90" workbookViewId="0">
      <selection activeCell="F8" sqref="F8"/>
    </sheetView>
  </sheetViews>
  <sheetFormatPr defaultColWidth="9.1796875" defaultRowHeight="12" x14ac:dyDescent="0.3"/>
  <cols>
    <col min="1" max="1" width="12.1796875" style="1" customWidth="1"/>
    <col min="2" max="2" width="15.6328125" style="1" customWidth="1"/>
    <col min="3" max="3" width="11.36328125" style="1" customWidth="1"/>
    <col min="4" max="16384" width="9.1796875" style="1"/>
  </cols>
  <sheetData>
    <row r="1" spans="1:14" ht="13" x14ac:dyDescent="0.3">
      <c r="A1" s="67" t="s">
        <v>0</v>
      </c>
      <c r="B1" s="67" t="s">
        <v>1</v>
      </c>
      <c r="C1" s="68"/>
      <c r="D1" s="68"/>
    </row>
    <row r="2" spans="1:14" ht="14.5" x14ac:dyDescent="0.35">
      <c r="H2" s="88"/>
      <c r="I2" s="87"/>
      <c r="J2" s="89"/>
      <c r="K2" s="89"/>
      <c r="L2" s="89"/>
      <c r="M2" s="89"/>
      <c r="N2" s="89"/>
    </row>
    <row r="3" spans="1:14" x14ac:dyDescent="0.3">
      <c r="E3" s="2" t="s">
        <v>2</v>
      </c>
    </row>
    <row r="4" spans="1:14" ht="12.5" thickBot="1" x14ac:dyDescent="0.35">
      <c r="A4" s="3" t="s">
        <v>3</v>
      </c>
      <c r="B4" s="4" t="s">
        <v>4</v>
      </c>
      <c r="C4" s="5" t="s">
        <v>5</v>
      </c>
      <c r="D4" s="3" t="s">
        <v>6</v>
      </c>
      <c r="E4" s="6" t="s">
        <v>7</v>
      </c>
    </row>
    <row r="5" spans="1:14" x14ac:dyDescent="0.3">
      <c r="A5" s="15" t="s">
        <v>8</v>
      </c>
      <c r="B5" s="39" t="s">
        <v>60</v>
      </c>
      <c r="C5" s="16">
        <v>1962000</v>
      </c>
      <c r="D5" s="17">
        <f>LOG10(C5)</f>
        <v>6.2926990030439294</v>
      </c>
      <c r="E5" s="2"/>
    </row>
    <row r="6" spans="1:14" x14ac:dyDescent="0.3">
      <c r="A6" s="15" t="s">
        <v>8</v>
      </c>
      <c r="B6" s="2" t="s">
        <v>60</v>
      </c>
      <c r="C6" s="16">
        <v>3290789474</v>
      </c>
      <c r="D6" s="17">
        <f>LOG10(C6)</f>
        <v>9.5173000994913863</v>
      </c>
      <c r="E6" s="18">
        <f>AVERAGE(D5:D9)</f>
        <v>10.371038166890552</v>
      </c>
    </row>
    <row r="7" spans="1:14" x14ac:dyDescent="0.3">
      <c r="A7" s="15" t="s">
        <v>8</v>
      </c>
      <c r="B7" s="2" t="s">
        <v>60</v>
      </c>
      <c r="C7" s="16">
        <v>6313636364</v>
      </c>
      <c r="D7" s="17">
        <f t="shared" ref="D7:D22" si="0">LOG10(C7)</f>
        <v>9.8002795649404231</v>
      </c>
      <c r="E7" s="19">
        <f>MEDIAN(D5:D9)</f>
        <v>9.8002795649404231</v>
      </c>
    </row>
    <row r="8" spans="1:14" x14ac:dyDescent="0.3">
      <c r="A8" s="15" t="s">
        <v>8</v>
      </c>
      <c r="B8" s="2" t="s">
        <v>60</v>
      </c>
      <c r="C8" s="16">
        <v>1.766071429E+16</v>
      </c>
      <c r="D8" s="17">
        <f t="shared" si="0"/>
        <v>16.247008264696369</v>
      </c>
    </row>
    <row r="9" spans="1:14" ht="12.5" thickBot="1" x14ac:dyDescent="0.35">
      <c r="A9" s="20" t="s">
        <v>8</v>
      </c>
      <c r="B9" s="42" t="s">
        <v>60</v>
      </c>
      <c r="C9" s="22">
        <v>9951851852</v>
      </c>
      <c r="D9" s="23">
        <f t="shared" si="0"/>
        <v>9.9979039022806457</v>
      </c>
      <c r="E9" s="24"/>
    </row>
    <row r="10" spans="1:14" x14ac:dyDescent="0.3">
      <c r="A10" s="7" t="s">
        <v>9</v>
      </c>
      <c r="B10" s="7" t="s">
        <v>10</v>
      </c>
      <c r="C10" s="16">
        <v>5440789474</v>
      </c>
      <c r="D10" s="17">
        <f t="shared" si="0"/>
        <v>9.7356619216329818</v>
      </c>
      <c r="E10" s="2"/>
    </row>
    <row r="11" spans="1:14" x14ac:dyDescent="0.3">
      <c r="A11" s="7" t="s">
        <v>9</v>
      </c>
      <c r="B11" s="7" t="s">
        <v>10</v>
      </c>
      <c r="C11" s="16">
        <v>8113333333</v>
      </c>
      <c r="D11" s="17">
        <f t="shared" si="0"/>
        <v>9.9091993191565404</v>
      </c>
      <c r="E11" s="18">
        <f>AVERAGE(D10:D14)</f>
        <v>9.7815994090531824</v>
      </c>
    </row>
    <row r="12" spans="1:14" x14ac:dyDescent="0.3">
      <c r="A12" s="7" t="s">
        <v>9</v>
      </c>
      <c r="B12" s="7" t="s">
        <v>10</v>
      </c>
      <c r="C12" s="16">
        <v>8534722222</v>
      </c>
      <c r="D12" s="17">
        <f t="shared" si="0"/>
        <v>9.9311893907798972</v>
      </c>
      <c r="E12" s="19">
        <f>MEDIAN(D10:D14)</f>
        <v>9.7356619216329818</v>
      </c>
    </row>
    <row r="13" spans="1:14" x14ac:dyDescent="0.3">
      <c r="A13" s="7" t="s">
        <v>9</v>
      </c>
      <c r="B13" s="7" t="s">
        <v>10</v>
      </c>
      <c r="C13" s="16">
        <v>4380392157</v>
      </c>
      <c r="D13" s="17">
        <f t="shared" si="0"/>
        <v>9.6415129926952616</v>
      </c>
    </row>
    <row r="14" spans="1:14" ht="12.5" thickBot="1" x14ac:dyDescent="0.35">
      <c r="A14" s="25" t="s">
        <v>9</v>
      </c>
      <c r="B14" s="25" t="s">
        <v>10</v>
      </c>
      <c r="C14" s="22">
        <v>4902678571</v>
      </c>
      <c r="D14" s="23">
        <f t="shared" si="0"/>
        <v>9.6904334210012308</v>
      </c>
      <c r="E14" s="24"/>
    </row>
    <row r="15" spans="1:14" x14ac:dyDescent="0.3">
      <c r="A15" s="26" t="s">
        <v>11</v>
      </c>
      <c r="B15" s="2" t="s">
        <v>12</v>
      </c>
      <c r="C15" s="16">
        <v>493</v>
      </c>
      <c r="D15" s="17">
        <f t="shared" si="0"/>
        <v>2.6928469192772302</v>
      </c>
      <c r="E15" s="2"/>
    </row>
    <row r="16" spans="1:14" x14ac:dyDescent="0.3">
      <c r="A16" s="26" t="s">
        <v>11</v>
      </c>
      <c r="B16" s="2" t="s">
        <v>12</v>
      </c>
      <c r="C16" s="16">
        <v>1364</v>
      </c>
      <c r="D16" s="17">
        <f t="shared" si="0"/>
        <v>3.1348143703204601</v>
      </c>
      <c r="E16" s="18">
        <f>AVERAGE(D15:D19)</f>
        <v>4.5657267280485403</v>
      </c>
    </row>
    <row r="17" spans="1:5" x14ac:dyDescent="0.3">
      <c r="A17" s="26" t="s">
        <v>11</v>
      </c>
      <c r="B17" s="2" t="s">
        <v>12</v>
      </c>
      <c r="C17" s="16">
        <v>1663800</v>
      </c>
      <c r="D17" s="17">
        <f t="shared" si="0"/>
        <v>6.2211011199615056</v>
      </c>
      <c r="E17" s="19">
        <f>MEDIAN(D15:D19)</f>
        <v>3.1348143703204601</v>
      </c>
    </row>
    <row r="18" spans="1:5" x14ac:dyDescent="0.3">
      <c r="A18" s="26" t="s">
        <v>11</v>
      </c>
      <c r="B18" s="2" t="s">
        <v>12</v>
      </c>
      <c r="C18" s="16">
        <v>219047619</v>
      </c>
      <c r="D18" s="17">
        <f t="shared" si="0"/>
        <v>8.3405385368532432</v>
      </c>
      <c r="E18" s="2"/>
    </row>
    <row r="19" spans="1:5" ht="12.5" thickBot="1" x14ac:dyDescent="0.35">
      <c r="A19" s="27" t="s">
        <v>11</v>
      </c>
      <c r="B19" s="21" t="s">
        <v>12</v>
      </c>
      <c r="C19" s="22">
        <v>275</v>
      </c>
      <c r="D19" s="23">
        <f t="shared" si="0"/>
        <v>2.4393326938302629</v>
      </c>
      <c r="E19" s="21"/>
    </row>
    <row r="20" spans="1:5" x14ac:dyDescent="0.3">
      <c r="A20" s="26" t="s">
        <v>11</v>
      </c>
      <c r="B20" s="2" t="s">
        <v>13</v>
      </c>
      <c r="C20" s="16">
        <v>7914285714</v>
      </c>
      <c r="D20" s="17">
        <f t="shared" si="0"/>
        <v>9.8984117246984944</v>
      </c>
    </row>
    <row r="21" spans="1:5" x14ac:dyDescent="0.3">
      <c r="A21" s="26" t="s">
        <v>11</v>
      </c>
      <c r="B21" s="2" t="s">
        <v>13</v>
      </c>
      <c r="C21" s="16">
        <v>1457419355</v>
      </c>
      <c r="D21" s="17">
        <f t="shared" si="0"/>
        <v>9.1635845327981347</v>
      </c>
      <c r="E21" s="18">
        <f>AVERAGE(D20:D24)</f>
        <v>9.4610513357907848</v>
      </c>
    </row>
    <row r="22" spans="1:5" x14ac:dyDescent="0.3">
      <c r="A22" s="26" t="s">
        <v>11</v>
      </c>
      <c r="B22" s="2" t="s">
        <v>13</v>
      </c>
      <c r="C22" s="16">
        <v>1215957447</v>
      </c>
      <c r="D22" s="17">
        <f t="shared" si="0"/>
        <v>9.0849183768639765</v>
      </c>
      <c r="E22" s="19">
        <f>MEDIAN(D20:D24)</f>
        <v>9.2978010254932695</v>
      </c>
    </row>
    <row r="23" spans="1:5" x14ac:dyDescent="0.3">
      <c r="A23" s="26" t="s">
        <v>11</v>
      </c>
      <c r="B23" s="2" t="s">
        <v>13</v>
      </c>
      <c r="C23" s="16">
        <v>1985185185</v>
      </c>
      <c r="D23" s="17">
        <f t="shared" ref="D23:D29" si="1">LOG10(C23)</f>
        <v>9.2978010254932695</v>
      </c>
      <c r="E23" s="2"/>
    </row>
    <row r="24" spans="1:5" ht="12.5" thickBot="1" x14ac:dyDescent="0.35">
      <c r="A24" s="27" t="s">
        <v>11</v>
      </c>
      <c r="B24" s="21" t="s">
        <v>13</v>
      </c>
      <c r="C24" s="22">
        <v>7253389831</v>
      </c>
      <c r="D24" s="23">
        <f t="shared" si="1"/>
        <v>9.8605410191000438</v>
      </c>
      <c r="E24" s="21"/>
    </row>
    <row r="25" spans="1:5" x14ac:dyDescent="0.3">
      <c r="A25" s="28" t="s">
        <v>11</v>
      </c>
      <c r="B25" s="29" t="s">
        <v>14</v>
      </c>
      <c r="C25" s="30">
        <v>22339.622640000001</v>
      </c>
      <c r="D25" s="31">
        <f t="shared" si="1"/>
        <v>4.3490758327567676</v>
      </c>
      <c r="E25" s="32"/>
    </row>
    <row r="26" spans="1:5" x14ac:dyDescent="0.3">
      <c r="A26" s="26" t="s">
        <v>11</v>
      </c>
      <c r="B26" s="7" t="s">
        <v>14</v>
      </c>
      <c r="C26" s="16">
        <v>134042.55319999999</v>
      </c>
      <c r="D26" s="17">
        <f t="shared" si="1"/>
        <v>5.1272426915454385</v>
      </c>
      <c r="E26" s="18">
        <f>AVERAGE(D25:D29)</f>
        <v>4.5639455209577555</v>
      </c>
    </row>
    <row r="27" spans="1:5" x14ac:dyDescent="0.3">
      <c r="A27" s="26" t="s">
        <v>11</v>
      </c>
      <c r="B27" s="7" t="s">
        <v>14</v>
      </c>
      <c r="C27" s="16">
        <v>848.50877190000006</v>
      </c>
      <c r="D27" s="17">
        <f t="shared" si="1"/>
        <v>2.9286563364216072</v>
      </c>
      <c r="E27" s="19">
        <f>MEDIAN(D25:D29)</f>
        <v>4.6174569325533614</v>
      </c>
    </row>
    <row r="28" spans="1:5" x14ac:dyDescent="0.3">
      <c r="A28" s="26" t="s">
        <v>11</v>
      </c>
      <c r="B28" s="7" t="s">
        <v>14</v>
      </c>
      <c r="C28" s="16">
        <v>41443.548390000004</v>
      </c>
      <c r="D28" s="17">
        <f t="shared" si="1"/>
        <v>4.6174569325533614</v>
      </c>
      <c r="E28" s="18"/>
    </row>
    <row r="29" spans="1:5" ht="12.5" thickBot="1" x14ac:dyDescent="0.35">
      <c r="A29" s="33" t="s">
        <v>11</v>
      </c>
      <c r="B29" s="34" t="s">
        <v>14</v>
      </c>
      <c r="C29" s="35">
        <v>627040.81629999995</v>
      </c>
      <c r="D29" s="36">
        <f t="shared" si="1"/>
        <v>5.7972958115116029</v>
      </c>
      <c r="E29" s="37"/>
    </row>
    <row r="31" spans="1:5" ht="15.5" x14ac:dyDescent="0.4">
      <c r="A31" s="12" t="s">
        <v>15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ism10.Document" shapeId="2049" r:id="rId4">
          <objectPr defaultSize="0" r:id="rId5">
            <anchor moveWithCells="1">
              <from>
                <xdr:col>7</xdr:col>
                <xdr:colOff>0</xdr:colOff>
                <xdr:row>3</xdr:row>
                <xdr:rowOff>0</xdr:rowOff>
              </from>
              <to>
                <xdr:col>11</xdr:col>
                <xdr:colOff>558800</xdr:colOff>
                <xdr:row>33</xdr:row>
                <xdr:rowOff>38100</xdr:rowOff>
              </to>
            </anchor>
          </objectPr>
        </oleObject>
      </mc:Choice>
      <mc:Fallback>
        <oleObject progId="Prism10.Document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CEE0-AC53-4367-9CBA-01E05EE5B16D}">
  <sheetPr>
    <tabColor theme="9"/>
  </sheetPr>
  <dimension ref="B1:N33"/>
  <sheetViews>
    <sheetView topLeftCell="A15" workbookViewId="0">
      <selection activeCell="L2" sqref="L2"/>
    </sheetView>
  </sheetViews>
  <sheetFormatPr defaultColWidth="8.81640625" defaultRowHeight="14.5" x14ac:dyDescent="0.35"/>
  <cols>
    <col min="2" max="2" width="14.453125" customWidth="1"/>
    <col min="3" max="3" width="12.81640625" customWidth="1"/>
    <col min="4" max="4" width="13.453125" customWidth="1"/>
    <col min="5" max="6" width="17.1796875" customWidth="1"/>
  </cols>
  <sheetData>
    <row r="1" spans="2:14" x14ac:dyDescent="0.35">
      <c r="G1" s="88"/>
      <c r="H1" s="87"/>
      <c r="I1" s="88"/>
      <c r="J1" s="88"/>
      <c r="K1" s="88"/>
      <c r="L1" s="88"/>
      <c r="M1" s="88"/>
      <c r="N1" s="88"/>
    </row>
    <row r="2" spans="2:14" x14ac:dyDescent="0.35">
      <c r="B2" s="8" t="s">
        <v>16</v>
      </c>
      <c r="C2" s="8" t="s">
        <v>17</v>
      </c>
      <c r="D2" s="1"/>
      <c r="E2" s="1"/>
      <c r="F2" s="1"/>
      <c r="G2" s="89"/>
      <c r="H2" s="88"/>
      <c r="I2" s="88"/>
      <c r="J2" s="88"/>
      <c r="K2" s="88"/>
      <c r="L2" s="88"/>
      <c r="M2" s="88"/>
      <c r="N2" s="88"/>
    </row>
    <row r="3" spans="2:14" x14ac:dyDescent="0.35">
      <c r="B3" s="1"/>
      <c r="C3" s="1"/>
      <c r="D3" s="1"/>
      <c r="E3" s="1"/>
      <c r="F3" s="1"/>
      <c r="G3" s="1"/>
    </row>
    <row r="4" spans="2:14" ht="15" thickBot="1" x14ac:dyDescent="0.4">
      <c r="B4" s="1"/>
      <c r="C4" s="1"/>
      <c r="D4" s="1"/>
      <c r="E4" s="1"/>
      <c r="F4" s="2" t="s">
        <v>2</v>
      </c>
      <c r="G4" s="1"/>
    </row>
    <row r="5" spans="2:14" ht="15" thickBot="1" x14ac:dyDescent="0.4">
      <c r="B5" s="3" t="s">
        <v>3</v>
      </c>
      <c r="C5" s="4" t="s">
        <v>4</v>
      </c>
      <c r="D5" s="5" t="s">
        <v>18</v>
      </c>
      <c r="E5" s="3" t="s">
        <v>6</v>
      </c>
      <c r="F5" s="6" t="s">
        <v>7</v>
      </c>
      <c r="G5" s="1"/>
    </row>
    <row r="6" spans="2:14" x14ac:dyDescent="0.35">
      <c r="B6" s="38" t="s">
        <v>8</v>
      </c>
      <c r="C6" s="39" t="s">
        <v>60</v>
      </c>
      <c r="D6" s="40">
        <v>97249.655236499995</v>
      </c>
      <c r="E6" s="40">
        <f>LOG10(D6)</f>
        <v>4.9878880703663722</v>
      </c>
      <c r="F6" s="39"/>
      <c r="G6" s="1"/>
    </row>
    <row r="7" spans="2:14" x14ac:dyDescent="0.35">
      <c r="B7" s="15" t="s">
        <v>8</v>
      </c>
      <c r="C7" s="2" t="s">
        <v>60</v>
      </c>
      <c r="D7" s="17">
        <v>2635.2313834699999</v>
      </c>
      <c r="E7" s="17">
        <f>LOG10(D7)</f>
        <v>3.4208187539517736</v>
      </c>
      <c r="F7" s="18">
        <f>AVERAGE(E6:E10)</f>
        <v>5.2213120566643987</v>
      </c>
      <c r="G7" s="1"/>
    </row>
    <row r="8" spans="2:14" x14ac:dyDescent="0.35">
      <c r="B8" s="15" t="s">
        <v>8</v>
      </c>
      <c r="C8" s="2" t="s">
        <v>60</v>
      </c>
      <c r="D8" s="17">
        <v>37849.896887809999</v>
      </c>
      <c r="E8" s="17">
        <f t="shared" ref="E8:E30" si="0">LOG10(D8)</f>
        <v>4.578064700715454</v>
      </c>
      <c r="F8" s="19">
        <f>MEDIAN(E6:E10)</f>
        <v>4.9878880703663722</v>
      </c>
      <c r="G8" s="1"/>
    </row>
    <row r="9" spans="2:14" x14ac:dyDescent="0.35">
      <c r="B9" s="15" t="s">
        <v>8</v>
      </c>
      <c r="C9" s="2" t="s">
        <v>60</v>
      </c>
      <c r="D9" s="17">
        <v>8891397.0501946099</v>
      </c>
      <c r="E9" s="17">
        <f t="shared" si="0"/>
        <v>6.9489700043360187</v>
      </c>
      <c r="F9" s="1"/>
      <c r="G9" s="1"/>
    </row>
    <row r="10" spans="2:14" ht="15" thickBot="1" x14ac:dyDescent="0.4">
      <c r="B10" s="41" t="s">
        <v>8</v>
      </c>
      <c r="C10" s="42" t="s">
        <v>60</v>
      </c>
      <c r="D10" s="36">
        <v>1481899.5083657701</v>
      </c>
      <c r="E10" s="36">
        <f t="shared" si="0"/>
        <v>6.1708187539523758</v>
      </c>
      <c r="F10" s="43"/>
      <c r="G10" s="1"/>
    </row>
    <row r="11" spans="2:14" x14ac:dyDescent="0.35">
      <c r="B11" s="44" t="s">
        <v>9</v>
      </c>
      <c r="C11" s="44" t="s">
        <v>10</v>
      </c>
      <c r="D11" s="40">
        <v>10248.122046840001</v>
      </c>
      <c r="E11" s="40">
        <f t="shared" si="0"/>
        <v>4.0106442888632428</v>
      </c>
      <c r="F11" s="39"/>
      <c r="G11" s="1"/>
    </row>
    <row r="12" spans="2:14" x14ac:dyDescent="0.35">
      <c r="B12" s="7" t="s">
        <v>9</v>
      </c>
      <c r="C12" s="7" t="s">
        <v>10</v>
      </c>
      <c r="D12" s="17">
        <v>2288.5984164699998</v>
      </c>
      <c r="E12" s="17">
        <f t="shared" si="0"/>
        <v>3.3595695931062619</v>
      </c>
      <c r="F12" s="18">
        <f>AVERAGE(E11:E15)</f>
        <v>4.5403186139862814</v>
      </c>
      <c r="G12" s="1"/>
    </row>
    <row r="13" spans="2:14" x14ac:dyDescent="0.35">
      <c r="B13" s="7" t="s">
        <v>9</v>
      </c>
      <c r="C13" s="7" t="s">
        <v>10</v>
      </c>
      <c r="D13" s="17">
        <v>1353038.68155135</v>
      </c>
      <c r="E13" s="17">
        <f t="shared" si="0"/>
        <v>6.1313102126687005</v>
      </c>
      <c r="F13" s="19">
        <f>MEDIAN(E11:E15)</f>
        <v>4.2052189536131133</v>
      </c>
      <c r="G13" s="1"/>
    </row>
    <row r="14" spans="2:14" x14ac:dyDescent="0.35">
      <c r="B14" s="7" t="s">
        <v>9</v>
      </c>
      <c r="C14" s="7" t="s">
        <v>10</v>
      </c>
      <c r="D14" s="17">
        <v>16040.538855930001</v>
      </c>
      <c r="E14" s="17">
        <f t="shared" si="0"/>
        <v>4.2052189536131133</v>
      </c>
      <c r="F14" s="1"/>
      <c r="G14" s="1"/>
    </row>
    <row r="15" spans="2:14" ht="15" thickBot="1" x14ac:dyDescent="0.4">
      <c r="B15" s="34" t="s">
        <v>9</v>
      </c>
      <c r="C15" s="34" t="s">
        <v>10</v>
      </c>
      <c r="D15" s="36">
        <v>98821.176880259998</v>
      </c>
      <c r="E15" s="36">
        <f t="shared" si="0"/>
        <v>4.9948500216800857</v>
      </c>
      <c r="F15" s="43"/>
      <c r="G15" s="1"/>
    </row>
    <row r="16" spans="2:14" x14ac:dyDescent="0.35">
      <c r="B16" s="26" t="s">
        <v>11</v>
      </c>
      <c r="C16" s="2" t="s">
        <v>12</v>
      </c>
      <c r="D16" s="40">
        <v>0.01</v>
      </c>
      <c r="E16" s="17">
        <f t="shared" si="0"/>
        <v>-2</v>
      </c>
      <c r="F16" s="2"/>
      <c r="G16" s="1"/>
    </row>
    <row r="17" spans="2:7" x14ac:dyDescent="0.35">
      <c r="B17" s="26" t="s">
        <v>11</v>
      </c>
      <c r="C17" s="2" t="s">
        <v>12</v>
      </c>
      <c r="D17" s="17">
        <v>1756.8209223199999</v>
      </c>
      <c r="E17" s="17">
        <f t="shared" si="0"/>
        <v>3.2447274948977407</v>
      </c>
      <c r="F17" s="18">
        <f>AVERAGE(E16:E20)</f>
        <v>1.0804032783825281</v>
      </c>
      <c r="G17" s="1"/>
    </row>
    <row r="18" spans="2:7" x14ac:dyDescent="0.35">
      <c r="B18" s="26" t="s">
        <v>11</v>
      </c>
      <c r="C18" s="2" t="s">
        <v>12</v>
      </c>
      <c r="D18" s="17">
        <v>5984.5941683999999</v>
      </c>
      <c r="E18" s="17">
        <f t="shared" si="0"/>
        <v>3.7770347050514794</v>
      </c>
      <c r="F18" s="19">
        <f>MEDIAN(E16:E20)</f>
        <v>2.3802541919634206</v>
      </c>
      <c r="G18" s="1"/>
    </row>
    <row r="19" spans="2:7" x14ac:dyDescent="0.35">
      <c r="B19" s="26" t="s">
        <v>11</v>
      </c>
      <c r="C19" s="2" t="s">
        <v>12</v>
      </c>
      <c r="D19" s="17">
        <v>240.02373635999999</v>
      </c>
      <c r="E19" s="17">
        <f t="shared" si="0"/>
        <v>2.3802541919634206</v>
      </c>
      <c r="F19" s="2"/>
      <c r="G19" s="1"/>
    </row>
    <row r="20" spans="2:7" ht="15" thickBot="1" x14ac:dyDescent="0.4">
      <c r="B20" s="27" t="s">
        <v>11</v>
      </c>
      <c r="C20" s="21" t="s">
        <v>12</v>
      </c>
      <c r="D20" s="36">
        <v>0.01</v>
      </c>
      <c r="E20" s="23">
        <f t="shared" si="0"/>
        <v>-2</v>
      </c>
      <c r="F20" s="21"/>
      <c r="G20" s="1"/>
    </row>
    <row r="21" spans="2:7" x14ac:dyDescent="0.35">
      <c r="B21" s="26" t="s">
        <v>11</v>
      </c>
      <c r="C21" s="2" t="s">
        <v>13</v>
      </c>
      <c r="D21" s="40">
        <v>0.01</v>
      </c>
      <c r="E21" s="17">
        <f t="shared" si="0"/>
        <v>-2</v>
      </c>
      <c r="F21" s="1"/>
      <c r="G21" s="1"/>
    </row>
    <row r="22" spans="2:7" x14ac:dyDescent="0.35">
      <c r="B22" s="26" t="s">
        <v>11</v>
      </c>
      <c r="C22" s="2" t="s">
        <v>13</v>
      </c>
      <c r="D22" s="17">
        <v>0.01</v>
      </c>
      <c r="E22" s="17">
        <f t="shared" si="0"/>
        <v>-2</v>
      </c>
      <c r="F22" s="18">
        <f>AVERAGE(E21:E25)</f>
        <v>0.80750928913095055</v>
      </c>
      <c r="G22" s="1"/>
    </row>
    <row r="23" spans="2:7" x14ac:dyDescent="0.35">
      <c r="B23" s="26" t="s">
        <v>11</v>
      </c>
      <c r="C23" s="2" t="s">
        <v>13</v>
      </c>
      <c r="D23" s="17">
        <v>17417.651665189998</v>
      </c>
      <c r="E23" s="17">
        <f t="shared" si="0"/>
        <v>4.2409896008669108</v>
      </c>
      <c r="F23" s="19">
        <f>MEDIAN(E21:E25)</f>
        <v>1.2806400508269959</v>
      </c>
      <c r="G23" s="1"/>
    </row>
    <row r="24" spans="2:7" x14ac:dyDescent="0.35">
      <c r="B24" s="26" t="s">
        <v>11</v>
      </c>
      <c r="C24" s="2" t="s">
        <v>13</v>
      </c>
      <c r="D24" s="17">
        <v>328.03243968999999</v>
      </c>
      <c r="E24" s="17">
        <f t="shared" si="0"/>
        <v>2.5159167939608458</v>
      </c>
      <c r="F24" s="2"/>
      <c r="G24" s="1"/>
    </row>
    <row r="25" spans="2:7" ht="15" thickBot="1" x14ac:dyDescent="0.4">
      <c r="B25" s="27" t="s">
        <v>11</v>
      </c>
      <c r="C25" s="21" t="s">
        <v>13</v>
      </c>
      <c r="D25" s="36">
        <v>19.08271002</v>
      </c>
      <c r="E25" s="23">
        <f t="shared" si="0"/>
        <v>1.2806400508269959</v>
      </c>
      <c r="F25" s="21"/>
      <c r="G25" s="1"/>
    </row>
    <row r="26" spans="2:7" x14ac:dyDescent="0.35">
      <c r="B26" s="28" t="s">
        <v>11</v>
      </c>
      <c r="C26" s="29" t="s">
        <v>14</v>
      </c>
      <c r="D26" s="40">
        <v>662125.31224853999</v>
      </c>
      <c r="E26" s="31">
        <f t="shared" si="0"/>
        <v>5.82094019075058</v>
      </c>
      <c r="F26" s="32"/>
      <c r="G26" s="1"/>
    </row>
    <row r="27" spans="2:7" x14ac:dyDescent="0.35">
      <c r="B27" s="26" t="s">
        <v>11</v>
      </c>
      <c r="C27" s="7" t="s">
        <v>14</v>
      </c>
      <c r="D27" s="17">
        <v>7237.1836455100001</v>
      </c>
      <c r="E27" s="17">
        <f t="shared" si="0"/>
        <v>3.8595695931068734</v>
      </c>
      <c r="F27" s="18">
        <f>AVERAGE(E26:E30)</f>
        <v>4.7174346146406325</v>
      </c>
      <c r="G27" s="1"/>
    </row>
    <row r="28" spans="2:7" x14ac:dyDescent="0.35">
      <c r="B28" s="26" t="s">
        <v>11</v>
      </c>
      <c r="C28" s="7" t="s">
        <v>14</v>
      </c>
      <c r="D28" s="17">
        <v>98821.176880259998</v>
      </c>
      <c r="E28" s="17">
        <f t="shared" si="0"/>
        <v>4.9948500216800857</v>
      </c>
      <c r="F28" s="19">
        <f>MEDIAN(E26:E30)</f>
        <v>4.6669632459854924</v>
      </c>
      <c r="G28" s="1"/>
    </row>
    <row r="29" spans="2:7" x14ac:dyDescent="0.35">
      <c r="B29" s="26" t="s">
        <v>11</v>
      </c>
      <c r="C29" s="7" t="s">
        <v>14</v>
      </c>
      <c r="D29" s="17">
        <v>17573.1664122</v>
      </c>
      <c r="E29" s="17">
        <f t="shared" si="0"/>
        <v>4.2448500216801337</v>
      </c>
      <c r="F29" s="18"/>
      <c r="G29" s="1"/>
    </row>
    <row r="30" spans="2:7" ht="15" thickBot="1" x14ac:dyDescent="0.4">
      <c r="B30" s="33" t="s">
        <v>11</v>
      </c>
      <c r="C30" s="34" t="s">
        <v>14</v>
      </c>
      <c r="D30" s="36">
        <v>46447.596530870003</v>
      </c>
      <c r="E30" s="36">
        <f t="shared" si="0"/>
        <v>4.6669632459854924</v>
      </c>
      <c r="F30" s="37"/>
      <c r="G30" s="1"/>
    </row>
    <row r="31" spans="2:7" x14ac:dyDescent="0.35">
      <c r="B31" s="1"/>
      <c r="C31" s="1"/>
      <c r="D31" s="1"/>
      <c r="E31" s="1"/>
      <c r="F31" s="1"/>
      <c r="G31" s="1"/>
    </row>
    <row r="32" spans="2:7" x14ac:dyDescent="0.35">
      <c r="B32" s="12"/>
      <c r="C32" s="1"/>
      <c r="D32" s="1"/>
      <c r="E32" s="1"/>
      <c r="F32" s="1"/>
      <c r="G32" s="1"/>
    </row>
    <row r="33" spans="3:3" x14ac:dyDescent="0.35">
      <c r="C33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5ADB-3B78-4464-8CDF-63210A9327B0}">
  <sheetPr>
    <tabColor theme="9"/>
  </sheetPr>
  <dimension ref="A1:W32"/>
  <sheetViews>
    <sheetView topLeftCell="L15" workbookViewId="0">
      <selection activeCell="Q5" sqref="Q5"/>
    </sheetView>
  </sheetViews>
  <sheetFormatPr defaultColWidth="8.81640625" defaultRowHeight="14.5" x14ac:dyDescent="0.35"/>
  <cols>
    <col min="13" max="14" width="15.36328125" customWidth="1"/>
    <col min="15" max="15" width="18.6328125" customWidth="1"/>
    <col min="16" max="17" width="15.36328125" customWidth="1"/>
  </cols>
  <sheetData>
    <row r="1" spans="1:23" x14ac:dyDescent="0.35">
      <c r="A1" s="11" t="s">
        <v>19</v>
      </c>
      <c r="Q1" s="88"/>
      <c r="R1" s="87"/>
      <c r="S1" s="88"/>
      <c r="T1" s="88"/>
      <c r="U1" s="88"/>
      <c r="V1" s="88"/>
      <c r="W1" s="88"/>
    </row>
    <row r="2" spans="1:23" x14ac:dyDescent="0.35">
      <c r="A2" s="1"/>
      <c r="B2" s="1"/>
      <c r="C2" s="2"/>
      <c r="D2" s="2"/>
      <c r="E2" s="2"/>
      <c r="F2" s="2"/>
      <c r="G2" s="2"/>
      <c r="H2" s="2"/>
      <c r="I2" s="1"/>
      <c r="L2" t="s">
        <v>20</v>
      </c>
      <c r="M2" s="48" t="s">
        <v>21</v>
      </c>
    </row>
    <row r="3" spans="1:23" ht="15" thickBot="1" x14ac:dyDescent="0.4">
      <c r="A3" s="1"/>
      <c r="B3" s="1"/>
      <c r="C3" s="2"/>
      <c r="D3" s="2"/>
      <c r="E3" s="2"/>
      <c r="F3" s="2"/>
      <c r="G3" s="2"/>
      <c r="H3" s="2"/>
      <c r="I3" s="1"/>
      <c r="M3" s="1"/>
      <c r="N3" s="1"/>
      <c r="O3" s="1"/>
      <c r="P3" s="2" t="s">
        <v>2</v>
      </c>
    </row>
    <row r="4" spans="1:23" ht="15" thickBot="1" x14ac:dyDescent="0.4">
      <c r="A4" s="2"/>
      <c r="B4" s="14"/>
      <c r="C4" s="14" t="s">
        <v>22</v>
      </c>
      <c r="D4" s="14"/>
      <c r="E4" s="14"/>
      <c r="F4" s="14"/>
      <c r="G4" s="14"/>
      <c r="H4" s="2"/>
      <c r="I4" s="1"/>
      <c r="M4" s="3" t="s">
        <v>3</v>
      </c>
      <c r="N4" s="4" t="s">
        <v>4</v>
      </c>
      <c r="O4" s="5" t="s">
        <v>23</v>
      </c>
      <c r="P4" s="6" t="s">
        <v>24</v>
      </c>
    </row>
    <row r="5" spans="1:23" x14ac:dyDescent="0.35">
      <c r="A5" s="14" t="s">
        <v>25</v>
      </c>
      <c r="B5" s="14" t="s">
        <v>8</v>
      </c>
      <c r="C5" s="14" t="s">
        <v>26</v>
      </c>
      <c r="D5" s="14" t="s">
        <v>27</v>
      </c>
      <c r="E5" s="14" t="s">
        <v>28</v>
      </c>
      <c r="F5" s="14" t="s">
        <v>29</v>
      </c>
      <c r="G5" s="14" t="s">
        <v>30</v>
      </c>
      <c r="H5" s="2"/>
      <c r="I5" s="1"/>
      <c r="M5" s="38" t="s">
        <v>8</v>
      </c>
      <c r="N5" s="39" t="s">
        <v>60</v>
      </c>
      <c r="O5" s="45">
        <v>4</v>
      </c>
      <c r="P5" s="39"/>
    </row>
    <row r="6" spans="1:23" x14ac:dyDescent="0.35">
      <c r="A6" s="2">
        <v>0</v>
      </c>
      <c r="B6" s="2">
        <v>100</v>
      </c>
      <c r="C6" s="2">
        <v>100</v>
      </c>
      <c r="D6" s="2">
        <v>100</v>
      </c>
      <c r="E6" s="2">
        <v>100</v>
      </c>
      <c r="F6" s="2">
        <v>100</v>
      </c>
      <c r="G6" s="2">
        <v>100</v>
      </c>
      <c r="H6" s="2"/>
      <c r="I6" s="1"/>
      <c r="M6" s="15" t="s">
        <v>8</v>
      </c>
      <c r="N6" s="2" t="s">
        <v>60</v>
      </c>
      <c r="O6" s="13">
        <v>4.5</v>
      </c>
      <c r="P6" s="18">
        <f>AVERAGE(O5:O9)</f>
        <v>3.6</v>
      </c>
    </row>
    <row r="7" spans="1:23" x14ac:dyDescent="0.35">
      <c r="A7" s="2">
        <v>1</v>
      </c>
      <c r="B7" s="2">
        <v>100</v>
      </c>
      <c r="C7" s="2">
        <v>100</v>
      </c>
      <c r="D7" s="2">
        <v>100</v>
      </c>
      <c r="E7" s="2">
        <v>100</v>
      </c>
      <c r="F7" s="2">
        <v>100</v>
      </c>
      <c r="G7" s="2">
        <v>100</v>
      </c>
      <c r="H7" s="2"/>
      <c r="I7" s="1"/>
      <c r="M7" s="15" t="s">
        <v>8</v>
      </c>
      <c r="N7" s="2" t="s">
        <v>60</v>
      </c>
      <c r="O7" s="13">
        <v>2</v>
      </c>
      <c r="P7" s="19">
        <f>MEDIAN(O5:O9)</f>
        <v>4</v>
      </c>
    </row>
    <row r="8" spans="1:23" x14ac:dyDescent="0.35">
      <c r="A8" s="2">
        <v>2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100</v>
      </c>
      <c r="H8" s="2"/>
      <c r="I8" s="1"/>
      <c r="M8" s="15" t="s">
        <v>8</v>
      </c>
      <c r="N8" s="2" t="s">
        <v>60</v>
      </c>
      <c r="O8" s="13">
        <v>4</v>
      </c>
      <c r="P8" s="1"/>
    </row>
    <row r="9" spans="1:23" ht="15" thickBot="1" x14ac:dyDescent="0.4">
      <c r="A9" s="2">
        <v>3</v>
      </c>
      <c r="B9" s="2">
        <v>100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2"/>
      <c r="I9" s="1"/>
      <c r="M9" s="41" t="s">
        <v>8</v>
      </c>
      <c r="N9" s="42" t="s">
        <v>60</v>
      </c>
      <c r="O9" s="46">
        <v>3.5</v>
      </c>
      <c r="P9" s="43"/>
    </row>
    <row r="10" spans="1:23" x14ac:dyDescent="0.35">
      <c r="A10" s="2">
        <v>4</v>
      </c>
      <c r="B10" s="2">
        <v>100</v>
      </c>
      <c r="C10" s="2">
        <v>100</v>
      </c>
      <c r="D10" s="2">
        <v>100</v>
      </c>
      <c r="E10" s="2">
        <v>100</v>
      </c>
      <c r="F10" s="2">
        <v>100</v>
      </c>
      <c r="G10" s="2">
        <v>100</v>
      </c>
      <c r="H10" s="2"/>
      <c r="I10" s="1"/>
      <c r="M10" s="44" t="s">
        <v>9</v>
      </c>
      <c r="N10" s="44" t="s">
        <v>10</v>
      </c>
      <c r="O10" s="45">
        <v>1.5</v>
      </c>
      <c r="P10" s="39"/>
    </row>
    <row r="11" spans="1:23" x14ac:dyDescent="0.35">
      <c r="A11" s="2">
        <v>5</v>
      </c>
      <c r="B11" s="2">
        <v>100</v>
      </c>
      <c r="C11" s="2">
        <v>100</v>
      </c>
      <c r="D11" s="2">
        <v>100</v>
      </c>
      <c r="E11" s="2">
        <v>100</v>
      </c>
      <c r="F11" s="2">
        <v>100</v>
      </c>
      <c r="G11" s="2">
        <v>100</v>
      </c>
      <c r="H11" s="2"/>
      <c r="I11" s="1"/>
      <c r="M11" s="7" t="s">
        <v>9</v>
      </c>
      <c r="N11" s="7" t="s">
        <v>10</v>
      </c>
      <c r="O11" s="13">
        <v>1.5</v>
      </c>
      <c r="P11" s="18">
        <f>AVERAGE(O10:O14)</f>
        <v>2.1</v>
      </c>
    </row>
    <row r="12" spans="1:23" x14ac:dyDescent="0.35">
      <c r="A12" s="2">
        <v>6</v>
      </c>
      <c r="B12" s="2">
        <v>100</v>
      </c>
      <c r="C12" s="2">
        <v>100</v>
      </c>
      <c r="D12" s="2">
        <v>100</v>
      </c>
      <c r="E12" s="2">
        <v>100</v>
      </c>
      <c r="F12" s="2">
        <v>100</v>
      </c>
      <c r="G12" s="2">
        <v>100</v>
      </c>
      <c r="H12" s="2"/>
      <c r="I12" s="1"/>
      <c r="M12" s="7" t="s">
        <v>9</v>
      </c>
      <c r="N12" s="7" t="s">
        <v>10</v>
      </c>
      <c r="O12" s="13">
        <v>3</v>
      </c>
      <c r="P12" s="19">
        <f>MEDIAN(O10:O14)</f>
        <v>1.5</v>
      </c>
    </row>
    <row r="13" spans="1:23" x14ac:dyDescent="0.35">
      <c r="A13" s="7">
        <v>7</v>
      </c>
      <c r="B13" s="2">
        <v>90</v>
      </c>
      <c r="C13" s="2">
        <v>100</v>
      </c>
      <c r="D13" s="2">
        <v>100</v>
      </c>
      <c r="E13" s="2">
        <v>100</v>
      </c>
      <c r="F13" s="2">
        <v>100</v>
      </c>
      <c r="G13" s="2">
        <v>100</v>
      </c>
      <c r="H13" s="2"/>
      <c r="I13" s="1"/>
      <c r="M13" s="7" t="s">
        <v>9</v>
      </c>
      <c r="N13" s="7" t="s">
        <v>10</v>
      </c>
      <c r="O13" s="13">
        <v>3</v>
      </c>
      <c r="P13" s="1"/>
    </row>
    <row r="14" spans="1:23" ht="15" thickBot="1" x14ac:dyDescent="0.4">
      <c r="A14" s="2">
        <v>8</v>
      </c>
      <c r="B14" s="2">
        <v>90</v>
      </c>
      <c r="C14" s="2">
        <v>100</v>
      </c>
      <c r="D14" s="2">
        <v>100</v>
      </c>
      <c r="E14" s="2">
        <v>100</v>
      </c>
      <c r="F14" s="2">
        <v>100</v>
      </c>
      <c r="G14" s="2">
        <v>100</v>
      </c>
      <c r="H14" s="2"/>
      <c r="I14" s="1"/>
      <c r="M14" s="34" t="s">
        <v>9</v>
      </c>
      <c r="N14" s="34" t="s">
        <v>10</v>
      </c>
      <c r="O14" s="46">
        <v>1.5</v>
      </c>
      <c r="P14" s="43"/>
    </row>
    <row r="15" spans="1:23" x14ac:dyDescent="0.35">
      <c r="A15" s="2">
        <v>9</v>
      </c>
      <c r="B15" s="2">
        <v>90</v>
      </c>
      <c r="C15" s="2">
        <v>100</v>
      </c>
      <c r="D15" s="2">
        <v>100</v>
      </c>
      <c r="E15" s="2">
        <v>100</v>
      </c>
      <c r="F15" s="2">
        <v>100</v>
      </c>
      <c r="G15" s="2">
        <v>100</v>
      </c>
      <c r="H15" s="2"/>
      <c r="I15" s="1"/>
      <c r="M15" s="47" t="s">
        <v>11</v>
      </c>
      <c r="N15" s="39" t="s">
        <v>12</v>
      </c>
      <c r="O15" s="45">
        <v>1</v>
      </c>
      <c r="P15" s="39"/>
    </row>
    <row r="16" spans="1:23" x14ac:dyDescent="0.35">
      <c r="A16" s="2">
        <v>10</v>
      </c>
      <c r="B16" s="2">
        <v>90</v>
      </c>
      <c r="C16" s="2">
        <v>100</v>
      </c>
      <c r="D16" s="2">
        <v>100</v>
      </c>
      <c r="E16" s="2">
        <v>100</v>
      </c>
      <c r="F16" s="2">
        <v>100</v>
      </c>
      <c r="G16" s="2">
        <v>100</v>
      </c>
      <c r="H16" s="2"/>
      <c r="I16" s="1"/>
      <c r="M16" s="26" t="s">
        <v>11</v>
      </c>
      <c r="N16" s="2" t="s">
        <v>12</v>
      </c>
      <c r="O16" s="13">
        <v>1.5</v>
      </c>
      <c r="P16" s="18">
        <f>AVERAGE(O15:O19)</f>
        <v>1.2</v>
      </c>
    </row>
    <row r="17" spans="1:16" x14ac:dyDescent="0.35">
      <c r="A17" s="2">
        <v>11</v>
      </c>
      <c r="B17" s="2">
        <v>80</v>
      </c>
      <c r="C17" s="2">
        <v>100</v>
      </c>
      <c r="D17" s="2">
        <v>100</v>
      </c>
      <c r="E17" s="2">
        <v>100</v>
      </c>
      <c r="F17" s="2">
        <v>100</v>
      </c>
      <c r="G17" s="2">
        <v>100</v>
      </c>
      <c r="H17" s="2"/>
      <c r="I17" s="1"/>
      <c r="M17" s="26" t="s">
        <v>11</v>
      </c>
      <c r="N17" s="2" t="s">
        <v>12</v>
      </c>
      <c r="O17" s="13">
        <v>1</v>
      </c>
      <c r="P17" s="19">
        <f>MEDIAN(O15:O19)</f>
        <v>1</v>
      </c>
    </row>
    <row r="18" spans="1:16" x14ac:dyDescent="0.35">
      <c r="A18" s="2">
        <v>12</v>
      </c>
      <c r="B18" s="2">
        <v>80</v>
      </c>
      <c r="C18" s="2">
        <v>100</v>
      </c>
      <c r="D18" s="2">
        <v>100</v>
      </c>
      <c r="E18" s="2">
        <v>100</v>
      </c>
      <c r="F18" s="2">
        <v>100</v>
      </c>
      <c r="G18" s="2">
        <v>100</v>
      </c>
      <c r="H18" s="2"/>
      <c r="I18" s="1"/>
      <c r="M18" s="26" t="s">
        <v>11</v>
      </c>
      <c r="N18" s="2" t="s">
        <v>12</v>
      </c>
      <c r="O18" s="13">
        <v>1.5</v>
      </c>
      <c r="P18" s="2"/>
    </row>
    <row r="19" spans="1:16" ht="15" thickBot="1" x14ac:dyDescent="0.4">
      <c r="A19" s="2">
        <v>13</v>
      </c>
      <c r="B19" s="2">
        <v>30</v>
      </c>
      <c r="C19" s="2">
        <v>90</v>
      </c>
      <c r="D19" s="2">
        <v>100</v>
      </c>
      <c r="E19" s="2">
        <v>100</v>
      </c>
      <c r="F19" s="2">
        <v>100</v>
      </c>
      <c r="G19" s="2">
        <v>100</v>
      </c>
      <c r="H19" s="2"/>
      <c r="I19" s="1"/>
      <c r="M19" s="33" t="s">
        <v>11</v>
      </c>
      <c r="N19" s="42" t="s">
        <v>12</v>
      </c>
      <c r="O19" s="46">
        <v>1</v>
      </c>
      <c r="P19" s="42"/>
    </row>
    <row r="20" spans="1:16" x14ac:dyDescent="0.35">
      <c r="A20" s="2">
        <v>14</v>
      </c>
      <c r="B20" s="2">
        <v>20</v>
      </c>
      <c r="C20" s="2">
        <v>80</v>
      </c>
      <c r="D20" s="2">
        <v>100</v>
      </c>
      <c r="E20" s="2">
        <v>100</v>
      </c>
      <c r="F20" s="2">
        <v>100</v>
      </c>
      <c r="G20" s="2">
        <v>100</v>
      </c>
      <c r="H20" s="2"/>
      <c r="I20" s="1"/>
      <c r="M20" s="26" t="s">
        <v>11</v>
      </c>
      <c r="N20" s="2" t="s">
        <v>13</v>
      </c>
      <c r="O20" s="13">
        <v>1.5</v>
      </c>
      <c r="P20" s="1"/>
    </row>
    <row r="21" spans="1:16" x14ac:dyDescent="0.35">
      <c r="A21" s="2">
        <v>15</v>
      </c>
      <c r="B21" s="2">
        <v>20</v>
      </c>
      <c r="C21" s="2">
        <v>80</v>
      </c>
      <c r="D21" s="2">
        <v>80</v>
      </c>
      <c r="E21" s="2">
        <v>100</v>
      </c>
      <c r="F21" s="2">
        <v>100</v>
      </c>
      <c r="G21" s="2">
        <v>100</v>
      </c>
      <c r="H21" s="2"/>
      <c r="I21" s="1"/>
      <c r="M21" s="26" t="s">
        <v>11</v>
      </c>
      <c r="N21" s="2" t="s">
        <v>13</v>
      </c>
      <c r="O21" s="13">
        <v>1.5</v>
      </c>
      <c r="P21" s="18">
        <f>AVERAGE(O20:O24)</f>
        <v>1.4</v>
      </c>
    </row>
    <row r="22" spans="1:16" x14ac:dyDescent="0.35">
      <c r="A22" s="2">
        <v>16</v>
      </c>
      <c r="B22" s="2">
        <v>20</v>
      </c>
      <c r="C22" s="2">
        <v>80</v>
      </c>
      <c r="D22" s="2">
        <v>80</v>
      </c>
      <c r="E22" s="2">
        <v>100</v>
      </c>
      <c r="F22" s="2">
        <v>100</v>
      </c>
      <c r="G22" s="2">
        <v>100</v>
      </c>
      <c r="H22" s="2"/>
      <c r="I22" s="1"/>
      <c r="M22" s="26" t="s">
        <v>11</v>
      </c>
      <c r="N22" s="2" t="s">
        <v>13</v>
      </c>
      <c r="O22" s="13">
        <v>1.5</v>
      </c>
      <c r="P22" s="19">
        <f>MEDIAN(O20:O24)</f>
        <v>1.5</v>
      </c>
    </row>
    <row r="23" spans="1:16" x14ac:dyDescent="0.35">
      <c r="A23" s="2">
        <v>17</v>
      </c>
      <c r="B23" s="2">
        <v>20</v>
      </c>
      <c r="C23" s="2">
        <v>80</v>
      </c>
      <c r="D23" s="2">
        <v>80</v>
      </c>
      <c r="E23" s="2">
        <v>100</v>
      </c>
      <c r="F23" s="2">
        <v>100</v>
      </c>
      <c r="G23" s="2">
        <v>90</v>
      </c>
      <c r="H23" s="2"/>
      <c r="I23" s="1"/>
      <c r="M23" s="26" t="s">
        <v>11</v>
      </c>
      <c r="N23" s="2" t="s">
        <v>13</v>
      </c>
      <c r="O23" s="13">
        <v>1</v>
      </c>
      <c r="P23" s="2"/>
    </row>
    <row r="24" spans="1:16" ht="15" thickBot="1" x14ac:dyDescent="0.4">
      <c r="A24" s="2">
        <v>18</v>
      </c>
      <c r="B24" s="2">
        <v>10</v>
      </c>
      <c r="C24" s="2">
        <v>60</v>
      </c>
      <c r="D24" s="2">
        <v>80</v>
      </c>
      <c r="E24" s="2">
        <v>100</v>
      </c>
      <c r="F24" s="2">
        <v>100</v>
      </c>
      <c r="G24" s="2">
        <v>90</v>
      </c>
      <c r="H24" s="2"/>
      <c r="I24" s="1"/>
      <c r="M24" s="33" t="s">
        <v>11</v>
      </c>
      <c r="N24" s="42" t="s">
        <v>13</v>
      </c>
      <c r="O24" s="46">
        <v>1.5</v>
      </c>
      <c r="P24" s="42"/>
    </row>
    <row r="25" spans="1:16" x14ac:dyDescent="0.35">
      <c r="A25" s="2">
        <v>19</v>
      </c>
      <c r="B25" s="2">
        <v>10</v>
      </c>
      <c r="C25" s="2">
        <v>60</v>
      </c>
      <c r="D25" s="2">
        <v>80</v>
      </c>
      <c r="E25" s="2">
        <v>100</v>
      </c>
      <c r="F25" s="2">
        <v>100</v>
      </c>
      <c r="G25" s="2">
        <v>90</v>
      </c>
      <c r="H25" s="2"/>
      <c r="I25" s="1"/>
      <c r="M25" s="47" t="s">
        <v>11</v>
      </c>
      <c r="N25" s="44" t="s">
        <v>14</v>
      </c>
      <c r="O25" s="45">
        <v>2</v>
      </c>
      <c r="P25" s="39"/>
    </row>
    <row r="26" spans="1:16" x14ac:dyDescent="0.35">
      <c r="A26" s="2">
        <v>20</v>
      </c>
      <c r="B26" s="2">
        <v>10</v>
      </c>
      <c r="C26" s="2">
        <v>60</v>
      </c>
      <c r="D26" s="2">
        <v>80</v>
      </c>
      <c r="E26" s="2">
        <v>100</v>
      </c>
      <c r="F26" s="2">
        <v>100</v>
      </c>
      <c r="G26" s="2">
        <v>90</v>
      </c>
      <c r="H26" s="2"/>
      <c r="I26" s="1"/>
      <c r="M26" s="26" t="s">
        <v>11</v>
      </c>
      <c r="N26" s="7" t="s">
        <v>14</v>
      </c>
      <c r="O26" s="13">
        <v>2</v>
      </c>
      <c r="P26" s="18">
        <f>AVERAGE(O25:O29)</f>
        <v>1.8</v>
      </c>
    </row>
    <row r="27" spans="1:16" x14ac:dyDescent="0.35">
      <c r="A27" s="2">
        <v>21</v>
      </c>
      <c r="B27" s="2">
        <v>0</v>
      </c>
      <c r="C27" s="2">
        <v>60</v>
      </c>
      <c r="D27" s="2">
        <v>80</v>
      </c>
      <c r="E27" s="2">
        <v>100</v>
      </c>
      <c r="F27" s="2">
        <v>100</v>
      </c>
      <c r="G27" s="2">
        <v>90</v>
      </c>
      <c r="H27" s="2"/>
      <c r="I27" s="1"/>
      <c r="M27" s="26" t="s">
        <v>11</v>
      </c>
      <c r="N27" s="7" t="s">
        <v>14</v>
      </c>
      <c r="O27" s="13">
        <v>2</v>
      </c>
      <c r="P27" s="19">
        <f>MEDIAN(O25:O29)</f>
        <v>2</v>
      </c>
    </row>
    <row r="28" spans="1:16" x14ac:dyDescent="0.35">
      <c r="A28" s="2">
        <v>22</v>
      </c>
      <c r="B28" s="2">
        <v>0</v>
      </c>
      <c r="C28" s="2">
        <v>60</v>
      </c>
      <c r="D28" s="2">
        <v>80</v>
      </c>
      <c r="E28" s="2">
        <v>90</v>
      </c>
      <c r="F28" s="2">
        <v>100</v>
      </c>
      <c r="G28" s="2">
        <v>90</v>
      </c>
      <c r="H28" s="2"/>
      <c r="I28" s="1"/>
      <c r="M28" s="26" t="s">
        <v>11</v>
      </c>
      <c r="N28" s="7" t="s">
        <v>14</v>
      </c>
      <c r="O28" s="13">
        <v>1.5</v>
      </c>
      <c r="P28" s="18"/>
    </row>
    <row r="29" spans="1:16" ht="15" thickBot="1" x14ac:dyDescent="0.4">
      <c r="A29" s="2">
        <v>23</v>
      </c>
      <c r="B29" s="2">
        <v>0</v>
      </c>
      <c r="C29" s="2">
        <v>60</v>
      </c>
      <c r="D29" s="2">
        <v>80</v>
      </c>
      <c r="E29" s="2">
        <v>90</v>
      </c>
      <c r="F29" s="2">
        <v>100</v>
      </c>
      <c r="G29" s="2">
        <v>90</v>
      </c>
      <c r="H29" s="2"/>
      <c r="I29" s="1"/>
      <c r="M29" s="33" t="s">
        <v>11</v>
      </c>
      <c r="N29" s="34" t="s">
        <v>14</v>
      </c>
      <c r="O29" s="46">
        <v>1.5</v>
      </c>
      <c r="P29" s="37"/>
    </row>
    <row r="30" spans="1:16" x14ac:dyDescent="0.35">
      <c r="A30" s="2">
        <v>24</v>
      </c>
      <c r="B30" s="2">
        <v>0</v>
      </c>
      <c r="C30" s="2">
        <v>50</v>
      </c>
      <c r="D30" s="2">
        <v>80</v>
      </c>
      <c r="E30" s="2">
        <v>80</v>
      </c>
      <c r="F30" s="2">
        <v>100</v>
      </c>
      <c r="G30" s="2">
        <v>90</v>
      </c>
      <c r="H30" s="2"/>
      <c r="I30" s="1"/>
    </row>
    <row r="31" spans="1:16" x14ac:dyDescent="0.35">
      <c r="A31" s="9">
        <v>25</v>
      </c>
      <c r="B31" s="9">
        <v>0</v>
      </c>
      <c r="C31" s="9">
        <v>50</v>
      </c>
      <c r="D31" s="9">
        <v>80</v>
      </c>
      <c r="E31" s="9">
        <v>80</v>
      </c>
      <c r="F31" s="9">
        <v>100</v>
      </c>
      <c r="G31" s="9">
        <v>90</v>
      </c>
      <c r="H31" s="10" t="s">
        <v>31</v>
      </c>
      <c r="I31" s="1"/>
    </row>
    <row r="32" spans="1:16" x14ac:dyDescent="0.35">
      <c r="N32" s="7"/>
    </row>
  </sheetData>
  <phoneticPr fontId="12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4097" r:id="rId3">
          <objectPr defaultSize="0" r:id="rId4">
            <anchor moveWithCells="1">
              <from>
                <xdr:col>17</xdr:col>
                <xdr:colOff>0</xdr:colOff>
                <xdr:row>5</xdr:row>
                <xdr:rowOff>0</xdr:rowOff>
              </from>
              <to>
                <xdr:col>22</xdr:col>
                <xdr:colOff>419100</xdr:colOff>
                <xdr:row>25</xdr:row>
                <xdr:rowOff>152400</xdr:rowOff>
              </to>
            </anchor>
          </objectPr>
        </oleObject>
      </mc:Choice>
      <mc:Fallback>
        <oleObject progId="Prism10.Document" shapeId="4097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BFB1-0EA2-4C3C-BDE7-7A886D2BCA67}">
  <sheetPr>
    <tabColor rgb="FF92D050"/>
  </sheetPr>
  <dimension ref="A1:Q40"/>
  <sheetViews>
    <sheetView zoomScale="40" zoomScaleNormal="40" workbookViewId="0">
      <selection activeCell="M7" sqref="M7"/>
    </sheetView>
  </sheetViews>
  <sheetFormatPr defaultColWidth="8.81640625" defaultRowHeight="14.5" x14ac:dyDescent="0.35"/>
  <cols>
    <col min="1" max="1" width="13.81640625" customWidth="1"/>
    <col min="2" max="2" width="12.1796875" customWidth="1"/>
    <col min="3" max="3" width="11.453125" customWidth="1"/>
    <col min="4" max="4" width="20.1796875" customWidth="1"/>
    <col min="5" max="5" width="13.6328125" customWidth="1"/>
    <col min="6" max="6" width="25.81640625" customWidth="1"/>
    <col min="7" max="7" width="24" customWidth="1"/>
    <col min="8" max="8" width="23.453125" customWidth="1"/>
    <col min="11" max="11" width="19.81640625" customWidth="1"/>
    <col min="12" max="12" width="20.36328125" customWidth="1"/>
    <col min="13" max="13" width="22" customWidth="1"/>
    <col min="14" max="14" width="20.36328125" customWidth="1"/>
  </cols>
  <sheetData>
    <row r="1" spans="1:17" x14ac:dyDescent="0.35">
      <c r="A1" s="11" t="s">
        <v>32</v>
      </c>
      <c r="B1" s="11" t="s">
        <v>33</v>
      </c>
    </row>
    <row r="2" spans="1:17" ht="15" thickBot="1" x14ac:dyDescent="0.4">
      <c r="F2" s="1"/>
      <c r="G2" s="2" t="s">
        <v>2</v>
      </c>
      <c r="K2" t="s">
        <v>34</v>
      </c>
    </row>
    <row r="3" spans="1:17" ht="31" customHeight="1" thickBot="1" x14ac:dyDescent="0.4">
      <c r="B3" s="60" t="s">
        <v>3</v>
      </c>
      <c r="C3" s="61" t="s">
        <v>4</v>
      </c>
      <c r="D3" s="63" t="s">
        <v>35</v>
      </c>
      <c r="E3" s="63" t="s">
        <v>5</v>
      </c>
      <c r="F3" s="60" t="s">
        <v>6</v>
      </c>
      <c r="G3" s="62" t="s">
        <v>7</v>
      </c>
      <c r="H3" s="88"/>
      <c r="I3" s="87"/>
      <c r="J3" s="88"/>
      <c r="K3" s="88"/>
      <c r="L3" s="13"/>
      <c r="M3" s="13"/>
      <c r="N3" s="13"/>
      <c r="O3" s="13"/>
      <c r="P3" s="13"/>
      <c r="Q3" s="13"/>
    </row>
    <row r="4" spans="1:17" x14ac:dyDescent="0.35">
      <c r="B4" s="38" t="s">
        <v>8</v>
      </c>
      <c r="C4" s="39" t="s">
        <v>60</v>
      </c>
      <c r="D4" s="69" t="s">
        <v>61</v>
      </c>
      <c r="E4" s="64">
        <v>1540000000</v>
      </c>
      <c r="F4" s="40">
        <f>LOG10(E4)</f>
        <v>9.1875207208364635</v>
      </c>
      <c r="G4" s="39"/>
      <c r="J4" s="12"/>
      <c r="K4" s="12"/>
      <c r="L4" s="12"/>
      <c r="M4" s="12"/>
      <c r="N4" s="12"/>
      <c r="O4" s="12"/>
      <c r="P4" s="12"/>
      <c r="Q4" s="12"/>
    </row>
    <row r="5" spans="1:17" x14ac:dyDescent="0.35">
      <c r="B5" s="15" t="s">
        <v>8</v>
      </c>
      <c r="C5" s="2" t="s">
        <v>60</v>
      </c>
      <c r="D5" s="69" t="s">
        <v>61</v>
      </c>
      <c r="E5" s="65">
        <v>313000000</v>
      </c>
      <c r="F5" s="17">
        <f>LOG10(E5)</f>
        <v>8.4955443375464483</v>
      </c>
      <c r="G5" s="18">
        <f>AVERAGE(F4:F8)</f>
        <v>8.7097090201414389</v>
      </c>
      <c r="J5" s="12"/>
      <c r="K5" s="12"/>
      <c r="L5" s="12"/>
      <c r="M5" s="12"/>
      <c r="N5" s="12"/>
      <c r="O5" s="12"/>
      <c r="P5" s="12"/>
      <c r="Q5" s="12"/>
    </row>
    <row r="6" spans="1:17" x14ac:dyDescent="0.35">
      <c r="B6" s="15" t="s">
        <v>8</v>
      </c>
      <c r="C6" s="2" t="s">
        <v>60</v>
      </c>
      <c r="D6" s="69" t="s">
        <v>61</v>
      </c>
      <c r="E6" s="65">
        <v>425000000</v>
      </c>
      <c r="F6" s="17">
        <f t="shared" ref="F6:F38" si="0">LOG10(E6)</f>
        <v>8.6283889300503116</v>
      </c>
      <c r="G6" s="19">
        <f>MEDIAN(F4:F8)</f>
        <v>8.6283889300503116</v>
      </c>
      <c r="J6" s="12"/>
      <c r="K6" s="12"/>
      <c r="L6" s="12"/>
      <c r="M6" s="12"/>
      <c r="N6" s="12"/>
      <c r="O6" s="12"/>
      <c r="P6" s="12"/>
      <c r="Q6" s="12"/>
    </row>
    <row r="7" spans="1:17" x14ac:dyDescent="0.35">
      <c r="B7" s="15" t="s">
        <v>8</v>
      </c>
      <c r="C7" s="2" t="s">
        <v>60</v>
      </c>
      <c r="D7" s="69" t="s">
        <v>61</v>
      </c>
      <c r="E7" s="65">
        <v>252000000</v>
      </c>
      <c r="F7" s="17">
        <f t="shared" si="0"/>
        <v>8.4014005407815446</v>
      </c>
      <c r="G7" s="1"/>
      <c r="J7" s="12"/>
      <c r="K7" s="12"/>
      <c r="L7" s="12"/>
      <c r="M7" s="12"/>
      <c r="N7" s="12"/>
      <c r="O7" s="12"/>
      <c r="P7" s="12"/>
      <c r="Q7" s="12"/>
    </row>
    <row r="8" spans="1:17" ht="15" thickBot="1" x14ac:dyDescent="0.4">
      <c r="B8" s="41" t="s">
        <v>8</v>
      </c>
      <c r="C8" s="42" t="s">
        <v>60</v>
      </c>
      <c r="D8" s="69" t="s">
        <v>61</v>
      </c>
      <c r="E8" s="66">
        <v>685000000</v>
      </c>
      <c r="F8" s="36">
        <f t="shared" si="0"/>
        <v>8.8356905714924263</v>
      </c>
      <c r="G8" s="43"/>
      <c r="J8" s="12"/>
      <c r="K8" s="12"/>
      <c r="L8" s="12"/>
      <c r="M8" s="12"/>
      <c r="N8" s="12"/>
      <c r="O8" s="12"/>
      <c r="P8" s="12"/>
      <c r="Q8" s="12"/>
    </row>
    <row r="9" spans="1:17" x14ac:dyDescent="0.35">
      <c r="B9" s="39" t="s">
        <v>36</v>
      </c>
      <c r="C9" s="2" t="s">
        <v>37</v>
      </c>
      <c r="D9" s="39">
        <v>10</v>
      </c>
      <c r="E9" s="64">
        <v>32600000</v>
      </c>
      <c r="F9" s="40">
        <f t="shared" si="0"/>
        <v>7.5132176000679394</v>
      </c>
      <c r="G9" s="39"/>
    </row>
    <row r="10" spans="1:17" x14ac:dyDescent="0.35">
      <c r="B10" s="2" t="s">
        <v>36</v>
      </c>
      <c r="C10" s="2" t="s">
        <v>37</v>
      </c>
      <c r="D10" s="2">
        <v>10</v>
      </c>
      <c r="E10" s="65">
        <v>10800000</v>
      </c>
      <c r="F10" s="17">
        <f t="shared" si="0"/>
        <v>7.0334237554869494</v>
      </c>
      <c r="G10" s="18">
        <f>AVERAGE(F9:F13)</f>
        <v>7.3201537387757769</v>
      </c>
    </row>
    <row r="11" spans="1:17" x14ac:dyDescent="0.35">
      <c r="B11" s="2" t="s">
        <v>36</v>
      </c>
      <c r="C11" s="2" t="s">
        <v>37</v>
      </c>
      <c r="D11" s="2">
        <v>10</v>
      </c>
      <c r="E11" s="65">
        <v>41100000</v>
      </c>
      <c r="F11" s="17">
        <f t="shared" si="0"/>
        <v>7.6138418218760693</v>
      </c>
      <c r="G11" s="19">
        <f>MEDIAN(F9:F13)</f>
        <v>7.5132176000679394</v>
      </c>
    </row>
    <row r="12" spans="1:17" x14ac:dyDescent="0.35">
      <c r="B12" s="2" t="s">
        <v>36</v>
      </c>
      <c r="C12" s="2" t="s">
        <v>37</v>
      </c>
      <c r="D12" s="2">
        <v>10</v>
      </c>
      <c r="E12" s="65">
        <v>47600000</v>
      </c>
      <c r="F12" s="17">
        <f t="shared" si="0"/>
        <v>7.6776069527204935</v>
      </c>
      <c r="G12" s="1"/>
    </row>
    <row r="13" spans="1:17" ht="15" thickBot="1" x14ac:dyDescent="0.4">
      <c r="B13" s="42" t="s">
        <v>36</v>
      </c>
      <c r="C13" s="21" t="s">
        <v>37</v>
      </c>
      <c r="D13" s="42">
        <v>10</v>
      </c>
      <c r="E13" s="66">
        <v>5790000</v>
      </c>
      <c r="F13" s="36">
        <f t="shared" si="0"/>
        <v>6.7626785637274365</v>
      </c>
      <c r="G13" s="43"/>
    </row>
    <row r="14" spans="1:17" x14ac:dyDescent="0.35">
      <c r="B14" s="39" t="s">
        <v>36</v>
      </c>
      <c r="C14" s="2" t="s">
        <v>37</v>
      </c>
      <c r="D14" s="39">
        <v>24</v>
      </c>
      <c r="E14" s="64">
        <v>40200000</v>
      </c>
      <c r="F14" s="40">
        <f t="shared" si="0"/>
        <v>7.6042260530844699</v>
      </c>
      <c r="G14" s="39"/>
    </row>
    <row r="15" spans="1:17" x14ac:dyDescent="0.35">
      <c r="B15" s="2" t="s">
        <v>36</v>
      </c>
      <c r="C15" s="2" t="s">
        <v>37</v>
      </c>
      <c r="D15" s="2">
        <v>24</v>
      </c>
      <c r="E15" s="65">
        <v>90800000</v>
      </c>
      <c r="F15" s="17">
        <f t="shared" si="0"/>
        <v>7.958085848521085</v>
      </c>
      <c r="G15" s="18">
        <f>AVERAGE(F14:F18)</f>
        <v>7.5158998609194727</v>
      </c>
    </row>
    <row r="16" spans="1:17" x14ac:dyDescent="0.35">
      <c r="B16" s="2" t="s">
        <v>36</v>
      </c>
      <c r="C16" s="2" t="s">
        <v>37</v>
      </c>
      <c r="D16" s="2">
        <v>24</v>
      </c>
      <c r="E16" s="65">
        <v>11000000</v>
      </c>
      <c r="F16" s="17">
        <f t="shared" si="0"/>
        <v>7.0413926851582254</v>
      </c>
      <c r="G16" s="19">
        <f>MEDIAN(F14:F18)</f>
        <v>7.5428254269591797</v>
      </c>
    </row>
    <row r="17" spans="2:7" x14ac:dyDescent="0.35">
      <c r="B17" s="2" t="s">
        <v>36</v>
      </c>
      <c r="C17" s="2" t="s">
        <v>37</v>
      </c>
      <c r="D17" s="2">
        <v>24</v>
      </c>
      <c r="E17" s="65">
        <v>34900000</v>
      </c>
      <c r="F17" s="17">
        <f t="shared" si="0"/>
        <v>7.5428254269591797</v>
      </c>
      <c r="G17" s="1"/>
    </row>
    <row r="18" spans="2:7" ht="15" thickBot="1" x14ac:dyDescent="0.4">
      <c r="B18" s="42" t="s">
        <v>36</v>
      </c>
      <c r="C18" s="21" t="s">
        <v>37</v>
      </c>
      <c r="D18" s="42">
        <v>24</v>
      </c>
      <c r="E18" s="66">
        <v>27100000</v>
      </c>
      <c r="F18" s="36">
        <f t="shared" si="0"/>
        <v>7.4329692908744054</v>
      </c>
      <c r="G18" s="43"/>
    </row>
    <row r="19" spans="2:7" x14ac:dyDescent="0.35">
      <c r="B19" s="39" t="s">
        <v>36</v>
      </c>
      <c r="C19" s="2" t="s">
        <v>37</v>
      </c>
      <c r="D19" s="39">
        <v>48</v>
      </c>
      <c r="E19" s="64">
        <v>141000000</v>
      </c>
      <c r="F19" s="40">
        <f t="shared" si="0"/>
        <v>8.1492191126553806</v>
      </c>
      <c r="G19" s="39"/>
    </row>
    <row r="20" spans="2:7" x14ac:dyDescent="0.35">
      <c r="B20" s="2" t="s">
        <v>36</v>
      </c>
      <c r="C20" s="2" t="s">
        <v>37</v>
      </c>
      <c r="D20" s="2">
        <v>48</v>
      </c>
      <c r="E20" s="65">
        <v>20500000</v>
      </c>
      <c r="F20" s="17">
        <f t="shared" si="0"/>
        <v>7.3117538610557542</v>
      </c>
      <c r="G20" s="18">
        <f>AVERAGE(F19:F23)</f>
        <v>7.8944984018722266</v>
      </c>
    </row>
    <row r="21" spans="2:7" x14ac:dyDescent="0.35">
      <c r="B21" s="2" t="s">
        <v>36</v>
      </c>
      <c r="C21" s="2" t="s">
        <v>37</v>
      </c>
      <c r="D21" s="2">
        <v>48</v>
      </c>
      <c r="E21" s="65">
        <v>356000000</v>
      </c>
      <c r="F21" s="17">
        <f t="shared" si="0"/>
        <v>8.5514499979728757</v>
      </c>
      <c r="G21" s="19">
        <f>MEDIAN(F19:F23)</f>
        <v>7.7944880466591693</v>
      </c>
    </row>
    <row r="22" spans="2:7" x14ac:dyDescent="0.35">
      <c r="B22" s="2" t="s">
        <v>36</v>
      </c>
      <c r="C22" s="2" t="s">
        <v>37</v>
      </c>
      <c r="D22" s="2">
        <v>48</v>
      </c>
      <c r="E22" s="65">
        <v>46300000</v>
      </c>
      <c r="F22" s="17">
        <f t="shared" si="0"/>
        <v>7.6655809910179533</v>
      </c>
      <c r="G22" s="1"/>
    </row>
    <row r="23" spans="2:7" ht="15" thickBot="1" x14ac:dyDescent="0.4">
      <c r="B23" s="42" t="s">
        <v>36</v>
      </c>
      <c r="C23" s="21" t="s">
        <v>37</v>
      </c>
      <c r="D23" s="42">
        <v>48</v>
      </c>
      <c r="E23" s="66">
        <v>62300000</v>
      </c>
      <c r="F23" s="36">
        <f t="shared" si="0"/>
        <v>7.7944880466591693</v>
      </c>
      <c r="G23" s="43"/>
    </row>
    <row r="24" spans="2:7" x14ac:dyDescent="0.35">
      <c r="B24" s="28" t="s">
        <v>11</v>
      </c>
      <c r="C24" s="2" t="s">
        <v>12</v>
      </c>
      <c r="D24" s="39">
        <v>10</v>
      </c>
      <c r="E24" s="64">
        <v>1050000</v>
      </c>
      <c r="F24" s="31">
        <f t="shared" si="0"/>
        <v>6.0211892990699383</v>
      </c>
      <c r="G24" s="32"/>
    </row>
    <row r="25" spans="2:7" x14ac:dyDescent="0.35">
      <c r="B25" s="26" t="s">
        <v>11</v>
      </c>
      <c r="C25" s="2" t="s">
        <v>12</v>
      </c>
      <c r="D25" s="2">
        <v>10</v>
      </c>
      <c r="E25" s="65">
        <v>4630000</v>
      </c>
      <c r="F25" s="17">
        <f t="shared" si="0"/>
        <v>6.6655809910179533</v>
      </c>
      <c r="G25" s="18">
        <f>AVERAGE(F24:F28)</f>
        <v>6.3279003661603612</v>
      </c>
    </row>
    <row r="26" spans="2:7" x14ac:dyDescent="0.35">
      <c r="B26" s="26" t="s">
        <v>11</v>
      </c>
      <c r="C26" s="2" t="s">
        <v>12</v>
      </c>
      <c r="D26" s="2">
        <v>10</v>
      </c>
      <c r="E26" s="65">
        <v>113000</v>
      </c>
      <c r="F26" s="17">
        <f t="shared" si="0"/>
        <v>5.0530784434834199</v>
      </c>
      <c r="G26" s="19">
        <f>MEDIAN(F24:F28)</f>
        <v>6.0211892990699383</v>
      </c>
    </row>
    <row r="27" spans="2:7" x14ac:dyDescent="0.35">
      <c r="B27" s="26" t="s">
        <v>11</v>
      </c>
      <c r="C27" s="2" t="s">
        <v>12</v>
      </c>
      <c r="D27" s="2">
        <v>10</v>
      </c>
      <c r="E27" s="65">
        <v>839000</v>
      </c>
      <c r="F27" s="17">
        <f>LOG10(E27)</f>
        <v>5.9237619608287</v>
      </c>
      <c r="G27" s="18"/>
    </row>
    <row r="28" spans="2:7" ht="15" thickBot="1" x14ac:dyDescent="0.4">
      <c r="B28" s="33" t="s">
        <v>11</v>
      </c>
      <c r="C28" s="21" t="s">
        <v>12</v>
      </c>
      <c r="D28" s="42">
        <v>10</v>
      </c>
      <c r="E28" s="66">
        <v>94600000</v>
      </c>
      <c r="F28" s="36">
        <f t="shared" si="0"/>
        <v>7.9758911364017928</v>
      </c>
      <c r="G28" s="37"/>
    </row>
    <row r="29" spans="2:7" x14ac:dyDescent="0.35">
      <c r="B29" s="28" t="s">
        <v>11</v>
      </c>
      <c r="C29" s="2" t="s">
        <v>12</v>
      </c>
      <c r="D29" s="39">
        <v>24</v>
      </c>
      <c r="E29" s="64">
        <v>9360000</v>
      </c>
      <c r="F29" s="31">
        <f t="shared" si="0"/>
        <v>6.971275848738105</v>
      </c>
      <c r="G29" s="39"/>
    </row>
    <row r="30" spans="2:7" x14ac:dyDescent="0.35">
      <c r="B30" s="26" t="s">
        <v>11</v>
      </c>
      <c r="C30" s="2" t="s">
        <v>12</v>
      </c>
      <c r="D30" s="2">
        <v>24</v>
      </c>
      <c r="E30" s="65">
        <v>25900</v>
      </c>
      <c r="F30" s="17">
        <f t="shared" si="0"/>
        <v>4.4132997640812519</v>
      </c>
      <c r="G30" s="18">
        <f t="shared" ref="G30" si="1">AVERAGE(F29:F33)</f>
        <v>6.3910707463714029</v>
      </c>
    </row>
    <row r="31" spans="2:7" x14ac:dyDescent="0.35">
      <c r="B31" s="26" t="s">
        <v>11</v>
      </c>
      <c r="C31" s="2" t="s">
        <v>12</v>
      </c>
      <c r="D31" s="2">
        <v>24</v>
      </c>
      <c r="E31" s="65">
        <v>310000</v>
      </c>
      <c r="F31" s="17">
        <f t="shared" si="0"/>
        <v>5.4913616938342731</v>
      </c>
      <c r="G31" s="19">
        <f t="shared" ref="G31" si="2">MEDIAN(F29:F33)</f>
        <v>6.8122446968003691</v>
      </c>
    </row>
    <row r="32" spans="2:7" x14ac:dyDescent="0.35">
      <c r="B32" s="26" t="s">
        <v>11</v>
      </c>
      <c r="C32" s="2" t="s">
        <v>12</v>
      </c>
      <c r="D32" s="2">
        <v>24</v>
      </c>
      <c r="E32" s="65">
        <v>6490000</v>
      </c>
      <c r="F32" s="17">
        <f t="shared" si="0"/>
        <v>6.8122446968003691</v>
      </c>
      <c r="G32" s="1"/>
    </row>
    <row r="33" spans="2:7" ht="15" thickBot="1" x14ac:dyDescent="0.4">
      <c r="B33" s="33" t="s">
        <v>11</v>
      </c>
      <c r="C33" s="21" t="s">
        <v>12</v>
      </c>
      <c r="D33" s="42">
        <v>24</v>
      </c>
      <c r="E33" s="66">
        <v>185000000</v>
      </c>
      <c r="F33" s="36">
        <f t="shared" si="0"/>
        <v>8.2671717284030137</v>
      </c>
      <c r="G33" s="43"/>
    </row>
    <row r="34" spans="2:7" x14ac:dyDescent="0.35">
      <c r="B34" s="28" t="s">
        <v>11</v>
      </c>
      <c r="C34" s="2" t="s">
        <v>12</v>
      </c>
      <c r="D34" s="39">
        <v>48</v>
      </c>
      <c r="E34" s="64">
        <v>5200000</v>
      </c>
      <c r="F34" s="31">
        <f t="shared" si="0"/>
        <v>6.7160033436347994</v>
      </c>
      <c r="G34" s="39"/>
    </row>
    <row r="35" spans="2:7" x14ac:dyDescent="0.35">
      <c r="B35" s="26" t="s">
        <v>11</v>
      </c>
      <c r="C35" s="2" t="s">
        <v>12</v>
      </c>
      <c r="D35" s="2">
        <v>48</v>
      </c>
      <c r="E35" s="65">
        <v>3100000</v>
      </c>
      <c r="F35" s="17">
        <f t="shared" si="0"/>
        <v>6.4913616938342731</v>
      </c>
      <c r="G35" s="18">
        <f t="shared" ref="G35" si="3">AVERAGE(F34:F38)</f>
        <v>7.3257394890858425</v>
      </c>
    </row>
    <row r="36" spans="2:7" x14ac:dyDescent="0.35">
      <c r="B36" s="26" t="s">
        <v>11</v>
      </c>
      <c r="C36" s="2" t="s">
        <v>12</v>
      </c>
      <c r="D36" s="2">
        <v>48</v>
      </c>
      <c r="E36" s="65">
        <v>61500000</v>
      </c>
      <c r="F36" s="17">
        <f t="shared" si="0"/>
        <v>7.7888751157754168</v>
      </c>
      <c r="G36" s="19">
        <f t="shared" ref="G36" si="4">MEDIAN(F34:F38)</f>
        <v>7.4563660331290427</v>
      </c>
    </row>
    <row r="37" spans="2:7" x14ac:dyDescent="0.35">
      <c r="B37" s="26" t="s">
        <v>11</v>
      </c>
      <c r="C37" s="2" t="s">
        <v>12</v>
      </c>
      <c r="D37" s="2">
        <v>48</v>
      </c>
      <c r="E37" s="65">
        <v>150000000</v>
      </c>
      <c r="F37" s="17">
        <f t="shared" si="0"/>
        <v>8.1760912590556813</v>
      </c>
      <c r="G37" s="1"/>
    </row>
    <row r="38" spans="2:7" ht="15" thickBot="1" x14ac:dyDescent="0.4">
      <c r="B38" s="33" t="s">
        <v>11</v>
      </c>
      <c r="C38" s="21" t="s">
        <v>12</v>
      </c>
      <c r="D38" s="42">
        <v>48</v>
      </c>
      <c r="E38" s="66">
        <v>28600000</v>
      </c>
      <c r="F38" s="36">
        <f t="shared" si="0"/>
        <v>7.4563660331290427</v>
      </c>
      <c r="G38" s="43"/>
    </row>
    <row r="40" spans="2:7" ht="15.5" x14ac:dyDescent="0.4">
      <c r="B40" s="12" t="s">
        <v>38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013F-3AE2-41E3-A938-BDE3E2899B0F}">
  <sheetPr>
    <tabColor rgb="FF92D050"/>
  </sheetPr>
  <dimension ref="F1:V43"/>
  <sheetViews>
    <sheetView topLeftCell="D1" zoomScale="60" zoomScaleNormal="60" workbookViewId="0">
      <selection activeCell="F1" sqref="F1:K1"/>
    </sheetView>
  </sheetViews>
  <sheetFormatPr defaultColWidth="8.81640625" defaultRowHeight="14.5" x14ac:dyDescent="0.35"/>
  <cols>
    <col min="3" max="3" width="16" customWidth="1"/>
    <col min="4" max="4" width="25.1796875" customWidth="1"/>
    <col min="5" max="5" width="22" customWidth="1"/>
    <col min="7" max="7" width="18.453125" customWidth="1"/>
    <col min="8" max="8" width="15.1796875" customWidth="1"/>
    <col min="9" max="9" width="22.1796875" customWidth="1"/>
    <col min="10" max="10" width="24.453125" customWidth="1"/>
    <col min="11" max="11" width="24" customWidth="1"/>
    <col min="15" max="15" width="21.453125" customWidth="1"/>
    <col min="16" max="16" width="19.6328125" customWidth="1"/>
    <col min="17" max="17" width="15.81640625" customWidth="1"/>
  </cols>
  <sheetData>
    <row r="1" spans="6:22" x14ac:dyDescent="0.35">
      <c r="F1" s="88"/>
      <c r="G1" s="87"/>
      <c r="H1" s="88"/>
      <c r="I1" s="88"/>
      <c r="J1" s="88" t="s">
        <v>62</v>
      </c>
      <c r="K1" s="88"/>
    </row>
    <row r="3" spans="6:22" x14ac:dyDescent="0.35">
      <c r="F3" s="11" t="s">
        <v>39</v>
      </c>
      <c r="G3" s="11" t="s">
        <v>40</v>
      </c>
    </row>
    <row r="4" spans="6:22" ht="15" thickBot="1" x14ac:dyDescent="0.4">
      <c r="J4" s="1"/>
      <c r="K4" s="1"/>
      <c r="L4" s="2" t="s">
        <v>2</v>
      </c>
      <c r="O4" s="13"/>
      <c r="P4" s="13"/>
      <c r="Q4" s="13"/>
    </row>
    <row r="5" spans="6:22" ht="15" thickBot="1" x14ac:dyDescent="0.4">
      <c r="G5" s="60" t="s">
        <v>3</v>
      </c>
      <c r="H5" s="61" t="s">
        <v>4</v>
      </c>
      <c r="I5" s="63" t="s">
        <v>35</v>
      </c>
      <c r="J5" s="63" t="s">
        <v>5</v>
      </c>
      <c r="K5" s="60" t="s">
        <v>6</v>
      </c>
      <c r="L5" s="62" t="s">
        <v>7</v>
      </c>
      <c r="O5" s="12"/>
      <c r="P5" s="13"/>
      <c r="Q5" s="13"/>
      <c r="R5" s="13"/>
      <c r="S5" s="13"/>
      <c r="T5" s="13"/>
      <c r="U5" s="13"/>
      <c r="V5" s="13"/>
    </row>
    <row r="6" spans="6:22" x14ac:dyDescent="0.35">
      <c r="G6" s="38" t="s">
        <v>8</v>
      </c>
      <c r="H6" s="39" t="s">
        <v>60</v>
      </c>
      <c r="J6" s="64">
        <v>15434.08</v>
      </c>
      <c r="K6" s="40">
        <f>LOG10(J6)</f>
        <v>4.1884807470133589</v>
      </c>
      <c r="L6" s="39"/>
      <c r="O6" s="12"/>
      <c r="P6" s="12"/>
      <c r="Q6" s="12"/>
      <c r="R6" s="12"/>
      <c r="S6" s="12"/>
      <c r="T6" s="12"/>
      <c r="U6" s="12"/>
      <c r="V6" s="12"/>
    </row>
    <row r="7" spans="6:22" x14ac:dyDescent="0.35">
      <c r="G7" s="15" t="s">
        <v>8</v>
      </c>
      <c r="H7" s="2" t="s">
        <v>60</v>
      </c>
      <c r="J7" s="65">
        <v>4834.0600000000004</v>
      </c>
      <c r="K7" s="17">
        <f>LOG10(J7)</f>
        <v>3.6843120365365056</v>
      </c>
      <c r="L7" s="18">
        <f>AVERAGE(K6:K10)</f>
        <v>3.6400868502325077</v>
      </c>
      <c r="O7" s="12"/>
      <c r="P7" s="12"/>
      <c r="Q7" s="12"/>
      <c r="R7" s="12"/>
      <c r="S7" s="12"/>
      <c r="T7" s="12"/>
      <c r="U7" s="12"/>
      <c r="V7" s="12"/>
    </row>
    <row r="8" spans="6:22" x14ac:dyDescent="0.35">
      <c r="G8" s="15" t="s">
        <v>8</v>
      </c>
      <c r="H8" s="2" t="s">
        <v>60</v>
      </c>
      <c r="J8" s="65">
        <v>5052.07</v>
      </c>
      <c r="K8" s="17">
        <f t="shared" ref="K8:K40" si="0">LOG10(J8)</f>
        <v>3.7034693593819314</v>
      </c>
      <c r="L8" s="19">
        <f>MEDIAN(K6:K10)</f>
        <v>3.6843120365365056</v>
      </c>
      <c r="O8" s="12"/>
      <c r="P8" s="12"/>
      <c r="Q8" s="12"/>
      <c r="R8" s="12"/>
      <c r="S8" s="12"/>
      <c r="T8" s="12"/>
      <c r="U8" s="12"/>
      <c r="V8" s="12"/>
    </row>
    <row r="9" spans="6:22" x14ac:dyDescent="0.35">
      <c r="G9" s="15" t="s">
        <v>8</v>
      </c>
      <c r="H9" s="2" t="s">
        <v>60</v>
      </c>
      <c r="J9" s="65">
        <v>981.6</v>
      </c>
      <c r="K9" s="17">
        <f t="shared" si="0"/>
        <v>2.9919345497189478</v>
      </c>
      <c r="L9" s="1"/>
      <c r="O9" s="12"/>
      <c r="P9" s="12"/>
      <c r="Q9" s="12"/>
      <c r="R9" s="12"/>
      <c r="S9" s="12"/>
      <c r="T9" s="12"/>
      <c r="U9" s="12"/>
      <c r="V9" s="12"/>
    </row>
    <row r="10" spans="6:22" ht="15" thickBot="1" x14ac:dyDescent="0.4">
      <c r="G10" s="41" t="s">
        <v>8</v>
      </c>
      <c r="H10" s="42" t="s">
        <v>60</v>
      </c>
      <c r="J10" s="66">
        <v>4287.83</v>
      </c>
      <c r="K10" s="36">
        <f t="shared" si="0"/>
        <v>3.6322375585117945</v>
      </c>
      <c r="L10" s="43"/>
      <c r="P10" s="12"/>
      <c r="Q10" s="12"/>
      <c r="R10" s="12"/>
      <c r="S10" s="12"/>
      <c r="T10" s="12"/>
      <c r="U10" s="12"/>
      <c r="V10" s="12"/>
    </row>
    <row r="11" spans="6:22" x14ac:dyDescent="0.35">
      <c r="G11" s="39" t="s">
        <v>36</v>
      </c>
      <c r="H11" s="2" t="s">
        <v>37</v>
      </c>
      <c r="I11" s="39">
        <v>10</v>
      </c>
      <c r="J11" s="64">
        <v>273.58</v>
      </c>
      <c r="K11" s="40">
        <f t="shared" si="0"/>
        <v>2.4370843452150366</v>
      </c>
      <c r="L11" s="39"/>
    </row>
    <row r="12" spans="6:22" x14ac:dyDescent="0.35">
      <c r="G12" s="2" t="s">
        <v>36</v>
      </c>
      <c r="H12" s="2" t="s">
        <v>37</v>
      </c>
      <c r="I12" s="2">
        <v>10</v>
      </c>
      <c r="J12" s="65">
        <v>4743.42</v>
      </c>
      <c r="K12" s="17">
        <f t="shared" si="0"/>
        <v>3.6760915803986167</v>
      </c>
      <c r="L12" s="18">
        <f>AVERAGE(K11:K15)</f>
        <v>2.9022766866030927</v>
      </c>
    </row>
    <row r="13" spans="6:22" x14ac:dyDescent="0.35">
      <c r="G13" s="2" t="s">
        <v>36</v>
      </c>
      <c r="H13" s="2" t="s">
        <v>37</v>
      </c>
      <c r="I13" s="2">
        <v>10</v>
      </c>
      <c r="J13" s="65">
        <v>139.53</v>
      </c>
      <c r="K13" s="17">
        <f t="shared" si="0"/>
        <v>2.144667594231179</v>
      </c>
      <c r="L13" s="19">
        <f>MEDIAN(K11:K15)</f>
        <v>2.5868460041105008</v>
      </c>
    </row>
    <row r="14" spans="6:22" x14ac:dyDescent="0.35">
      <c r="G14" s="2" t="s">
        <v>36</v>
      </c>
      <c r="H14" s="2" t="s">
        <v>37</v>
      </c>
      <c r="I14" s="2">
        <v>10</v>
      </c>
      <c r="J14" s="65">
        <v>4641.88</v>
      </c>
      <c r="K14" s="17">
        <f t="shared" si="0"/>
        <v>3.6666939090601285</v>
      </c>
      <c r="L14" s="1"/>
    </row>
    <row r="15" spans="6:22" ht="15" thickBot="1" x14ac:dyDescent="0.4">
      <c r="G15" s="42" t="s">
        <v>36</v>
      </c>
      <c r="H15" s="21" t="s">
        <v>37</v>
      </c>
      <c r="I15" s="42">
        <v>10</v>
      </c>
      <c r="J15" s="66">
        <v>386.23</v>
      </c>
      <c r="K15" s="36">
        <f t="shared" si="0"/>
        <v>2.5868460041105008</v>
      </c>
      <c r="L15" s="43"/>
    </row>
    <row r="16" spans="6:22" x14ac:dyDescent="0.35">
      <c r="G16" s="39" t="s">
        <v>36</v>
      </c>
      <c r="H16" s="2" t="s">
        <v>37</v>
      </c>
      <c r="I16" s="39">
        <v>24</v>
      </c>
      <c r="J16" s="64">
        <v>3738.65</v>
      </c>
      <c r="K16" s="40">
        <f t="shared" si="0"/>
        <v>3.5727148098497383</v>
      </c>
      <c r="L16" s="39"/>
    </row>
    <row r="17" spans="7:12" x14ac:dyDescent="0.35">
      <c r="G17" s="2" t="s">
        <v>36</v>
      </c>
      <c r="H17" s="2" t="s">
        <v>37</v>
      </c>
      <c r="I17" s="2">
        <v>24</v>
      </c>
      <c r="J17" s="65">
        <v>543.41</v>
      </c>
      <c r="K17" s="17">
        <f t="shared" si="0"/>
        <v>2.7351276261776736</v>
      </c>
      <c r="L17" s="18">
        <f>AVERAGE(K16:K20)</f>
        <v>3.5817379070605506</v>
      </c>
    </row>
    <row r="18" spans="7:12" x14ac:dyDescent="0.35">
      <c r="G18" s="2" t="s">
        <v>36</v>
      </c>
      <c r="H18" s="2" t="s">
        <v>37</v>
      </c>
      <c r="I18" s="2">
        <v>24</v>
      </c>
      <c r="J18" s="65">
        <v>11538.46</v>
      </c>
      <c r="K18" s="17">
        <f t="shared" si="0"/>
        <v>4.0621478488429092</v>
      </c>
      <c r="L18" s="19">
        <f>MEDIAN(K16:K20)</f>
        <v>3.6693577971765028</v>
      </c>
    </row>
    <row r="19" spans="7:12" x14ac:dyDescent="0.35">
      <c r="G19" s="2" t="s">
        <v>36</v>
      </c>
      <c r="H19" s="2" t="s">
        <v>37</v>
      </c>
      <c r="I19" s="2">
        <v>24</v>
      </c>
      <c r="J19" s="65">
        <v>4670.4399999999996</v>
      </c>
      <c r="K19" s="17">
        <f t="shared" si="0"/>
        <v>3.6693577971765028</v>
      </c>
      <c r="L19" s="1"/>
    </row>
    <row r="20" spans="7:12" ht="15" thickBot="1" x14ac:dyDescent="0.4">
      <c r="G20" s="42" t="s">
        <v>36</v>
      </c>
      <c r="H20" s="21" t="s">
        <v>37</v>
      </c>
      <c r="I20" s="42">
        <v>24</v>
      </c>
      <c r="J20" s="66">
        <v>7401.87</v>
      </c>
      <c r="K20" s="36">
        <f t="shared" si="0"/>
        <v>3.8693414532559269</v>
      </c>
      <c r="L20" s="43"/>
    </row>
    <row r="21" spans="7:12" x14ac:dyDescent="0.35">
      <c r="G21" s="39" t="s">
        <v>36</v>
      </c>
      <c r="H21" s="2" t="s">
        <v>37</v>
      </c>
      <c r="I21" s="39">
        <v>48</v>
      </c>
      <c r="J21" s="64">
        <v>569.80999999999995</v>
      </c>
      <c r="K21" s="40">
        <f t="shared" si="0"/>
        <v>2.7557300667123559</v>
      </c>
      <c r="L21" s="39"/>
    </row>
    <row r="22" spans="7:12" x14ac:dyDescent="0.35">
      <c r="G22" s="2" t="s">
        <v>36</v>
      </c>
      <c r="H22" s="2" t="s">
        <v>37</v>
      </c>
      <c r="I22" s="2">
        <v>48</v>
      </c>
      <c r="J22" s="65">
        <v>489.64</v>
      </c>
      <c r="K22" s="17">
        <f t="shared" si="0"/>
        <v>2.6898768892634917</v>
      </c>
      <c r="L22" s="18">
        <f>AVERAGE(K21:K25)</f>
        <v>2.688746029646091</v>
      </c>
    </row>
    <row r="23" spans="7:12" x14ac:dyDescent="0.35">
      <c r="G23" s="2" t="s">
        <v>36</v>
      </c>
      <c r="H23" s="2" t="s">
        <v>37</v>
      </c>
      <c r="I23" s="2">
        <v>48</v>
      </c>
      <c r="J23" s="65">
        <v>100.42</v>
      </c>
      <c r="K23" s="17">
        <f t="shared" si="0"/>
        <v>2.0018202170383281</v>
      </c>
      <c r="L23" s="19">
        <f>MEDIAN(K21:K25)</f>
        <v>2.7557300667123559</v>
      </c>
    </row>
    <row r="24" spans="7:12" x14ac:dyDescent="0.35">
      <c r="G24" s="2" t="s">
        <v>36</v>
      </c>
      <c r="H24" s="2" t="s">
        <v>37</v>
      </c>
      <c r="I24" s="2">
        <v>48</v>
      </c>
      <c r="J24" s="65">
        <v>663.08</v>
      </c>
      <c r="K24" s="17">
        <f t="shared" si="0"/>
        <v>2.8215659288008195</v>
      </c>
      <c r="L24" s="1"/>
    </row>
    <row r="25" spans="7:12" ht="15" thickBot="1" x14ac:dyDescent="0.4">
      <c r="G25" s="42" t="s">
        <v>36</v>
      </c>
      <c r="H25" s="21" t="s">
        <v>37</v>
      </c>
      <c r="I25" s="42">
        <v>48</v>
      </c>
      <c r="J25" s="66">
        <v>1495.33</v>
      </c>
      <c r="K25" s="36">
        <f t="shared" si="0"/>
        <v>3.1747370464154585</v>
      </c>
      <c r="L25" s="43"/>
    </row>
    <row r="26" spans="7:12" x14ac:dyDescent="0.35">
      <c r="G26" s="28" t="s">
        <v>11</v>
      </c>
      <c r="H26" s="2" t="s">
        <v>12</v>
      </c>
      <c r="I26" s="39">
        <v>10</v>
      </c>
      <c r="J26" s="64">
        <v>333.59</v>
      </c>
      <c r="K26" s="31">
        <f t="shared" si="0"/>
        <v>2.5232130233508556</v>
      </c>
      <c r="L26" s="32"/>
    </row>
    <row r="27" spans="7:12" x14ac:dyDescent="0.35">
      <c r="G27" s="26" t="s">
        <v>11</v>
      </c>
      <c r="H27" s="2" t="s">
        <v>12</v>
      </c>
      <c r="I27" s="2">
        <v>10</v>
      </c>
      <c r="J27" s="65">
        <v>69.31</v>
      </c>
      <c r="K27" s="17">
        <f t="shared" si="0"/>
        <v>1.8407958988470938</v>
      </c>
      <c r="L27" s="18">
        <f>AVERAGE(K26:K30)</f>
        <v>1.9876911597070346</v>
      </c>
    </row>
    <row r="28" spans="7:12" x14ac:dyDescent="0.35">
      <c r="G28" s="26" t="s">
        <v>11</v>
      </c>
      <c r="H28" s="2" t="s">
        <v>12</v>
      </c>
      <c r="I28" s="2">
        <v>10</v>
      </c>
      <c r="J28" s="65">
        <v>7.21</v>
      </c>
      <c r="K28" s="17">
        <f t="shared" si="0"/>
        <v>0.85793526471942905</v>
      </c>
      <c r="L28" s="19">
        <f>MEDIAN(K26:K30)</f>
        <v>1.8407958988470938</v>
      </c>
    </row>
    <row r="29" spans="7:12" x14ac:dyDescent="0.35">
      <c r="G29" s="26" t="s">
        <v>11</v>
      </c>
      <c r="H29" s="2" t="s">
        <v>12</v>
      </c>
      <c r="I29" s="2">
        <v>10</v>
      </c>
      <c r="J29" s="65">
        <v>64.959999999999994</v>
      </c>
      <c r="K29" s="17">
        <f>LOG10(J29)</f>
        <v>1.8126460162331188</v>
      </c>
      <c r="L29" s="18"/>
    </row>
    <row r="30" spans="7:12" ht="15" thickBot="1" x14ac:dyDescent="0.4">
      <c r="G30" s="33" t="s">
        <v>11</v>
      </c>
      <c r="H30" s="21" t="s">
        <v>12</v>
      </c>
      <c r="I30" s="42">
        <v>10</v>
      </c>
      <c r="J30" s="66">
        <v>801.43</v>
      </c>
      <c r="K30" s="36">
        <f t="shared" si="0"/>
        <v>2.9038655953846759</v>
      </c>
      <c r="L30" s="37"/>
    </row>
    <row r="31" spans="7:12" x14ac:dyDescent="0.35">
      <c r="G31" s="28" t="s">
        <v>11</v>
      </c>
      <c r="H31" s="2" t="s">
        <v>12</v>
      </c>
      <c r="I31" s="39">
        <v>24</v>
      </c>
      <c r="J31" s="64">
        <v>41.36</v>
      </c>
      <c r="K31" s="31">
        <f t="shared" si="0"/>
        <v>1.616580530085886</v>
      </c>
      <c r="L31" s="39"/>
    </row>
    <row r="32" spans="7:12" x14ac:dyDescent="0.35">
      <c r="G32" s="26" t="s">
        <v>11</v>
      </c>
      <c r="H32" s="2" t="s">
        <v>12</v>
      </c>
      <c r="I32" s="2">
        <v>24</v>
      </c>
      <c r="J32" s="65">
        <v>71.41</v>
      </c>
      <c r="K32" s="17">
        <f t="shared" si="0"/>
        <v>1.8537590330747686</v>
      </c>
      <c r="L32" s="18">
        <f t="shared" ref="L32" si="1">AVERAGE(K31:K35)</f>
        <v>1.6414828085778688</v>
      </c>
    </row>
    <row r="33" spans="7:12" x14ac:dyDescent="0.35">
      <c r="G33" s="26" t="s">
        <v>11</v>
      </c>
      <c r="H33" s="2" t="s">
        <v>12</v>
      </c>
      <c r="I33" s="2">
        <v>24</v>
      </c>
      <c r="J33" s="65">
        <v>54.02</v>
      </c>
      <c r="K33" s="17">
        <f t="shared" si="0"/>
        <v>1.7325545798514321</v>
      </c>
      <c r="L33" s="19">
        <f t="shared" ref="L33" si="2">MEDIAN(K31:K35)</f>
        <v>1.616580530085886</v>
      </c>
    </row>
    <row r="34" spans="7:12" x14ac:dyDescent="0.35">
      <c r="G34" s="26" t="s">
        <v>11</v>
      </c>
      <c r="H34" s="2" t="s">
        <v>12</v>
      </c>
      <c r="I34" s="2">
        <v>24</v>
      </c>
      <c r="J34" s="65">
        <v>28.69</v>
      </c>
      <c r="K34" s="17">
        <f t="shared" si="0"/>
        <v>1.4577305482459983</v>
      </c>
      <c r="L34" s="1"/>
    </row>
    <row r="35" spans="7:12" ht="15" thickBot="1" x14ac:dyDescent="0.4">
      <c r="G35" s="33" t="s">
        <v>11</v>
      </c>
      <c r="H35" s="21" t="s">
        <v>12</v>
      </c>
      <c r="I35" s="42">
        <v>24</v>
      </c>
      <c r="J35" s="66">
        <v>35.22</v>
      </c>
      <c r="K35" s="36">
        <f t="shared" si="0"/>
        <v>1.5467893516312581</v>
      </c>
      <c r="L35" s="43"/>
    </row>
    <row r="36" spans="7:12" x14ac:dyDescent="0.35">
      <c r="G36" s="28" t="s">
        <v>11</v>
      </c>
      <c r="H36" s="2" t="s">
        <v>12</v>
      </c>
      <c r="I36" s="39">
        <v>48</v>
      </c>
      <c r="J36" s="64">
        <v>47.88</v>
      </c>
      <c r="K36" s="31">
        <f t="shared" si="0"/>
        <v>1.6801541417343731</v>
      </c>
      <c r="L36" s="39"/>
    </row>
    <row r="37" spans="7:12" x14ac:dyDescent="0.35">
      <c r="G37" s="26" t="s">
        <v>11</v>
      </c>
      <c r="H37" s="2" t="s">
        <v>12</v>
      </c>
      <c r="I37" s="2">
        <v>48</v>
      </c>
      <c r="J37" s="65">
        <v>709.54</v>
      </c>
      <c r="K37" s="17">
        <f t="shared" si="0"/>
        <v>2.8509768836407146</v>
      </c>
      <c r="L37" s="18">
        <f t="shared" ref="L37" si="3">AVERAGE(K36:K40)</f>
        <v>1.815314897780572</v>
      </c>
    </row>
    <row r="38" spans="7:12" x14ac:dyDescent="0.35">
      <c r="G38" s="26" t="s">
        <v>11</v>
      </c>
      <c r="H38" s="2" t="s">
        <v>12</v>
      </c>
      <c r="I38" s="2">
        <v>48</v>
      </c>
      <c r="J38" s="65">
        <v>46.7</v>
      </c>
      <c r="K38" s="17">
        <f t="shared" si="0"/>
        <v>1.6693168805661123</v>
      </c>
      <c r="L38" s="19">
        <f t="shared" ref="L38" si="4">MEDIAN(K36:K40)</f>
        <v>1.6693168805661123</v>
      </c>
    </row>
    <row r="39" spans="7:12" x14ac:dyDescent="0.35">
      <c r="G39" s="26" t="s">
        <v>11</v>
      </c>
      <c r="H39" s="2" t="s">
        <v>12</v>
      </c>
      <c r="I39" s="2">
        <v>48</v>
      </c>
      <c r="J39" s="65">
        <v>22.68</v>
      </c>
      <c r="K39" s="17">
        <f t="shared" si="0"/>
        <v>1.355643050220869</v>
      </c>
      <c r="L39" s="1"/>
    </row>
    <row r="40" spans="7:12" ht="15" thickBot="1" x14ac:dyDescent="0.4">
      <c r="G40" s="33" t="s">
        <v>11</v>
      </c>
      <c r="H40" s="21" t="s">
        <v>12</v>
      </c>
      <c r="I40" s="42">
        <v>48</v>
      </c>
      <c r="J40" s="66">
        <v>33.15</v>
      </c>
      <c r="K40" s="36">
        <f t="shared" si="0"/>
        <v>1.520483532740792</v>
      </c>
      <c r="L40" s="43"/>
    </row>
    <row r="43" spans="7:12" x14ac:dyDescent="0.35">
      <c r="H43" s="2"/>
    </row>
  </sheetData>
  <phoneticPr fontId="12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95DF-AC31-44E1-8918-52792F5027F8}">
  <sheetPr>
    <tabColor rgb="FF92D050"/>
  </sheetPr>
  <dimension ref="B1:M18"/>
  <sheetViews>
    <sheetView zoomScale="60" zoomScaleNormal="60" workbookViewId="0">
      <selection activeCell="H12" sqref="H12"/>
    </sheetView>
  </sheetViews>
  <sheetFormatPr defaultColWidth="8.81640625" defaultRowHeight="14.5" x14ac:dyDescent="0.35"/>
  <cols>
    <col min="2" max="2" width="31.453125" customWidth="1"/>
    <col min="3" max="5" width="34.1796875" customWidth="1"/>
    <col min="6" max="6" width="12.6328125" customWidth="1"/>
  </cols>
  <sheetData>
    <row r="1" spans="2:13" ht="16" x14ac:dyDescent="0.4">
      <c r="B1" s="59" t="s">
        <v>65</v>
      </c>
    </row>
    <row r="2" spans="2:13" x14ac:dyDescent="0.35">
      <c r="B2" s="78" t="s">
        <v>41</v>
      </c>
      <c r="C2" s="79" t="s">
        <v>42</v>
      </c>
      <c r="D2" s="79"/>
      <c r="E2" s="80"/>
    </row>
    <row r="3" spans="2:13" x14ac:dyDescent="0.35">
      <c r="B3" s="73"/>
      <c r="C3" s="76"/>
      <c r="D3" s="76"/>
      <c r="E3" s="77"/>
      <c r="G3" s="87"/>
      <c r="H3" s="88"/>
      <c r="I3" s="88"/>
      <c r="J3" s="88"/>
      <c r="K3" s="88"/>
      <c r="L3" s="88"/>
      <c r="M3" s="88"/>
    </row>
    <row r="4" spans="2:13" x14ac:dyDescent="0.35">
      <c r="B4" s="51" t="s">
        <v>41</v>
      </c>
      <c r="C4" s="49" t="s">
        <v>43</v>
      </c>
      <c r="D4" s="49" t="s">
        <v>44</v>
      </c>
      <c r="E4" s="50" t="s">
        <v>45</v>
      </c>
      <c r="G4" s="87"/>
      <c r="H4" s="88"/>
      <c r="I4" s="88"/>
      <c r="J4" s="88"/>
      <c r="K4" s="88"/>
      <c r="L4" s="88"/>
      <c r="M4" s="88"/>
    </row>
    <row r="5" spans="2:13" ht="43.5" x14ac:dyDescent="0.35">
      <c r="B5" s="52" t="s">
        <v>67</v>
      </c>
      <c r="C5" s="53" t="s">
        <v>46</v>
      </c>
      <c r="D5" s="54" t="s">
        <v>47</v>
      </c>
      <c r="E5" s="55" t="s">
        <v>48</v>
      </c>
    </row>
    <row r="6" spans="2:13" x14ac:dyDescent="0.35">
      <c r="B6" s="81" t="s">
        <v>66</v>
      </c>
      <c r="C6" s="83" t="s">
        <v>69</v>
      </c>
      <c r="D6" s="83" t="s">
        <v>68</v>
      </c>
      <c r="E6" s="84" t="s">
        <v>49</v>
      </c>
    </row>
    <row r="7" spans="2:13" ht="33" customHeight="1" thickBot="1" x14ac:dyDescent="0.4">
      <c r="B7" s="82"/>
      <c r="C7" s="85"/>
      <c r="D7" s="85"/>
      <c r="E7" s="86"/>
    </row>
    <row r="8" spans="2:13" x14ac:dyDescent="0.35">
      <c r="B8" s="72" t="s">
        <v>41</v>
      </c>
      <c r="C8" s="74" t="s">
        <v>50</v>
      </c>
      <c r="D8" s="74"/>
      <c r="E8" s="75"/>
    </row>
    <row r="9" spans="2:13" x14ac:dyDescent="0.35">
      <c r="B9" s="73"/>
      <c r="C9" s="76"/>
      <c r="D9" s="76"/>
      <c r="E9" s="77"/>
    </row>
    <row r="10" spans="2:13" x14ac:dyDescent="0.35">
      <c r="B10" s="51" t="s">
        <v>41</v>
      </c>
      <c r="C10" s="49" t="s">
        <v>51</v>
      </c>
      <c r="D10" s="49" t="s">
        <v>52</v>
      </c>
      <c r="E10" s="50" t="s">
        <v>53</v>
      </c>
    </row>
    <row r="11" spans="2:13" ht="43.5" x14ac:dyDescent="0.35">
      <c r="B11" s="52" t="s">
        <v>64</v>
      </c>
      <c r="C11" s="53" t="s">
        <v>54</v>
      </c>
      <c r="D11" s="53" t="s">
        <v>55</v>
      </c>
      <c r="E11" s="55" t="s">
        <v>56</v>
      </c>
    </row>
    <row r="12" spans="2:13" ht="47" customHeight="1" x14ac:dyDescent="0.35">
      <c r="B12" s="56" t="s">
        <v>63</v>
      </c>
      <c r="C12" s="57" t="s">
        <v>57</v>
      </c>
      <c r="D12" s="57" t="s">
        <v>58</v>
      </c>
      <c r="E12" s="58" t="s">
        <v>59</v>
      </c>
    </row>
    <row r="13" spans="2:13" x14ac:dyDescent="0.35">
      <c r="B13" s="70" t="s">
        <v>70</v>
      </c>
    </row>
    <row r="15" spans="2:13" x14ac:dyDescent="0.35">
      <c r="B15" t="s">
        <v>71</v>
      </c>
    </row>
    <row r="18" spans="2:2" x14ac:dyDescent="0.35">
      <c r="B18" s="71"/>
    </row>
  </sheetData>
  <mergeCells count="8">
    <mergeCell ref="B8:B9"/>
    <mergeCell ref="C8:E9"/>
    <mergeCell ref="B2:B3"/>
    <mergeCell ref="C2:E3"/>
    <mergeCell ref="B6:B7"/>
    <mergeCell ref="C6:C7"/>
    <mergeCell ref="D6:D7"/>
    <mergeCell ref="E6:E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acd970-ba4d-4d84-8f81-7522c95989b0">
      <Terms xmlns="http://schemas.microsoft.com/office/infopath/2007/PartnerControls"/>
    </lcf76f155ced4ddcb4097134ff3c332f>
    <TaxCatchAll xmlns="dda3af0e-53a8-423f-a865-66ce5bd681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49DCF1835BA545AEA564DB15DA3154" ma:contentTypeVersion="15" ma:contentTypeDescription="Een nieuw document maken." ma:contentTypeScope="" ma:versionID="2476d880fbc3de886e6af24ef61a72a5">
  <xsd:schema xmlns:xsd="http://www.w3.org/2001/XMLSchema" xmlns:xs="http://www.w3.org/2001/XMLSchema" xmlns:p="http://schemas.microsoft.com/office/2006/metadata/properties" xmlns:ns2="abacd970-ba4d-4d84-8f81-7522c95989b0" xmlns:ns3="dda3af0e-53a8-423f-a865-66ce5bd6817b" targetNamespace="http://schemas.microsoft.com/office/2006/metadata/properties" ma:root="true" ma:fieldsID="700a73c7e33900f132e137868bd31b7b" ns2:_="" ns3:_="">
    <xsd:import namespace="abacd970-ba4d-4d84-8f81-7522c95989b0"/>
    <xsd:import namespace="dda3af0e-53a8-423f-a865-66ce5bd68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cd970-ba4d-4d84-8f81-7522c95989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fe82b97c-6a8a-4995-9eb5-298aced380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3af0e-53a8-423f-a865-66ce5bd68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ce39ee9-5fe8-4f7e-90df-ac8d3ccbdf22}" ma:internalName="TaxCatchAll" ma:showField="CatchAllData" ma:web="dda3af0e-53a8-423f-a865-66ce5bd68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672B33-C563-4D71-81FA-F5ED3EF9758B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dda3af0e-53a8-423f-a865-66ce5bd6817b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bacd970-ba4d-4d84-8f81-7522c95989b0"/>
  </ds:schemaRefs>
</ds:datastoreItem>
</file>

<file path=customXml/itemProps2.xml><?xml version="1.0" encoding="utf-8"?>
<ds:datastoreItem xmlns:ds="http://schemas.openxmlformats.org/officeDocument/2006/customXml" ds:itemID="{2CC8D434-C651-4F1D-BFC9-D3AF6E112B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75AC86-CA0B-4D71-A5D1-AFCE750F2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cd970-ba4d-4d84-8f81-7522c95989b0"/>
    <ds:schemaRef ds:uri="dda3af0e-53a8-423f-a865-66ce5bd68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3b</vt:lpstr>
      <vt:lpstr>Fig. 3c</vt:lpstr>
      <vt:lpstr>Fig. 3d</vt:lpstr>
      <vt:lpstr>Fig. 3g</vt:lpstr>
      <vt:lpstr>Fig.3h</vt:lpstr>
      <vt:lpstr>Fig.3i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Henze, Anne [JANBE NON-J&amp;J]</dc:creator>
  <cp:keywords/>
  <dc:description/>
  <cp:lastModifiedBy>Anne Henze</cp:lastModifiedBy>
  <cp:revision/>
  <dcterms:created xsi:type="dcterms:W3CDTF">2022-10-04T15:11:18Z</dcterms:created>
  <dcterms:modified xsi:type="dcterms:W3CDTF">2024-10-29T13:39:04Z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0x0101005349DCF1835BA545AEA564DB15DA3154</vt:lpwstr>
  </property>
</Properties>
</file>