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AH\RESULTADOS\Tommaso\Collagen\JACKSON\Paper Nature\Final submission\Final_final\"/>
    </mc:Choice>
  </mc:AlternateContent>
  <bookViews>
    <workbookView xWindow="0" yWindow="0" windowWidth="28800" windowHeight="11880" activeTab="1"/>
  </bookViews>
  <sheets>
    <sheet name="Suppl Fig 2A-B" sheetId="7" r:id="rId1"/>
    <sheet name="Suppl Fig 2D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8" l="1"/>
  <c r="D30" i="8"/>
  <c r="G29" i="8"/>
  <c r="D29" i="8"/>
  <c r="G28" i="8"/>
  <c r="D28" i="8"/>
  <c r="G27" i="8"/>
  <c r="D27" i="8"/>
  <c r="G26" i="8"/>
  <c r="D26" i="8"/>
  <c r="G25" i="8"/>
  <c r="D25" i="8"/>
  <c r="G24" i="8"/>
  <c r="D24" i="8"/>
  <c r="G23" i="8"/>
  <c r="D23" i="8"/>
  <c r="G22" i="8"/>
  <c r="D22" i="8"/>
  <c r="G21" i="8"/>
  <c r="D21" i="8"/>
  <c r="G20" i="8"/>
  <c r="D20" i="8"/>
  <c r="G19" i="8"/>
  <c r="D19" i="8"/>
  <c r="G18" i="8"/>
  <c r="D18" i="8"/>
  <c r="G17" i="8"/>
  <c r="D17" i="8"/>
  <c r="G16" i="8"/>
  <c r="D16" i="8"/>
  <c r="G15" i="8"/>
  <c r="D15" i="8"/>
  <c r="G14" i="8"/>
  <c r="D14" i="8"/>
  <c r="G13" i="8"/>
  <c r="D13" i="8"/>
  <c r="G12" i="8"/>
  <c r="D12" i="8"/>
  <c r="G11" i="8"/>
  <c r="D11" i="8"/>
  <c r="G10" i="8"/>
  <c r="D10" i="8"/>
  <c r="G9" i="8"/>
  <c r="D9" i="8"/>
  <c r="G8" i="8"/>
  <c r="D8" i="8"/>
  <c r="G7" i="8"/>
  <c r="D7" i="8"/>
  <c r="G6" i="8"/>
  <c r="D6" i="8"/>
  <c r="G5" i="8"/>
  <c r="D5" i="8"/>
  <c r="G4" i="8"/>
  <c r="D4" i="8"/>
  <c r="G3" i="8"/>
  <c r="D3" i="8"/>
  <c r="G17" i="7"/>
  <c r="L14" i="7"/>
  <c r="L13" i="7"/>
  <c r="G11" i="7"/>
  <c r="I11" i="7" s="1"/>
  <c r="G10" i="7"/>
  <c r="I10" i="7" s="1"/>
  <c r="G9" i="7"/>
  <c r="I9" i="7" s="1"/>
  <c r="G8" i="7"/>
  <c r="I8" i="7" s="1"/>
  <c r="G7" i="7"/>
  <c r="G13" i="7" s="1"/>
  <c r="G5" i="7"/>
  <c r="I7" i="7" l="1"/>
  <c r="G14" i="7"/>
  <c r="I14" i="7" l="1"/>
  <c r="I13" i="7"/>
</calcChain>
</file>

<file path=xl/sharedStrings.xml><?xml version="1.0" encoding="utf-8"?>
<sst xmlns="http://schemas.openxmlformats.org/spreadsheetml/2006/main" count="34" uniqueCount="27">
  <si>
    <t>skin tissue of 0.2 um^2</t>
  </si>
  <si>
    <t>volume of subepidermal collagen layer [um^3]</t>
  </si>
  <si>
    <t>volume of subepidermal fibroblasts layer [um^3]</t>
  </si>
  <si>
    <t>acellular subperidermal tissue volume (collagen minus fibroblasts) [um^3]</t>
  </si>
  <si>
    <t>proportion of non-fibroblast-covered tissue</t>
  </si>
  <si>
    <t>fibroblast-covered area</t>
  </si>
  <si>
    <t>Intregrated volume over time [um^3/min]</t>
  </si>
  <si>
    <t>% tissue covered per hour</t>
  </si>
  <si>
    <t>INDIVIDUAL</t>
  </si>
  <si>
    <t>NEU 1</t>
  </si>
  <si>
    <t>...patrols example tissue in [hrs]</t>
  </si>
  <si>
    <t>NEU 2</t>
  </si>
  <si>
    <t>NEU 3</t>
  </si>
  <si>
    <t>NEU 4</t>
  </si>
  <si>
    <t>NEU 5</t>
  </si>
  <si>
    <t>mean (µ)</t>
  </si>
  <si>
    <t>sd (σ)</t>
  </si>
  <si>
    <t>resting neutrophil density per mm^2</t>
  </si>
  <si>
    <t>... subepidermal skin tissue patrolled within [hrs]</t>
  </si>
  <si>
    <t>NEU area</t>
  </si>
  <si>
    <t>pooled OUTSIDE areas</t>
  </si>
  <si>
    <t>type</t>
  </si>
  <si>
    <t>t0</t>
  </si>
  <si>
    <t>t1 (=30min)</t>
  </si>
  <si>
    <t>delta %</t>
  </si>
  <si>
    <t xml:space="preserve">Ly6GCRE; Rosa26TOMATO; </t>
  </si>
  <si>
    <t>Ly6GCRE; Rosa26TOMATO; TGFbRDN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</si>
</sst>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3" xfId="0" applyBorder="1" applyAlignment="1">
      <alignment horizontal="right" vertical="center" wrapText="1"/>
    </xf>
    <xf numFmtId="164" fontId="0" fillId="0" borderId="4" xfId="0" applyNumberFormat="1" applyBorder="1" applyAlignment="1">
      <alignment horizontal="right" vertical="center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2" fillId="0" borderId="15" xfId="0" applyFont="1" applyBorder="1"/>
    <xf numFmtId="164" fontId="0" fillId="2" borderId="15" xfId="0" applyNumberFormat="1" applyFill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3" borderId="17" xfId="0" applyNumberFormat="1" applyFill="1" applyBorder="1" applyAlignment="1">
      <alignment horizontal="center"/>
    </xf>
    <xf numFmtId="0" fontId="2" fillId="0" borderId="18" xfId="0" applyFont="1" applyBorder="1"/>
    <xf numFmtId="164" fontId="0" fillId="2" borderId="18" xfId="0" applyNumberFormat="1" applyFill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2" fillId="0" borderId="10" xfId="0" applyFont="1" applyBorder="1"/>
    <xf numFmtId="164" fontId="0" fillId="2" borderId="10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4" xfId="0" applyBorder="1"/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4" xfId="0" applyFill="1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164" fontId="0" fillId="3" borderId="4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0" fontId="0" fillId="0" borderId="19" xfId="0" applyBorder="1"/>
    <xf numFmtId="0" fontId="2" fillId="0" borderId="15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164" fontId="0" fillId="3" borderId="21" xfId="0" applyNumberFormat="1" applyFill="1" applyBorder="1" applyAlignment="1">
      <alignment horizontal="center"/>
    </xf>
    <xf numFmtId="0" fontId="0" fillId="0" borderId="22" xfId="0" applyBorder="1"/>
    <xf numFmtId="164" fontId="0" fillId="3" borderId="23" xfId="0" applyNumberFormat="1" applyFill="1" applyBorder="1" applyAlignment="1">
      <alignment horizontal="center"/>
    </xf>
    <xf numFmtId="0" fontId="0" fillId="0" borderId="24" xfId="0" applyBorder="1"/>
    <xf numFmtId="164" fontId="0" fillId="3" borderId="25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2" fillId="0" borderId="0" xfId="0" applyFont="1"/>
    <xf numFmtId="0" fontId="0" fillId="0" borderId="15" xfId="0" applyBorder="1"/>
    <xf numFmtId="2" fontId="0" fillId="0" borderId="0" xfId="0" applyNumberFormat="1"/>
    <xf numFmtId="2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4" xfId="0" applyBorder="1" applyAlignment="1">
      <alignment horizontal="right" vertical="center" textRotation="90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zoomScaleNormal="100" workbookViewId="0">
      <selection activeCell="L6" sqref="L6"/>
    </sheetView>
  </sheetViews>
  <sheetFormatPr defaultColWidth="8.85546875" defaultRowHeight="15" x14ac:dyDescent="0.25"/>
  <cols>
    <col min="4" max="4" width="18" customWidth="1"/>
    <col min="5" max="5" width="5.42578125" customWidth="1"/>
    <col min="6" max="6" width="26.42578125" customWidth="1"/>
    <col min="7" max="7" width="15.140625" customWidth="1"/>
    <col min="8" max="8" width="17" customWidth="1"/>
    <col min="12" max="12" width="25.140625" customWidth="1"/>
  </cols>
  <sheetData>
    <row r="1" spans="2:12" ht="15.75" thickBot="1" x14ac:dyDescent="0.3"/>
    <row r="2" spans="2:12" ht="15.75" thickBot="1" x14ac:dyDescent="0.3">
      <c r="F2" s="47" t="s">
        <v>0</v>
      </c>
      <c r="G2" s="48"/>
    </row>
    <row r="3" spans="2:12" ht="30" x14ac:dyDescent="0.25">
      <c r="F3" s="1" t="s">
        <v>1</v>
      </c>
      <c r="G3" s="2">
        <v>5510000</v>
      </c>
    </row>
    <row r="4" spans="2:12" ht="30.75" thickBot="1" x14ac:dyDescent="0.3">
      <c r="F4" s="1" t="s">
        <v>2</v>
      </c>
      <c r="G4" s="2">
        <v>912000</v>
      </c>
    </row>
    <row r="5" spans="2:12" ht="45" x14ac:dyDescent="0.25">
      <c r="F5" s="1" t="s">
        <v>3</v>
      </c>
      <c r="G5" s="2">
        <f>G3-G4</f>
        <v>4598000</v>
      </c>
      <c r="H5" s="3" t="s">
        <v>4</v>
      </c>
      <c r="I5" s="4">
        <v>70</v>
      </c>
      <c r="J5" s="5"/>
      <c r="L5" s="6" t="s">
        <v>5</v>
      </c>
    </row>
    <row r="6" spans="2:12" ht="45" x14ac:dyDescent="0.25">
      <c r="B6" s="7"/>
      <c r="C6" s="8"/>
      <c r="D6" s="9" t="s">
        <v>6</v>
      </c>
      <c r="E6" s="9"/>
      <c r="F6" s="10"/>
      <c r="G6" s="11"/>
      <c r="H6" s="12"/>
      <c r="I6" t="s">
        <v>7</v>
      </c>
      <c r="J6" s="13"/>
      <c r="L6" s="14"/>
    </row>
    <row r="7" spans="2:12" x14ac:dyDescent="0.25">
      <c r="B7" s="49" t="s">
        <v>8</v>
      </c>
      <c r="C7" s="15" t="s">
        <v>9</v>
      </c>
      <c r="D7" s="16">
        <v>19353.642384105962</v>
      </c>
      <c r="E7" s="17"/>
      <c r="F7" s="50" t="s">
        <v>10</v>
      </c>
      <c r="G7" s="18">
        <f>$G$5/D7/60</f>
        <v>3.9596336344556979</v>
      </c>
      <c r="H7" s="12"/>
      <c r="I7">
        <f>$I$5/G7</f>
        <v>17.678403221671388</v>
      </c>
      <c r="J7" s="13"/>
      <c r="L7" s="14">
        <v>16.5</v>
      </c>
    </row>
    <row r="8" spans="2:12" x14ac:dyDescent="0.25">
      <c r="B8" s="49"/>
      <c r="C8" s="19" t="s">
        <v>11</v>
      </c>
      <c r="D8" s="20">
        <v>15511.926605504586</v>
      </c>
      <c r="E8" s="21"/>
      <c r="F8" s="50"/>
      <c r="G8" s="18">
        <f>$G$5/D8/60</f>
        <v>4.940284677864522</v>
      </c>
      <c r="H8" s="12"/>
      <c r="I8">
        <f t="shared" ref="I8:I11" si="0">$I$5/G8</f>
        <v>14.169223954571393</v>
      </c>
      <c r="J8" s="13"/>
      <c r="L8" s="14">
        <v>17.600000000000001</v>
      </c>
    </row>
    <row r="9" spans="2:12" x14ac:dyDescent="0.25">
      <c r="B9" s="49"/>
      <c r="C9" s="19" t="s">
        <v>12</v>
      </c>
      <c r="D9" s="20">
        <v>26116.890080428955</v>
      </c>
      <c r="E9" s="21"/>
      <c r="F9" s="50"/>
      <c r="G9" s="18">
        <f>$G$5/D9/60</f>
        <v>2.9342442035531469</v>
      </c>
      <c r="H9" s="12"/>
      <c r="I9">
        <f t="shared" si="0"/>
        <v>23.856228433623663</v>
      </c>
      <c r="J9" s="13"/>
      <c r="L9" s="14">
        <v>21.1</v>
      </c>
    </row>
    <row r="10" spans="2:12" x14ac:dyDescent="0.25">
      <c r="B10" s="49"/>
      <c r="C10" s="19" t="s">
        <v>13</v>
      </c>
      <c r="D10" s="20">
        <v>16297.36842105263</v>
      </c>
      <c r="E10" s="21"/>
      <c r="F10" s="50"/>
      <c r="G10" s="18">
        <f>$G$5/D10/60</f>
        <v>4.7021906453522799</v>
      </c>
      <c r="H10" s="12"/>
      <c r="I10">
        <f t="shared" si="0"/>
        <v>14.886678418534373</v>
      </c>
      <c r="J10" s="13"/>
      <c r="L10" s="14">
        <v>12.4</v>
      </c>
    </row>
    <row r="11" spans="2:12" x14ac:dyDescent="0.25">
      <c r="B11" s="49"/>
      <c r="C11" s="22" t="s">
        <v>14</v>
      </c>
      <c r="D11" s="23">
        <v>14188.399071925754</v>
      </c>
      <c r="E11" s="24"/>
      <c r="F11" s="50"/>
      <c r="G11" s="18">
        <f>$G$5/D11/60</f>
        <v>5.4011261555904415</v>
      </c>
      <c r="H11" s="12"/>
      <c r="I11">
        <f t="shared" si="0"/>
        <v>12.960260135295382</v>
      </c>
      <c r="J11" s="13"/>
      <c r="L11" s="14">
        <v>14.6</v>
      </c>
    </row>
    <row r="12" spans="2:12" x14ac:dyDescent="0.25">
      <c r="B12" s="25"/>
      <c r="D12" s="26"/>
      <c r="E12" s="27"/>
      <c r="F12" s="12"/>
      <c r="G12" s="28"/>
      <c r="H12" s="12"/>
      <c r="J12" s="13"/>
      <c r="L12" s="14"/>
    </row>
    <row r="13" spans="2:12" x14ac:dyDescent="0.25">
      <c r="B13" s="25"/>
      <c r="C13" s="29" t="s">
        <v>15</v>
      </c>
      <c r="D13" s="26">
        <v>18293</v>
      </c>
      <c r="E13" s="27"/>
      <c r="F13" s="30" t="s">
        <v>15</v>
      </c>
      <c r="G13" s="31">
        <f>AVERAGE(G7:G10)</f>
        <v>4.134088290306412</v>
      </c>
      <c r="H13" s="12"/>
      <c r="I13" s="32">
        <f>AVERAGE(I7:I10)</f>
        <v>17.647633507100203</v>
      </c>
      <c r="J13" s="13"/>
      <c r="L13" s="33">
        <f>AVERAGE(L7:L10)</f>
        <v>16.900000000000002</v>
      </c>
    </row>
    <row r="14" spans="2:12" ht="15.75" thickBot="1" x14ac:dyDescent="0.3">
      <c r="B14" s="34"/>
      <c r="C14" s="35" t="s">
        <v>16</v>
      </c>
      <c r="D14" s="16">
        <v>4767</v>
      </c>
      <c r="E14" s="17"/>
      <c r="F14" s="36" t="s">
        <v>16</v>
      </c>
      <c r="G14" s="37">
        <f>_xlfn.STDEV.S(G7:G10)</f>
        <v>0.90235860583716376</v>
      </c>
      <c r="H14" s="38"/>
      <c r="I14" s="39">
        <f>_xlfn.STDEV.S(I7:I10)</f>
        <v>4.4071836718849937</v>
      </c>
      <c r="J14" s="40"/>
      <c r="L14" s="41">
        <f>_xlfn.STDEV.S(L7:L10)</f>
        <v>3.5842246953374142</v>
      </c>
    </row>
    <row r="15" spans="2:12" x14ac:dyDescent="0.25">
      <c r="F15" s="12"/>
      <c r="G15" s="13"/>
    </row>
    <row r="16" spans="2:12" x14ac:dyDescent="0.25">
      <c r="F16" s="12"/>
      <c r="G16" s="13"/>
    </row>
    <row r="17" spans="2:7" ht="30" x14ac:dyDescent="0.25">
      <c r="B17" s="7"/>
      <c r="C17" s="8"/>
      <c r="D17" s="42" t="s">
        <v>17</v>
      </c>
      <c r="E17" s="8"/>
      <c r="F17" s="51" t="s">
        <v>18</v>
      </c>
      <c r="G17" s="54">
        <f>G5/(D13*D18*0.2)/60</f>
        <v>0.78744666838473198</v>
      </c>
    </row>
    <row r="18" spans="2:7" x14ac:dyDescent="0.25">
      <c r="B18" s="25"/>
      <c r="C18" s="43" t="s">
        <v>15</v>
      </c>
      <c r="D18">
        <v>26.6</v>
      </c>
      <c r="F18" s="52"/>
      <c r="G18" s="55"/>
    </row>
    <row r="19" spans="2:7" ht="15.75" thickBot="1" x14ac:dyDescent="0.3">
      <c r="B19" s="34"/>
      <c r="C19" s="15" t="s">
        <v>16</v>
      </c>
      <c r="D19" s="44">
        <v>3.7</v>
      </c>
      <c r="E19" s="44"/>
      <c r="F19" s="53"/>
      <c r="G19" s="56"/>
    </row>
  </sheetData>
  <mergeCells count="5">
    <mergeCell ref="F2:G2"/>
    <mergeCell ref="B7:B11"/>
    <mergeCell ref="F7:F11"/>
    <mergeCell ref="F17:F19"/>
    <mergeCell ref="G17:G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Normal="100" workbookViewId="0">
      <selection activeCell="E30" sqref="E30"/>
    </sheetView>
  </sheetViews>
  <sheetFormatPr defaultColWidth="8.85546875" defaultRowHeight="15" x14ac:dyDescent="0.25"/>
  <cols>
    <col min="1" max="1" width="29.42578125" style="45" bestFit="1" customWidth="1"/>
    <col min="2" max="2" width="15.7109375" style="45" customWidth="1"/>
    <col min="3" max="3" width="16.28515625" style="45" customWidth="1"/>
    <col min="4" max="4" width="8.85546875" style="45"/>
    <col min="5" max="5" width="19.7109375" style="45" bestFit="1" customWidth="1"/>
    <col min="6" max="16384" width="8.85546875" style="45"/>
  </cols>
  <sheetData>
    <row r="1" spans="1:7" x14ac:dyDescent="0.25">
      <c r="B1" s="46" t="s">
        <v>19</v>
      </c>
      <c r="E1" s="46" t="s">
        <v>20</v>
      </c>
    </row>
    <row r="2" spans="1:7" x14ac:dyDescent="0.25">
      <c r="A2" s="46" t="s">
        <v>21</v>
      </c>
      <c r="B2" s="46" t="s">
        <v>22</v>
      </c>
      <c r="C2" s="46" t="s">
        <v>23</v>
      </c>
      <c r="D2" s="46" t="s">
        <v>24</v>
      </c>
      <c r="E2" s="46" t="s">
        <v>22</v>
      </c>
      <c r="F2" s="46" t="s">
        <v>23</v>
      </c>
      <c r="G2" s="46" t="s">
        <v>24</v>
      </c>
    </row>
    <row r="3" spans="1:7" x14ac:dyDescent="0.25">
      <c r="A3" s="57" t="s">
        <v>25</v>
      </c>
      <c r="B3" s="45">
        <v>26.6</v>
      </c>
      <c r="C3" s="45">
        <v>37.200000000000003</v>
      </c>
      <c r="D3" s="45">
        <f t="shared" ref="D3:D30" si="0">C3*100/B3</f>
        <v>139.84962406015038</v>
      </c>
      <c r="E3" s="45">
        <v>23.5</v>
      </c>
      <c r="F3" s="45">
        <v>23.8</v>
      </c>
      <c r="G3" s="45">
        <f t="shared" ref="G3:G30" si="1">F3*100/E3</f>
        <v>101.27659574468085</v>
      </c>
    </row>
    <row r="4" spans="1:7" x14ac:dyDescent="0.25">
      <c r="A4" s="57"/>
      <c r="B4" s="45">
        <v>23.2</v>
      </c>
      <c r="C4" s="45">
        <v>22.81</v>
      </c>
      <c r="D4" s="45">
        <f t="shared" si="0"/>
        <v>98.318965517241381</v>
      </c>
      <c r="E4" s="45">
        <v>20.74</v>
      </c>
      <c r="F4" s="45">
        <v>19.850000000000001</v>
      </c>
      <c r="G4" s="45">
        <f t="shared" si="1"/>
        <v>95.708775313404075</v>
      </c>
    </row>
    <row r="5" spans="1:7" x14ac:dyDescent="0.25">
      <c r="A5" s="57"/>
      <c r="B5" s="45">
        <v>19.8</v>
      </c>
      <c r="C5" s="45">
        <v>25.35</v>
      </c>
      <c r="D5" s="45">
        <f t="shared" si="0"/>
        <v>128.03030303030303</v>
      </c>
      <c r="E5" s="45">
        <v>28.95</v>
      </c>
      <c r="F5" s="45">
        <v>29.27</v>
      </c>
      <c r="G5" s="45">
        <f t="shared" si="1"/>
        <v>101.10535405872194</v>
      </c>
    </row>
    <row r="6" spans="1:7" x14ac:dyDescent="0.25">
      <c r="A6" s="57"/>
      <c r="B6" s="45">
        <v>27.5</v>
      </c>
      <c r="C6" s="45">
        <v>27.5</v>
      </c>
      <c r="D6" s="45">
        <f t="shared" si="0"/>
        <v>100</v>
      </c>
      <c r="E6" s="45">
        <v>34.799999999999997</v>
      </c>
      <c r="F6" s="45">
        <v>35.82</v>
      </c>
      <c r="G6" s="45">
        <f t="shared" si="1"/>
        <v>102.93103448275863</v>
      </c>
    </row>
    <row r="7" spans="1:7" x14ac:dyDescent="0.25">
      <c r="A7" s="57"/>
      <c r="B7" s="45">
        <v>20.98</v>
      </c>
      <c r="C7" s="45">
        <v>25.04</v>
      </c>
      <c r="D7" s="45">
        <f t="shared" si="0"/>
        <v>119.35176358436605</v>
      </c>
      <c r="E7" s="45">
        <v>31.06</v>
      </c>
      <c r="F7" s="45">
        <v>30.6</v>
      </c>
      <c r="G7" s="45">
        <f t="shared" si="1"/>
        <v>98.518995492594982</v>
      </c>
    </row>
    <row r="8" spans="1:7" x14ac:dyDescent="0.25">
      <c r="A8" s="57"/>
      <c r="B8" s="45">
        <v>30.65</v>
      </c>
      <c r="C8" s="45">
        <v>26.55</v>
      </c>
      <c r="D8" s="45">
        <f t="shared" si="0"/>
        <v>86.623164763458405</v>
      </c>
      <c r="E8" s="45">
        <v>20.65</v>
      </c>
      <c r="F8" s="45">
        <v>19.670000000000002</v>
      </c>
      <c r="G8" s="45">
        <f t="shared" si="1"/>
        <v>95.254237288135613</v>
      </c>
    </row>
    <row r="9" spans="1:7" x14ac:dyDescent="0.25">
      <c r="A9" s="57"/>
      <c r="B9" s="45">
        <v>29.87</v>
      </c>
      <c r="C9" s="45">
        <v>32.81</v>
      </c>
      <c r="D9" s="45">
        <f t="shared" si="0"/>
        <v>109.84265148978908</v>
      </c>
      <c r="E9" s="45">
        <v>28.65</v>
      </c>
      <c r="F9" s="45">
        <v>29.75</v>
      </c>
      <c r="G9" s="45">
        <f t="shared" si="1"/>
        <v>103.83944153577661</v>
      </c>
    </row>
    <row r="10" spans="1:7" x14ac:dyDescent="0.25">
      <c r="A10" s="57"/>
      <c r="B10" s="45">
        <v>29.47</v>
      </c>
      <c r="C10" s="45">
        <v>29.15</v>
      </c>
      <c r="D10" s="45">
        <f t="shared" si="0"/>
        <v>98.914149983033596</v>
      </c>
      <c r="E10" s="45">
        <v>25.35</v>
      </c>
      <c r="F10" s="45">
        <v>24.21</v>
      </c>
      <c r="G10" s="45">
        <f t="shared" si="1"/>
        <v>95.50295857988165</v>
      </c>
    </row>
    <row r="11" spans="1:7" x14ac:dyDescent="0.25">
      <c r="A11" s="57"/>
      <c r="B11" s="45">
        <v>21.43</v>
      </c>
      <c r="C11" s="45">
        <v>20.69</v>
      </c>
      <c r="D11" s="45">
        <f t="shared" si="0"/>
        <v>96.546896873541769</v>
      </c>
      <c r="E11" s="45">
        <v>24.9</v>
      </c>
      <c r="F11" s="45">
        <v>25.92</v>
      </c>
      <c r="G11" s="45">
        <f t="shared" si="1"/>
        <v>104.09638554216868</v>
      </c>
    </row>
    <row r="12" spans="1:7" x14ac:dyDescent="0.25">
      <c r="A12" s="57"/>
      <c r="B12" s="45">
        <v>22.83</v>
      </c>
      <c r="C12" s="45">
        <v>30.88</v>
      </c>
      <c r="D12" s="45">
        <f t="shared" si="0"/>
        <v>135.26062198861149</v>
      </c>
      <c r="E12" s="45">
        <v>20.67</v>
      </c>
      <c r="F12" s="45">
        <v>19.940000000000001</v>
      </c>
      <c r="G12" s="45">
        <f t="shared" si="1"/>
        <v>96.468311562651195</v>
      </c>
    </row>
    <row r="13" spans="1:7" x14ac:dyDescent="0.25">
      <c r="A13" s="57"/>
      <c r="B13" s="45">
        <v>26.4</v>
      </c>
      <c r="C13" s="45">
        <v>27.36</v>
      </c>
      <c r="D13" s="45">
        <f t="shared" si="0"/>
        <v>103.63636363636364</v>
      </c>
      <c r="E13" s="45">
        <v>25.06</v>
      </c>
      <c r="F13" s="45">
        <v>24.32</v>
      </c>
      <c r="G13" s="45">
        <f t="shared" si="1"/>
        <v>97.047086991221079</v>
      </c>
    </row>
    <row r="14" spans="1:7" x14ac:dyDescent="0.25">
      <c r="A14" s="57"/>
      <c r="B14" s="45">
        <v>33.42</v>
      </c>
      <c r="C14" s="45">
        <v>33.909999999999997</v>
      </c>
      <c r="D14" s="45">
        <f t="shared" si="0"/>
        <v>101.46618791143027</v>
      </c>
      <c r="E14" s="45">
        <v>31.64</v>
      </c>
      <c r="F14" s="45">
        <v>32.39</v>
      </c>
      <c r="G14" s="45">
        <f t="shared" si="1"/>
        <v>102.37041719342604</v>
      </c>
    </row>
    <row r="15" spans="1:7" x14ac:dyDescent="0.25">
      <c r="A15" s="57"/>
      <c r="B15" s="45">
        <v>24.32</v>
      </c>
      <c r="C15" s="45">
        <v>34.99</v>
      </c>
      <c r="D15" s="45">
        <f t="shared" si="0"/>
        <v>143.87335526315789</v>
      </c>
      <c r="E15" s="45">
        <v>28.95</v>
      </c>
      <c r="F15" s="45">
        <v>29.41</v>
      </c>
      <c r="G15" s="45">
        <f t="shared" si="1"/>
        <v>101.58894645941278</v>
      </c>
    </row>
    <row r="16" spans="1:7" x14ac:dyDescent="0.25">
      <c r="A16" s="57"/>
      <c r="B16" s="45">
        <v>29.41</v>
      </c>
      <c r="C16" s="45">
        <v>26.85</v>
      </c>
      <c r="D16" s="45">
        <f t="shared" si="0"/>
        <v>91.295477728663712</v>
      </c>
      <c r="E16" s="45">
        <v>27.56</v>
      </c>
      <c r="F16" s="45">
        <v>26.74</v>
      </c>
      <c r="G16" s="45">
        <f t="shared" si="1"/>
        <v>97.024673439767781</v>
      </c>
    </row>
    <row r="17" spans="1:7" x14ac:dyDescent="0.25">
      <c r="A17" s="57" t="s">
        <v>26</v>
      </c>
      <c r="B17" s="45">
        <v>24.62</v>
      </c>
      <c r="C17" s="45">
        <v>24.4</v>
      </c>
      <c r="D17" s="45">
        <f t="shared" si="0"/>
        <v>99.106417546709991</v>
      </c>
      <c r="E17" s="45">
        <v>25.63</v>
      </c>
      <c r="F17" s="45">
        <v>25.89</v>
      </c>
      <c r="G17" s="45">
        <f t="shared" si="1"/>
        <v>101.01443620756926</v>
      </c>
    </row>
    <row r="18" spans="1:7" x14ac:dyDescent="0.25">
      <c r="A18" s="57"/>
      <c r="B18" s="45">
        <v>18.649999999999999</v>
      </c>
      <c r="C18" s="45">
        <v>18.239999999999998</v>
      </c>
      <c r="D18" s="45">
        <f t="shared" si="0"/>
        <v>97.801608579088466</v>
      </c>
      <c r="E18" s="45">
        <v>20.75</v>
      </c>
      <c r="F18" s="45">
        <v>21.25</v>
      </c>
      <c r="G18" s="45">
        <f t="shared" si="1"/>
        <v>102.40963855421687</v>
      </c>
    </row>
    <row r="19" spans="1:7" x14ac:dyDescent="0.25">
      <c r="A19" s="57"/>
      <c r="B19" s="45">
        <v>17.690000000000001</v>
      </c>
      <c r="C19" s="45">
        <v>18.670000000000002</v>
      </c>
      <c r="D19" s="45">
        <f t="shared" si="0"/>
        <v>105.53985302430752</v>
      </c>
      <c r="E19" s="45">
        <v>23.49</v>
      </c>
      <c r="F19" s="45">
        <v>22.61</v>
      </c>
      <c r="G19" s="45">
        <f t="shared" si="1"/>
        <v>96.253724989357181</v>
      </c>
    </row>
    <row r="20" spans="1:7" x14ac:dyDescent="0.25">
      <c r="A20" s="57"/>
      <c r="B20" s="45">
        <v>30.74</v>
      </c>
      <c r="C20" s="45">
        <v>31.33</v>
      </c>
      <c r="D20" s="45">
        <f t="shared" si="0"/>
        <v>101.91932335718934</v>
      </c>
      <c r="E20" s="45">
        <v>27.56</v>
      </c>
      <c r="F20" s="45">
        <v>26.19</v>
      </c>
      <c r="G20" s="45">
        <f t="shared" si="1"/>
        <v>95.029027576197393</v>
      </c>
    </row>
    <row r="21" spans="1:7" x14ac:dyDescent="0.25">
      <c r="A21" s="57"/>
      <c r="B21" s="45">
        <v>26.5</v>
      </c>
      <c r="C21" s="45">
        <v>28.05</v>
      </c>
      <c r="D21" s="45">
        <f t="shared" si="0"/>
        <v>105.84905660377359</v>
      </c>
      <c r="E21" s="45">
        <v>23.6</v>
      </c>
      <c r="F21" s="45">
        <v>23.38</v>
      </c>
      <c r="G21" s="45">
        <f t="shared" si="1"/>
        <v>99.067796610169481</v>
      </c>
    </row>
    <row r="22" spans="1:7" x14ac:dyDescent="0.25">
      <c r="A22" s="57"/>
      <c r="B22" s="45">
        <v>23.34</v>
      </c>
      <c r="C22" s="45">
        <v>21.99</v>
      </c>
      <c r="D22" s="45">
        <f t="shared" si="0"/>
        <v>94.2159383033419</v>
      </c>
      <c r="E22" s="45">
        <v>26.9</v>
      </c>
      <c r="F22" s="45">
        <v>28.14</v>
      </c>
      <c r="G22" s="45">
        <f t="shared" si="1"/>
        <v>104.6096654275093</v>
      </c>
    </row>
    <row r="23" spans="1:7" x14ac:dyDescent="0.25">
      <c r="A23" s="57"/>
      <c r="B23" s="45">
        <v>22.94</v>
      </c>
      <c r="C23" s="45">
        <v>23.38</v>
      </c>
      <c r="D23" s="45">
        <f t="shared" si="0"/>
        <v>101.9180470793374</v>
      </c>
      <c r="E23" s="45">
        <v>23.75</v>
      </c>
      <c r="F23" s="45">
        <v>23.53</v>
      </c>
      <c r="G23" s="45">
        <f t="shared" si="1"/>
        <v>99.073684210526309</v>
      </c>
    </row>
    <row r="24" spans="1:7" x14ac:dyDescent="0.25">
      <c r="A24" s="57"/>
      <c r="B24" s="45">
        <v>15.4</v>
      </c>
      <c r="C24" s="45">
        <v>15.22</v>
      </c>
      <c r="D24" s="45">
        <f t="shared" si="0"/>
        <v>98.831168831168824</v>
      </c>
      <c r="E24" s="45">
        <v>20.059999999999999</v>
      </c>
      <c r="F24" s="45">
        <v>20</v>
      </c>
      <c r="G24" s="45">
        <f t="shared" si="1"/>
        <v>99.700897308075781</v>
      </c>
    </row>
    <row r="25" spans="1:7" x14ac:dyDescent="0.25">
      <c r="A25" s="57"/>
      <c r="B25" s="45">
        <v>16.73</v>
      </c>
      <c r="C25" s="45">
        <v>16.97</v>
      </c>
      <c r="D25" s="45">
        <f t="shared" si="0"/>
        <v>101.43454871488343</v>
      </c>
      <c r="E25" s="45">
        <v>17.04</v>
      </c>
      <c r="F25" s="45">
        <v>17.29</v>
      </c>
      <c r="G25" s="45">
        <f t="shared" si="1"/>
        <v>101.46713615023475</v>
      </c>
    </row>
    <row r="26" spans="1:7" x14ac:dyDescent="0.25">
      <c r="A26" s="57"/>
      <c r="B26" s="45">
        <v>20.64</v>
      </c>
      <c r="C26" s="45">
        <v>21.3</v>
      </c>
      <c r="D26" s="45">
        <f t="shared" si="0"/>
        <v>103.19767441860465</v>
      </c>
      <c r="E26" s="45">
        <v>18.489999999999998</v>
      </c>
      <c r="F26" s="45">
        <v>18.96</v>
      </c>
      <c r="G26" s="45">
        <f t="shared" si="1"/>
        <v>102.54191454840455</v>
      </c>
    </row>
    <row r="27" spans="1:7" x14ac:dyDescent="0.25">
      <c r="A27" s="57"/>
      <c r="B27" s="45">
        <v>21.19</v>
      </c>
      <c r="C27" s="45">
        <v>21.05</v>
      </c>
      <c r="D27" s="45">
        <f t="shared" si="0"/>
        <v>99.339310995752712</v>
      </c>
      <c r="E27" s="45">
        <v>17.59</v>
      </c>
      <c r="F27" s="45">
        <v>17.95</v>
      </c>
      <c r="G27" s="45">
        <f t="shared" si="1"/>
        <v>102.04661739624787</v>
      </c>
    </row>
    <row r="28" spans="1:7" x14ac:dyDescent="0.25">
      <c r="A28" s="57"/>
      <c r="B28" s="45">
        <v>20.399999999999999</v>
      </c>
      <c r="C28" s="45">
        <v>20.9</v>
      </c>
      <c r="D28" s="45">
        <f t="shared" si="0"/>
        <v>102.45098039215686</v>
      </c>
      <c r="E28" s="45">
        <v>19.86</v>
      </c>
      <c r="F28" s="45">
        <v>19.59</v>
      </c>
      <c r="G28" s="45">
        <f t="shared" si="1"/>
        <v>98.640483383685805</v>
      </c>
    </row>
    <row r="29" spans="1:7" x14ac:dyDescent="0.25">
      <c r="A29" s="57"/>
      <c r="B29" s="45">
        <v>14.62</v>
      </c>
      <c r="C29" s="45">
        <v>15.3</v>
      </c>
      <c r="D29" s="45">
        <f t="shared" si="0"/>
        <v>104.65116279069768</v>
      </c>
      <c r="E29" s="45">
        <v>16.04</v>
      </c>
      <c r="F29" s="45">
        <v>16.27</v>
      </c>
      <c r="G29" s="45">
        <f t="shared" si="1"/>
        <v>101.43391521197007</v>
      </c>
    </row>
    <row r="30" spans="1:7" x14ac:dyDescent="0.25">
      <c r="A30" s="57"/>
      <c r="B30" s="45">
        <v>16.04</v>
      </c>
      <c r="C30" s="45">
        <v>16.09</v>
      </c>
      <c r="D30" s="45">
        <f t="shared" si="0"/>
        <v>100.31172069825438</v>
      </c>
      <c r="E30" s="45">
        <v>21.04</v>
      </c>
      <c r="F30" s="45">
        <v>21.85</v>
      </c>
      <c r="G30" s="45">
        <f t="shared" si="1"/>
        <v>103.84980988593156</v>
      </c>
    </row>
  </sheetData>
  <mergeCells count="2">
    <mergeCell ref="A3:A16"/>
    <mergeCell ref="A17:A30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 Fig 2A-B</vt:lpstr>
      <vt:lpstr>Suppl Fig 2D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Vicanolo</dc:creator>
  <cp:lastModifiedBy>Tommaso Vicanolo</cp:lastModifiedBy>
  <dcterms:created xsi:type="dcterms:W3CDTF">2025-01-10T11:55:22Z</dcterms:created>
  <dcterms:modified xsi:type="dcterms:W3CDTF">2025-01-31T16:45:01Z</dcterms:modified>
</cp:coreProperties>
</file>