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202300"/>
  <mc:AlternateContent xmlns:mc="http://schemas.openxmlformats.org/markup-compatibility/2006">
    <mc:Choice Requires="x15">
      <x15ac:absPath xmlns:x15ac="http://schemas.microsoft.com/office/spreadsheetml/2010/11/ac" url="/Users/thby8/Library/Mobile Documents/com~apple~CloudDocs/Papers/Markowska et al., 2023 (Arabia 8 Ma)/Revisions/3rd round revisions/"/>
    </mc:Choice>
  </mc:AlternateContent>
  <xr:revisionPtr revIDLastSave="0" documentId="13_ncr:1_{5D553B21-24FF-2948-9BF0-6CD96564658A}" xr6:coauthVersionLast="47" xr6:coauthVersionMax="47" xr10:uidLastSave="{00000000-0000-0000-0000-000000000000}"/>
  <bookViews>
    <workbookView xWindow="-14120" yWindow="-19900" windowWidth="31560" windowHeight="18040" firstSheet="10" activeTab="12" xr2:uid="{F9C0FE0A-BFCB-724E-8FD7-F0190881238F}"/>
  </bookViews>
  <sheets>
    <sheet name="Solution U-Th" sheetId="1" r:id="rId1"/>
    <sheet name="LA U-Th" sheetId="2" r:id="rId2"/>
    <sheet name="LA U-Th Instrumental Settings" sheetId="3" r:id="rId3"/>
    <sheet name="LA U-Th cup configuration" sheetId="4" r:id="rId4"/>
    <sheet name="U-Pb calculated ages" sheetId="5" r:id="rId5"/>
    <sheet name="U-Pb age clusters" sheetId="37" r:id="rId6"/>
    <sheet name="234-238 initial measured" sheetId="6" r:id="rId7"/>
    <sheet name="U-Pb LA-ICPMS data pt 1" sheetId="7" r:id="rId8"/>
    <sheet name="U-Pb LA-ICPMS data pt 2" sheetId="8" r:id="rId9"/>
    <sheet name="Reference material LA-ICPMS pt1" sheetId="9" r:id="rId10"/>
    <sheet name="Reference material LA-ICPMS pt2" sheetId="10" r:id="rId11"/>
    <sheet name="U-Pb Meta Data" sheetId="11" r:id="rId12"/>
    <sheet name="Carbonate Summary" sheetId="13" r:id="rId13"/>
    <sheet name="SA01" sheetId="14" r:id="rId14"/>
    <sheet name="SA04" sheetId="15" r:id="rId15"/>
    <sheet name="SA05" sheetId="16" r:id="rId16"/>
    <sheet name="SA07" sheetId="17" r:id="rId17"/>
    <sheet name="SA09" sheetId="18" r:id="rId18"/>
    <sheet name="SA10" sheetId="19" r:id="rId19"/>
    <sheet name="SA11" sheetId="20" r:id="rId20"/>
    <sheet name="SA14" sheetId="21" r:id="rId21"/>
    <sheet name="SA17" sheetId="22" r:id="rId22"/>
    <sheet name="SA18" sheetId="23" r:id="rId23"/>
    <sheet name="SA19" sheetId="24" r:id="rId24"/>
    <sheet name="SA20" sheetId="25" r:id="rId25"/>
    <sheet name="SA21" sheetId="26" r:id="rId26"/>
    <sheet name="SA25" sheetId="27" r:id="rId27"/>
    <sheet name="SA26" sheetId="31" r:id="rId28"/>
    <sheet name="SA27" sheetId="32" r:id="rId29"/>
    <sheet name="SA30" sheetId="33" r:id="rId30"/>
    <sheet name="SA31" sheetId="34" r:id="rId31"/>
    <sheet name="SA32" sheetId="29" r:id="rId32"/>
    <sheet name="SA35" sheetId="28" r:id="rId33"/>
    <sheet name="SA40" sheetId="35" r:id="rId34"/>
    <sheet name="Fluid inclusion isotopes" sheetId="36"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3" l="1"/>
  <c r="C29" i="13"/>
  <c r="F29" i="13"/>
  <c r="D32" i="13"/>
  <c r="F32" i="13"/>
  <c r="D50" i="13"/>
  <c r="C33" i="13"/>
  <c r="C32" i="13"/>
  <c r="C31" i="13"/>
  <c r="C25" i="13"/>
  <c r="C24" i="13"/>
  <c r="C22" i="13"/>
  <c r="F3" i="13"/>
  <c r="G23" i="37"/>
  <c r="F23" i="37"/>
  <c r="E23" i="37"/>
  <c r="G9" i="37"/>
  <c r="F9" i="37"/>
  <c r="E9" i="37"/>
  <c r="G50" i="37"/>
  <c r="F50" i="37"/>
  <c r="E50" i="37"/>
  <c r="D50" i="37"/>
  <c r="D49" i="37"/>
  <c r="D48" i="37"/>
  <c r="D47" i="37"/>
  <c r="D46" i="37"/>
  <c r="D45" i="37"/>
  <c r="D44" i="37"/>
  <c r="G41" i="37"/>
  <c r="F41" i="37"/>
  <c r="E41" i="37"/>
  <c r="D41" i="37"/>
  <c r="D40" i="37"/>
  <c r="D39" i="37"/>
  <c r="D38" i="37"/>
  <c r="D37" i="37"/>
  <c r="D36" i="37"/>
  <c r="D35" i="37"/>
  <c r="D34" i="37"/>
  <c r="D33" i="37"/>
  <c r="D32" i="37"/>
  <c r="D31" i="37"/>
  <c r="D30" i="37"/>
  <c r="D29" i="37"/>
  <c r="D28" i="37"/>
  <c r="D27" i="37"/>
  <c r="D26" i="37"/>
  <c r="D23" i="37"/>
  <c r="D22" i="37"/>
  <c r="D21" i="37"/>
  <c r="D19" i="37"/>
  <c r="D18" i="37"/>
  <c r="D17" i="37"/>
  <c r="D16" i="37"/>
  <c r="D15" i="37"/>
  <c r="D14" i="37"/>
  <c r="D13" i="37"/>
  <c r="D9" i="37"/>
  <c r="D8" i="37"/>
  <c r="D7" i="37"/>
  <c r="D6" i="37"/>
  <c r="D5" i="37"/>
  <c r="E55" i="13"/>
  <c r="C55" i="13"/>
  <c r="F55" i="13"/>
  <c r="D55" i="13"/>
  <c r="E56" i="13"/>
  <c r="C56" i="13"/>
  <c r="F56" i="13"/>
  <c r="D56" i="13"/>
  <c r="E54" i="13"/>
  <c r="C54" i="13"/>
  <c r="F54" i="13"/>
  <c r="D54" i="13"/>
  <c r="E41" i="13"/>
  <c r="C41" i="13"/>
  <c r="D41" i="13"/>
  <c r="F40" i="13"/>
  <c r="E39" i="13"/>
  <c r="F39" i="13"/>
  <c r="D39" i="13"/>
  <c r="C36" i="13"/>
  <c r="C37" i="13"/>
  <c r="D37" i="13"/>
  <c r="E38" i="13"/>
  <c r="E43" i="13"/>
  <c r="C43" i="13"/>
  <c r="F43" i="13"/>
  <c r="D43" i="13"/>
  <c r="E44" i="13"/>
  <c r="C44" i="13"/>
  <c r="D44" i="13"/>
  <c r="E45" i="13"/>
  <c r="C45" i="13"/>
  <c r="F45" i="13"/>
  <c r="D45" i="13"/>
  <c r="E46" i="13"/>
  <c r="C46" i="13"/>
  <c r="F46" i="13"/>
  <c r="D46" i="13"/>
  <c r="E47" i="13"/>
  <c r="F47" i="13"/>
  <c r="E48" i="13"/>
  <c r="C48" i="13"/>
  <c r="F48" i="13"/>
  <c r="D48" i="13"/>
  <c r="E42" i="13"/>
  <c r="C42" i="13"/>
  <c r="F42" i="13"/>
  <c r="D42" i="13"/>
  <c r="E50" i="13"/>
  <c r="F50" i="13"/>
  <c r="E51" i="13"/>
  <c r="C51" i="13"/>
  <c r="F51" i="13"/>
  <c r="D51" i="13"/>
  <c r="E52" i="13"/>
  <c r="C52" i="13"/>
  <c r="F52" i="13"/>
  <c r="D52" i="13"/>
  <c r="E53" i="13"/>
  <c r="C53" i="13"/>
  <c r="F53" i="13"/>
  <c r="D53" i="13"/>
  <c r="E49" i="13"/>
  <c r="F49" i="13"/>
  <c r="D49" i="13"/>
  <c r="F34" i="13"/>
  <c r="D34" i="13"/>
  <c r="F33" i="13"/>
  <c r="D33" i="13"/>
  <c r="E30" i="13"/>
  <c r="F30" i="13"/>
  <c r="D30" i="13"/>
  <c r="E31" i="13"/>
  <c r="F31" i="13"/>
  <c r="D31" i="13"/>
  <c r="E32" i="13"/>
  <c r="D28" i="13"/>
  <c r="E26" i="13"/>
  <c r="F26" i="13"/>
  <c r="D26" i="13"/>
  <c r="E27" i="13"/>
  <c r="F27" i="13"/>
  <c r="D27" i="13"/>
  <c r="E25" i="13"/>
  <c r="D22" i="13"/>
  <c r="E23" i="13"/>
  <c r="C23" i="13"/>
  <c r="F23" i="13"/>
  <c r="D23" i="13"/>
  <c r="E24" i="13"/>
  <c r="F24" i="13"/>
  <c r="D24" i="13"/>
  <c r="D21" i="13"/>
  <c r="C19" i="13"/>
  <c r="F19" i="13"/>
  <c r="D19" i="13"/>
  <c r="E20" i="13"/>
  <c r="F20" i="13"/>
  <c r="E18" i="13"/>
  <c r="E17" i="13"/>
  <c r="C17" i="13"/>
  <c r="F17" i="13"/>
  <c r="D17" i="13"/>
  <c r="E16" i="13"/>
  <c r="C16" i="13"/>
  <c r="F16" i="13"/>
  <c r="D16" i="13"/>
  <c r="E15" i="13"/>
  <c r="C15" i="13"/>
  <c r="F15" i="13"/>
  <c r="D15" i="13"/>
  <c r="E12" i="13"/>
  <c r="F12" i="13"/>
  <c r="D12" i="13"/>
  <c r="E13" i="13"/>
  <c r="C13" i="13"/>
  <c r="F13" i="13"/>
  <c r="E14" i="13"/>
  <c r="C14" i="13"/>
  <c r="F14" i="13"/>
  <c r="D14" i="13"/>
  <c r="E11" i="13"/>
  <c r="C11" i="13"/>
  <c r="D11" i="13"/>
  <c r="E10" i="13"/>
  <c r="F10" i="13"/>
  <c r="D10" i="13"/>
  <c r="E8" i="13"/>
  <c r="C8" i="13"/>
  <c r="F8" i="13"/>
  <c r="D8" i="13"/>
  <c r="E9" i="13"/>
  <c r="C9" i="13"/>
  <c r="F9" i="13"/>
  <c r="C7" i="13"/>
  <c r="F7" i="13"/>
  <c r="D7" i="13"/>
  <c r="D6" i="13"/>
  <c r="D3" i="13"/>
  <c r="E5" i="13"/>
  <c r="C5" i="13"/>
  <c r="F5" i="13"/>
  <c r="C2" i="13"/>
  <c r="D2" i="13"/>
  <c r="E2" i="13"/>
  <c r="F2" i="13"/>
  <c r="C3" i="13"/>
  <c r="E3" i="13"/>
  <c r="I3" i="13"/>
  <c r="J3" i="13"/>
  <c r="C4" i="13"/>
  <c r="D4" i="13"/>
  <c r="E4" i="13"/>
  <c r="F4" i="13"/>
  <c r="I4" i="13"/>
  <c r="J4" i="13"/>
  <c r="D5" i="13"/>
  <c r="I5" i="13"/>
  <c r="J5" i="13"/>
  <c r="C6" i="13"/>
  <c r="E6" i="13"/>
  <c r="F6" i="13"/>
  <c r="I6" i="13"/>
  <c r="J6" i="13"/>
  <c r="E7" i="13"/>
  <c r="D9" i="13"/>
  <c r="C10" i="13"/>
  <c r="F11" i="13"/>
  <c r="C12" i="13"/>
  <c r="D13" i="13"/>
  <c r="C18" i="13"/>
  <c r="D18" i="13"/>
  <c r="F18" i="13"/>
  <c r="E19" i="13"/>
  <c r="C20" i="13"/>
  <c r="D20" i="13"/>
  <c r="C21" i="13"/>
  <c r="E21" i="13"/>
  <c r="F21" i="13"/>
  <c r="E22" i="13"/>
  <c r="F22" i="13"/>
  <c r="D25" i="13"/>
  <c r="F25" i="13"/>
  <c r="C26" i="13"/>
  <c r="C27" i="13"/>
  <c r="C28" i="13"/>
  <c r="E28" i="13"/>
  <c r="F28" i="13"/>
  <c r="E29" i="13"/>
  <c r="C30" i="13"/>
  <c r="E33" i="13"/>
  <c r="C34" i="13"/>
  <c r="E34" i="13"/>
  <c r="C35" i="13"/>
  <c r="E35" i="13"/>
  <c r="F35" i="13"/>
  <c r="D36" i="13"/>
  <c r="E36" i="13"/>
  <c r="F36" i="13"/>
  <c r="E37" i="13"/>
  <c r="F37" i="13"/>
  <c r="C38" i="13"/>
  <c r="D38" i="13"/>
  <c r="F38" i="13"/>
  <c r="C39" i="13"/>
  <c r="C40" i="13"/>
  <c r="D40" i="13"/>
  <c r="E40" i="13"/>
  <c r="F41" i="13"/>
  <c r="F44" i="13"/>
  <c r="C47" i="13"/>
  <c r="D47" i="13"/>
  <c r="C49" i="13"/>
  <c r="C50" i="13"/>
  <c r="H23" i="37" l="1"/>
  <c r="H9" i="37"/>
  <c r="H50" i="37"/>
  <c r="H41" i="37"/>
  <c r="D35" i="13"/>
  <c r="S39" i="5" l="1"/>
  <c r="R39" i="5"/>
  <c r="S38" i="5"/>
  <c r="R38" i="5"/>
  <c r="S37" i="5"/>
  <c r="R37" i="5"/>
  <c r="S36" i="5"/>
  <c r="R36" i="5"/>
  <c r="S35" i="5"/>
  <c r="R35" i="5"/>
  <c r="S34" i="5"/>
  <c r="R34" i="5"/>
  <c r="S33" i="5"/>
  <c r="R33" i="5"/>
  <c r="S32" i="5"/>
  <c r="R32" i="5"/>
  <c r="S31" i="5"/>
  <c r="R31" i="5"/>
  <c r="S30" i="5"/>
  <c r="R30" i="5"/>
  <c r="S29" i="5"/>
  <c r="R29" i="5"/>
  <c r="S28" i="5"/>
  <c r="R28" i="5"/>
  <c r="S27" i="5"/>
  <c r="R27" i="5"/>
  <c r="S26" i="5"/>
  <c r="R26" i="5"/>
  <c r="S25" i="5"/>
  <c r="R25" i="5"/>
  <c r="S24" i="5"/>
  <c r="R24" i="5"/>
  <c r="S23" i="5"/>
  <c r="R23" i="5"/>
  <c r="S22" i="5"/>
  <c r="R22" i="5"/>
  <c r="S21" i="5"/>
  <c r="R21" i="5"/>
  <c r="S20" i="5"/>
  <c r="R20" i="5"/>
  <c r="S19" i="5"/>
  <c r="R19" i="5"/>
  <c r="S18" i="5"/>
  <c r="R18" i="5"/>
  <c r="S17" i="5"/>
  <c r="R17" i="5"/>
  <c r="S16" i="5"/>
  <c r="R16" i="5"/>
  <c r="S15" i="5"/>
  <c r="R15" i="5"/>
  <c r="S14" i="5"/>
  <c r="R14" i="5"/>
  <c r="S13" i="5"/>
  <c r="R13" i="5"/>
  <c r="S12" i="5"/>
  <c r="R12" i="5"/>
  <c r="S11" i="5"/>
  <c r="R11" i="5"/>
  <c r="S10" i="5"/>
  <c r="R10" i="5"/>
  <c r="S9" i="5"/>
  <c r="R9" i="5"/>
  <c r="S8" i="5"/>
  <c r="R8" i="5"/>
  <c r="S7" i="5"/>
  <c r="R7" i="5"/>
  <c r="S6" i="5"/>
  <c r="R6" i="5"/>
  <c r="S5" i="5"/>
  <c r="R5" i="5"/>
  <c r="S4" i="5"/>
  <c r="R4" i="5"/>
  <c r="S3" i="5"/>
  <c r="R3" i="5"/>
  <c r="S2" i="5"/>
  <c r="R2" i="5"/>
  <c r="I48" i="1"/>
  <c r="I47" i="1"/>
  <c r="I40" i="1"/>
  <c r="I39" i="1"/>
  <c r="I38" i="1"/>
  <c r="I37" i="1"/>
  <c r="I36" i="1"/>
  <c r="I35" i="1"/>
  <c r="I34" i="1"/>
  <c r="I31" i="1"/>
  <c r="I28" i="1"/>
  <c r="I26" i="1"/>
  <c r="I21" i="1"/>
  <c r="I20" i="1"/>
  <c r="I17" i="1"/>
  <c r="I15" i="1"/>
  <c r="I14" i="1"/>
  <c r="I12" i="1"/>
  <c r="I11" i="1"/>
  <c r="I10" i="1"/>
  <c r="I9" i="1"/>
  <c r="I7" i="1"/>
  <c r="I6" i="1"/>
</calcChain>
</file>

<file path=xl/sharedStrings.xml><?xml version="1.0" encoding="utf-8"?>
<sst xmlns="http://schemas.openxmlformats.org/spreadsheetml/2006/main" count="4466" uniqueCount="1730">
  <si>
    <t>Cave Name</t>
  </si>
  <si>
    <t>Speleothem ID</t>
  </si>
  <si>
    <t>Sample</t>
  </si>
  <si>
    <r>
      <rPr>
        <b/>
        <vertAlign val="superscript"/>
        <sz val="11"/>
        <color theme="1"/>
        <rFont val="Calibri (Body)"/>
      </rPr>
      <t>238</t>
    </r>
    <r>
      <rPr>
        <b/>
        <sz val="11"/>
        <color theme="1"/>
        <rFont val="Aptos Narrow"/>
        <family val="2"/>
        <scheme val="minor"/>
      </rPr>
      <t>U [µg/g] [ppm]</t>
    </r>
  </si>
  <si>
    <t>±</t>
  </si>
  <si>
    <r>
      <rPr>
        <b/>
        <vertAlign val="superscript"/>
        <sz val="11"/>
        <color theme="1"/>
        <rFont val="Calibri (Body)"/>
      </rPr>
      <t>232</t>
    </r>
    <r>
      <rPr>
        <b/>
        <sz val="11"/>
        <color theme="1"/>
        <rFont val="Aptos Narrow"/>
        <family val="2"/>
        <scheme val="minor"/>
      </rPr>
      <t>Th [ng/g]</t>
    </r>
  </si>
  <si>
    <t>Depth From Top (cm)</t>
  </si>
  <si>
    <t>Th/U</t>
  </si>
  <si>
    <r>
      <t>(</t>
    </r>
    <r>
      <rPr>
        <b/>
        <vertAlign val="superscript"/>
        <sz val="11"/>
        <color theme="1"/>
        <rFont val="Calibri (Body)"/>
      </rPr>
      <t>234</t>
    </r>
    <r>
      <rPr>
        <b/>
        <sz val="11"/>
        <color theme="1"/>
        <rFont val="Aptos Narrow"/>
        <family val="2"/>
        <scheme val="minor"/>
      </rPr>
      <t>U/</t>
    </r>
    <r>
      <rPr>
        <b/>
        <vertAlign val="superscript"/>
        <sz val="11"/>
        <color theme="1"/>
        <rFont val="Calibri (Body)"/>
      </rPr>
      <t>238</t>
    </r>
    <r>
      <rPr>
        <b/>
        <sz val="11"/>
        <color theme="1"/>
        <rFont val="Aptos Narrow"/>
        <family val="2"/>
        <scheme val="minor"/>
      </rPr>
      <t>U)</t>
    </r>
  </si>
  <si>
    <r>
      <t>(</t>
    </r>
    <r>
      <rPr>
        <b/>
        <vertAlign val="superscript"/>
        <sz val="11"/>
        <color theme="1"/>
        <rFont val="Calibri (Body)"/>
      </rPr>
      <t>230</t>
    </r>
    <r>
      <rPr>
        <b/>
        <sz val="11"/>
        <color theme="1"/>
        <rFont val="Aptos Narrow"/>
        <family val="2"/>
        <scheme val="minor"/>
      </rPr>
      <t>Th/</t>
    </r>
    <r>
      <rPr>
        <b/>
        <vertAlign val="superscript"/>
        <sz val="11"/>
        <color theme="1"/>
        <rFont val="Calibri (Body)"/>
      </rPr>
      <t>238</t>
    </r>
    <r>
      <rPr>
        <b/>
        <sz val="11"/>
        <color theme="1"/>
        <rFont val="Aptos Narrow"/>
        <family val="2"/>
        <scheme val="minor"/>
      </rPr>
      <t>U)</t>
    </r>
  </si>
  <si>
    <t>age uncorrected [ka]</t>
  </si>
  <si>
    <t>age corrected [ka]</t>
  </si>
  <si>
    <t>Material (G/C/M) G=gypsum; C=calcite; M=mixed</t>
  </si>
  <si>
    <t>Kahf at Tahaaleb (Mossy Cave)</t>
  </si>
  <si>
    <t>SA01</t>
  </si>
  <si>
    <t>SA01-1</t>
  </si>
  <si>
    <t>Out of range</t>
  </si>
  <si>
    <t>-----</t>
  </si>
  <si>
    <t>C</t>
  </si>
  <si>
    <t>Kahf Assadaqah (Friendship Cave)</t>
  </si>
  <si>
    <t>SA01-2</t>
  </si>
  <si>
    <t>SA04</t>
  </si>
  <si>
    <t>SA04-1</t>
  </si>
  <si>
    <t>Kahf al Fondoq (Hotel Cave)</t>
  </si>
  <si>
    <t>SA05</t>
  </si>
  <si>
    <t>SA05-1</t>
  </si>
  <si>
    <t>SA05-4</t>
  </si>
  <si>
    <t>SA05-5</t>
  </si>
  <si>
    <t>SA07</t>
  </si>
  <si>
    <t>SA07-6</t>
  </si>
  <si>
    <t>(N/A) outer crust</t>
  </si>
  <si>
    <t>G</t>
  </si>
  <si>
    <t>SA07-3</t>
  </si>
  <si>
    <t>Kahf Alfakhamah (Luxury Cave)</t>
  </si>
  <si>
    <t>SA09</t>
  </si>
  <si>
    <t>SA09-1</t>
  </si>
  <si>
    <t>side of stal (most recent)</t>
  </si>
  <si>
    <t>10.00/-9.00</t>
  </si>
  <si>
    <t>9.80/-9.10</t>
  </si>
  <si>
    <t>SA09-2</t>
  </si>
  <si>
    <t>SA09-3</t>
  </si>
  <si>
    <t>SA10</t>
  </si>
  <si>
    <t>SA10-11</t>
  </si>
  <si>
    <t>SA10-1</t>
  </si>
  <si>
    <t>SA10-10</t>
  </si>
  <si>
    <t>M</t>
  </si>
  <si>
    <t>SA10-2</t>
  </si>
  <si>
    <t>SA10-4</t>
  </si>
  <si>
    <t>SA11</t>
  </si>
  <si>
    <t>SA11-1</t>
  </si>
  <si>
    <t>SA14</t>
  </si>
  <si>
    <t>SA14-2</t>
  </si>
  <si>
    <t>Kahf al alf Janah (1000 Wings Cave)</t>
  </si>
  <si>
    <t>SA17</t>
  </si>
  <si>
    <t>SA17-1</t>
  </si>
  <si>
    <t>SA17-4</t>
  </si>
  <si>
    <t>out of range</t>
  </si>
  <si>
    <t>SA18</t>
  </si>
  <si>
    <t>SA18-2</t>
  </si>
  <si>
    <t>+16.78/-14.24</t>
  </si>
  <si>
    <t>+16.18/-14.19</t>
  </si>
  <si>
    <t>SA19</t>
  </si>
  <si>
    <t>SA19-1</t>
  </si>
  <si>
    <t>SA19-3</t>
  </si>
  <si>
    <t>SA20</t>
  </si>
  <si>
    <t>SA20-1</t>
  </si>
  <si>
    <t>SA20-3</t>
  </si>
  <si>
    <t>SA21</t>
  </si>
  <si>
    <t>SA21-1</t>
  </si>
  <si>
    <t>SA21-2</t>
  </si>
  <si>
    <t>SA21-3</t>
  </si>
  <si>
    <t>EP19.8</t>
  </si>
  <si>
    <t>SA25</t>
  </si>
  <si>
    <t>SA25-1</t>
  </si>
  <si>
    <t>SA26</t>
  </si>
  <si>
    <t>SA26-1</t>
  </si>
  <si>
    <t>SA26-4</t>
  </si>
  <si>
    <t>SA27</t>
  </si>
  <si>
    <t>SA27-1</t>
  </si>
  <si>
    <t>SA30</t>
  </si>
  <si>
    <t>SA30-3</t>
  </si>
  <si>
    <t>SA30-2</t>
  </si>
  <si>
    <t>SA30-1</t>
  </si>
  <si>
    <t>SA31</t>
  </si>
  <si>
    <t>SA31-1</t>
  </si>
  <si>
    <t>SA31-2</t>
  </si>
  <si>
    <t>SA31-3</t>
  </si>
  <si>
    <t>SA32</t>
  </si>
  <si>
    <t>SA32-2</t>
  </si>
  <si>
    <t>SA32-3</t>
  </si>
  <si>
    <t>SA32-4</t>
  </si>
  <si>
    <t>SA35</t>
  </si>
  <si>
    <t>SA35-1</t>
  </si>
  <si>
    <t>below detection limit</t>
  </si>
  <si>
    <t>SA35-3</t>
  </si>
  <si>
    <t>SA35-4</t>
  </si>
  <si>
    <t>Kahf Almorabbaa (Murubbeh Cave)</t>
  </si>
  <si>
    <t>SA40</t>
  </si>
  <si>
    <t>SA40-1</t>
  </si>
  <si>
    <t>17.59/-14.40</t>
  </si>
  <si>
    <t>16.88/- 14.65</t>
  </si>
  <si>
    <t>SA40-2</t>
  </si>
  <si>
    <t>Sample ID</t>
  </si>
  <si>
    <r>
      <rPr>
        <b/>
        <vertAlign val="superscript"/>
        <sz val="11"/>
        <color theme="1"/>
        <rFont val="Calibri (Body)"/>
      </rPr>
      <t>230</t>
    </r>
    <r>
      <rPr>
        <b/>
        <sz val="11"/>
        <color theme="1"/>
        <rFont val="Aptos Narrow"/>
        <family val="2"/>
        <scheme val="minor"/>
      </rPr>
      <t>Th [cps]</t>
    </r>
  </si>
  <si>
    <r>
      <rPr>
        <b/>
        <vertAlign val="superscript"/>
        <sz val="11"/>
        <color theme="1"/>
        <rFont val="Calibri (Body)"/>
      </rPr>
      <t>232</t>
    </r>
    <r>
      <rPr>
        <b/>
        <sz val="11"/>
        <color theme="1"/>
        <rFont val="Aptos Narrow"/>
        <family val="2"/>
        <scheme val="minor"/>
      </rPr>
      <t>Th [V]</t>
    </r>
  </si>
  <si>
    <r>
      <rPr>
        <b/>
        <vertAlign val="superscript"/>
        <sz val="11"/>
        <color theme="1"/>
        <rFont val="Calibri (Body)"/>
      </rPr>
      <t>234</t>
    </r>
    <r>
      <rPr>
        <b/>
        <sz val="11"/>
        <color theme="1"/>
        <rFont val="Aptos Narrow"/>
        <family val="2"/>
        <scheme val="minor"/>
      </rPr>
      <t>U [cps]</t>
    </r>
  </si>
  <si>
    <r>
      <rPr>
        <b/>
        <vertAlign val="superscript"/>
        <sz val="11"/>
        <color theme="1"/>
        <rFont val="Calibri (Body)"/>
      </rPr>
      <t>235</t>
    </r>
    <r>
      <rPr>
        <b/>
        <sz val="11"/>
        <color theme="1"/>
        <rFont val="Aptos Narrow"/>
        <family val="2"/>
        <scheme val="minor"/>
      </rPr>
      <t>U [V]</t>
    </r>
  </si>
  <si>
    <r>
      <rPr>
        <b/>
        <vertAlign val="superscript"/>
        <sz val="11"/>
        <color theme="1"/>
        <rFont val="Calibri (Body)"/>
      </rPr>
      <t>238</t>
    </r>
    <r>
      <rPr>
        <b/>
        <sz val="11"/>
        <color theme="1"/>
        <rFont val="Aptos Narrow"/>
        <family val="2"/>
        <scheme val="minor"/>
      </rPr>
      <t>U [V]</t>
    </r>
  </si>
  <si>
    <r>
      <t>(</t>
    </r>
    <r>
      <rPr>
        <b/>
        <vertAlign val="superscript"/>
        <sz val="11"/>
        <color theme="1"/>
        <rFont val="Calibri (Body)"/>
      </rPr>
      <t>234</t>
    </r>
    <r>
      <rPr>
        <b/>
        <sz val="11"/>
        <color theme="1"/>
        <rFont val="Aptos Narrow"/>
        <family val="2"/>
        <scheme val="minor"/>
      </rPr>
      <t>U/</t>
    </r>
    <r>
      <rPr>
        <b/>
        <vertAlign val="superscript"/>
        <sz val="11"/>
        <color theme="1"/>
        <rFont val="Calibri (Body)"/>
      </rPr>
      <t>238</t>
    </r>
    <r>
      <rPr>
        <b/>
        <sz val="11"/>
        <color theme="1"/>
        <rFont val="Aptos Narrow"/>
        <family val="2"/>
        <scheme val="minor"/>
      </rPr>
      <t>U) initial</t>
    </r>
  </si>
  <si>
    <t>Mossy Cave</t>
  </si>
  <si>
    <t>SA07-1/2</t>
  </si>
  <si>
    <t>77.60/-43.07</t>
  </si>
  <si>
    <t>77.20/-45.84</t>
  </si>
  <si>
    <t>SA07-3/4</t>
  </si>
  <si>
    <t>202.98/-73.31</t>
  </si>
  <si>
    <t>223.55/-78.59</t>
  </si>
  <si>
    <t>SA07-5/6</t>
  </si>
  <si>
    <t>40.26/-29.11</t>
  </si>
  <si>
    <t>40.51/-28.16</t>
  </si>
  <si>
    <t>SA07-7/8</t>
  </si>
  <si>
    <t>96.65/-47.04</t>
  </si>
  <si>
    <t>164.65/-63.02</t>
  </si>
  <si>
    <t>SA07-9/10</t>
  </si>
  <si>
    <t>191.86-70.33</t>
  </si>
  <si>
    <t>191.13/-72.35</t>
  </si>
  <si>
    <t>SA07-11/12</t>
  </si>
  <si>
    <t>110.77/-52.48</t>
  </si>
  <si>
    <t>105.51-52.08</t>
  </si>
  <si>
    <t>SA07-13/14</t>
  </si>
  <si>
    <t>238.24/-81.53</t>
  </si>
  <si>
    <t>231.77/-81.84</t>
  </si>
  <si>
    <t>SA07-15/16</t>
  </si>
  <si>
    <t>138.50/-57.15</t>
  </si>
  <si>
    <t>131.84/-59.58</t>
  </si>
  <si>
    <t>Luxury Cave</t>
  </si>
  <si>
    <t>SA31-1/2</t>
  </si>
  <si>
    <t>SA31-3/4</t>
  </si>
  <si>
    <t>6.16/-5.59</t>
  </si>
  <si>
    <t>SA31-5/6</t>
  </si>
  <si>
    <t>SA31-7/8</t>
  </si>
  <si>
    <t>10.11/-9.40</t>
  </si>
  <si>
    <t>10.05/-9.02</t>
  </si>
  <si>
    <t>SA31-9/10</t>
  </si>
  <si>
    <t>SA31-11/12</t>
  </si>
  <si>
    <t>SA31-13/14</t>
  </si>
  <si>
    <t>SA31-15/16</t>
  </si>
  <si>
    <t>SA31-17/18</t>
  </si>
  <si>
    <t>SA10_B_Side-3/4</t>
  </si>
  <si>
    <t>105.32/-52.71</t>
  </si>
  <si>
    <t>113.17/-53.18</t>
  </si>
  <si>
    <t>SA10_B_Side-11/12</t>
  </si>
  <si>
    <t>122.91-53.58</t>
  </si>
  <si>
    <t>119.14/-55.81</t>
  </si>
  <si>
    <t>SA10_A_Top-1/2</t>
  </si>
  <si>
    <t>196.82-71.43</t>
  </si>
  <si>
    <t>208.96/-70.81</t>
  </si>
  <si>
    <t>SA10_A_Top-3/4</t>
  </si>
  <si>
    <t>82.79/-46.54</t>
  </si>
  <si>
    <t>81.00/-45.79</t>
  </si>
  <si>
    <t>SA10_A_Top-13/14</t>
  </si>
  <si>
    <t>27.81/-19.14</t>
  </si>
  <si>
    <t>42.13/-26.70</t>
  </si>
  <si>
    <t>ICP parameters</t>
  </si>
  <si>
    <t>Values</t>
  </si>
  <si>
    <t>Laser parameters</t>
  </si>
  <si>
    <t>MC-ICP-MS Neptune Plus</t>
  </si>
  <si>
    <t>ESI NWR193</t>
  </si>
  <si>
    <t>Cool gas flow rate</t>
  </si>
  <si>
    <t>15 L/min</t>
  </si>
  <si>
    <t>Ablation</t>
  </si>
  <si>
    <t>Spot size</t>
  </si>
  <si>
    <t>150 µm</t>
  </si>
  <si>
    <t>Auxiliary gas flow</t>
  </si>
  <si>
    <t>0.8 L/min</t>
  </si>
  <si>
    <t>Repetition rate</t>
  </si>
  <si>
    <t>100 Hz</t>
  </si>
  <si>
    <t>Sample gas flow</t>
  </si>
  <si>
    <t>0.9 L/min</t>
  </si>
  <si>
    <t>Fluence</t>
  </si>
  <si>
    <r>
      <t>12 J/cm</t>
    </r>
    <r>
      <rPr>
        <vertAlign val="superscript"/>
        <sz val="11"/>
        <color theme="1"/>
        <rFont val="Aptos Narrow"/>
        <family val="2"/>
        <scheme val="minor"/>
      </rPr>
      <t>2</t>
    </r>
  </si>
  <si>
    <t>Plasma power</t>
  </si>
  <si>
    <t>1200 W</t>
  </si>
  <si>
    <t>Sampling scheme</t>
  </si>
  <si>
    <t>Line</t>
  </si>
  <si>
    <t>Resolution</t>
  </si>
  <si>
    <r>
      <t>Low (</t>
    </r>
    <r>
      <rPr>
        <sz val="11"/>
        <color theme="1"/>
        <rFont val="Calibri"/>
        <family val="2"/>
      </rPr>
      <t>ΔM/M = 400)</t>
    </r>
  </si>
  <si>
    <t>Translation rate</t>
  </si>
  <si>
    <t>5 µm/s</t>
  </si>
  <si>
    <t>He flow rate*</t>
  </si>
  <si>
    <t xml:space="preserve">Line length </t>
  </si>
  <si>
    <t>1000 µm</t>
  </si>
  <si>
    <r>
      <t>Line 1 (</t>
    </r>
    <r>
      <rPr>
        <b/>
        <vertAlign val="superscript"/>
        <sz val="11"/>
        <color theme="1"/>
        <rFont val="Aptos Narrow"/>
        <family val="2"/>
        <scheme val="minor"/>
      </rPr>
      <t>230</t>
    </r>
    <r>
      <rPr>
        <b/>
        <sz val="11"/>
        <color theme="1"/>
        <rFont val="Aptos Narrow"/>
        <family val="2"/>
        <scheme val="minor"/>
      </rPr>
      <t>Th/</t>
    </r>
    <r>
      <rPr>
        <b/>
        <vertAlign val="superscript"/>
        <sz val="11"/>
        <color theme="1"/>
        <rFont val="Aptos Narrow"/>
        <family val="2"/>
        <scheme val="minor"/>
      </rPr>
      <t>238</t>
    </r>
    <r>
      <rPr>
        <b/>
        <sz val="11"/>
        <color theme="1"/>
        <rFont val="Aptos Narrow"/>
        <family val="2"/>
        <scheme val="minor"/>
      </rPr>
      <t>U)</t>
    </r>
  </si>
  <si>
    <r>
      <t>Line 2 (</t>
    </r>
    <r>
      <rPr>
        <b/>
        <vertAlign val="superscript"/>
        <sz val="11"/>
        <color theme="1"/>
        <rFont val="Aptos Narrow"/>
        <family val="2"/>
        <scheme val="minor"/>
      </rPr>
      <t>234</t>
    </r>
    <r>
      <rPr>
        <b/>
        <sz val="11"/>
        <color theme="1"/>
        <rFont val="Aptos Narrow"/>
        <family val="2"/>
        <scheme val="minor"/>
      </rPr>
      <t>U/</t>
    </r>
    <r>
      <rPr>
        <b/>
        <vertAlign val="superscript"/>
        <sz val="11"/>
        <color theme="1"/>
        <rFont val="Aptos Narrow"/>
        <family val="2"/>
        <scheme val="minor"/>
      </rPr>
      <t>238</t>
    </r>
    <r>
      <rPr>
        <b/>
        <sz val="11"/>
        <color theme="1"/>
        <rFont val="Aptos Narrow"/>
        <family val="2"/>
        <scheme val="minor"/>
      </rPr>
      <t>U)</t>
    </r>
  </si>
  <si>
    <t>Cup</t>
  </si>
  <si>
    <t>H1</t>
  </si>
  <si>
    <t>H3</t>
  </si>
  <si>
    <t>H4</t>
  </si>
  <si>
    <t>L1</t>
  </si>
  <si>
    <t>H2</t>
  </si>
  <si>
    <t>Isotope</t>
  </si>
  <si>
    <r>
      <rPr>
        <vertAlign val="superscript"/>
        <sz val="11"/>
        <color theme="1"/>
        <rFont val="Arial"/>
        <family val="2"/>
      </rPr>
      <t>230</t>
    </r>
    <r>
      <rPr>
        <sz val="11"/>
        <color theme="1"/>
        <rFont val="Arial"/>
        <family val="2"/>
      </rPr>
      <t>Th</t>
    </r>
  </si>
  <si>
    <r>
      <rPr>
        <vertAlign val="superscript"/>
        <sz val="11"/>
        <color theme="1"/>
        <rFont val="Arial"/>
        <family val="2"/>
      </rPr>
      <t>232</t>
    </r>
    <r>
      <rPr>
        <sz val="11"/>
        <color theme="1"/>
        <rFont val="Arial"/>
        <family val="2"/>
      </rPr>
      <t>Th</t>
    </r>
  </si>
  <si>
    <r>
      <rPr>
        <vertAlign val="superscript"/>
        <sz val="11"/>
        <color theme="1"/>
        <rFont val="Arial"/>
        <family val="2"/>
      </rPr>
      <t>235</t>
    </r>
    <r>
      <rPr>
        <sz val="11"/>
        <color theme="1"/>
        <rFont val="Arial"/>
        <family val="2"/>
      </rPr>
      <t>U</t>
    </r>
  </si>
  <si>
    <r>
      <rPr>
        <vertAlign val="superscript"/>
        <sz val="11"/>
        <color theme="1"/>
        <rFont val="Arial"/>
        <family val="2"/>
      </rPr>
      <t>238</t>
    </r>
    <r>
      <rPr>
        <sz val="11"/>
        <color theme="1"/>
        <rFont val="Arial"/>
        <family val="2"/>
      </rPr>
      <t>U</t>
    </r>
  </si>
  <si>
    <r>
      <rPr>
        <vertAlign val="superscript"/>
        <sz val="11"/>
        <color theme="1"/>
        <rFont val="Arial"/>
        <family val="2"/>
      </rPr>
      <t>234</t>
    </r>
    <r>
      <rPr>
        <sz val="11"/>
        <color theme="1"/>
        <rFont val="Arial"/>
        <family val="2"/>
      </rPr>
      <t>U</t>
    </r>
  </si>
  <si>
    <t>Amplifier</t>
  </si>
  <si>
    <t>SEM</t>
  </si>
  <si>
    <r>
      <t>10</t>
    </r>
    <r>
      <rPr>
        <vertAlign val="superscript"/>
        <sz val="11"/>
        <rFont val="Arial"/>
        <family val="2"/>
      </rPr>
      <t>13</t>
    </r>
    <r>
      <rPr>
        <sz val="11"/>
        <rFont val="Arial"/>
        <family val="2"/>
      </rPr>
      <t>Ω</t>
    </r>
  </si>
  <si>
    <r>
      <t>10</t>
    </r>
    <r>
      <rPr>
        <vertAlign val="superscript"/>
        <sz val="11"/>
        <rFont val="Arial"/>
        <family val="2"/>
      </rPr>
      <t>11</t>
    </r>
    <r>
      <rPr>
        <sz val="11"/>
        <rFont val="Arial"/>
        <family val="2"/>
      </rPr>
      <t>Ω</t>
    </r>
  </si>
  <si>
    <t>Sample Name</t>
  </si>
  <si>
    <t>Depth from top (cm)</t>
  </si>
  <si>
    <t>Description</t>
  </si>
  <si>
    <t>Speleothem type</t>
  </si>
  <si>
    <r>
      <t>n</t>
    </r>
    <r>
      <rPr>
        <b/>
        <vertAlign val="subscript"/>
        <sz val="12"/>
        <color theme="1"/>
        <rFont val="Aptos Narrow (Body)"/>
      </rPr>
      <t>(1)</t>
    </r>
  </si>
  <si>
    <r>
      <t>s</t>
    </r>
    <r>
      <rPr>
        <b/>
        <vertAlign val="subscript"/>
        <sz val="12"/>
        <color theme="1"/>
        <rFont val="Aptos Narrow (Body)"/>
      </rPr>
      <t>(2)</t>
    </r>
  </si>
  <si>
    <r>
      <t>S</t>
    </r>
    <r>
      <rPr>
        <b/>
        <vertAlign val="subscript"/>
        <sz val="12"/>
        <color theme="1"/>
        <rFont val="Aptos Narrow (Body)"/>
      </rPr>
      <t>lim(3)</t>
    </r>
  </si>
  <si>
    <r>
      <t>Equilibrium Date (Ma)</t>
    </r>
    <r>
      <rPr>
        <b/>
        <vertAlign val="subscript"/>
        <sz val="12"/>
        <color theme="1"/>
        <rFont val="Aptos Narrow"/>
        <family val="2"/>
        <scheme val="minor"/>
      </rPr>
      <t>(4)</t>
    </r>
  </si>
  <si>
    <t>± 95% CI</t>
  </si>
  <si>
    <r>
      <t xml:space="preserve">Initial </t>
    </r>
    <r>
      <rPr>
        <b/>
        <vertAlign val="superscript"/>
        <sz val="12"/>
        <color theme="1"/>
        <rFont val="Aptos Narrow (Body)"/>
      </rPr>
      <t>234</t>
    </r>
    <r>
      <rPr>
        <b/>
        <sz val="12"/>
        <color theme="1"/>
        <rFont val="Aptos Narrow"/>
        <family val="2"/>
        <scheme val="minor"/>
      </rPr>
      <t>U/</t>
    </r>
    <r>
      <rPr>
        <b/>
        <vertAlign val="superscript"/>
        <sz val="12"/>
        <color theme="1"/>
        <rFont val="Aptos Narrow (Body)"/>
      </rPr>
      <t>238</t>
    </r>
    <r>
      <rPr>
        <b/>
        <sz val="12"/>
        <color theme="1"/>
        <rFont val="Aptos Narrow"/>
        <family val="2"/>
        <scheme val="minor"/>
      </rPr>
      <t>U</t>
    </r>
    <r>
      <rPr>
        <b/>
        <vertAlign val="subscript"/>
        <sz val="12"/>
        <color theme="1"/>
        <rFont val="Aptos Narrow (Body)"/>
      </rPr>
      <t>(5)</t>
    </r>
  </si>
  <si>
    <r>
      <t xml:space="preserve">measured </t>
    </r>
    <r>
      <rPr>
        <b/>
        <vertAlign val="superscript"/>
        <sz val="12"/>
        <color theme="1"/>
        <rFont val="Aptos Narrow (Body)"/>
      </rPr>
      <t>234</t>
    </r>
    <r>
      <rPr>
        <b/>
        <sz val="12"/>
        <color theme="1"/>
        <rFont val="Aptos Narrow"/>
        <family val="2"/>
        <scheme val="minor"/>
      </rPr>
      <t>U/</t>
    </r>
    <r>
      <rPr>
        <b/>
        <vertAlign val="superscript"/>
        <sz val="12"/>
        <color theme="1"/>
        <rFont val="Aptos Narrow (Body)"/>
      </rPr>
      <t>238</t>
    </r>
    <r>
      <rPr>
        <b/>
        <sz val="12"/>
        <color theme="1"/>
        <rFont val="Aptos Narrow"/>
        <family val="2"/>
        <scheme val="minor"/>
      </rPr>
      <t>U activity ratio</t>
    </r>
    <r>
      <rPr>
        <b/>
        <vertAlign val="subscript"/>
        <sz val="12"/>
        <color theme="1"/>
        <rFont val="Aptos Narrow (Body)"/>
      </rPr>
      <t>(6)</t>
    </r>
  </si>
  <si>
    <t>1 σ</t>
  </si>
  <si>
    <r>
      <t xml:space="preserve">Initial </t>
    </r>
    <r>
      <rPr>
        <b/>
        <vertAlign val="superscript"/>
        <sz val="12"/>
        <color rgb="FF000000"/>
        <rFont val="Aptos Narrow"/>
        <scheme val="minor"/>
      </rPr>
      <t>234</t>
    </r>
    <r>
      <rPr>
        <b/>
        <sz val="12"/>
        <color rgb="FF000000"/>
        <rFont val="Aptos Narrow"/>
        <family val="2"/>
        <scheme val="minor"/>
      </rPr>
      <t>U/</t>
    </r>
    <r>
      <rPr>
        <b/>
        <vertAlign val="superscript"/>
        <sz val="12"/>
        <color rgb="FF000000"/>
        <rFont val="Aptos Narrow"/>
        <scheme val="minor"/>
      </rPr>
      <t>238</t>
    </r>
    <r>
      <rPr>
        <b/>
        <sz val="12"/>
        <color rgb="FF000000"/>
        <rFont val="Aptos Narrow"/>
        <family val="2"/>
        <scheme val="minor"/>
      </rPr>
      <t>U value</t>
    </r>
    <r>
      <rPr>
        <b/>
        <vertAlign val="subscript"/>
        <sz val="12"/>
        <color rgb="FF000000"/>
        <rFont val="Aptos Narrow (Body)"/>
      </rPr>
      <t>(7)</t>
    </r>
  </si>
  <si>
    <r>
      <t>Disequilibrium Date (Ma)</t>
    </r>
    <r>
      <rPr>
        <b/>
        <vertAlign val="subscript"/>
        <sz val="12"/>
        <color theme="1"/>
        <rFont val="Aptos Narrow (Body)"/>
      </rPr>
      <t>(8)</t>
    </r>
  </si>
  <si>
    <r>
      <t>lower 95% CI rel.</t>
    </r>
    <r>
      <rPr>
        <b/>
        <vertAlign val="subscript"/>
        <sz val="12"/>
        <color theme="1"/>
        <rFont val="Aptos Narrow (Body)"/>
      </rPr>
      <t>(9)</t>
    </r>
  </si>
  <si>
    <r>
      <t>upper 95% CI rel.</t>
    </r>
    <r>
      <rPr>
        <b/>
        <vertAlign val="subscript"/>
        <sz val="12"/>
        <color theme="1"/>
        <rFont val="Aptos Narrow (Body)"/>
      </rPr>
      <t>(10)</t>
    </r>
  </si>
  <si>
    <r>
      <t>lower 95% CI abs.</t>
    </r>
    <r>
      <rPr>
        <b/>
        <vertAlign val="subscript"/>
        <sz val="12"/>
        <color theme="1"/>
        <rFont val="Aptos Narrow (Body)"/>
      </rPr>
      <t>(11)</t>
    </r>
  </si>
  <si>
    <r>
      <t>upper 95% CI abs.</t>
    </r>
    <r>
      <rPr>
        <b/>
        <vertAlign val="subscript"/>
        <sz val="12"/>
        <color theme="1"/>
        <rFont val="Aptos Narrow (Body)"/>
      </rPr>
      <t>(12)</t>
    </r>
  </si>
  <si>
    <t>SA17-5</t>
  </si>
  <si>
    <t>below hiatus</t>
  </si>
  <si>
    <t>stalagmite</t>
  </si>
  <si>
    <t>from sample SA17-4</t>
  </si>
  <si>
    <t>SA17-2</t>
  </si>
  <si>
    <t>above hiatus</t>
  </si>
  <si>
    <t>from sample SA17-1</t>
  </si>
  <si>
    <t>SA17-3</t>
  </si>
  <si>
    <t>disrete layer</t>
  </si>
  <si>
    <t>SA17-6</t>
  </si>
  <si>
    <t>bottom, white calcite</t>
  </si>
  <si>
    <t>SA10-6</t>
  </si>
  <si>
    <t>top right</t>
  </si>
  <si>
    <t>average</t>
  </si>
  <si>
    <t>N/A</t>
  </si>
  <si>
    <t>SA10-3</t>
  </si>
  <si>
    <t>left middle</t>
  </si>
  <si>
    <t>SA10-9</t>
  </si>
  <si>
    <t>bottom right</t>
  </si>
  <si>
    <t>SA25-2</t>
  </si>
  <si>
    <t>centre</t>
  </si>
  <si>
    <t>SA27-2</t>
  </si>
  <si>
    <t>top</t>
  </si>
  <si>
    <t>SA20-8</t>
  </si>
  <si>
    <t>bottom</t>
  </si>
  <si>
    <t>from sample SA20-4</t>
  </si>
  <si>
    <t>SA09-5</t>
  </si>
  <si>
    <t>SA11-2</t>
  </si>
  <si>
    <t>SA35-6</t>
  </si>
  <si>
    <t>bottom clear layer</t>
  </si>
  <si>
    <t>from sample SA35-4</t>
  </si>
  <si>
    <t>SA32-8</t>
  </si>
  <si>
    <t>SA35-2</t>
  </si>
  <si>
    <t>from sample SA35-1</t>
  </si>
  <si>
    <t>SA07-b2</t>
  </si>
  <si>
    <t>SA04(1)</t>
  </si>
  <si>
    <t>SA32-7</t>
  </si>
  <si>
    <t>below and above hiatus</t>
  </si>
  <si>
    <t>SA05-3</t>
  </si>
  <si>
    <t>below hiatus (bottom section)</t>
  </si>
  <si>
    <t>SA14-1</t>
  </si>
  <si>
    <t>fossil brown stalacite</t>
  </si>
  <si>
    <t>stalactite</t>
  </si>
  <si>
    <t>SA27-5</t>
  </si>
  <si>
    <t>bottom layer</t>
  </si>
  <si>
    <t>SA32-5</t>
  </si>
  <si>
    <t>below second hiatus</t>
  </si>
  <si>
    <t>SA35-5</t>
  </si>
  <si>
    <t>SA35-7</t>
  </si>
  <si>
    <t>lower speleothem</t>
  </si>
  <si>
    <t>SA04-2a</t>
  </si>
  <si>
    <t>near bottom</t>
  </si>
  <si>
    <t>SA04-2b</t>
  </si>
  <si>
    <t>bottom, over crystallized host rock</t>
  </si>
  <si>
    <t>SA14-3</t>
  </si>
  <si>
    <t xml:space="preserve">younger stalactite </t>
  </si>
  <si>
    <t>bottom (left)</t>
  </si>
  <si>
    <t>between first and second hiatus</t>
  </si>
  <si>
    <t>SA26-2</t>
  </si>
  <si>
    <t>dark black calcite</t>
  </si>
  <si>
    <t>from sample SA26-4</t>
  </si>
  <si>
    <t>SA20-5</t>
  </si>
  <si>
    <t>bottom, above hiatus</t>
  </si>
  <si>
    <t>clear calcite layer of flowstone</t>
  </si>
  <si>
    <t>from sample SA19-3</t>
  </si>
  <si>
    <t>SA20-2</t>
  </si>
  <si>
    <t>clear calcite near top</t>
  </si>
  <si>
    <t>from sample SA20-1</t>
  </si>
  <si>
    <t>SA07-5</t>
  </si>
  <si>
    <t>clear calcite in middle of stalagmite</t>
  </si>
  <si>
    <t>SA05-2</t>
  </si>
  <si>
    <t>bottom of top stalagmite</t>
  </si>
  <si>
    <r>
      <t>SA07-1</t>
    </r>
    <r>
      <rPr>
        <vertAlign val="subscript"/>
        <sz val="12"/>
        <color theme="1"/>
        <rFont val="Aptos Narrow (Body)"/>
      </rPr>
      <t>(13)</t>
    </r>
  </si>
  <si>
    <t>gypsum crust layer</t>
  </si>
  <si>
    <r>
      <t>U</t>
    </r>
    <r>
      <rPr>
        <b/>
        <vertAlign val="superscript"/>
        <sz val="12"/>
        <color theme="1"/>
        <rFont val="Aptos Narrow (Body)"/>
      </rPr>
      <t>234</t>
    </r>
    <r>
      <rPr>
        <b/>
        <sz val="12"/>
        <color theme="1"/>
        <rFont val="Aptos Narrow"/>
        <scheme val="minor"/>
      </rPr>
      <t>/U</t>
    </r>
    <r>
      <rPr>
        <b/>
        <vertAlign val="superscript"/>
        <sz val="12"/>
        <color theme="1"/>
        <rFont val="Aptos Narrow (Body)"/>
      </rPr>
      <t xml:space="preserve">238 </t>
    </r>
    <r>
      <rPr>
        <b/>
        <sz val="12"/>
        <color theme="1"/>
        <rFont val="Aptos Narrow"/>
        <scheme val="minor"/>
      </rPr>
      <t>Measured activity ratio</t>
    </r>
  </si>
  <si>
    <t>2σ</t>
  </si>
  <si>
    <r>
      <t>U</t>
    </r>
    <r>
      <rPr>
        <b/>
        <vertAlign val="superscript"/>
        <sz val="12"/>
        <color theme="1"/>
        <rFont val="Aptos Narrow (Body)"/>
      </rPr>
      <t>234</t>
    </r>
    <r>
      <rPr>
        <b/>
        <sz val="12"/>
        <color theme="1"/>
        <rFont val="Aptos Narrow"/>
        <scheme val="minor"/>
      </rPr>
      <t>/U</t>
    </r>
    <r>
      <rPr>
        <b/>
        <vertAlign val="superscript"/>
        <sz val="12"/>
        <color theme="1"/>
        <rFont val="Aptos Narrow (Body)"/>
      </rPr>
      <t xml:space="preserve">238 </t>
    </r>
    <r>
      <rPr>
        <b/>
        <sz val="12"/>
        <color theme="1"/>
        <rFont val="Aptos Narrow"/>
        <scheme val="minor"/>
      </rPr>
      <t>initial activity ratio</t>
    </r>
  </si>
  <si>
    <t>234/238 initial 1σ</t>
  </si>
  <si>
    <t>Age (Ma)</t>
  </si>
  <si>
    <t>Age (Ma) 2σ</t>
  </si>
  <si>
    <t>U-Pb age sample</t>
  </si>
  <si>
    <t>Samples U-Pb dated</t>
  </si>
  <si>
    <t>SA20-4</t>
  </si>
  <si>
    <t>Samples U-Th dated</t>
  </si>
  <si>
    <t>sample</t>
  </si>
  <si>
    <r>
      <t>207</t>
    </r>
    <r>
      <rPr>
        <b/>
        <sz val="12"/>
        <color theme="1"/>
        <rFont val="Aptos Narrow"/>
        <family val="2"/>
        <scheme val="minor"/>
      </rPr>
      <t>Pb</t>
    </r>
    <r>
      <rPr>
        <b/>
        <vertAlign val="superscript"/>
        <sz val="10"/>
        <rFont val="Arial"/>
        <family val="2"/>
      </rPr>
      <t>a</t>
    </r>
  </si>
  <si>
    <r>
      <t>U</t>
    </r>
    <r>
      <rPr>
        <b/>
        <vertAlign val="superscript"/>
        <sz val="10"/>
        <rFont val="Arial"/>
        <family val="2"/>
      </rPr>
      <t>b</t>
    </r>
  </si>
  <si>
    <r>
      <t>Pb</t>
    </r>
    <r>
      <rPr>
        <b/>
        <vertAlign val="superscript"/>
        <sz val="10"/>
        <rFont val="Arial"/>
        <family val="2"/>
      </rPr>
      <t>b</t>
    </r>
  </si>
  <si>
    <r>
      <t>Th</t>
    </r>
    <r>
      <rPr>
        <b/>
        <u/>
        <vertAlign val="superscript"/>
        <sz val="10"/>
        <rFont val="Arial"/>
        <family val="2"/>
      </rPr>
      <t>b</t>
    </r>
  </si>
  <si>
    <r>
      <t>238</t>
    </r>
    <r>
      <rPr>
        <b/>
        <u/>
        <sz val="10"/>
        <rFont val="Arial"/>
        <family val="2"/>
      </rPr>
      <t>U</t>
    </r>
    <r>
      <rPr>
        <b/>
        <u/>
        <vertAlign val="superscript"/>
        <sz val="10"/>
        <rFont val="Arial"/>
        <family val="2"/>
      </rPr>
      <t>c</t>
    </r>
  </si>
  <si>
    <t>±2s</t>
  </si>
  <si>
    <r>
      <t>207</t>
    </r>
    <r>
      <rPr>
        <b/>
        <u/>
        <sz val="10"/>
        <rFont val="Arial"/>
        <family val="2"/>
      </rPr>
      <t>Pb</t>
    </r>
    <r>
      <rPr>
        <b/>
        <u/>
        <vertAlign val="superscript"/>
        <sz val="10"/>
        <rFont val="Arial"/>
        <family val="2"/>
      </rPr>
      <t>c</t>
    </r>
  </si>
  <si>
    <r>
      <t>rho</t>
    </r>
    <r>
      <rPr>
        <b/>
        <vertAlign val="superscript"/>
        <sz val="10"/>
        <rFont val="Arial"/>
        <family val="2"/>
      </rPr>
      <t>d</t>
    </r>
  </si>
  <si>
    <r>
      <t>Excluded measurement</t>
    </r>
    <r>
      <rPr>
        <b/>
        <vertAlign val="superscript"/>
        <sz val="12"/>
        <color theme="1"/>
        <rFont val="Aptos Narrow (Body)"/>
      </rPr>
      <t>e</t>
    </r>
  </si>
  <si>
    <t>(cps)</t>
  </si>
  <si>
    <t>(μg/g)</t>
  </si>
  <si>
    <t>U</t>
  </si>
  <si>
    <r>
      <t>206</t>
    </r>
    <r>
      <rPr>
        <b/>
        <sz val="12"/>
        <color theme="1"/>
        <rFont val="Aptos Narrow"/>
        <family val="2"/>
        <scheme val="minor"/>
      </rPr>
      <t>Pb</t>
    </r>
  </si>
  <si>
    <t>(%)</t>
  </si>
  <si>
    <t>&lt;0.0001</t>
  </si>
  <si>
    <t/>
  </si>
  <si>
    <t>X</t>
  </si>
  <si>
    <t>213 μm laser ablation spot size</t>
  </si>
  <si>
    <t>All samples were run on a single analysis day</t>
  </si>
  <si>
    <t>Excluded measurement</t>
  </si>
  <si>
    <t>SA4-2a</t>
  </si>
  <si>
    <t>SA4-2b</t>
  </si>
  <si>
    <t>SA1-2</t>
  </si>
  <si>
    <t>SA5-2</t>
  </si>
  <si>
    <t>SA7-1</t>
  </si>
  <si>
    <r>
      <t>207</t>
    </r>
    <r>
      <rPr>
        <b/>
        <sz val="12"/>
        <color rgb="FF000000"/>
        <rFont val="Calibri"/>
        <family val="2"/>
      </rPr>
      <t>Pb</t>
    </r>
    <r>
      <rPr>
        <b/>
        <vertAlign val="superscript"/>
        <sz val="10"/>
        <rFont val="Arial"/>
        <family val="2"/>
      </rPr>
      <t>a</t>
    </r>
  </si>
  <si>
    <r>
      <t>206</t>
    </r>
    <r>
      <rPr>
        <b/>
        <sz val="12"/>
        <color rgb="FF000000"/>
        <rFont val="Calibri"/>
        <family val="2"/>
      </rPr>
      <t>Pb</t>
    </r>
  </si>
  <si>
    <t>NIST614</t>
  </si>
  <si>
    <t>WC1</t>
  </si>
  <si>
    <t>Anchor</t>
  </si>
  <si>
    <t>ASH15D</t>
  </si>
  <si>
    <t>BraT</t>
  </si>
  <si>
    <t>B6</t>
  </si>
  <si>
    <t>Ash15D</t>
  </si>
  <si>
    <t>Nist612</t>
  </si>
  <si>
    <t>Average</t>
  </si>
  <si>
    <t xml:space="preserve">(1) Number of analyses considered. </t>
  </si>
  <si>
    <t xml:space="preserve">(2) Spine width, or the median absolute  deviation  of weighted  residuals. </t>
  </si>
  <si>
    <t>(3) Upper 95 % confidence bound of spine width</t>
  </si>
  <si>
    <t xml:space="preserve">(4) Concordia equilibrium ages calculated using the DQPB software, using the spine algorithm and including decay constant uncertainties and the natural 238U/235U uncertainties. </t>
  </si>
  <si>
    <t>(5) Indicates whether a sample or average value were used to calcuate the initial 234/238</t>
  </si>
  <si>
    <t xml:space="preserve">(6) For samples &lt;1.5 Ma the U234/238 was measured using solution chemistry. </t>
  </si>
  <si>
    <t>(7) Calclated initial U234/U238 value used in the disequilibrium age calculation</t>
  </si>
  <si>
    <t xml:space="preserve">(8) Disequilibrium age. Calculated using the DQPB software, using the spine algorithm and including decay constant uncertainties and the natural 238U/235U uncertainties. Calculated using 50,000 Monte Carlo simulations for the initial. For samples where the average initial value was used, an uncertainty of 2 standard deviations was used (0.178). </t>
  </si>
  <si>
    <t>(9) Lower 95% confidence interval relative uncertainty.</t>
  </si>
  <si>
    <t>(10)  Upper 95% confidence interval relative uncertainty.</t>
  </si>
  <si>
    <t>(11)  Lower 95% confidence interval absolute uncertainty.</t>
  </si>
  <si>
    <t>(12)  Upper 95% confidence interval absolute uncertainty.</t>
  </si>
  <si>
    <t xml:space="preserve">(13) An equilibrium age was assumed for this gypsum sample. </t>
  </si>
  <si>
    <r>
      <rPr>
        <vertAlign val="superscript"/>
        <sz val="12"/>
        <color theme="1"/>
        <rFont val="Aptos Narrow (Body)"/>
      </rPr>
      <t>a</t>
    </r>
    <r>
      <rPr>
        <sz val="12"/>
        <color theme="1"/>
        <rFont val="Aptos Narrow"/>
        <family val="2"/>
        <scheme val="minor"/>
      </rPr>
      <t xml:space="preserve">Within run background-corrected mean </t>
    </r>
    <r>
      <rPr>
        <vertAlign val="superscript"/>
        <sz val="12"/>
        <color theme="1"/>
        <rFont val="Aptos Narrow (Body)"/>
      </rPr>
      <t>207</t>
    </r>
    <r>
      <rPr>
        <sz val="12"/>
        <color theme="1"/>
        <rFont val="Aptos Narrow"/>
        <family val="2"/>
        <scheme val="minor"/>
      </rPr>
      <t>Pb signal in cps (counts per second).</t>
    </r>
  </si>
  <si>
    <r>
      <rPr>
        <vertAlign val="superscript"/>
        <sz val="12"/>
        <color theme="1"/>
        <rFont val="Aptos Narrow (Body)"/>
      </rPr>
      <t>b</t>
    </r>
    <r>
      <rPr>
        <sz val="12"/>
        <color theme="1"/>
        <rFont val="Aptos Narrow"/>
        <family val="2"/>
        <scheme val="minor"/>
      </rPr>
      <t xml:space="preserve">U and Pb concentrations and Th/U ratio were calculated relative to the primary reference material. </t>
    </r>
  </si>
  <si>
    <r>
      <rPr>
        <vertAlign val="superscript"/>
        <sz val="12"/>
        <color theme="1"/>
        <rFont val="Aptos Narrow (Body)"/>
      </rPr>
      <t>c</t>
    </r>
    <r>
      <rPr>
        <sz val="12"/>
        <color theme="1"/>
        <rFont val="Aptos Narrow"/>
        <family val="2"/>
        <scheme val="minor"/>
      </rPr>
      <t xml:space="preserve">Corrected for background, within-run Pb/U fractionation (in case of </t>
    </r>
    <r>
      <rPr>
        <vertAlign val="superscript"/>
        <sz val="12"/>
        <color theme="1"/>
        <rFont val="Aptos Narrow (Body)"/>
      </rPr>
      <t>238</t>
    </r>
    <r>
      <rPr>
        <sz val="12"/>
        <color theme="1"/>
        <rFont val="Aptos Narrow"/>
        <family val="2"/>
        <scheme val="minor"/>
      </rPr>
      <t>U/</t>
    </r>
    <r>
      <rPr>
        <vertAlign val="superscript"/>
        <sz val="12"/>
        <color theme="1"/>
        <rFont val="Aptos Narrow (Body)"/>
      </rPr>
      <t>206</t>
    </r>
    <r>
      <rPr>
        <sz val="12"/>
        <color theme="1"/>
        <rFont val="Aptos Narrow"/>
        <family val="2"/>
        <scheme val="minor"/>
      </rPr>
      <t>Pb) and subsequently normalised to the primary reference material (ID-TIMS value/measured value).</t>
    </r>
  </si>
  <si>
    <r>
      <rPr>
        <vertAlign val="superscript"/>
        <sz val="12"/>
        <color theme="1"/>
        <rFont val="Aptos Narrow (Body)"/>
      </rPr>
      <t>d</t>
    </r>
    <r>
      <rPr>
        <sz val="12"/>
        <color theme="1"/>
        <rFont val="Aptos Narrow"/>
        <family val="2"/>
        <scheme val="minor"/>
      </rPr>
      <t xml:space="preserve">Rho is the </t>
    </r>
    <r>
      <rPr>
        <vertAlign val="superscript"/>
        <sz val="12"/>
        <color theme="1"/>
        <rFont val="Aptos Narrow (Body)"/>
      </rPr>
      <t>238</t>
    </r>
    <r>
      <rPr>
        <sz val="12"/>
        <color theme="1"/>
        <rFont val="Aptos Narrow"/>
        <family val="2"/>
        <scheme val="minor"/>
      </rPr>
      <t>U/</t>
    </r>
    <r>
      <rPr>
        <vertAlign val="superscript"/>
        <sz val="12"/>
        <color theme="1"/>
        <rFont val="Aptos Narrow (Body)"/>
      </rPr>
      <t>206</t>
    </r>
    <r>
      <rPr>
        <sz val="12"/>
        <color theme="1"/>
        <rFont val="Aptos Narrow"/>
        <family val="2"/>
        <scheme val="minor"/>
      </rPr>
      <t>Pb uncertaintly correlation coefficient.</t>
    </r>
  </si>
  <si>
    <r>
      <rPr>
        <vertAlign val="superscript"/>
        <sz val="12"/>
        <color theme="1"/>
        <rFont val="Aptos Narrow (Body)"/>
      </rPr>
      <t>e</t>
    </r>
    <r>
      <rPr>
        <sz val="12"/>
        <color theme="1"/>
        <rFont val="Aptos Narrow"/>
        <family val="2"/>
        <scheme val="minor"/>
      </rPr>
      <t xml:space="preserve">Denotes excluded values from the age calculation including samples that were clear outliers and those where the </t>
    </r>
    <r>
      <rPr>
        <vertAlign val="superscript"/>
        <sz val="12"/>
        <color theme="1"/>
        <rFont val="Aptos Narrow (Body)"/>
      </rPr>
      <t>207</t>
    </r>
    <r>
      <rPr>
        <sz val="12"/>
        <color theme="1"/>
        <rFont val="Aptos Narrow"/>
        <family val="2"/>
        <scheme val="minor"/>
      </rPr>
      <t xml:space="preserve">Pb cps &lt;0. </t>
    </r>
  </si>
  <si>
    <t xml:space="preserve">Acuracy and reproducibility were checked by repeated analyses of secondary reference materials; data given as mean with 2 standard deviation uncertainties. </t>
  </si>
  <si>
    <t>LA-ICP-MS U-Th-Pb data report</t>
  </si>
  <si>
    <t>Laboratory &amp; Sample Preparation</t>
  </si>
  <si>
    <t>Laboratory name</t>
  </si>
  <si>
    <t>FIERCE, Frankfurt Isotope &amp; Element Research Center
Goethe Univesity Frankfurt</t>
  </si>
  <si>
    <t>Sample type/mineral</t>
  </si>
  <si>
    <t>Carbonate</t>
  </si>
  <si>
    <t>Sample preparation</t>
  </si>
  <si>
    <t>25 mm polished resin mounts</t>
  </si>
  <si>
    <t>Imaging</t>
  </si>
  <si>
    <t>Petrographic microscope &amp; 2400 dpi digital scan</t>
  </si>
  <si>
    <t>Laser ablation system</t>
  </si>
  <si>
    <t>Make, Model &amp; type</t>
  </si>
  <si>
    <t>RESOlution ArF excimer laser (COMpex Pro 102)</t>
  </si>
  <si>
    <t>Ablation cell</t>
  </si>
  <si>
    <t>Two-volume ablation cell (Laurin Technic S155)</t>
  </si>
  <si>
    <t xml:space="preserve">Laser wavelength </t>
  </si>
  <si>
    <t>193 nm</t>
  </si>
  <si>
    <t xml:space="preserve">Pulse width </t>
  </si>
  <si>
    <t>20 ns</t>
  </si>
  <si>
    <t xml:space="preserve">Fluence </t>
  </si>
  <si>
    <t>2 J/cm2</t>
  </si>
  <si>
    <t xml:space="preserve">Repetition rate </t>
  </si>
  <si>
    <t>12 Hz</t>
  </si>
  <si>
    <t>Pre-ablation</t>
  </si>
  <si>
    <t>10 pulses (same parameters as main ablation)</t>
  </si>
  <si>
    <t xml:space="preserve">Ablation duration </t>
  </si>
  <si>
    <t>18 s</t>
  </si>
  <si>
    <t>Ablation rate</t>
  </si>
  <si>
    <t>~ 0.6 μm/s</t>
  </si>
  <si>
    <t>Spot shape &amp; size</t>
  </si>
  <si>
    <t>Square, 213 μm (side)</t>
  </si>
  <si>
    <t xml:space="preserve">Sampling mode </t>
  </si>
  <si>
    <t>Static spot ablation</t>
  </si>
  <si>
    <t>Gasses</t>
  </si>
  <si>
    <t>Sample cell: He. Funnel: He + Ar. Tubbing: He + Ar + N</t>
  </si>
  <si>
    <t>Gas flows</t>
  </si>
  <si>
    <t>He (300 ml/min), Ar (1100 ml/min), N (5 ml/min).</t>
  </si>
  <si>
    <t>ICP-MS Instrument</t>
  </si>
  <si>
    <t>ThermoScientific ElementXr sector field ICP-MS</t>
  </si>
  <si>
    <t>Sample introduction</t>
  </si>
  <si>
    <t xml:space="preserve">Ablation aerosol </t>
  </si>
  <si>
    <t>RF power</t>
  </si>
  <si>
    <t>1300 W</t>
  </si>
  <si>
    <t>Detection system</t>
  </si>
  <si>
    <t>Secondary electron multiplier (with conversion dynode at -8kV). Simultaneous analogue and counting (pulse) modes of detection (conversion factors calculated per mass and applied offline). Magnetic field fixed. Detection by peak jumping with electrostatic analyzer.</t>
  </si>
  <si>
    <t>Masses measured</t>
  </si>
  <si>
    <t>206, 207, 208, 232, 238</t>
  </si>
  <si>
    <t>Dwell times</t>
  </si>
  <si>
    <t>206: 6.7 ms, 207: 8.1 ms, 208: 3.0 ms, 232: 2.0 ms, 238: 4.6 ms</t>
  </si>
  <si>
    <t>Samples per peak/integration type</t>
  </si>
  <si>
    <t>5 for all masses/average</t>
  </si>
  <si>
    <t>Total time per run</t>
  </si>
  <si>
    <t>127 ms</t>
  </si>
  <si>
    <t xml:space="preserve">Number of runs/total time </t>
  </si>
  <si>
    <t>340 / 43 s</t>
  </si>
  <si>
    <t>Acquisition mode</t>
  </si>
  <si>
    <t>Trigger from laser (20 s after pre-ablation), background: 21 s, ablation: 22 s</t>
  </si>
  <si>
    <t>Dead time</t>
  </si>
  <si>
    <t>27 ns</t>
  </si>
  <si>
    <t>Data Processing</t>
  </si>
  <si>
    <t>Gas blank</t>
  </si>
  <si>
    <t>20 s on-peak zero subtracted.</t>
  </si>
  <si>
    <t>Calibration strategy</t>
  </si>
  <si>
    <t xml:space="preserve"> - Primary RM: NIST SRM-614
 - Offset RM: WC-1
 - Validation RM: ASH15D, BraT and B6</t>
  </si>
  <si>
    <t>Reference Material (RM) information</t>
  </si>
  <si>
    <t>Data processing / LIEF correction</t>
  </si>
  <si>
    <t>Mass discrimination</t>
  </si>
  <si>
    <t>²⁰⁷Pb/²⁰⁶Pb (1.51%) and ²⁰⁶Pb/²³⁸U (5.72%) normalised to primary RM. Matrix offset (calculated from offset RM): 1.16</t>
  </si>
  <si>
    <t>Common-Pb correction</t>
  </si>
  <si>
    <t>No common-Pb correction applied to the data.</t>
  </si>
  <si>
    <t>Uncertainty level &amp; propagation</t>
  </si>
  <si>
    <t>Uncertainties are quoted at 2s absolute and are propagated by quadratic addition of the within run precision, counting statistics, background, common Pb correction (if applicable) and the excess of scatter (calculated from the primary RM). In addition, an excess of variance of 1.3 % (1s), calculated from the offset RM, was added quadratically to the ²⁰⁶Pb/²³⁸U ratios. Systematic uncertainties are reported as an expanded uncertainty, considering long term reproducibility (1.5%, 2s) and decay constant uncertainties.</t>
  </si>
  <si>
    <t>Other information</t>
  </si>
  <si>
    <t>section 2</t>
  </si>
  <si>
    <t>section 1</t>
  </si>
  <si>
    <t>total</t>
  </si>
  <si>
    <t>section 4</t>
  </si>
  <si>
    <t>section 3</t>
  </si>
  <si>
    <t>section 6</t>
  </si>
  <si>
    <t>section 5</t>
  </si>
  <si>
    <t>SA10R</t>
  </si>
  <si>
    <t>SA10L</t>
  </si>
  <si>
    <t>Quaternary Post-MPT</t>
  </si>
  <si>
    <t>Quaternary Pre-MPT</t>
  </si>
  <si>
    <t>Pliocene</t>
  </si>
  <si>
    <t>Miocene</t>
  </si>
  <si>
    <t>SD</t>
  </si>
  <si>
    <r>
      <rPr>
        <b/>
        <sz val="12"/>
        <rFont val="Arial"/>
        <family val="2"/>
      </rPr>
      <t>Mean</t>
    </r>
    <r>
      <rPr>
        <b/>
        <sz val="12"/>
        <rFont val="Symbol"/>
        <charset val="2"/>
      </rPr>
      <t xml:space="preserve"> d</t>
    </r>
    <r>
      <rPr>
        <b/>
        <vertAlign val="superscript"/>
        <sz val="12"/>
        <rFont val="Arial"/>
        <family val="2"/>
      </rPr>
      <t>18</t>
    </r>
    <r>
      <rPr>
        <b/>
        <sz val="12"/>
        <rFont val="Arial"/>
        <family val="2"/>
      </rPr>
      <t>O</t>
    </r>
    <r>
      <rPr>
        <b/>
        <sz val="12"/>
        <rFont val="Symbol"/>
        <charset val="2"/>
      </rPr>
      <t xml:space="preserve"> </t>
    </r>
    <r>
      <rPr>
        <b/>
        <sz val="12"/>
        <rFont val="Arial"/>
        <family val="2"/>
      </rPr>
      <t>(‰ VPDB)</t>
    </r>
    <r>
      <rPr>
        <b/>
        <sz val="12"/>
        <rFont val="Symbol"/>
        <charset val="2"/>
      </rPr>
      <t xml:space="preserve"> </t>
    </r>
  </si>
  <si>
    <r>
      <rPr>
        <b/>
        <sz val="12"/>
        <rFont val="Arial"/>
        <family val="2"/>
      </rPr>
      <t>average</t>
    </r>
    <r>
      <rPr>
        <b/>
        <sz val="12"/>
        <rFont val="Symbol"/>
        <charset val="2"/>
      </rPr>
      <t xml:space="preserve"> d</t>
    </r>
    <r>
      <rPr>
        <b/>
        <vertAlign val="superscript"/>
        <sz val="12"/>
        <rFont val="Arial"/>
        <family val="2"/>
      </rPr>
      <t>13</t>
    </r>
    <r>
      <rPr>
        <b/>
        <sz val="12"/>
        <rFont val="Arial"/>
        <family val="2"/>
      </rPr>
      <t>C</t>
    </r>
    <r>
      <rPr>
        <b/>
        <sz val="12"/>
        <rFont val="Symbol"/>
        <charset val="2"/>
      </rPr>
      <t xml:space="preserve"> </t>
    </r>
    <r>
      <rPr>
        <b/>
        <sz val="12"/>
        <rFont val="Arial"/>
        <family val="2"/>
      </rPr>
      <t>(‰ VPDB)</t>
    </r>
    <r>
      <rPr>
        <b/>
        <sz val="12"/>
        <rFont val="Symbol"/>
        <charset val="2"/>
      </rPr>
      <t xml:space="preserve"> </t>
    </r>
  </si>
  <si>
    <r>
      <rPr>
        <b/>
        <sz val="12"/>
        <rFont val="Arial"/>
        <family val="2"/>
      </rPr>
      <t>average</t>
    </r>
    <r>
      <rPr>
        <b/>
        <sz val="12"/>
        <rFont val="Symbol"/>
        <charset val="2"/>
      </rPr>
      <t xml:space="preserve"> d</t>
    </r>
    <r>
      <rPr>
        <b/>
        <vertAlign val="superscript"/>
        <sz val="12"/>
        <rFont val="Arial"/>
        <family val="2"/>
      </rPr>
      <t>18</t>
    </r>
    <r>
      <rPr>
        <b/>
        <sz val="12"/>
        <rFont val="Arial"/>
        <family val="2"/>
      </rPr>
      <t>O</t>
    </r>
    <r>
      <rPr>
        <b/>
        <sz val="12"/>
        <rFont val="Symbol"/>
        <charset val="2"/>
      </rPr>
      <t xml:space="preserve"> </t>
    </r>
    <r>
      <rPr>
        <b/>
        <sz val="12"/>
        <rFont val="Arial"/>
        <family val="2"/>
      </rPr>
      <t>(‰ VPDB)</t>
    </r>
    <r>
      <rPr>
        <b/>
        <sz val="12"/>
        <rFont val="Symbol"/>
        <charset val="2"/>
      </rPr>
      <t xml:space="preserve"> </t>
    </r>
  </si>
  <si>
    <t>Section</t>
  </si>
  <si>
    <t>Speleothem name</t>
  </si>
  <si>
    <t>mean</t>
  </si>
  <si>
    <t>TOTAL</t>
  </si>
  <si>
    <t>SA1-74</t>
  </si>
  <si>
    <t>SA1-72</t>
  </si>
  <si>
    <t>SA1-70</t>
  </si>
  <si>
    <r>
      <t>d</t>
    </r>
    <r>
      <rPr>
        <b/>
        <vertAlign val="superscript"/>
        <sz val="12"/>
        <rFont val="Arial"/>
        <family val="2"/>
      </rPr>
      <t>18</t>
    </r>
    <r>
      <rPr>
        <b/>
        <sz val="12"/>
        <rFont val="Symbol"/>
        <charset val="2"/>
      </rPr>
      <t xml:space="preserve">O </t>
    </r>
    <r>
      <rPr>
        <b/>
        <sz val="12"/>
        <rFont val="Arial"/>
        <family val="2"/>
      </rPr>
      <t>(‰ VPDB)</t>
    </r>
    <r>
      <rPr>
        <b/>
        <sz val="12"/>
        <rFont val="Symbol"/>
        <charset val="2"/>
      </rPr>
      <t xml:space="preserve"> </t>
    </r>
  </si>
  <si>
    <r>
      <t>d</t>
    </r>
    <r>
      <rPr>
        <b/>
        <vertAlign val="superscript"/>
        <sz val="12"/>
        <rFont val="Arial"/>
        <family val="2"/>
      </rPr>
      <t>13</t>
    </r>
    <r>
      <rPr>
        <b/>
        <sz val="12"/>
        <rFont val="Arial"/>
        <family val="2"/>
      </rPr>
      <t>C</t>
    </r>
    <r>
      <rPr>
        <b/>
        <sz val="12"/>
        <rFont val="Symbol"/>
        <charset val="2"/>
      </rPr>
      <t xml:space="preserve"> </t>
    </r>
    <r>
      <rPr>
        <b/>
        <sz val="12"/>
        <rFont val="Arial"/>
        <family val="2"/>
      </rPr>
      <t>(‰ VPDB)</t>
    </r>
    <r>
      <rPr>
        <b/>
        <sz val="12"/>
        <rFont val="Symbol"/>
        <charset val="2"/>
      </rPr>
      <t xml:space="preserve"> </t>
    </r>
  </si>
  <si>
    <t>DFT (mm)</t>
  </si>
  <si>
    <t>SA1-68</t>
  </si>
  <si>
    <t>SA1-66</t>
  </si>
  <si>
    <t>SA1-64</t>
  </si>
  <si>
    <t>SA1-62</t>
  </si>
  <si>
    <t>SA1-60</t>
  </si>
  <si>
    <t>SA1-58</t>
  </si>
  <si>
    <t>SA1-56</t>
  </si>
  <si>
    <t>SA1-54</t>
  </si>
  <si>
    <t>SA1-52</t>
  </si>
  <si>
    <t>SA1-50</t>
  </si>
  <si>
    <t>SA1-48</t>
  </si>
  <si>
    <t>SA1-46</t>
  </si>
  <si>
    <t>SA1-44</t>
  </si>
  <si>
    <t>SA1-42</t>
  </si>
  <si>
    <t>SA1-40</t>
  </si>
  <si>
    <t>SA1-38</t>
  </si>
  <si>
    <t>SA1-36</t>
  </si>
  <si>
    <t>SA1-34</t>
  </si>
  <si>
    <t>SA1-32</t>
  </si>
  <si>
    <t>SA1-30</t>
  </si>
  <si>
    <t>SA1-28</t>
  </si>
  <si>
    <t>SA1-26</t>
  </si>
  <si>
    <t>SA1-24</t>
  </si>
  <si>
    <t>SA1-22</t>
  </si>
  <si>
    <t>SA1-20</t>
  </si>
  <si>
    <t>SA1-18</t>
  </si>
  <si>
    <t>SA1-16</t>
  </si>
  <si>
    <t>SA1-14</t>
  </si>
  <si>
    <t>SA1-12</t>
  </si>
  <si>
    <t>SA1-10</t>
  </si>
  <si>
    <t>SA1-8</t>
  </si>
  <si>
    <t>SA1-6</t>
  </si>
  <si>
    <t>-</t>
  </si>
  <si>
    <t>+</t>
  </si>
  <si>
    <t>SA1-4</t>
  </si>
  <si>
    <t>SA1-0</t>
  </si>
  <si>
    <r>
      <t>d</t>
    </r>
    <r>
      <rPr>
        <b/>
        <vertAlign val="superscript"/>
        <sz val="12"/>
        <rFont val="Arial"/>
        <family val="2"/>
      </rPr>
      <t>18</t>
    </r>
    <r>
      <rPr>
        <b/>
        <sz val="12"/>
        <rFont val="Arial"/>
        <family val="2"/>
      </rPr>
      <t xml:space="preserve">O (‰ VPDB) </t>
    </r>
  </si>
  <si>
    <r>
      <t>d</t>
    </r>
    <r>
      <rPr>
        <b/>
        <vertAlign val="superscript"/>
        <sz val="12"/>
        <rFont val="Arial"/>
        <family val="2"/>
      </rPr>
      <t>13</t>
    </r>
    <r>
      <rPr>
        <b/>
        <sz val="12"/>
        <rFont val="Arial"/>
        <family val="2"/>
      </rPr>
      <t xml:space="preserve">C (‰ VPDB) </t>
    </r>
  </si>
  <si>
    <t>Speleothem:</t>
  </si>
  <si>
    <t>Mossy</t>
  </si>
  <si>
    <t>Cave name:</t>
  </si>
  <si>
    <t>SA4-60</t>
  </si>
  <si>
    <t>SA4-58</t>
  </si>
  <si>
    <t>SA4-56</t>
  </si>
  <si>
    <t>SA4-54</t>
  </si>
  <si>
    <t>SA4-52</t>
  </si>
  <si>
    <t>SA4-50</t>
  </si>
  <si>
    <t>SA4-48</t>
  </si>
  <si>
    <t>SA4-46</t>
  </si>
  <si>
    <t>SA4-44</t>
  </si>
  <si>
    <t>SA4-42</t>
  </si>
  <si>
    <t>SA4-40</t>
  </si>
  <si>
    <t>SA4-38</t>
  </si>
  <si>
    <t>SA4-36</t>
  </si>
  <si>
    <t>SA4-34</t>
  </si>
  <si>
    <t>SA4-32</t>
  </si>
  <si>
    <t>SA4-30</t>
  </si>
  <si>
    <t>SA4-28</t>
  </si>
  <si>
    <t>SA4-26</t>
  </si>
  <si>
    <t>SA4-24</t>
  </si>
  <si>
    <t>SA4-22</t>
  </si>
  <si>
    <t>SA4-20</t>
  </si>
  <si>
    <t>SA4-18</t>
  </si>
  <si>
    <t>SA4-16</t>
  </si>
  <si>
    <t>SA4-14</t>
  </si>
  <si>
    <t>SA4-12</t>
  </si>
  <si>
    <t>SA4-10</t>
  </si>
  <si>
    <t>SA4-8</t>
  </si>
  <si>
    <t>SA4-6</t>
  </si>
  <si>
    <t>SA4-4</t>
  </si>
  <si>
    <t>SA4-2</t>
  </si>
  <si>
    <t>SA4-0</t>
  </si>
  <si>
    <t>(repeat)</t>
  </si>
  <si>
    <t>Friendly</t>
  </si>
  <si>
    <t>SA-05M-51</t>
  </si>
  <si>
    <t>SA-05M-49</t>
  </si>
  <si>
    <t>SA-05M-47</t>
  </si>
  <si>
    <t>SA-05M-45</t>
  </si>
  <si>
    <t>SA-05M-43</t>
  </si>
  <si>
    <t>SA-05M-41</t>
  </si>
  <si>
    <t>SA-05M-39</t>
  </si>
  <si>
    <t>SA-05M-37</t>
  </si>
  <si>
    <t>SA-05M-35</t>
  </si>
  <si>
    <t>SA-05M-33</t>
  </si>
  <si>
    <t>SA-05M-31</t>
  </si>
  <si>
    <t>SA-05M-29</t>
  </si>
  <si>
    <t>SA-05M-27</t>
  </si>
  <si>
    <t>DFT (mm)*</t>
  </si>
  <si>
    <t>SA-05M-25</t>
  </si>
  <si>
    <t>SA-05M-23</t>
  </si>
  <si>
    <t>SA-05M-21</t>
  </si>
  <si>
    <t>SA-05M-19</t>
  </si>
  <si>
    <t>SA-05M-17</t>
  </si>
  <si>
    <t>SA-05M-15</t>
  </si>
  <si>
    <t>SA-05M-13</t>
  </si>
  <si>
    <t>SA-05M-11</t>
  </si>
  <si>
    <t>SA-05M-9</t>
  </si>
  <si>
    <t>SA-05M-7</t>
  </si>
  <si>
    <t>SA-05M-5</t>
  </si>
  <si>
    <t>SA-05M-3</t>
  </si>
  <si>
    <t>SA-05M-1</t>
  </si>
  <si>
    <t>Section 1</t>
  </si>
  <si>
    <t>SA05-7/8</t>
  </si>
  <si>
    <t>Hotel</t>
  </si>
  <si>
    <t>SA7-130</t>
  </si>
  <si>
    <t>SA7-128</t>
  </si>
  <si>
    <t>SA7-126</t>
  </si>
  <si>
    <t>SA7-124</t>
  </si>
  <si>
    <t>SA7-122</t>
  </si>
  <si>
    <t>SA7-120</t>
  </si>
  <si>
    <t>SA7-118</t>
  </si>
  <si>
    <t>SA7-116</t>
  </si>
  <si>
    <t>SA7-114</t>
  </si>
  <si>
    <t>SA7-112</t>
  </si>
  <si>
    <t>SA7-110</t>
  </si>
  <si>
    <t>SA7-108</t>
  </si>
  <si>
    <t>SA7-106</t>
  </si>
  <si>
    <t>SA7-104</t>
  </si>
  <si>
    <t>SA7-102</t>
  </si>
  <si>
    <t>SA7-100</t>
  </si>
  <si>
    <t>SA7-98</t>
  </si>
  <si>
    <t>SA7-96</t>
  </si>
  <si>
    <t>SA7-94</t>
  </si>
  <si>
    <t>SA7-92</t>
  </si>
  <si>
    <t>SA7-90</t>
  </si>
  <si>
    <t>SA7-88</t>
  </si>
  <si>
    <t>SA7-86</t>
  </si>
  <si>
    <t>SA7-84</t>
  </si>
  <si>
    <t>SA7-82</t>
  </si>
  <si>
    <t>SA7-80</t>
  </si>
  <si>
    <t>SA7-78</t>
  </si>
  <si>
    <t>SA7-76</t>
  </si>
  <si>
    <t>SA7-74</t>
  </si>
  <si>
    <t>SA7-72</t>
  </si>
  <si>
    <t>SA7-70</t>
  </si>
  <si>
    <t>SA7-68</t>
  </si>
  <si>
    <t>SA7-66</t>
  </si>
  <si>
    <t>SA7-64</t>
  </si>
  <si>
    <t>SA7-62</t>
  </si>
  <si>
    <t>SA7-60</t>
  </si>
  <si>
    <t>SA7-58</t>
  </si>
  <si>
    <t>SA7-56</t>
  </si>
  <si>
    <t>SA7-54</t>
  </si>
  <si>
    <t>SA7-52</t>
  </si>
  <si>
    <t>SA7-50</t>
  </si>
  <si>
    <t>SA7-48</t>
  </si>
  <si>
    <t>SA7-46</t>
  </si>
  <si>
    <t>SA7-44</t>
  </si>
  <si>
    <t>SA7-42</t>
  </si>
  <si>
    <t>SA7-40</t>
  </si>
  <si>
    <t>SA7-38</t>
  </si>
  <si>
    <t>SA7-36</t>
  </si>
  <si>
    <t>SA7-34</t>
  </si>
  <si>
    <t>SA7-32</t>
  </si>
  <si>
    <t>SA7-30</t>
  </si>
  <si>
    <t>SA7-28</t>
  </si>
  <si>
    <t>SA7-26</t>
  </si>
  <si>
    <t>SA7-24</t>
  </si>
  <si>
    <t>SA7-22</t>
  </si>
  <si>
    <t>SA7-20</t>
  </si>
  <si>
    <t>SA7-18</t>
  </si>
  <si>
    <t>SA7-16</t>
  </si>
  <si>
    <t>SA7-14</t>
  </si>
  <si>
    <t>SA7-12</t>
  </si>
  <si>
    <t>SA7-10</t>
  </si>
  <si>
    <t>SA7-8</t>
  </si>
  <si>
    <t>SA7-6</t>
  </si>
  <si>
    <t>SA7-4</t>
  </si>
  <si>
    <t>SA7-2</t>
  </si>
  <si>
    <t>SA7-0</t>
  </si>
  <si>
    <t>SA9-133</t>
  </si>
  <si>
    <t>SA9-131</t>
  </si>
  <si>
    <t>SA9-129</t>
  </si>
  <si>
    <t>SA9-127</t>
  </si>
  <si>
    <t>SA9-125</t>
  </si>
  <si>
    <t>SA9-123</t>
  </si>
  <si>
    <t>SA9-121</t>
  </si>
  <si>
    <t>SA9-119</t>
  </si>
  <si>
    <t>SA9-117</t>
  </si>
  <si>
    <t>SA9-115</t>
  </si>
  <si>
    <t>SA9-113</t>
  </si>
  <si>
    <t>SA9-111</t>
  </si>
  <si>
    <t>SA9-109</t>
  </si>
  <si>
    <t>SA9-107</t>
  </si>
  <si>
    <t>SA9-105</t>
  </si>
  <si>
    <t>SA9-103</t>
  </si>
  <si>
    <t>SA9-101</t>
  </si>
  <si>
    <t>SA9-99</t>
  </si>
  <si>
    <t>SA9-97</t>
  </si>
  <si>
    <t>SA9-95</t>
  </si>
  <si>
    <t>SA9-93</t>
  </si>
  <si>
    <t>SA9-91</t>
  </si>
  <si>
    <t>SA9-89</t>
  </si>
  <si>
    <t>SA9-87</t>
  </si>
  <si>
    <t>SA9-85</t>
  </si>
  <si>
    <t>SA9-83</t>
  </si>
  <si>
    <t>SA9-81</t>
  </si>
  <si>
    <t>SA9-79</t>
  </si>
  <si>
    <t>SA9-77</t>
  </si>
  <si>
    <t>SA9-75</t>
  </si>
  <si>
    <t>SA9-73</t>
  </si>
  <si>
    <t>SA9-71</t>
  </si>
  <si>
    <t>SA9-69</t>
  </si>
  <si>
    <t>SA9-67</t>
  </si>
  <si>
    <t>SA9-65</t>
  </si>
  <si>
    <t>SA9-63</t>
  </si>
  <si>
    <t>SA9-61</t>
  </si>
  <si>
    <t>SA9-59</t>
  </si>
  <si>
    <t>SA9-57</t>
  </si>
  <si>
    <t>SA9-55</t>
  </si>
  <si>
    <t>SA9-53</t>
  </si>
  <si>
    <t>SA9-51</t>
  </si>
  <si>
    <t>SA9-49</t>
  </si>
  <si>
    <t>SA9-47</t>
  </si>
  <si>
    <t>SA9-45</t>
  </si>
  <si>
    <t>SA9-43</t>
  </si>
  <si>
    <t>SA9-41</t>
  </si>
  <si>
    <t>SA9-39</t>
  </si>
  <si>
    <t>SA9-37</t>
  </si>
  <si>
    <t>SA9-35</t>
  </si>
  <si>
    <t>SA9-33</t>
  </si>
  <si>
    <t>Section 3</t>
  </si>
  <si>
    <t>SA9-31</t>
  </si>
  <si>
    <t>SA9-29</t>
  </si>
  <si>
    <t>SA9-27</t>
  </si>
  <si>
    <t>SA9-25</t>
  </si>
  <si>
    <t>SA9-23</t>
  </si>
  <si>
    <t>SA9-21</t>
  </si>
  <si>
    <t>SA9-19</t>
  </si>
  <si>
    <t>SA9-17</t>
  </si>
  <si>
    <t>SA9-15</t>
  </si>
  <si>
    <t>SA9-13</t>
  </si>
  <si>
    <t>SA9-11</t>
  </si>
  <si>
    <t>Section 2</t>
  </si>
  <si>
    <t>SA9-9</t>
  </si>
  <si>
    <t>SA9-7</t>
  </si>
  <si>
    <t>SA9-5</t>
  </si>
  <si>
    <t>SA9-3</t>
  </si>
  <si>
    <t>SA9-1</t>
  </si>
  <si>
    <t>Luxury</t>
  </si>
  <si>
    <t>SA10-249</t>
  </si>
  <si>
    <t>SA10-247</t>
  </si>
  <si>
    <t>SA10-245</t>
  </si>
  <si>
    <t>SA10-243</t>
  </si>
  <si>
    <t>SA10-241</t>
  </si>
  <si>
    <t>SA10-239</t>
  </si>
  <si>
    <t>SA10-237</t>
  </si>
  <si>
    <t>SA10-235</t>
  </si>
  <si>
    <t>SA10-233</t>
  </si>
  <si>
    <t>SA10-231</t>
  </si>
  <si>
    <t>SA10-229</t>
  </si>
  <si>
    <t>SA10-227</t>
  </si>
  <si>
    <t>SA10-225</t>
  </si>
  <si>
    <t>SA10-223</t>
  </si>
  <si>
    <t>SA10-221</t>
  </si>
  <si>
    <t>SA10-219</t>
  </si>
  <si>
    <t>SA10-217</t>
  </si>
  <si>
    <t>SA10R_217</t>
  </si>
  <si>
    <t>SA10-215</t>
  </si>
  <si>
    <t>SA10R_215</t>
  </si>
  <si>
    <t>SA10-213</t>
  </si>
  <si>
    <t>SA10R_213</t>
  </si>
  <si>
    <t>SA10-211</t>
  </si>
  <si>
    <t>SA10R_211</t>
  </si>
  <si>
    <t>SA10-209</t>
  </si>
  <si>
    <t>SA10R_209</t>
  </si>
  <si>
    <t>SA10-207</t>
  </si>
  <si>
    <t>SA10R_207</t>
  </si>
  <si>
    <t>SA10-205</t>
  </si>
  <si>
    <t>SA10R_205</t>
  </si>
  <si>
    <t>SA10-203</t>
  </si>
  <si>
    <t>SA10R_203</t>
  </si>
  <si>
    <t>SA10-201</t>
  </si>
  <si>
    <t>SA10R_201</t>
  </si>
  <si>
    <t>SA10-199</t>
  </si>
  <si>
    <t>SA10R_199</t>
  </si>
  <si>
    <t>SA10-197</t>
  </si>
  <si>
    <t>SA10R_197</t>
  </si>
  <si>
    <t>SA10-195</t>
  </si>
  <si>
    <t>SA10R_195</t>
  </si>
  <si>
    <t>SA10-193</t>
  </si>
  <si>
    <t>SA10R_193</t>
  </si>
  <si>
    <t>SA10-191</t>
  </si>
  <si>
    <t>SA10R_191</t>
  </si>
  <si>
    <t>SA10-189</t>
  </si>
  <si>
    <t>SA10R_189</t>
  </si>
  <si>
    <t>SA10-187</t>
  </si>
  <si>
    <t>SA10R_187</t>
  </si>
  <si>
    <t>SA10-185</t>
  </si>
  <si>
    <t>SA10R_185</t>
  </si>
  <si>
    <t>SA10-183</t>
  </si>
  <si>
    <t>SA10R_183</t>
  </si>
  <si>
    <t>SA10-181</t>
  </si>
  <si>
    <t>SA10R_181</t>
  </si>
  <si>
    <t>SA10-179</t>
  </si>
  <si>
    <t>SA10R_179</t>
  </si>
  <si>
    <t>SA10-177</t>
  </si>
  <si>
    <t>SA10R_177</t>
  </si>
  <si>
    <t>SA10-175</t>
  </si>
  <si>
    <t>SA10R_175</t>
  </si>
  <si>
    <t>SA10-173</t>
  </si>
  <si>
    <t>SA10R_173</t>
  </si>
  <si>
    <t>SA10-171</t>
  </si>
  <si>
    <t>SA10R_171</t>
  </si>
  <si>
    <t>SA10-169</t>
  </si>
  <si>
    <t>SA10R_169</t>
  </si>
  <si>
    <t>SA10-167</t>
  </si>
  <si>
    <t>SA10R_167</t>
  </si>
  <si>
    <t>SA10-165</t>
  </si>
  <si>
    <t>SA10R_165</t>
  </si>
  <si>
    <t>SA10-163</t>
  </si>
  <si>
    <t>SA10R_163</t>
  </si>
  <si>
    <t>SA10-161</t>
  </si>
  <si>
    <t>SA10R_161</t>
  </si>
  <si>
    <t>SA10-159</t>
  </si>
  <si>
    <t>SA10R_159</t>
  </si>
  <si>
    <t>SA10-157</t>
  </si>
  <si>
    <t>SA10R_157</t>
  </si>
  <si>
    <t>SA10-155</t>
  </si>
  <si>
    <t>SA10R_155</t>
  </si>
  <si>
    <t>SA10-153</t>
  </si>
  <si>
    <t>SA10R_153</t>
  </si>
  <si>
    <t>SA10-151</t>
  </si>
  <si>
    <t>SA10R_151</t>
  </si>
  <si>
    <t>SA10-149</t>
  </si>
  <si>
    <t>SA10R_149</t>
  </si>
  <si>
    <t>SA10-147</t>
  </si>
  <si>
    <t>SA10R_147</t>
  </si>
  <si>
    <t>SA10-145</t>
  </si>
  <si>
    <t>SA10R_145</t>
  </si>
  <si>
    <t>SA10-143</t>
  </si>
  <si>
    <t>SA10R_143</t>
  </si>
  <si>
    <t>SA10-141</t>
  </si>
  <si>
    <t>SA10R_141</t>
  </si>
  <si>
    <t>SA10-139</t>
  </si>
  <si>
    <t>SA10R_139</t>
  </si>
  <si>
    <t>SA10-137</t>
  </si>
  <si>
    <t>SA10R_137</t>
  </si>
  <si>
    <t>SA10-135</t>
  </si>
  <si>
    <t>SA10R_135</t>
  </si>
  <si>
    <t>SA10-133</t>
  </si>
  <si>
    <t>SA10R-133</t>
  </si>
  <si>
    <t>SA10-131</t>
  </si>
  <si>
    <t>SA10R-131</t>
  </si>
  <si>
    <t>SA10-129</t>
  </si>
  <si>
    <t>SA10R-129</t>
  </si>
  <si>
    <t>SA10-127</t>
  </si>
  <si>
    <t>SA10R-127</t>
  </si>
  <si>
    <t>SA10-125</t>
  </si>
  <si>
    <t>SA10R-125</t>
  </si>
  <si>
    <t>SA10-123</t>
  </si>
  <si>
    <t>SA10R-123</t>
  </si>
  <si>
    <t>SA10-121</t>
  </si>
  <si>
    <t>SA10R-121</t>
  </si>
  <si>
    <t>SA10-119</t>
  </si>
  <si>
    <t>SA10R-119</t>
  </si>
  <si>
    <t>SA10-117</t>
  </si>
  <si>
    <t>SA10R-117</t>
  </si>
  <si>
    <t>SA10-115</t>
  </si>
  <si>
    <t>SA10R-115</t>
  </si>
  <si>
    <t>SA10-113</t>
  </si>
  <si>
    <t>SA10R-113</t>
  </si>
  <si>
    <t>SA10-111</t>
  </si>
  <si>
    <t>SA10R-111</t>
  </si>
  <si>
    <t>SA10-109</t>
  </si>
  <si>
    <t>SA10R-109</t>
  </si>
  <si>
    <t>SA10-107</t>
  </si>
  <si>
    <t>SA10R-107</t>
  </si>
  <si>
    <t>SA10-105</t>
  </si>
  <si>
    <t>SA10R-105</t>
  </si>
  <si>
    <t>SA10-103</t>
  </si>
  <si>
    <t>SA10R-103</t>
  </si>
  <si>
    <t>SA10-101</t>
  </si>
  <si>
    <t>SA10R-101</t>
  </si>
  <si>
    <t>SA10-99</t>
  </si>
  <si>
    <t>SA10R-99</t>
  </si>
  <si>
    <t>SA10-97</t>
  </si>
  <si>
    <t>SA10R-97</t>
  </si>
  <si>
    <t>SA10-95</t>
  </si>
  <si>
    <t>SA10R-95</t>
  </si>
  <si>
    <t>SA10-93</t>
  </si>
  <si>
    <t>SA10R-93</t>
  </si>
  <si>
    <t>SA10-91</t>
  </si>
  <si>
    <t>SA10R-91</t>
  </si>
  <si>
    <t>SA10-89</t>
  </si>
  <si>
    <t>SA10R-89</t>
  </si>
  <si>
    <t>SA10-87</t>
  </si>
  <si>
    <t>SA10R-87</t>
  </si>
  <si>
    <t>SA10-85</t>
  </si>
  <si>
    <t>SA10R-85</t>
  </si>
  <si>
    <t>SA10-83</t>
  </si>
  <si>
    <t>SA10R-83</t>
  </si>
  <si>
    <t>SA10-81</t>
  </si>
  <si>
    <t>SA10R-81</t>
  </si>
  <si>
    <t>SA10-79</t>
  </si>
  <si>
    <t>SA10R-79</t>
  </si>
  <si>
    <t>SA10-77</t>
  </si>
  <si>
    <t>SA10R-77</t>
  </si>
  <si>
    <t>SA10-75</t>
  </si>
  <si>
    <t>SA10R-75</t>
  </si>
  <si>
    <t>SA10-73</t>
  </si>
  <si>
    <t>SA10R-73</t>
  </si>
  <si>
    <t>SA10-71</t>
  </si>
  <si>
    <t>SA10R-71</t>
  </si>
  <si>
    <t>SA10-69</t>
  </si>
  <si>
    <t>SA10R-69</t>
  </si>
  <si>
    <t>SA10-67</t>
  </si>
  <si>
    <t>SA10R-67</t>
  </si>
  <si>
    <t>SA10-65</t>
  </si>
  <si>
    <t>SA10R-65</t>
  </si>
  <si>
    <t>SA10-63</t>
  </si>
  <si>
    <t>SA10R-63</t>
  </si>
  <si>
    <t>SA10-61</t>
  </si>
  <si>
    <t>SA10R-61</t>
  </si>
  <si>
    <t>SA10-59</t>
  </si>
  <si>
    <t>SA10R-59</t>
  </si>
  <si>
    <t>SA10-57</t>
  </si>
  <si>
    <t>SA10R-57</t>
  </si>
  <si>
    <t>SA10-55</t>
  </si>
  <si>
    <t>SA10R-55</t>
  </si>
  <si>
    <t>SA10-53</t>
  </si>
  <si>
    <t>SA10R-53</t>
  </si>
  <si>
    <t>SA10-51</t>
  </si>
  <si>
    <t>SA10R-51</t>
  </si>
  <si>
    <t>SA10-49</t>
  </si>
  <si>
    <t>SA10R-49</t>
  </si>
  <si>
    <t>SA10-47</t>
  </si>
  <si>
    <t>SA10R-47</t>
  </si>
  <si>
    <t>SA10-45</t>
  </si>
  <si>
    <t>SA10R-45</t>
  </si>
  <si>
    <t>SA10-43</t>
  </si>
  <si>
    <t>SA10R-43</t>
  </si>
  <si>
    <t>SA10-41</t>
  </si>
  <si>
    <t>SA10R-41</t>
  </si>
  <si>
    <t>SA10-39</t>
  </si>
  <si>
    <t>SA10R-39</t>
  </si>
  <si>
    <t>SA10-37</t>
  </si>
  <si>
    <t>SA10R-37</t>
  </si>
  <si>
    <t>SA10-35</t>
  </si>
  <si>
    <t>SA10R-35</t>
  </si>
  <si>
    <t>SA10-33</t>
  </si>
  <si>
    <t>SA10R-33</t>
  </si>
  <si>
    <t>SA10-31</t>
  </si>
  <si>
    <t>SA10R-31</t>
  </si>
  <si>
    <t>SA10-29</t>
  </si>
  <si>
    <t>SA10R-29</t>
  </si>
  <si>
    <t>SA10-27</t>
  </si>
  <si>
    <t>SA10R-27</t>
  </si>
  <si>
    <t>SA10-25</t>
  </si>
  <si>
    <t>SA10R-25</t>
  </si>
  <si>
    <t>SA10-23</t>
  </si>
  <si>
    <t>SA10R-23</t>
  </si>
  <si>
    <t>SA10-21</t>
  </si>
  <si>
    <t>SA10R-21</t>
  </si>
  <si>
    <t>SA10-19</t>
  </si>
  <si>
    <t>SA10R-19</t>
  </si>
  <si>
    <t>SA10-17</t>
  </si>
  <si>
    <t>SA10R-17</t>
  </si>
  <si>
    <t>SA10-15</t>
  </si>
  <si>
    <t>SA10R-15</t>
  </si>
  <si>
    <t>SA10-13</t>
  </si>
  <si>
    <t>SA10R-13</t>
  </si>
  <si>
    <t>SA10R-11</t>
  </si>
  <si>
    <t>SA10R-9</t>
  </si>
  <si>
    <t>SA10-7</t>
  </si>
  <si>
    <t>SA10R-7</t>
  </si>
  <si>
    <t>SA10-5</t>
  </si>
  <si>
    <t>SA10R-5</t>
  </si>
  <si>
    <t>SA10R-3</t>
  </si>
  <si>
    <t>SA10R-1</t>
  </si>
  <si>
    <t>SA11-167</t>
  </si>
  <si>
    <t>SA11-165</t>
  </si>
  <si>
    <t>SA11-163</t>
  </si>
  <si>
    <t>SA11-161</t>
  </si>
  <si>
    <t>SA11-159</t>
  </si>
  <si>
    <t>SA11-157</t>
  </si>
  <si>
    <t>SA11-155</t>
  </si>
  <si>
    <t>SA11-153</t>
  </si>
  <si>
    <t>SA11-151</t>
  </si>
  <si>
    <t>SA11-149</t>
  </si>
  <si>
    <t>SA11-147</t>
  </si>
  <si>
    <t>SA11-145</t>
  </si>
  <si>
    <t>SA11-143</t>
  </si>
  <si>
    <t>SA11-141</t>
  </si>
  <si>
    <t>SA11-139</t>
  </si>
  <si>
    <t>SA11-137</t>
  </si>
  <si>
    <t>SA11-135</t>
  </si>
  <si>
    <t>SA11-133</t>
  </si>
  <si>
    <t>SA11-131</t>
  </si>
  <si>
    <t>SA11-129</t>
  </si>
  <si>
    <t>SA11-127</t>
  </si>
  <si>
    <t>SA11-125</t>
  </si>
  <si>
    <t>SA11-123</t>
  </si>
  <si>
    <t>SA11-121</t>
  </si>
  <si>
    <t>SA11-119</t>
  </si>
  <si>
    <t>SA11-117</t>
  </si>
  <si>
    <t>SA11-115</t>
  </si>
  <si>
    <t>SA11-113</t>
  </si>
  <si>
    <t>SA11-111</t>
  </si>
  <si>
    <t>SA11-109</t>
  </si>
  <si>
    <t>SA11-107</t>
  </si>
  <si>
    <t>SA11-105</t>
  </si>
  <si>
    <t>SA11-103</t>
  </si>
  <si>
    <t>SA11-101</t>
  </si>
  <si>
    <t>SA11-99</t>
  </si>
  <si>
    <t>SA11-97</t>
  </si>
  <si>
    <t>SA11-95</t>
  </si>
  <si>
    <t>SA11-93</t>
  </si>
  <si>
    <t>SA11-91</t>
  </si>
  <si>
    <t>SA11-89</t>
  </si>
  <si>
    <t>SA11-87</t>
  </si>
  <si>
    <t>SA11-85</t>
  </si>
  <si>
    <t>SA11-83</t>
  </si>
  <si>
    <t>SA11-81</t>
  </si>
  <si>
    <t>SA11-79</t>
  </si>
  <si>
    <t>SA11-77</t>
  </si>
  <si>
    <t>SA11-75</t>
  </si>
  <si>
    <t>SA11-73</t>
  </si>
  <si>
    <t>SA11-71</t>
  </si>
  <si>
    <t>SA11-69</t>
  </si>
  <si>
    <t>SA11-67</t>
  </si>
  <si>
    <t>SA11-65</t>
  </si>
  <si>
    <t>SA11-63</t>
  </si>
  <si>
    <t>SA11-61</t>
  </si>
  <si>
    <t>SA11-59</t>
  </si>
  <si>
    <t>SA11-57</t>
  </si>
  <si>
    <t>SA11-55</t>
  </si>
  <si>
    <t>SA11-53</t>
  </si>
  <si>
    <t>SA11-51</t>
  </si>
  <si>
    <t>SA11-49</t>
  </si>
  <si>
    <t>SA11-47</t>
  </si>
  <si>
    <t>SA11-45</t>
  </si>
  <si>
    <t>SA11-43</t>
  </si>
  <si>
    <t>SA11-41</t>
  </si>
  <si>
    <t>SA11-39</t>
  </si>
  <si>
    <t>SA11-37</t>
  </si>
  <si>
    <t>SA11-35</t>
  </si>
  <si>
    <t>SA11-33</t>
  </si>
  <si>
    <t>SA11-31</t>
  </si>
  <si>
    <t>SA11-29</t>
  </si>
  <si>
    <t>SA11-27</t>
  </si>
  <si>
    <t>SA11-25</t>
  </si>
  <si>
    <t>SA11-23</t>
  </si>
  <si>
    <t>SA11-21</t>
  </si>
  <si>
    <t>SA11-19</t>
  </si>
  <si>
    <t>SA11-17</t>
  </si>
  <si>
    <t>SA11-15</t>
  </si>
  <si>
    <t>SA11-13</t>
  </si>
  <si>
    <t>SA11-11</t>
  </si>
  <si>
    <t>SA11-9</t>
  </si>
  <si>
    <t>SA11-7</t>
  </si>
  <si>
    <t>SA11-5</t>
  </si>
  <si>
    <t>SA11-3</t>
  </si>
  <si>
    <t>SA-14-27</t>
  </si>
  <si>
    <t>SA-14-25</t>
  </si>
  <si>
    <t>SA-14-23</t>
  </si>
  <si>
    <t>SA-14-21</t>
  </si>
  <si>
    <t>SA-14-19</t>
  </si>
  <si>
    <t>SA-14-17</t>
  </si>
  <si>
    <t>SA-14-15</t>
  </si>
  <si>
    <t>SA-14-13</t>
  </si>
  <si>
    <t>SA-14-11</t>
  </si>
  <si>
    <t>SA-14-9</t>
  </si>
  <si>
    <t>SA-14-7</t>
  </si>
  <si>
    <t>DFS (mm)</t>
  </si>
  <si>
    <t>SA-14-57</t>
  </si>
  <si>
    <t>SA-14-55</t>
  </si>
  <si>
    <t>SA-14-53</t>
  </si>
  <si>
    <t>SA-14-51</t>
  </si>
  <si>
    <t>SA-14-49</t>
  </si>
  <si>
    <t>SA-14-47</t>
  </si>
  <si>
    <t>SA-14-45</t>
  </si>
  <si>
    <t>SA-14-43</t>
  </si>
  <si>
    <t>SA-14-41</t>
  </si>
  <si>
    <t>SA-14-39</t>
  </si>
  <si>
    <t>SA-14-37</t>
  </si>
  <si>
    <t>SA-14-35</t>
  </si>
  <si>
    <t>SA-14-33</t>
  </si>
  <si>
    <t>SA-14-31</t>
  </si>
  <si>
    <t>SA-14-29</t>
  </si>
  <si>
    <t>SA-14-5</t>
  </si>
  <si>
    <t>SA-14-3</t>
  </si>
  <si>
    <t>SA-14-1</t>
  </si>
  <si>
    <t>SA17-83</t>
  </si>
  <si>
    <t>SA17-81</t>
  </si>
  <si>
    <t>SA17-79</t>
  </si>
  <si>
    <t>SA17-77</t>
  </si>
  <si>
    <t>SA17-75</t>
  </si>
  <si>
    <t>SA17-73</t>
  </si>
  <si>
    <t>SA17-71</t>
  </si>
  <si>
    <t>SA17-69</t>
  </si>
  <si>
    <t>SA17-67</t>
  </si>
  <si>
    <t>SA17-65</t>
  </si>
  <si>
    <t>SA17-63</t>
  </si>
  <si>
    <t>SA17-61</t>
  </si>
  <si>
    <t>SA17-59</t>
  </si>
  <si>
    <t>SA17-57</t>
  </si>
  <si>
    <t>SA17-55</t>
  </si>
  <si>
    <t>SA17-53</t>
  </si>
  <si>
    <t>SA17-51</t>
  </si>
  <si>
    <t>SA17-49</t>
  </si>
  <si>
    <t>SA17-47</t>
  </si>
  <si>
    <t>SA17-45</t>
  </si>
  <si>
    <t>SA17-43</t>
  </si>
  <si>
    <t>SA17-41</t>
  </si>
  <si>
    <t>SA17-39</t>
  </si>
  <si>
    <t>SA17-37</t>
  </si>
  <si>
    <t>SA17-35</t>
  </si>
  <si>
    <t>SA17-33</t>
  </si>
  <si>
    <t>SA17-31</t>
  </si>
  <si>
    <t>SA17-29</t>
  </si>
  <si>
    <t>SA17-27</t>
  </si>
  <si>
    <t>SA17-25</t>
  </si>
  <si>
    <t>SA17-23</t>
  </si>
  <si>
    <t>SA17-21</t>
  </si>
  <si>
    <t>SA17-19</t>
  </si>
  <si>
    <t>SA17-17</t>
  </si>
  <si>
    <t>SA17-15</t>
  </si>
  <si>
    <t>SA17-13</t>
  </si>
  <si>
    <t>SA17-11</t>
  </si>
  <si>
    <t>SA17-9</t>
  </si>
  <si>
    <t>SA17-7</t>
  </si>
  <si>
    <t>1000 Wings</t>
  </si>
  <si>
    <t>SA18-2-6</t>
  </si>
  <si>
    <t>SA18-2-5</t>
  </si>
  <si>
    <t>SA18-2-4</t>
  </si>
  <si>
    <t>SA18-2-3</t>
  </si>
  <si>
    <t>SA18-2-2</t>
  </si>
  <si>
    <t>SA18-2-1</t>
  </si>
  <si>
    <t>Age (Ka)</t>
  </si>
  <si>
    <t>Section 2 (right)</t>
  </si>
  <si>
    <t>SA18-1-4</t>
  </si>
  <si>
    <t>SA18-1-3</t>
  </si>
  <si>
    <t>SA18-1-2</t>
  </si>
  <si>
    <t>SA18-1-1</t>
  </si>
  <si>
    <t>Section 1 (left)</t>
  </si>
  <si>
    <t>SA19-42</t>
  </si>
  <si>
    <t>SA19-40</t>
  </si>
  <si>
    <t>SA19-38</t>
  </si>
  <si>
    <t>SA19-36</t>
  </si>
  <si>
    <t>SA19-34</t>
  </si>
  <si>
    <t>SA19-32</t>
  </si>
  <si>
    <t>SA19-30</t>
  </si>
  <si>
    <t>SA19-28</t>
  </si>
  <si>
    <t>SA19-26</t>
  </si>
  <si>
    <t>SA19-24</t>
  </si>
  <si>
    <t>SA19-22</t>
  </si>
  <si>
    <t>SA19-20</t>
  </si>
  <si>
    <t>SA19-18</t>
  </si>
  <si>
    <t>SA19-16</t>
  </si>
  <si>
    <t>SA19-14</t>
  </si>
  <si>
    <t>SA19-12</t>
  </si>
  <si>
    <t>SA19-10</t>
  </si>
  <si>
    <t>SA19-8</t>
  </si>
  <si>
    <t>SA19-6</t>
  </si>
  <si>
    <t>SA19-4</t>
  </si>
  <si>
    <t>SA19-2</t>
  </si>
  <si>
    <t>SA19-0</t>
  </si>
  <si>
    <t>SA20-166</t>
  </si>
  <si>
    <t>SA20-164</t>
  </si>
  <si>
    <t>SA20-162</t>
  </si>
  <si>
    <t>SA20-160</t>
  </si>
  <si>
    <t>SA20-158</t>
  </si>
  <si>
    <t>SA20-156</t>
  </si>
  <si>
    <t>SA20-154</t>
  </si>
  <si>
    <t>SA20-152</t>
  </si>
  <si>
    <t>SA20-150</t>
  </si>
  <si>
    <t>SA20-148</t>
  </si>
  <si>
    <t>SA20-146</t>
  </si>
  <si>
    <t>SA20-144</t>
  </si>
  <si>
    <t>SA20-142</t>
  </si>
  <si>
    <t>SA20-140</t>
  </si>
  <si>
    <t>SA20-138</t>
  </si>
  <si>
    <t>SA20-136</t>
  </si>
  <si>
    <t>SA20-134</t>
  </si>
  <si>
    <t>SA20-132</t>
  </si>
  <si>
    <t>SA20-130</t>
  </si>
  <si>
    <t>SA20-128</t>
  </si>
  <si>
    <t>SA20-126</t>
  </si>
  <si>
    <t>SA20-124</t>
  </si>
  <si>
    <t>SA20-122</t>
  </si>
  <si>
    <t>SA20-120</t>
  </si>
  <si>
    <t>SA20-118</t>
  </si>
  <si>
    <t>SA20-116</t>
  </si>
  <si>
    <t>SA20-114</t>
  </si>
  <si>
    <t>SA20-112</t>
  </si>
  <si>
    <t>SA20-110</t>
  </si>
  <si>
    <t>SA20-108</t>
  </si>
  <si>
    <t>SA20-106</t>
  </si>
  <si>
    <t>SA20-104</t>
  </si>
  <si>
    <t>SA20-102</t>
  </si>
  <si>
    <t>SA20-100</t>
  </si>
  <si>
    <t>SA20-98</t>
  </si>
  <si>
    <t>SA20-96</t>
  </si>
  <si>
    <t>SA20-94</t>
  </si>
  <si>
    <t>SA20-92</t>
  </si>
  <si>
    <t>SA20-90</t>
  </si>
  <si>
    <t>SA20-88</t>
  </si>
  <si>
    <t>SA20-86</t>
  </si>
  <si>
    <t>SA20-84</t>
  </si>
  <si>
    <t>SA20-82</t>
  </si>
  <si>
    <t>SA20-80</t>
  </si>
  <si>
    <t>SA20-78</t>
  </si>
  <si>
    <t>SA20-76</t>
  </si>
  <si>
    <t>SA20-74</t>
  </si>
  <si>
    <t>SA20-72</t>
  </si>
  <si>
    <t>SA20-70</t>
  </si>
  <si>
    <t>SA20-68</t>
  </si>
  <si>
    <t>SA20-66</t>
  </si>
  <si>
    <t>SA20-64</t>
  </si>
  <si>
    <t>SA20-62</t>
  </si>
  <si>
    <t>SA20-60</t>
  </si>
  <si>
    <t>SA20-58</t>
  </si>
  <si>
    <t>SA20-56</t>
  </si>
  <si>
    <t>SA20-54</t>
  </si>
  <si>
    <t>SA20-52</t>
  </si>
  <si>
    <t>SA20-50</t>
  </si>
  <si>
    <t>SA20-48</t>
  </si>
  <si>
    <t>SA20-46</t>
  </si>
  <si>
    <t>SA20-44</t>
  </si>
  <si>
    <t>SA20-42</t>
  </si>
  <si>
    <t>SA20-40</t>
  </si>
  <si>
    <t>SA20-38</t>
  </si>
  <si>
    <t>SA20-36</t>
  </si>
  <si>
    <t>SA20-34</t>
  </si>
  <si>
    <t>SA20-32</t>
  </si>
  <si>
    <t>SA20-30</t>
  </si>
  <si>
    <t>SA20-28</t>
  </si>
  <si>
    <t>SA20-26</t>
  </si>
  <si>
    <t>SA20-24</t>
  </si>
  <si>
    <t>SA20-22</t>
  </si>
  <si>
    <t>SA20-20</t>
  </si>
  <si>
    <t>SA20-18</t>
  </si>
  <si>
    <t>SA20-16</t>
  </si>
  <si>
    <t>SA20-14</t>
  </si>
  <si>
    <t>SA20-12</t>
  </si>
  <si>
    <t>SA20-10</t>
  </si>
  <si>
    <t>SA20-6</t>
  </si>
  <si>
    <t>SA20-0</t>
  </si>
  <si>
    <t>SA21-106</t>
  </si>
  <si>
    <t>SA21-104</t>
  </si>
  <si>
    <t>SA21-102</t>
  </si>
  <si>
    <t>SA21-100</t>
  </si>
  <si>
    <t>SA21-98</t>
  </si>
  <si>
    <t>SA21-96</t>
  </si>
  <si>
    <t>SA21-94</t>
  </si>
  <si>
    <t>SA21-92</t>
  </si>
  <si>
    <t>SA21-90</t>
  </si>
  <si>
    <t>SA21-88</t>
  </si>
  <si>
    <t>SA21-86</t>
  </si>
  <si>
    <t>SA21-84</t>
  </si>
  <si>
    <t>SA21-82</t>
  </si>
  <si>
    <t>SA21-80</t>
  </si>
  <si>
    <t>SA21-78</t>
  </si>
  <si>
    <t>SA21-76</t>
  </si>
  <si>
    <t>SA21-74</t>
  </si>
  <si>
    <t>SA21-72</t>
  </si>
  <si>
    <t>SA21-70</t>
  </si>
  <si>
    <t>SA21-68</t>
  </si>
  <si>
    <t>SA21-66</t>
  </si>
  <si>
    <t>SA21-64</t>
  </si>
  <si>
    <t>SA21-62</t>
  </si>
  <si>
    <t>SA21-60</t>
  </si>
  <si>
    <t>SA21-58</t>
  </si>
  <si>
    <t>SA21-56</t>
  </si>
  <si>
    <t>SA21-54</t>
  </si>
  <si>
    <t>SA21-52</t>
  </si>
  <si>
    <t>SA21-50</t>
  </si>
  <si>
    <t>SA21-48</t>
  </si>
  <si>
    <t>SA21-46</t>
  </si>
  <si>
    <t>SA21-44</t>
  </si>
  <si>
    <t>SA21-42</t>
  </si>
  <si>
    <t>SA21-40</t>
  </si>
  <si>
    <t>SA21-38</t>
  </si>
  <si>
    <t>SA21-36</t>
  </si>
  <si>
    <t>SA21-34</t>
  </si>
  <si>
    <t>SA21-32</t>
  </si>
  <si>
    <t>SA21-30</t>
  </si>
  <si>
    <t>SA21-28</t>
  </si>
  <si>
    <t>SA21-26</t>
  </si>
  <si>
    <t>SA21-24</t>
  </si>
  <si>
    <t>SA21-22</t>
  </si>
  <si>
    <t>SA21-20</t>
  </si>
  <si>
    <t>SA21-18</t>
  </si>
  <si>
    <t>SA21-16</t>
  </si>
  <si>
    <t>SA21-14</t>
  </si>
  <si>
    <t>SA21-12</t>
  </si>
  <si>
    <t>SA21-10</t>
  </si>
  <si>
    <t>SA21-8</t>
  </si>
  <si>
    <t>SA21-6</t>
  </si>
  <si>
    <t>SA21-4</t>
  </si>
  <si>
    <t>SA21-0</t>
  </si>
  <si>
    <t>SA21 (top of SA20)</t>
  </si>
  <si>
    <t>SA25-62</t>
  </si>
  <si>
    <t>SA25-60</t>
  </si>
  <si>
    <t>SA25-58</t>
  </si>
  <si>
    <t>SA25-56</t>
  </si>
  <si>
    <t>SA25-54</t>
  </si>
  <si>
    <t>SA25-52</t>
  </si>
  <si>
    <t>SA25-50</t>
  </si>
  <si>
    <t>SA25-48</t>
  </si>
  <si>
    <t>SA25-46</t>
  </si>
  <si>
    <t>SA25-44</t>
  </si>
  <si>
    <t>SA25-42</t>
  </si>
  <si>
    <t>SA25-40</t>
  </si>
  <si>
    <t>SA25-38</t>
  </si>
  <si>
    <t>SA25-36</t>
  </si>
  <si>
    <t>SA25-34</t>
  </si>
  <si>
    <t>SA25-32</t>
  </si>
  <si>
    <t>SA25-30</t>
  </si>
  <si>
    <t>SA25-28</t>
  </si>
  <si>
    <t>SA25-26</t>
  </si>
  <si>
    <t>SA25-24</t>
  </si>
  <si>
    <t>SA25-22</t>
  </si>
  <si>
    <t>SA25-20</t>
  </si>
  <si>
    <t>SA25-18</t>
  </si>
  <si>
    <t>SA25-16</t>
  </si>
  <si>
    <t>SA25-14</t>
  </si>
  <si>
    <t>SA25-12</t>
  </si>
  <si>
    <t>SA25-10</t>
  </si>
  <si>
    <t>SA25-8</t>
  </si>
  <si>
    <t>SA25-6</t>
  </si>
  <si>
    <t>SA25-4</t>
  </si>
  <si>
    <t>SA25-0</t>
  </si>
  <si>
    <t>SA35-149</t>
  </si>
  <si>
    <t>SA35-147</t>
  </si>
  <si>
    <t>SA35-145</t>
  </si>
  <si>
    <t>SA35-143</t>
  </si>
  <si>
    <t>SA35-141</t>
  </si>
  <si>
    <t>SA35-139</t>
  </si>
  <si>
    <t>SA35-137</t>
  </si>
  <si>
    <t>SA35-135</t>
  </si>
  <si>
    <t>SA35-133</t>
  </si>
  <si>
    <t>SA35-131</t>
  </si>
  <si>
    <t>SA35-129</t>
  </si>
  <si>
    <t>SA35-127</t>
  </si>
  <si>
    <t>SA35-125</t>
  </si>
  <si>
    <t>SA35-123</t>
  </si>
  <si>
    <t>SA35-121</t>
  </si>
  <si>
    <t>SA35-119</t>
  </si>
  <si>
    <t>SA35-117</t>
  </si>
  <si>
    <t>SA35-115</t>
  </si>
  <si>
    <t>SA35-113</t>
  </si>
  <si>
    <t>SA35-111</t>
  </si>
  <si>
    <t>SA35-109</t>
  </si>
  <si>
    <t>SA35-107</t>
  </si>
  <si>
    <t>SA35-105</t>
  </si>
  <si>
    <t>SA35-103</t>
  </si>
  <si>
    <t>SA35-101</t>
  </si>
  <si>
    <t>SA35-99</t>
  </si>
  <si>
    <t>Section 4</t>
  </si>
  <si>
    <t>SA35-97</t>
  </si>
  <si>
    <t>SA35-95</t>
  </si>
  <si>
    <t>SA35-93</t>
  </si>
  <si>
    <t>SA35-91</t>
  </si>
  <si>
    <t>SA35-89</t>
  </si>
  <si>
    <t>SA35-87</t>
  </si>
  <si>
    <t>SA35-85</t>
  </si>
  <si>
    <t>SA35-83</t>
  </si>
  <si>
    <t>SA35-81</t>
  </si>
  <si>
    <t>SA35-79</t>
  </si>
  <si>
    <t>SA35-77</t>
  </si>
  <si>
    <t>SA35-75</t>
  </si>
  <si>
    <t>SA35-73</t>
  </si>
  <si>
    <t>SA35-71</t>
  </si>
  <si>
    <t>SA35-69</t>
  </si>
  <si>
    <t>SA35-67</t>
  </si>
  <si>
    <t>SA35-65</t>
  </si>
  <si>
    <t>SA35-63</t>
  </si>
  <si>
    <t>SA35-61</t>
  </si>
  <si>
    <t>SA35-59</t>
  </si>
  <si>
    <t>SA35-57</t>
  </si>
  <si>
    <t>SA35-55</t>
  </si>
  <si>
    <t>SA35-53</t>
  </si>
  <si>
    <t>SA35-51</t>
  </si>
  <si>
    <t>SA35-49</t>
  </si>
  <si>
    <t>SA35-47</t>
  </si>
  <si>
    <t>SA35-45</t>
  </si>
  <si>
    <t>SA35-43</t>
  </si>
  <si>
    <t>SA35-41</t>
  </si>
  <si>
    <t>SA35-39</t>
  </si>
  <si>
    <t>SA35-37</t>
  </si>
  <si>
    <t>SA35-35</t>
  </si>
  <si>
    <t>SA35-33</t>
  </si>
  <si>
    <t>SA35-31</t>
  </si>
  <si>
    <t>SA35-29</t>
  </si>
  <si>
    <t>SA35-27</t>
  </si>
  <si>
    <t>SA35-25</t>
  </si>
  <si>
    <t>SA35-23</t>
  </si>
  <si>
    <t>SA35-21</t>
  </si>
  <si>
    <t>SA35-19</t>
  </si>
  <si>
    <t>SA35-17</t>
  </si>
  <si>
    <t>SA35-15</t>
  </si>
  <si>
    <t>SA35-13</t>
  </si>
  <si>
    <t>SA35-11</t>
  </si>
  <si>
    <t>SA35-9</t>
  </si>
  <si>
    <t>SA32-113</t>
  </si>
  <si>
    <t>SA32-111</t>
  </si>
  <si>
    <t>Section 6</t>
  </si>
  <si>
    <t>SA32-109</t>
  </si>
  <si>
    <t>SA32-107</t>
  </si>
  <si>
    <t>SA32-105</t>
  </si>
  <si>
    <t>SA32-103</t>
  </si>
  <si>
    <t>SA32-101</t>
  </si>
  <si>
    <t>SA32-99</t>
  </si>
  <si>
    <t>SA32-97</t>
  </si>
  <si>
    <t>SA32-95</t>
  </si>
  <si>
    <t>SA32-93</t>
  </si>
  <si>
    <t>SA32-91</t>
  </si>
  <si>
    <t>SA32-89</t>
  </si>
  <si>
    <t>SA32-87</t>
  </si>
  <si>
    <t>SA32-85</t>
  </si>
  <si>
    <t>SA32-83</t>
  </si>
  <si>
    <t>SA32-81</t>
  </si>
  <si>
    <t>SA32-79</t>
  </si>
  <si>
    <t>SA32-77</t>
  </si>
  <si>
    <t>SA32-75</t>
  </si>
  <si>
    <t>SA32-73</t>
  </si>
  <si>
    <t>Section 5</t>
  </si>
  <si>
    <t>SA32-71</t>
  </si>
  <si>
    <t>SA32-69</t>
  </si>
  <si>
    <t>SA32-67</t>
  </si>
  <si>
    <t>SA32-65</t>
  </si>
  <si>
    <t>SA32-63</t>
  </si>
  <si>
    <t>SA32-61</t>
  </si>
  <si>
    <t>SA32-59</t>
  </si>
  <si>
    <t>SA32-57</t>
  </si>
  <si>
    <t>SA32-55</t>
  </si>
  <si>
    <t>SA32-53</t>
  </si>
  <si>
    <t>SA32-51</t>
  </si>
  <si>
    <t>SA32-49</t>
  </si>
  <si>
    <t>SA32-47</t>
  </si>
  <si>
    <t>SA32-45</t>
  </si>
  <si>
    <t>SA32-43</t>
  </si>
  <si>
    <t>SA32-41</t>
  </si>
  <si>
    <t>SA32-39</t>
  </si>
  <si>
    <t>SA32-31</t>
  </si>
  <si>
    <t>SA32-35</t>
  </si>
  <si>
    <t>SA32-33</t>
  </si>
  <si>
    <t>SA32-29</t>
  </si>
  <si>
    <t>SA32-27</t>
  </si>
  <si>
    <t>SA32-25</t>
  </si>
  <si>
    <t>SA32-23</t>
  </si>
  <si>
    <t>SA32-21</t>
  </si>
  <si>
    <t>SA32-19</t>
  </si>
  <si>
    <t>SA32-17</t>
  </si>
  <si>
    <t>SA32-15</t>
  </si>
  <si>
    <t>SA32-13</t>
  </si>
  <si>
    <t>SA32-11</t>
  </si>
  <si>
    <t>SA32-9</t>
  </si>
  <si>
    <t>SA32-1</t>
  </si>
  <si>
    <t>SA26-89</t>
  </si>
  <si>
    <t>SA26-87</t>
  </si>
  <si>
    <t>SA26-85</t>
  </si>
  <si>
    <t>SA26-83</t>
  </si>
  <si>
    <t>SA26-81</t>
  </si>
  <si>
    <t>SA26-79</t>
  </si>
  <si>
    <t>SA26-77</t>
  </si>
  <si>
    <t>SA26-75</t>
  </si>
  <si>
    <t>SA26-73</t>
  </si>
  <si>
    <t>SA26-71</t>
  </si>
  <si>
    <t>SA26-69</t>
  </si>
  <si>
    <t>SA26-67</t>
  </si>
  <si>
    <t>SA26-65</t>
  </si>
  <si>
    <t>SA26-63</t>
  </si>
  <si>
    <t>SA26-61</t>
  </si>
  <si>
    <t>SA26-59</t>
  </si>
  <si>
    <t>SA26-57</t>
  </si>
  <si>
    <t>SA26-55</t>
  </si>
  <si>
    <t>SA26-53</t>
  </si>
  <si>
    <t>SA26-51</t>
  </si>
  <si>
    <t>SA26-49</t>
  </si>
  <si>
    <t>SA26-47</t>
  </si>
  <si>
    <t>SA26-45</t>
  </si>
  <si>
    <t>SA26-43</t>
  </si>
  <si>
    <t>SA26-41</t>
  </si>
  <si>
    <t>SA26-39</t>
  </si>
  <si>
    <t>SA26-37</t>
  </si>
  <si>
    <t>SA26-35</t>
  </si>
  <si>
    <t>SA26-33</t>
  </si>
  <si>
    <t>SA26-31</t>
  </si>
  <si>
    <t>SA26-29</t>
  </si>
  <si>
    <t>SA26-27</t>
  </si>
  <si>
    <t>SA26-25</t>
  </si>
  <si>
    <t>SA26-23</t>
  </si>
  <si>
    <t>SA26-21</t>
  </si>
  <si>
    <t>SA26-19</t>
  </si>
  <si>
    <t>SA26-17</t>
  </si>
  <si>
    <t>SA26-15</t>
  </si>
  <si>
    <t>SA26-13</t>
  </si>
  <si>
    <t>SA26-11</t>
  </si>
  <si>
    <t>SA26-9</t>
  </si>
  <si>
    <t>SA26-7</t>
  </si>
  <si>
    <t>SA26-5</t>
  </si>
  <si>
    <t>SA26-3</t>
  </si>
  <si>
    <t>SA27-71</t>
  </si>
  <si>
    <t>SA27-69</t>
  </si>
  <si>
    <t>SA27-67</t>
  </si>
  <si>
    <t>SA27-65</t>
  </si>
  <si>
    <t>SA27-63</t>
  </si>
  <si>
    <t>SA27-61</t>
  </si>
  <si>
    <t>SA27-59</t>
  </si>
  <si>
    <t>SA27-57</t>
  </si>
  <si>
    <t>SA27-55</t>
  </si>
  <si>
    <t>SA27-53</t>
  </si>
  <si>
    <t>SA27-51</t>
  </si>
  <si>
    <t>SA27-49</t>
  </si>
  <si>
    <t>SA27-47</t>
  </si>
  <si>
    <t>SA27-45</t>
  </si>
  <si>
    <t>SA27-43</t>
  </si>
  <si>
    <t>SA27-41</t>
  </si>
  <si>
    <t>SA27-39</t>
  </si>
  <si>
    <t>SA27-37</t>
  </si>
  <si>
    <t>SA27-35</t>
  </si>
  <si>
    <t>SA27-33</t>
  </si>
  <si>
    <t>SA27-31</t>
  </si>
  <si>
    <t>SA27-29</t>
  </si>
  <si>
    <t>SA27-27</t>
  </si>
  <si>
    <t>SA27-25</t>
  </si>
  <si>
    <t>SA27-23</t>
  </si>
  <si>
    <t>SA27-21</t>
  </si>
  <si>
    <t>SA27-19</t>
  </si>
  <si>
    <t>SA27-17</t>
  </si>
  <si>
    <t>SA27-15</t>
  </si>
  <si>
    <t>SA27-13</t>
  </si>
  <si>
    <t>SA27-11</t>
  </si>
  <si>
    <t>SA27-9</t>
  </si>
  <si>
    <t>SA27-7</t>
  </si>
  <si>
    <t>SA27-3</t>
  </si>
  <si>
    <t>SA30-51</t>
  </si>
  <si>
    <t>SA30-50</t>
  </si>
  <si>
    <t>SA30-49</t>
  </si>
  <si>
    <t>SA30-48</t>
  </si>
  <si>
    <t>SA30-47</t>
  </si>
  <si>
    <t>SA30-46</t>
  </si>
  <si>
    <t>SA30-45</t>
  </si>
  <si>
    <t>SA30-44</t>
  </si>
  <si>
    <t>SA30-43</t>
  </si>
  <si>
    <t>SA30-42</t>
  </si>
  <si>
    <t>SA30-41</t>
  </si>
  <si>
    <t>SA30-40</t>
  </si>
  <si>
    <t>SA30-39</t>
  </si>
  <si>
    <t>SA30-38</t>
  </si>
  <si>
    <t>SA30-37</t>
  </si>
  <si>
    <t>SA30-36</t>
  </si>
  <si>
    <t>SA30-35</t>
  </si>
  <si>
    <t>SA30-34</t>
  </si>
  <si>
    <t>SA30-33</t>
  </si>
  <si>
    <t>SA30-32</t>
  </si>
  <si>
    <t>SA30-31</t>
  </si>
  <si>
    <t>SA30-30</t>
  </si>
  <si>
    <t>SA30-29</t>
  </si>
  <si>
    <t>SA30-28</t>
  </si>
  <si>
    <t>SA30-27</t>
  </si>
  <si>
    <t>SA30-26</t>
  </si>
  <si>
    <t>SA30-25</t>
  </si>
  <si>
    <t>SA30-24</t>
  </si>
  <si>
    <t>SA30-23</t>
  </si>
  <si>
    <t>SA30-22</t>
  </si>
  <si>
    <t>SA30-21</t>
  </si>
  <si>
    <t>SA30-20</t>
  </si>
  <si>
    <t>SA30-19</t>
  </si>
  <si>
    <t>SA30-18</t>
  </si>
  <si>
    <t>SA30-17</t>
  </si>
  <si>
    <t>SA30-16</t>
  </si>
  <si>
    <t>SA30-15</t>
  </si>
  <si>
    <t>SA30-14</t>
  </si>
  <si>
    <t>SA30-13</t>
  </si>
  <si>
    <t>SA30-12</t>
  </si>
  <si>
    <t>SA30-11</t>
  </si>
  <si>
    <t>SA30-10</t>
  </si>
  <si>
    <t>SA30-9</t>
  </si>
  <si>
    <t>SA30-8</t>
  </si>
  <si>
    <t>SA30-7</t>
  </si>
  <si>
    <t>SA30-6</t>
  </si>
  <si>
    <t>SA30-5</t>
  </si>
  <si>
    <t>SA30-4</t>
  </si>
  <si>
    <t>SA31-70</t>
  </si>
  <si>
    <t>SA31-68</t>
  </si>
  <si>
    <t>SA31-66</t>
  </si>
  <si>
    <t>SA31-64</t>
  </si>
  <si>
    <t>SA31-62</t>
  </si>
  <si>
    <t>SA31-60</t>
  </si>
  <si>
    <t>SA31-58</t>
  </si>
  <si>
    <t>SA31-56</t>
  </si>
  <si>
    <t>SA31-54</t>
  </si>
  <si>
    <t>SA31-52</t>
  </si>
  <si>
    <t>SA31-50</t>
  </si>
  <si>
    <t>SA31-48</t>
  </si>
  <si>
    <t>SA31-46</t>
  </si>
  <si>
    <t>SA31-44</t>
  </si>
  <si>
    <t>SA31-42</t>
  </si>
  <si>
    <t>SA31-40</t>
  </si>
  <si>
    <t>SA31-38</t>
  </si>
  <si>
    <t>SA31-36</t>
  </si>
  <si>
    <t>SA31-34</t>
  </si>
  <si>
    <t>SA31-32</t>
  </si>
  <si>
    <t>SA31-30</t>
  </si>
  <si>
    <t>SA31-28</t>
  </si>
  <si>
    <t>SA31-26</t>
  </si>
  <si>
    <t>SA31-24</t>
  </si>
  <si>
    <t>SA31-22</t>
  </si>
  <si>
    <t>SA31-20</t>
  </si>
  <si>
    <t>SA31-18</t>
  </si>
  <si>
    <t>SA31-16</t>
  </si>
  <si>
    <t>SA31-14</t>
  </si>
  <si>
    <t>SA31-12</t>
  </si>
  <si>
    <t>SA31-10</t>
  </si>
  <si>
    <t>SA31-8</t>
  </si>
  <si>
    <t>SA31-6</t>
  </si>
  <si>
    <t>SA31-4</t>
  </si>
  <si>
    <t>SA40-20</t>
  </si>
  <si>
    <t>SA40-18</t>
  </si>
  <si>
    <t>SA40-16</t>
  </si>
  <si>
    <t>SA40-14</t>
  </si>
  <si>
    <t>SA40-12</t>
  </si>
  <si>
    <t>SA40-10</t>
  </si>
  <si>
    <t>SA40-8</t>
  </si>
  <si>
    <t>SA40-6</t>
  </si>
  <si>
    <t>SA40-4</t>
  </si>
  <si>
    <t>SA40-0</t>
  </si>
  <si>
    <t>Murrubeh</t>
  </si>
  <si>
    <t>Saudi Arabian fluid inclusion measurements</t>
  </si>
  <si>
    <t>Sample Laboratory ID</t>
  </si>
  <si>
    <t>Weight (g)</t>
  </si>
  <si>
    <t>Amount (ul)</t>
  </si>
  <si>
    <r>
      <rPr>
        <b/>
        <sz val="11"/>
        <color theme="1"/>
        <rFont val="Symbol"/>
        <charset val="2"/>
      </rPr>
      <t>d</t>
    </r>
    <r>
      <rPr>
        <b/>
        <vertAlign val="superscript"/>
        <sz val="11"/>
        <color theme="1"/>
        <rFont val="Calibri (Body)"/>
      </rPr>
      <t>18</t>
    </r>
    <r>
      <rPr>
        <b/>
        <sz val="11"/>
        <color theme="1"/>
        <rFont val="Aptos Narrow"/>
        <family val="2"/>
        <scheme val="minor"/>
      </rPr>
      <t>O (‰ VSMOW)</t>
    </r>
  </si>
  <si>
    <r>
      <rPr>
        <b/>
        <sz val="11"/>
        <color theme="1"/>
        <rFont val="Symbol"/>
        <charset val="2"/>
      </rPr>
      <t>d</t>
    </r>
    <r>
      <rPr>
        <b/>
        <vertAlign val="superscript"/>
        <sz val="11"/>
        <color theme="1"/>
        <rFont val="Calibri (Body)"/>
      </rPr>
      <t>2</t>
    </r>
    <r>
      <rPr>
        <b/>
        <sz val="11"/>
        <color theme="1"/>
        <rFont val="Calibri (Body)"/>
      </rPr>
      <t>H</t>
    </r>
    <r>
      <rPr>
        <b/>
        <sz val="11"/>
        <color theme="1"/>
        <rFont val="Aptos Narrow"/>
        <family val="2"/>
        <scheme val="minor"/>
      </rPr>
      <t xml:space="preserve"> (‰ VSMOW)</t>
    </r>
  </si>
  <si>
    <t xml:space="preserve">Age (Ka) </t>
  </si>
  <si>
    <t>Age uncertainty +</t>
  </si>
  <si>
    <t>Age uncertainty -</t>
  </si>
  <si>
    <t xml:space="preserve">SA31_FI_01a </t>
  </si>
  <si>
    <t>SA31_FI_02a</t>
  </si>
  <si>
    <t>SA31_FI_02b</t>
  </si>
  <si>
    <t>SA31_FI_03a</t>
  </si>
  <si>
    <t>SA31_FI_03b</t>
  </si>
  <si>
    <t>SA31_FI_04a</t>
  </si>
  <si>
    <t>SA31_FI_05a</t>
  </si>
  <si>
    <t>SA31_FI_07a</t>
  </si>
  <si>
    <t>SA31_FI_07b</t>
  </si>
  <si>
    <t>SA31_FI_08a</t>
  </si>
  <si>
    <t>SA31_FI_08b</t>
  </si>
  <si>
    <t>SA31_FI_09</t>
  </si>
  <si>
    <t>SA31_FI_06a</t>
  </si>
  <si>
    <t>SA40_FI_02</t>
  </si>
  <si>
    <t>SA05_FI_01a (second)</t>
  </si>
  <si>
    <t>SA05_FI_01b (second repeat)</t>
  </si>
  <si>
    <t>SA05_FI_02a</t>
  </si>
  <si>
    <t>SA05_FI_02b (repeat)</t>
  </si>
  <si>
    <t>SA05_FI_03a</t>
  </si>
  <si>
    <t>SA05_FI_03b</t>
  </si>
  <si>
    <t>SA05_FI_04a</t>
  </si>
  <si>
    <t>SA05_FI_04b</t>
  </si>
  <si>
    <t>SA05_FI_05a</t>
  </si>
  <si>
    <t>SA05_FI_05b</t>
  </si>
  <si>
    <t>SA05_FI_06b</t>
  </si>
  <si>
    <t>SA05_FI_06b (second repeat)</t>
  </si>
  <si>
    <t>SA05_FI_07</t>
  </si>
  <si>
    <t>SA09_FI_02</t>
  </si>
  <si>
    <t>SA14_FI_08</t>
  </si>
  <si>
    <t>SA14_FI_09</t>
  </si>
  <si>
    <t>SA14_FI_10A</t>
  </si>
  <si>
    <t>SA14_FI_10B</t>
  </si>
  <si>
    <t>SA14_FI_11A</t>
  </si>
  <si>
    <t>SA14_FI_11B</t>
  </si>
  <si>
    <t>SA14_FI_12A</t>
  </si>
  <si>
    <t xml:space="preserve">SA14_FI_12B </t>
  </si>
  <si>
    <t>SA14_FI_13A</t>
  </si>
  <si>
    <t>SA14_FI_13B</t>
  </si>
  <si>
    <t>SA14_FI_14A</t>
  </si>
  <si>
    <t>SA14_FI_14B</t>
  </si>
  <si>
    <t>SA14_FI_15</t>
  </si>
  <si>
    <t>SA14_FI_16 (repeat)</t>
  </si>
  <si>
    <t>SA14_FI_17A</t>
  </si>
  <si>
    <t>SA14_FI_17B</t>
  </si>
  <si>
    <t>SA35_FI_test03</t>
  </si>
  <si>
    <t>SA17_FI_02</t>
  </si>
  <si>
    <t>SA17_FI_04</t>
  </si>
  <si>
    <t>SA20_FI_01</t>
  </si>
  <si>
    <t>SA20_FI_01b</t>
  </si>
  <si>
    <t>SA20_FI_02</t>
  </si>
  <si>
    <t>SA20_FI_02 (new label 9)</t>
  </si>
  <si>
    <t>SA20_FI_02a</t>
  </si>
  <si>
    <t>SA20_FI_03</t>
  </si>
  <si>
    <t>SA20_FI_03a (new label 10a)</t>
  </si>
  <si>
    <t>SA20_FI_03b (new label 10b)</t>
  </si>
  <si>
    <t>SA20_FI_04 (new label 11)</t>
  </si>
  <si>
    <t>SA20_FI_05a (new label 12a)</t>
  </si>
  <si>
    <t>SA20_FI_05C (new label 12c)</t>
  </si>
  <si>
    <t>SA20_FI_06a (new label 13a)</t>
  </si>
  <si>
    <t>SA20_FI_06b (new label 13b)</t>
  </si>
  <si>
    <t>SA20_FI_07a (new label 14a)</t>
  </si>
  <si>
    <t>SA20_FI_07b (new label 14b)</t>
  </si>
  <si>
    <t>SA20_FI_07C (new label 14c)</t>
  </si>
  <si>
    <t>SA20_FI_08a (new label 15a)</t>
  </si>
  <si>
    <t>SA20_FI_08b (new label 15b)</t>
  </si>
  <si>
    <t>SA09_FI_06</t>
  </si>
  <si>
    <t>SA05_FI_08a</t>
  </si>
  <si>
    <t>SA05_FI_08b</t>
  </si>
  <si>
    <t>SA05_FI_09a</t>
  </si>
  <si>
    <t>SA05_FI_09b</t>
  </si>
  <si>
    <t>SA05_FI_10a</t>
  </si>
  <si>
    <t>SA05_FI_10b</t>
  </si>
  <si>
    <t>SA05_FI_11a</t>
  </si>
  <si>
    <t>SA05_FI_11b</t>
  </si>
  <si>
    <t>SA05_FI_12a</t>
  </si>
  <si>
    <t>SA05_FI_12b (repeat)</t>
  </si>
  <si>
    <t>SA05_FI_13a</t>
  </si>
  <si>
    <t>SA05_FI_13b</t>
  </si>
  <si>
    <t>SA05_FI_14a</t>
  </si>
  <si>
    <t>SA05_FI_14b (repeat)</t>
  </si>
  <si>
    <t>SA05_FI_15</t>
  </si>
  <si>
    <t>SA04_FI_01</t>
  </si>
  <si>
    <t>SA04_FI_02a</t>
  </si>
  <si>
    <t>SA04_FI_02b</t>
  </si>
  <si>
    <t>SA09_FI_05</t>
  </si>
  <si>
    <t>SA09_Fi_lowersection1</t>
  </si>
  <si>
    <t>SA07_FI_02</t>
  </si>
  <si>
    <t>SA07_FI_03</t>
  </si>
  <si>
    <t>SA07_FI_test01</t>
  </si>
  <si>
    <t>SA07_FI_test02</t>
  </si>
  <si>
    <t>SA07_FI_test03</t>
  </si>
  <si>
    <t>SA10_FI_test01</t>
  </si>
  <si>
    <t>SA10_FI_test02</t>
  </si>
  <si>
    <t>SA10_FI_test03</t>
  </si>
  <si>
    <t>SA11 bottom chip</t>
  </si>
  <si>
    <t>SA11_stefan run01</t>
  </si>
  <si>
    <t>SA11_stefan run02</t>
  </si>
  <si>
    <t>SA11_stefan run03</t>
  </si>
  <si>
    <t>SA11_stefan run04</t>
  </si>
  <si>
    <t>SA11_stefan run05</t>
  </si>
  <si>
    <t>SA11_stefan run06</t>
  </si>
  <si>
    <t>SA11_stefan run07</t>
  </si>
  <si>
    <t>SA11_stefan run08</t>
  </si>
  <si>
    <t>SA19_FI_test01</t>
  </si>
  <si>
    <t>lower 95% CI abs.(11)</t>
  </si>
  <si>
    <t>upper 95% CI abs.(12)</t>
  </si>
  <si>
    <t>Average uncertainty</t>
  </si>
  <si>
    <t>n</t>
  </si>
  <si>
    <t>max.</t>
  </si>
  <si>
    <t>min.</t>
  </si>
  <si>
    <t>average 95% uncertainty of group</t>
  </si>
  <si>
    <t>Middle Pleistocene</t>
  </si>
  <si>
    <t>Early Pleistocene</t>
  </si>
  <si>
    <t>Calabrian</t>
  </si>
  <si>
    <t>Gelasian</t>
  </si>
  <si>
    <t>Disequilibrium Date (Ma)</t>
  </si>
  <si>
    <t xml:space="preserve">WC-1 = carbonate reference material </t>
  </si>
  <si>
    <t xml:space="preserve">ASH15 = flowstone, speleothem from Negev desert, Israel </t>
  </si>
  <si>
    <t>WC-1 = carbonate reference material</t>
  </si>
  <si>
    <t>In-house VBA spreadsheet program (see Methods)
Intercept method for LIEF correction, assumes cPb corrected WC-1 and samples behave identically.</t>
  </si>
  <si>
    <t>Soda-lime glass NIST SRM-614, WC-1, ASH15D, BraT (in-house calcite RM), B6 (for further details see Methods).</t>
  </si>
  <si>
    <t>Solution-derived ages</t>
  </si>
  <si>
    <t xml:space="preserve">Groupings of measured U-Pb ages </t>
  </si>
  <si>
    <t>*Note this is an equivalent DFT as the sample for the date was taken off axis relatively to the same above as the drip position changed. See Extended Data 1.</t>
  </si>
  <si>
    <t>SA10R (Right stalagmite)</t>
  </si>
  <si>
    <t>SA10L (Left stalagmite)</t>
  </si>
  <si>
    <t>Section 1 (young stalagmite)</t>
  </si>
  <si>
    <t>Section 2 (old stalagmite)</t>
  </si>
  <si>
    <t xml:space="preserve">Section 2 </t>
  </si>
  <si>
    <t xml:space="preserve">*Note, where there are multiple ages for a given section, the age with the lowest age uncertainty is given. </t>
  </si>
  <si>
    <t>Pleistocene</t>
  </si>
  <si>
    <t>Epoch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</si>
</sst>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000"/>
    <numFmt numFmtId="166" formatCode="0.0"/>
    <numFmt numFmtId="167" formatCode="0.00000"/>
    <numFmt numFmtId="168" formatCode="#0.00"/>
    <numFmt numFmtId="169" formatCode="#,##0.000"/>
  </numFmts>
  <fonts count="72">
    <font>
      <sz val="12"/>
      <color theme="1"/>
      <name val="Aptos Narrow"/>
      <family val="2"/>
      <scheme val="minor"/>
    </font>
    <font>
      <sz val="12"/>
      <color theme="1"/>
      <name val="Aptos Narrow"/>
      <family val="2"/>
      <scheme val="minor"/>
    </font>
    <font>
      <b/>
      <sz val="12"/>
      <color theme="1"/>
      <name val="Aptos Narrow"/>
      <family val="2"/>
      <scheme val="minor"/>
    </font>
    <font>
      <b/>
      <i/>
      <sz val="12"/>
      <color theme="1"/>
      <name val="Aptos Narrow"/>
      <family val="2"/>
      <scheme val="minor"/>
    </font>
    <font>
      <b/>
      <sz val="11"/>
      <color theme="1"/>
      <name val="Aptos Narrow"/>
      <family val="2"/>
      <scheme val="minor"/>
    </font>
    <font>
      <b/>
      <vertAlign val="superscript"/>
      <sz val="11"/>
      <color theme="1"/>
      <name val="Calibri (Body)"/>
    </font>
    <font>
      <b/>
      <sz val="11"/>
      <color indexed="8"/>
      <name val="Calibri"/>
      <family val="2"/>
    </font>
    <font>
      <sz val="11"/>
      <color theme="1"/>
      <name val="Arial"/>
      <family val="2"/>
    </font>
    <font>
      <sz val="11"/>
      <color indexed="8"/>
      <name val="Arial"/>
      <family val="2"/>
    </font>
    <font>
      <sz val="11"/>
      <color rgb="FF000000"/>
      <name val="Arial"/>
      <family val="2"/>
    </font>
    <font>
      <sz val="11"/>
      <name val="Aptos Narrow"/>
      <family val="2"/>
      <scheme val="minor"/>
    </font>
    <font>
      <sz val="11"/>
      <color theme="1"/>
      <name val="Calibri"/>
      <family val="2"/>
    </font>
    <font>
      <b/>
      <i/>
      <sz val="11"/>
      <color theme="1"/>
      <name val="Aptos Narrow"/>
      <family val="2"/>
      <scheme val="minor"/>
    </font>
    <font>
      <i/>
      <sz val="11"/>
      <color theme="1"/>
      <name val="Aptos Narrow"/>
      <family val="2"/>
      <scheme val="minor"/>
    </font>
    <font>
      <vertAlign val="superscript"/>
      <sz val="11"/>
      <color theme="1"/>
      <name val="Aptos Narrow"/>
      <family val="2"/>
      <scheme val="minor"/>
    </font>
    <font>
      <b/>
      <vertAlign val="superscript"/>
      <sz val="11"/>
      <color theme="1"/>
      <name val="Aptos Narrow"/>
      <family val="2"/>
      <scheme val="minor"/>
    </font>
    <font>
      <vertAlign val="superscript"/>
      <sz val="11"/>
      <color theme="1"/>
      <name val="Arial"/>
      <family val="2"/>
    </font>
    <font>
      <sz val="11"/>
      <name val="Arial"/>
      <family val="2"/>
    </font>
    <font>
      <vertAlign val="superscript"/>
      <sz val="11"/>
      <name val="Arial"/>
      <family val="2"/>
    </font>
    <font>
      <b/>
      <vertAlign val="subscript"/>
      <sz val="12"/>
      <color theme="1"/>
      <name val="Aptos Narrow (Body)"/>
    </font>
    <font>
      <b/>
      <vertAlign val="subscript"/>
      <sz val="12"/>
      <color theme="1"/>
      <name val="Aptos Narrow"/>
      <family val="2"/>
      <scheme val="minor"/>
    </font>
    <font>
      <b/>
      <vertAlign val="superscript"/>
      <sz val="12"/>
      <color theme="1"/>
      <name val="Aptos Narrow (Body)"/>
    </font>
    <font>
      <b/>
      <sz val="12"/>
      <color rgb="FF000000"/>
      <name val="Aptos Narrow"/>
      <family val="2"/>
      <scheme val="minor"/>
    </font>
    <font>
      <b/>
      <vertAlign val="superscript"/>
      <sz val="12"/>
      <color rgb="FF000000"/>
      <name val="Aptos Narrow"/>
      <scheme val="minor"/>
    </font>
    <font>
      <b/>
      <vertAlign val="subscript"/>
      <sz val="12"/>
      <color rgb="FF000000"/>
      <name val="Aptos Narrow (Body)"/>
    </font>
    <font>
      <sz val="12"/>
      <color theme="1"/>
      <name val="Aptos Narrow"/>
      <scheme val="minor"/>
    </font>
    <font>
      <sz val="12"/>
      <color rgb="FF000000"/>
      <name val="Aptos Narrow"/>
      <family val="2"/>
      <scheme val="minor"/>
    </font>
    <font>
      <vertAlign val="subscript"/>
      <sz val="12"/>
      <color theme="1"/>
      <name val="Aptos Narrow (Body)"/>
    </font>
    <font>
      <b/>
      <sz val="12"/>
      <color theme="1"/>
      <name val="Aptos Narrow"/>
      <scheme val="minor"/>
    </font>
    <font>
      <i/>
      <sz val="12"/>
      <color theme="1"/>
      <name val="Aptos Narrow"/>
      <scheme val="minor"/>
    </font>
    <font>
      <b/>
      <vertAlign val="superscript"/>
      <sz val="10"/>
      <name val="Arial"/>
      <family val="2"/>
    </font>
    <font>
      <b/>
      <sz val="10"/>
      <name val="Arial"/>
      <family val="2"/>
    </font>
    <font>
      <b/>
      <u/>
      <sz val="10"/>
      <name val="Arial"/>
      <family val="2"/>
    </font>
    <font>
      <b/>
      <u/>
      <vertAlign val="superscript"/>
      <sz val="10"/>
      <name val="Arial"/>
      <family val="2"/>
    </font>
    <font>
      <sz val="10"/>
      <name val="Arial"/>
      <family val="2"/>
    </font>
    <font>
      <strike/>
      <sz val="10"/>
      <name val="Arial"/>
      <family val="2"/>
    </font>
    <font>
      <sz val="12"/>
      <name val="Aptos Narrow"/>
      <scheme val="minor"/>
    </font>
    <font>
      <b/>
      <sz val="10"/>
      <color rgb="FF000000"/>
      <name val="Arial"/>
      <family val="2"/>
    </font>
    <font>
      <sz val="12"/>
      <color rgb="FF000000"/>
      <name val="Calibri"/>
      <family val="2"/>
    </font>
    <font>
      <b/>
      <sz val="12"/>
      <color rgb="FF000000"/>
      <name val="Calibri"/>
      <family val="2"/>
    </font>
    <font>
      <strike/>
      <sz val="12"/>
      <name val="Aptos Narrow"/>
      <scheme val="minor"/>
    </font>
    <font>
      <vertAlign val="superscript"/>
      <sz val="12"/>
      <color theme="1"/>
      <name val="Aptos Narrow (Body)"/>
    </font>
    <font>
      <u/>
      <sz val="14"/>
      <color rgb="FF000000"/>
      <name val="Arial"/>
      <family val="2"/>
    </font>
    <font>
      <sz val="10"/>
      <name val="Times New Roman"/>
      <family val="1"/>
    </font>
    <font>
      <b/>
      <sz val="12"/>
      <color rgb="FF000000"/>
      <name val="Times New Roman"/>
      <family val="1"/>
    </font>
    <font>
      <sz val="12"/>
      <color rgb="FF000000"/>
      <name val="Times New Roman"/>
      <family val="1"/>
    </font>
    <font>
      <sz val="12"/>
      <color theme="1"/>
      <name val="Arial"/>
      <family val="2"/>
    </font>
    <font>
      <b/>
      <sz val="12"/>
      <color theme="1"/>
      <name val="Arial"/>
      <family val="2"/>
    </font>
    <font>
      <b/>
      <sz val="14"/>
      <color theme="1"/>
      <name val="Aptos Narrow"/>
      <family val="2"/>
      <scheme val="minor"/>
    </font>
    <font>
      <b/>
      <sz val="14"/>
      <color theme="1"/>
      <name val="Arial"/>
      <family val="2"/>
    </font>
    <font>
      <b/>
      <sz val="12"/>
      <name val="Arial"/>
      <family val="2"/>
    </font>
    <font>
      <b/>
      <sz val="12"/>
      <name val="Symbol"/>
      <family val="2"/>
      <charset val="2"/>
    </font>
    <font>
      <b/>
      <sz val="12"/>
      <name val="Symbol"/>
      <charset val="2"/>
    </font>
    <font>
      <b/>
      <vertAlign val="superscript"/>
      <sz val="12"/>
      <name val="Arial"/>
      <family val="2"/>
    </font>
    <font>
      <b/>
      <sz val="12"/>
      <color rgb="FFFF0000"/>
      <name val="Arial"/>
      <family val="2"/>
    </font>
    <font>
      <b/>
      <i/>
      <sz val="12"/>
      <color rgb="FF000000"/>
      <name val="Arial"/>
      <family val="2"/>
    </font>
    <font>
      <sz val="12"/>
      <color rgb="FF000000"/>
      <name val="Arial"/>
      <family val="2"/>
    </font>
    <font>
      <b/>
      <sz val="12"/>
      <color rgb="FF000000"/>
      <name val="Arial"/>
      <family val="2"/>
    </font>
    <font>
      <sz val="12"/>
      <name val="Arial"/>
      <family val="2"/>
    </font>
    <font>
      <b/>
      <i/>
      <sz val="12"/>
      <color theme="1"/>
      <name val="Arial"/>
      <family val="2"/>
    </font>
    <font>
      <b/>
      <i/>
      <sz val="12"/>
      <name val="Arial"/>
      <family val="2"/>
    </font>
    <font>
      <b/>
      <sz val="11"/>
      <color theme="1"/>
      <name val="Arial"/>
      <family val="2"/>
    </font>
    <font>
      <sz val="14"/>
      <color theme="1"/>
      <name val="Aptos Narrow"/>
      <family val="2"/>
      <scheme val="minor"/>
    </font>
    <font>
      <sz val="12"/>
      <color rgb="FFFF0000"/>
      <name val="Arial"/>
      <family val="2"/>
    </font>
    <font>
      <b/>
      <i/>
      <sz val="18"/>
      <color theme="1"/>
      <name val="Aptos Narrow"/>
      <family val="2"/>
      <scheme val="minor"/>
    </font>
    <font>
      <b/>
      <sz val="11"/>
      <color theme="1"/>
      <name val="Aptos Narrow"/>
      <family val="2"/>
      <charset val="2"/>
      <scheme val="minor"/>
    </font>
    <font>
      <b/>
      <sz val="11"/>
      <color theme="1"/>
      <name val="Symbol"/>
      <charset val="2"/>
    </font>
    <font>
      <b/>
      <sz val="11"/>
      <color theme="1"/>
      <name val="Calibri (Body)"/>
    </font>
    <font>
      <b/>
      <sz val="12"/>
      <color theme="9"/>
      <name val="Aptos Narrow"/>
      <family val="2"/>
      <scheme val="minor"/>
    </font>
    <font>
      <b/>
      <sz val="13.5"/>
      <color theme="1"/>
      <name val="Aptos Narrow"/>
      <family val="2"/>
      <scheme val="minor"/>
    </font>
    <font>
      <b/>
      <sz val="16"/>
      <color theme="1"/>
      <name val="Aptos Narrow"/>
      <scheme val="minor"/>
    </font>
    <font>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FFFFFF"/>
      </patternFill>
    </fill>
    <fill>
      <patternFill patternType="solid">
        <fgColor rgb="FFFFFFFF"/>
        <bgColor rgb="FF000000"/>
      </patternFill>
    </fill>
    <fill>
      <patternFill patternType="solid">
        <fgColor rgb="FFC0C0C0"/>
        <bgColor indexed="64"/>
      </patternFill>
    </fill>
  </fills>
  <borders count="14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1"/>
      </top>
      <bottom style="thin">
        <color theme="0"/>
      </bottom>
      <diagonal/>
    </border>
    <border>
      <left style="thin">
        <color theme="0"/>
      </left>
      <right style="thin">
        <color theme="0"/>
      </right>
      <top style="thin">
        <color theme="1"/>
      </top>
      <bottom/>
      <diagonal/>
    </border>
    <border>
      <left style="thin">
        <color theme="0"/>
      </left>
      <right style="thin">
        <color theme="0"/>
      </right>
      <top style="thin">
        <color theme="0"/>
      </top>
      <bottom style="thin">
        <color theme="1"/>
      </bottom>
      <diagonal/>
    </border>
    <border>
      <left style="thin">
        <color theme="0"/>
      </left>
      <right style="thin">
        <color theme="0"/>
      </right>
      <top/>
      <bottom style="thin">
        <color theme="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bottom style="thin">
        <color indexed="64"/>
      </bottom>
      <diagonal/>
    </border>
    <border>
      <left style="thin">
        <color theme="0"/>
      </left>
      <right style="thin">
        <color theme="0"/>
      </right>
      <top style="thin">
        <color theme="0"/>
      </top>
      <bottom/>
      <diagonal/>
    </border>
    <border>
      <left style="thin">
        <color theme="0"/>
      </left>
      <right/>
      <top style="thin">
        <color theme="1"/>
      </top>
      <bottom/>
      <diagonal/>
    </border>
    <border>
      <left/>
      <right/>
      <top style="thin">
        <color indexed="64"/>
      </top>
      <bottom/>
      <diagonal/>
    </border>
    <border>
      <left style="thin">
        <color theme="0"/>
      </left>
      <right/>
      <top/>
      <bottom style="thin">
        <color theme="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diagonal/>
    </border>
    <border>
      <left/>
      <right style="thin">
        <color rgb="FFFFFFFF"/>
      </right>
      <top style="thin">
        <color rgb="FF000000"/>
      </top>
      <bottom style="thin">
        <color rgb="FFFFFFFF"/>
      </bottom>
      <diagonal/>
    </border>
    <border>
      <left style="thin">
        <color rgb="FFFFFFFF"/>
      </left>
      <right style="thin">
        <color rgb="FFFFFFFF"/>
      </right>
      <top/>
      <bottom style="thin">
        <color rgb="FF000000"/>
      </bottom>
      <diagonal/>
    </border>
    <border>
      <left/>
      <right style="thin">
        <color rgb="FFFFFFFF"/>
      </right>
      <top/>
      <bottom style="thin">
        <color rgb="FF00000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rgb="FFFFFFFF"/>
      </left>
      <right style="thin">
        <color rgb="FFFFFFFF"/>
      </right>
      <top/>
      <bottom style="thin">
        <color theme="1"/>
      </bottom>
      <diagonal/>
    </border>
    <border>
      <left/>
      <right/>
      <top style="thin">
        <color theme="1"/>
      </top>
      <bottom/>
      <diagonal/>
    </border>
    <border>
      <left/>
      <right/>
      <top/>
      <bottom style="thin">
        <color theme="1"/>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diagonal/>
    </border>
    <border>
      <left/>
      <right/>
      <top/>
      <bottom style="medium">
        <color indexed="64"/>
      </bottom>
      <diagonal/>
    </border>
    <border>
      <left style="thin">
        <color rgb="FFFFFFFF"/>
      </left>
      <right/>
      <top/>
      <bottom style="thin">
        <color theme="1"/>
      </bottom>
      <diagonal/>
    </border>
    <border>
      <left style="thin">
        <color rgb="FFFFFFFF"/>
      </left>
      <right/>
      <top style="thin">
        <color theme="1"/>
      </top>
      <bottom/>
      <diagonal/>
    </border>
    <border>
      <left style="thin">
        <color theme="1"/>
      </left>
      <right style="thin">
        <color theme="1"/>
      </right>
      <top style="thin">
        <color theme="1"/>
      </top>
      <bottom style="thin">
        <color theme="1"/>
      </bottom>
      <diagonal/>
    </border>
    <border>
      <left style="thin">
        <color rgb="FFFFFFFF"/>
      </left>
      <right style="thin">
        <color rgb="FFFFFFFF"/>
      </right>
      <top/>
      <bottom/>
      <diagonal/>
    </border>
    <border>
      <left/>
      <right style="thin">
        <color rgb="FFFFFFFF"/>
      </right>
      <top/>
      <bottom style="thin">
        <color indexed="64"/>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right style="thin">
        <color rgb="FFFFFFFF"/>
      </right>
      <top/>
      <bottom/>
      <diagonal/>
    </border>
    <border>
      <left style="thin">
        <color indexed="64"/>
      </left>
      <right style="thin">
        <color indexed="64"/>
      </right>
      <top/>
      <bottom style="thin">
        <color indexed="64"/>
      </bottom>
      <diagonal/>
    </border>
    <border>
      <left style="thin">
        <color rgb="FFFFFFFF"/>
      </left>
      <right style="thin">
        <color rgb="FFFFFFFF"/>
      </right>
      <top/>
      <bottom style="thin">
        <color indexed="64"/>
      </bottom>
      <diagonal/>
    </border>
    <border>
      <left style="thin">
        <color theme="0"/>
      </left>
      <right style="thin">
        <color theme="0"/>
      </right>
      <top style="thin">
        <color theme="1"/>
      </top>
      <bottom style="thin">
        <color theme="1"/>
      </bottom>
      <diagonal/>
    </border>
    <border>
      <left style="thin">
        <color indexed="64"/>
      </left>
      <right/>
      <top style="thin">
        <color indexed="64"/>
      </top>
      <bottom style="thin">
        <color indexed="64"/>
      </bottom>
      <diagonal/>
    </border>
    <border>
      <left style="thin">
        <color theme="0"/>
      </left>
      <right/>
      <top style="thin">
        <color theme="0"/>
      </top>
      <bottom style="thin">
        <color indexed="64"/>
      </bottom>
      <diagonal/>
    </border>
    <border>
      <left style="thin">
        <color theme="0"/>
      </left>
      <right style="thin">
        <color theme="0"/>
      </right>
      <top/>
      <bottom/>
      <diagonal/>
    </border>
    <border>
      <left style="thin">
        <color theme="0"/>
      </left>
      <right/>
      <top style="thin">
        <color theme="0"/>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0"/>
      </left>
      <right style="thin">
        <color theme="0"/>
      </right>
      <top style="thin">
        <color theme="0"/>
      </top>
      <bottom style="medium">
        <color theme="1"/>
      </bottom>
      <diagonal/>
    </border>
    <border>
      <left/>
      <right style="thin">
        <color theme="0"/>
      </right>
      <top style="thin">
        <color theme="0"/>
      </top>
      <bottom style="medium">
        <color indexed="64"/>
      </bottom>
      <diagonal/>
    </border>
    <border>
      <left style="thin">
        <color theme="0"/>
      </left>
      <right/>
      <top style="thin">
        <color theme="1"/>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1"/>
      </bottom>
      <diagonal/>
    </border>
    <border>
      <left/>
      <right style="thin">
        <color theme="0"/>
      </right>
      <top style="thin">
        <color theme="0"/>
      </top>
      <bottom style="thin">
        <color theme="1"/>
      </bottom>
      <diagonal/>
    </border>
    <border>
      <left/>
      <right/>
      <top/>
      <bottom style="medium">
        <color theme="1"/>
      </bottom>
      <diagonal/>
    </border>
    <border>
      <left/>
      <right/>
      <top style="thin">
        <color theme="1"/>
      </top>
      <bottom style="thin">
        <color theme="0"/>
      </bottom>
      <diagonal/>
    </border>
    <border>
      <left style="thin">
        <color indexed="64"/>
      </left>
      <right style="thin">
        <color theme="0"/>
      </right>
      <top style="thin">
        <color indexed="64"/>
      </top>
      <bottom style="thin">
        <color theme="0"/>
      </bottom>
      <diagonal/>
    </border>
    <border>
      <left/>
      <right style="thin">
        <color theme="0"/>
      </right>
      <top/>
      <bottom style="medium">
        <color indexed="64"/>
      </bottom>
      <diagonal/>
    </border>
    <border>
      <left style="thin">
        <color theme="1"/>
      </left>
      <right/>
      <top style="thin">
        <color theme="1"/>
      </top>
      <bottom/>
      <diagonal/>
    </border>
    <border>
      <left/>
      <right/>
      <top style="thin">
        <color indexed="64"/>
      </top>
      <bottom style="thin">
        <color theme="0"/>
      </bottom>
      <diagonal/>
    </border>
    <border>
      <left style="thin">
        <color theme="1"/>
      </left>
      <right/>
      <top style="thin">
        <color theme="1"/>
      </top>
      <bottom style="thin">
        <color theme="1"/>
      </bottom>
      <diagonal/>
    </border>
    <border>
      <left style="thin">
        <color theme="0"/>
      </left>
      <right/>
      <top/>
      <bottom style="thin">
        <color theme="0"/>
      </bottom>
      <diagonal/>
    </border>
    <border>
      <left/>
      <right style="thin">
        <color theme="1"/>
      </right>
      <top style="thin">
        <color theme="1"/>
      </top>
      <bottom style="thin">
        <color theme="1"/>
      </bottom>
      <diagonal/>
    </border>
    <border>
      <left style="thin">
        <color theme="0"/>
      </left>
      <right/>
      <top/>
      <bottom/>
      <diagonal/>
    </border>
    <border>
      <left style="thin">
        <color theme="1"/>
      </left>
      <right style="thin">
        <color theme="1"/>
      </right>
      <top style="thin">
        <color theme="1"/>
      </top>
      <bottom/>
      <diagonal/>
    </border>
    <border>
      <left/>
      <right/>
      <top style="thin">
        <color theme="1"/>
      </top>
      <bottom style="thin">
        <color theme="1"/>
      </bottom>
      <diagonal/>
    </border>
    <border>
      <left/>
      <right style="thin">
        <color theme="0"/>
      </right>
      <top/>
      <bottom style="thin">
        <color theme="1"/>
      </bottom>
      <diagonal/>
    </border>
    <border>
      <left/>
      <right style="thin">
        <color theme="0"/>
      </right>
      <top style="thin">
        <color theme="1"/>
      </top>
      <bottom style="thin">
        <color theme="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theme="0"/>
      </right>
      <top style="thin">
        <color theme="0"/>
      </top>
      <bottom/>
      <diagonal/>
    </border>
    <border>
      <left style="thin">
        <color theme="0"/>
      </left>
      <right style="thin">
        <color theme="0"/>
      </right>
      <top style="thin">
        <color indexed="64"/>
      </top>
      <bottom/>
      <diagonal/>
    </border>
    <border>
      <left style="thin">
        <color theme="0"/>
      </left>
      <right style="thin">
        <color theme="0"/>
      </right>
      <top style="thin">
        <color theme="0"/>
      </top>
      <bottom style="medium">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bottom style="medium">
        <color indexed="64"/>
      </bottom>
      <diagonal/>
    </border>
    <border>
      <left/>
      <right style="thin">
        <color theme="0"/>
      </right>
      <top style="thin">
        <color indexed="64"/>
      </top>
      <bottom style="thin">
        <color indexed="64"/>
      </bottom>
      <diagonal/>
    </border>
    <border>
      <left/>
      <right style="thin">
        <color theme="0"/>
      </right>
      <top style="thin">
        <color theme="1"/>
      </top>
      <bottom style="thin">
        <color indexed="64"/>
      </bottom>
      <diagonal/>
    </border>
    <border>
      <left style="thin">
        <color theme="0"/>
      </left>
      <right style="thin">
        <color theme="0"/>
      </right>
      <top style="medium">
        <color theme="1"/>
      </top>
      <bottom style="thin">
        <color theme="1"/>
      </bottom>
      <diagonal/>
    </border>
    <border>
      <left style="thin">
        <color theme="1"/>
      </left>
      <right style="thin">
        <color theme="0"/>
      </right>
      <top style="thin">
        <color theme="0"/>
      </top>
      <bottom style="thin">
        <color theme="1"/>
      </bottom>
      <diagonal/>
    </border>
    <border>
      <left/>
      <right style="thin">
        <color theme="0"/>
      </right>
      <top style="thin">
        <color theme="0"/>
      </top>
      <bottom style="medium">
        <color theme="1"/>
      </bottom>
      <diagonal/>
    </border>
    <border>
      <left style="thin">
        <color theme="1"/>
      </left>
      <right style="thin">
        <color theme="0"/>
      </right>
      <top style="thin">
        <color theme="0"/>
      </top>
      <bottom style="thin">
        <color theme="0"/>
      </bottom>
      <diagonal/>
    </border>
    <border>
      <left/>
      <right style="thin">
        <color indexed="64"/>
      </right>
      <top style="thin">
        <color indexed="64"/>
      </top>
      <bottom/>
      <diagonal/>
    </border>
    <border>
      <left style="thin">
        <color theme="0"/>
      </left>
      <right style="thin">
        <color theme="0"/>
      </right>
      <top style="thin">
        <color indexed="64"/>
      </top>
      <bottom style="thin">
        <color theme="1"/>
      </bottom>
      <diagonal/>
    </border>
    <border>
      <left/>
      <right style="thin">
        <color theme="0"/>
      </right>
      <top style="thin">
        <color theme="1"/>
      </top>
      <bottom style="thin">
        <color theme="1"/>
      </bottom>
      <diagonal/>
    </border>
    <border>
      <left/>
      <right/>
      <top style="thin">
        <color indexed="64"/>
      </top>
      <bottom style="thin">
        <color indexed="64"/>
      </bottom>
      <diagonal/>
    </border>
    <border>
      <left style="thin">
        <color auto="1"/>
      </left>
      <right style="thin">
        <color auto="1"/>
      </right>
      <top/>
      <bottom/>
      <diagonal/>
    </border>
    <border>
      <left/>
      <right style="thin">
        <color theme="0"/>
      </right>
      <top/>
      <bottom style="thin">
        <color theme="0"/>
      </bottom>
      <diagonal/>
    </border>
    <border>
      <left style="thin">
        <color indexed="64"/>
      </left>
      <right style="thin">
        <color theme="1"/>
      </right>
      <top style="thin">
        <color theme="1"/>
      </top>
      <bottom style="thin">
        <color indexed="64"/>
      </bottom>
      <diagonal/>
    </border>
    <border>
      <left style="thin">
        <color indexed="64"/>
      </left>
      <right style="thin">
        <color theme="1"/>
      </right>
      <top style="thin">
        <color indexed="64"/>
      </top>
      <bottom style="thin">
        <color indexed="64"/>
      </bottom>
      <diagonal/>
    </border>
    <border>
      <left style="thin">
        <color theme="1"/>
      </left>
      <right/>
      <top style="thin">
        <color theme="0"/>
      </top>
      <bottom style="thin">
        <color theme="0"/>
      </bottom>
      <diagonal/>
    </border>
    <border>
      <left style="thin">
        <color theme="1"/>
      </left>
      <right/>
      <top style="thin">
        <color indexed="64"/>
      </top>
      <bottom style="thin">
        <color theme="0"/>
      </bottom>
      <diagonal/>
    </border>
    <border>
      <left/>
      <right/>
      <top style="thin">
        <color theme="0"/>
      </top>
      <bottom style="thin">
        <color theme="0"/>
      </bottom>
      <diagonal/>
    </border>
    <border>
      <left style="thin">
        <color indexed="64"/>
      </left>
      <right style="thin">
        <color theme="0"/>
      </right>
      <top style="thin">
        <color theme="0"/>
      </top>
      <bottom style="thin">
        <color theme="1"/>
      </bottom>
      <diagonal/>
    </border>
    <border>
      <left style="thin">
        <color theme="1"/>
      </left>
      <right/>
      <top style="thin">
        <color theme="1"/>
      </top>
      <bottom style="thin">
        <color theme="0"/>
      </bottom>
      <diagonal/>
    </border>
    <border>
      <left/>
      <right/>
      <top/>
      <bottom style="thin">
        <color theme="0"/>
      </bottom>
      <diagonal/>
    </border>
    <border>
      <left/>
      <right style="thin">
        <color theme="0"/>
      </right>
      <top style="medium">
        <color indexed="64"/>
      </top>
      <bottom/>
      <diagonal/>
    </border>
    <border>
      <left style="thin">
        <color theme="0"/>
      </left>
      <right style="thin">
        <color theme="0"/>
      </right>
      <top style="medium">
        <color indexed="64"/>
      </top>
      <bottom/>
      <diagonal/>
    </border>
    <border>
      <left/>
      <right style="thin">
        <color theme="0"/>
      </right>
      <top style="medium">
        <color indexed="64"/>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indexed="64"/>
      </top>
      <bottom style="thin">
        <color indexed="64"/>
      </bottom>
      <diagonal/>
    </border>
    <border>
      <left style="thin">
        <color theme="1"/>
      </left>
      <right style="thin">
        <color theme="0"/>
      </right>
      <top/>
      <bottom style="thin">
        <color theme="1"/>
      </bottom>
      <diagonal/>
    </border>
    <border>
      <left style="thin">
        <color theme="1"/>
      </left>
      <right style="thin">
        <color theme="0"/>
      </right>
      <top style="thin">
        <color theme="1"/>
      </top>
      <bottom style="thin">
        <color theme="1"/>
      </bottom>
      <diagonal/>
    </border>
    <border>
      <left style="thin">
        <color theme="1"/>
      </left>
      <right/>
      <top/>
      <bottom style="thin">
        <color theme="0"/>
      </bottom>
      <diagonal/>
    </border>
    <border>
      <left style="thin">
        <color indexed="64"/>
      </left>
      <right/>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medium">
        <color indexed="64"/>
      </top>
      <bottom style="thin">
        <color theme="1"/>
      </bottom>
      <diagonal/>
    </border>
    <border>
      <left style="thin">
        <color indexed="64"/>
      </left>
      <right/>
      <top style="thin">
        <color theme="0"/>
      </top>
      <bottom style="thin">
        <color theme="0"/>
      </bottom>
      <diagonal/>
    </border>
    <border>
      <left/>
      <right style="thin">
        <color theme="0"/>
      </right>
      <top style="medium">
        <color theme="1"/>
      </top>
      <bottom style="thin">
        <color theme="0"/>
      </bottom>
      <diagonal/>
    </border>
    <border>
      <left style="thin">
        <color indexed="64"/>
      </left>
      <right style="thin">
        <color theme="0"/>
      </right>
      <top style="thin">
        <color theme="1"/>
      </top>
      <bottom style="thin">
        <color theme="0"/>
      </bottom>
      <diagonal/>
    </border>
    <border>
      <left style="thin">
        <color theme="0"/>
      </left>
      <right style="thin">
        <color theme="0"/>
      </right>
      <top style="thin">
        <color theme="1"/>
      </top>
      <bottom style="thin">
        <color indexed="64"/>
      </bottom>
      <diagonal/>
    </border>
    <border>
      <left/>
      <right style="thin">
        <color theme="0"/>
      </right>
      <top style="medium">
        <color indexed="64"/>
      </top>
      <bottom style="thin">
        <color theme="1"/>
      </bottom>
      <diagonal/>
    </border>
    <border>
      <left style="thin">
        <color theme="0"/>
      </left>
      <right style="thin">
        <color theme="0"/>
      </right>
      <top style="medium">
        <color indexed="64"/>
      </top>
      <bottom style="thin">
        <color theme="0"/>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rgb="FF000000"/>
      </left>
      <right/>
      <top style="thin">
        <color theme="1"/>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0"/>
      </right>
      <top style="medium">
        <color theme="1"/>
      </top>
      <bottom style="thin">
        <color theme="0"/>
      </bottom>
      <diagonal/>
    </border>
    <border>
      <left style="thin">
        <color indexed="64"/>
      </left>
      <right style="thin">
        <color theme="0"/>
      </right>
      <top style="thin">
        <color indexed="64"/>
      </top>
      <bottom style="thin">
        <color theme="1"/>
      </bottom>
      <diagonal/>
    </border>
    <border>
      <left/>
      <right style="thin">
        <color theme="0"/>
      </right>
      <top style="thin">
        <color indexed="64"/>
      </top>
      <bottom style="thin">
        <color theme="1"/>
      </bottom>
      <diagonal/>
    </border>
    <border>
      <left style="thin">
        <color theme="0"/>
      </left>
      <right style="thin">
        <color theme="0"/>
      </right>
      <top style="medium">
        <color indexed="64"/>
      </top>
      <bottom style="thin">
        <color indexed="64"/>
      </bottom>
      <diagonal/>
    </border>
    <border>
      <left style="thin">
        <color indexed="64"/>
      </left>
      <right/>
      <top style="thin">
        <color indexed="64"/>
      </top>
      <bottom style="thin">
        <color theme="0"/>
      </bottom>
      <diagonal/>
    </border>
    <border>
      <left/>
      <right style="thin">
        <color theme="0"/>
      </right>
      <top style="medium">
        <color indexed="64"/>
      </top>
      <bottom style="thin">
        <color indexed="64"/>
      </bottom>
      <diagonal/>
    </border>
    <border>
      <left style="thin">
        <color indexed="64"/>
      </left>
      <right style="thin">
        <color theme="0"/>
      </right>
      <top/>
      <bottom style="medium">
        <color indexed="64"/>
      </bottom>
      <diagonal/>
    </border>
    <border>
      <left style="thin">
        <color indexed="64"/>
      </left>
      <right style="thin">
        <color indexed="64"/>
      </right>
      <top/>
      <bottom style="thin">
        <color theme="0"/>
      </bottom>
      <diagonal/>
    </border>
    <border>
      <left style="thin">
        <color indexed="64"/>
      </left>
      <right style="thin">
        <color theme="0"/>
      </right>
      <top/>
      <bottom style="thin">
        <color theme="1"/>
      </bottom>
      <diagonal/>
    </border>
    <border>
      <left style="thin">
        <color indexed="64"/>
      </left>
      <right style="thin">
        <color theme="0"/>
      </right>
      <top style="thin">
        <color theme="0"/>
      </top>
      <bottom style="thin">
        <color rgb="FF000000"/>
      </bottom>
      <diagonal/>
    </border>
    <border>
      <left style="thin">
        <color theme="0"/>
      </left>
      <right style="thin">
        <color theme="0"/>
      </right>
      <top style="medium">
        <color indexed="64"/>
      </top>
      <bottom style="thin">
        <color rgb="FF000000"/>
      </bottom>
      <diagonal/>
    </border>
    <border>
      <left style="thin">
        <color rgb="FFFFFFFF"/>
      </left>
      <right style="thin">
        <color rgb="FFFFFFFF"/>
      </right>
      <top style="thin">
        <color rgb="FF000000"/>
      </top>
      <bottom style="thin">
        <color theme="0"/>
      </bottom>
      <diagonal/>
    </border>
    <border>
      <left style="thin">
        <color indexed="64"/>
      </left>
      <right style="thin">
        <color theme="0"/>
      </right>
      <top/>
      <bottom style="thin">
        <color indexed="64"/>
      </bottom>
      <diagonal/>
    </border>
    <border>
      <left/>
      <right/>
      <top style="thin">
        <color theme="0"/>
      </top>
      <bottom/>
      <diagonal/>
    </border>
    <border>
      <left style="thin">
        <color rgb="FFFFFFFF"/>
      </left>
      <right style="thin">
        <color rgb="FFFFFFFF"/>
      </right>
      <top style="thin">
        <color rgb="FFFFFFFF"/>
      </top>
      <bottom style="thin">
        <color theme="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4" fillId="0" borderId="0"/>
  </cellStyleXfs>
  <cellXfs count="721">
    <xf numFmtId="0" fontId="0" fillId="0" borderId="0" xfId="0"/>
    <xf numFmtId="0" fontId="3" fillId="0" borderId="0" xfId="0" applyFont="1"/>
    <xf numFmtId="0" fontId="2" fillId="0" borderId="1" xfId="0" applyFont="1" applyBorder="1" applyAlignment="1">
      <alignment vertical="center"/>
    </xf>
    <xf numFmtId="0" fontId="2" fillId="0" borderId="2"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xf>
    <xf numFmtId="0" fontId="2" fillId="0" borderId="2" xfId="0" applyFont="1" applyBorder="1" applyAlignment="1">
      <alignment vertical="center" wrapText="1"/>
    </xf>
    <xf numFmtId="0" fontId="7" fillId="0" borderId="3" xfId="0" applyFont="1" applyBorder="1" applyAlignment="1">
      <alignment horizontal="center"/>
    </xf>
    <xf numFmtId="0" fontId="7" fillId="0" borderId="3" xfId="0" applyFont="1" applyBorder="1" applyAlignment="1">
      <alignment horizontal="center" vertical="center"/>
    </xf>
    <xf numFmtId="164" fontId="7" fillId="0" borderId="3" xfId="0" applyNumberFormat="1" applyFont="1" applyBorder="1" applyAlignment="1">
      <alignment horizontal="center" vertical="center"/>
    </xf>
    <xf numFmtId="164" fontId="7" fillId="0" borderId="3" xfId="0" applyNumberFormat="1" applyFont="1" applyBorder="1" applyAlignment="1">
      <alignment horizontal="center" vertical="center" wrapText="1"/>
    </xf>
    <xf numFmtId="164" fontId="8" fillId="0" borderId="3" xfId="0" applyNumberFormat="1" applyFont="1" applyBorder="1" applyAlignment="1">
      <alignment horizontal="center" vertical="center"/>
    </xf>
    <xf numFmtId="0" fontId="8" fillId="0" borderId="3" xfId="0" applyFont="1" applyBorder="1" applyAlignment="1">
      <alignment horizontal="center" vertical="center"/>
    </xf>
    <xf numFmtId="2" fontId="8" fillId="0" borderId="3" xfId="0" applyNumberFormat="1" applyFont="1" applyBorder="1" applyAlignment="1">
      <alignment horizontal="center" vertical="center"/>
    </xf>
    <xf numFmtId="165" fontId="7" fillId="0" borderId="3" xfId="0" applyNumberFormat="1" applyFont="1" applyBorder="1" applyAlignment="1">
      <alignment horizontal="center" wrapText="1"/>
    </xf>
    <xf numFmtId="164" fontId="7" fillId="0" borderId="3" xfId="0" applyNumberFormat="1" applyFont="1" applyBorder="1" applyAlignment="1">
      <alignment horizontal="center"/>
    </xf>
    <xf numFmtId="166" fontId="7" fillId="0" borderId="3" xfId="0" applyNumberFormat="1" applyFont="1" applyBorder="1" applyAlignment="1">
      <alignment horizontal="center"/>
    </xf>
    <xf numFmtId="2" fontId="7" fillId="0" borderId="3" xfId="0" applyNumberFormat="1" applyFont="1" applyBorder="1" applyAlignment="1">
      <alignment horizontal="center"/>
    </xf>
    <xf numFmtId="167" fontId="7" fillId="0" borderId="3" xfId="0" applyNumberFormat="1" applyFont="1" applyBorder="1" applyAlignment="1">
      <alignment horizontal="center"/>
    </xf>
    <xf numFmtId="165" fontId="7" fillId="0" borderId="3" xfId="0" applyNumberFormat="1" applyFont="1" applyBorder="1" applyAlignment="1">
      <alignment horizontal="center"/>
    </xf>
    <xf numFmtId="49" fontId="7" fillId="0" borderId="3" xfId="0" applyNumberFormat="1" applyFont="1" applyBorder="1" applyAlignment="1">
      <alignment horizontal="center"/>
    </xf>
    <xf numFmtId="0" fontId="7" fillId="0" borderId="3" xfId="0" applyFont="1" applyBorder="1" applyAlignment="1">
      <alignment horizontal="center" wrapText="1"/>
    </xf>
    <xf numFmtId="164" fontId="7" fillId="0" borderId="3" xfId="0" applyNumberFormat="1" applyFont="1" applyBorder="1" applyAlignment="1">
      <alignment horizontal="center" wrapText="1"/>
    </xf>
    <xf numFmtId="2" fontId="7" fillId="0" borderId="3" xfId="0" applyNumberFormat="1" applyFont="1" applyBorder="1" applyAlignment="1">
      <alignment horizontal="center" wrapText="1"/>
    </xf>
    <xf numFmtId="164" fontId="9" fillId="0" borderId="3" xfId="0" applyNumberFormat="1" applyFont="1" applyBorder="1" applyAlignment="1">
      <alignment horizontal="center"/>
    </xf>
    <xf numFmtId="167" fontId="7" fillId="0" borderId="3" xfId="0" applyNumberFormat="1" applyFont="1" applyBorder="1" applyAlignment="1">
      <alignment horizontal="center" wrapText="1"/>
    </xf>
    <xf numFmtId="167" fontId="7" fillId="0" borderId="3" xfId="0" applyNumberFormat="1" applyFont="1" applyBorder="1" applyAlignment="1">
      <alignment horizontal="center" vertical="center" wrapText="1"/>
    </xf>
    <xf numFmtId="164" fontId="7" fillId="0" borderId="3" xfId="1" applyNumberFormat="1" applyFont="1" applyFill="1" applyBorder="1" applyAlignment="1">
      <alignment horizont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5" xfId="0" applyFont="1" applyBorder="1" applyAlignment="1">
      <alignment horizontal="center" vertical="center"/>
    </xf>
    <xf numFmtId="0" fontId="6" fillId="0" borderId="5" xfId="0" applyFont="1" applyBorder="1" applyAlignment="1">
      <alignment horizontal="center" vertical="center"/>
    </xf>
    <xf numFmtId="11" fontId="4" fillId="0" borderId="5" xfId="0" applyNumberFormat="1" applyFont="1" applyBorder="1" applyAlignment="1">
      <alignment horizontal="center" vertical="center"/>
    </xf>
    <xf numFmtId="0" fontId="4"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3" xfId="0" applyBorder="1"/>
    <xf numFmtId="11" fontId="0" fillId="0" borderId="3" xfId="0" applyNumberFormat="1" applyBorder="1" applyAlignment="1">
      <alignment horizontal="center" vertical="center"/>
    </xf>
    <xf numFmtId="11" fontId="0" fillId="0" borderId="3" xfId="0" applyNumberFormat="1" applyBorder="1" applyAlignment="1">
      <alignment horizontal="center"/>
    </xf>
    <xf numFmtId="166" fontId="0" fillId="0" borderId="3" xfId="0" applyNumberFormat="1" applyBorder="1" applyAlignment="1">
      <alignment horizontal="center"/>
    </xf>
    <xf numFmtId="2" fontId="0" fillId="0" borderId="3" xfId="0" applyNumberFormat="1" applyBorder="1" applyAlignment="1">
      <alignment horizontal="center"/>
    </xf>
    <xf numFmtId="166" fontId="10" fillId="0" borderId="3" xfId="0" applyNumberFormat="1" applyFont="1" applyBorder="1" applyAlignment="1">
      <alignment horizontal="center"/>
    </xf>
    <xf numFmtId="2" fontId="10" fillId="0" borderId="3" xfId="0" applyNumberFormat="1" applyFont="1" applyBorder="1" applyAlignment="1">
      <alignment horizontal="center"/>
    </xf>
    <xf numFmtId="0" fontId="11" fillId="0" borderId="3" xfId="0" applyFont="1" applyBorder="1"/>
    <xf numFmtId="11" fontId="0" fillId="0" borderId="3" xfId="2" applyNumberFormat="1" applyFont="1" applyFill="1" applyBorder="1" applyAlignment="1">
      <alignment horizontal="center"/>
    </xf>
    <xf numFmtId="0" fontId="0" fillId="2" borderId="7" xfId="0" applyFill="1" applyBorder="1"/>
    <xf numFmtId="0" fontId="12" fillId="2" borderId="0" xfId="0" applyFont="1" applyFill="1"/>
    <xf numFmtId="0" fontId="0" fillId="2" borderId="0" xfId="0" applyFill="1"/>
    <xf numFmtId="0" fontId="13" fillId="2" borderId="0" xfId="0" applyFont="1" applyFill="1"/>
    <xf numFmtId="0" fontId="4" fillId="2" borderId="0" xfId="0" applyFont="1" applyFill="1" applyAlignment="1">
      <alignment horizontal="center"/>
    </xf>
    <xf numFmtId="0" fontId="4" fillId="2" borderId="0" xfId="0" applyFont="1" applyFill="1"/>
    <xf numFmtId="0" fontId="7" fillId="2" borderId="0" xfId="0" applyFont="1" applyFill="1" applyAlignment="1">
      <alignment horizontal="center" vertical="center"/>
    </xf>
    <xf numFmtId="0" fontId="17" fillId="2" borderId="0" xfId="0" applyFont="1" applyFill="1" applyAlignment="1">
      <alignment horizontal="center" vertical="center"/>
    </xf>
    <xf numFmtId="0" fontId="10" fillId="2" borderId="0" xfId="0" applyFont="1" applyFill="1"/>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2"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xf>
    <xf numFmtId="2" fontId="0" fillId="0" borderId="3" xfId="0" applyNumberFormat="1" applyBorder="1" applyAlignment="1">
      <alignment horizontal="center" vertical="center"/>
    </xf>
    <xf numFmtId="165" fontId="0" fillId="0" borderId="3" xfId="0" applyNumberFormat="1" applyBorder="1" applyAlignment="1">
      <alignment horizontal="center" vertical="center"/>
    </xf>
    <xf numFmtId="164" fontId="25" fillId="0" borderId="3" xfId="0" applyNumberFormat="1" applyFont="1" applyBorder="1" applyAlignment="1">
      <alignment horizontal="center" vertical="center"/>
    </xf>
    <xf numFmtId="164" fontId="0" fillId="0" borderId="3" xfId="0" applyNumberFormat="1" applyBorder="1" applyAlignment="1">
      <alignment horizontal="center" vertical="center"/>
    </xf>
    <xf numFmtId="0" fontId="0" fillId="0" borderId="8" xfId="0" applyBorder="1" applyAlignment="1">
      <alignment horizontal="center" vertical="center"/>
    </xf>
    <xf numFmtId="165" fontId="0" fillId="0" borderId="3" xfId="0" applyNumberFormat="1" applyBorder="1" applyAlignment="1">
      <alignment horizontal="center"/>
    </xf>
    <xf numFmtId="167" fontId="0" fillId="0" borderId="3" xfId="0" applyNumberFormat="1" applyBorder="1" applyAlignment="1">
      <alignment horizontal="center" vertical="center"/>
    </xf>
    <xf numFmtId="164" fontId="26" fillId="0" borderId="3" xfId="0" applyNumberFormat="1" applyFont="1" applyBorder="1" applyAlignment="1">
      <alignment horizontal="center" vertical="center"/>
    </xf>
    <xf numFmtId="0" fontId="26" fillId="0" borderId="3" xfId="0" applyFont="1" applyBorder="1" applyAlignment="1">
      <alignment horizontal="center" vertical="center"/>
    </xf>
    <xf numFmtId="168" fontId="0" fillId="0" borderId="3" xfId="0" applyNumberFormat="1" applyBorder="1" applyAlignment="1">
      <alignment horizontal="center"/>
    </xf>
    <xf numFmtId="169" fontId="0" fillId="0" borderId="3" xfId="0" applyNumberFormat="1" applyBorder="1" applyAlignment="1">
      <alignment horizontal="center"/>
    </xf>
    <xf numFmtId="169" fontId="25" fillId="0" borderId="3" xfId="0" applyNumberFormat="1" applyFont="1" applyBorder="1" applyAlignment="1">
      <alignment horizontal="center"/>
    </xf>
    <xf numFmtId="49" fontId="0" fillId="0" borderId="3" xfId="0" applyNumberFormat="1" applyBorder="1" applyAlignment="1">
      <alignment horizontal="center" vertical="center"/>
    </xf>
    <xf numFmtId="0" fontId="0" fillId="0" borderId="3" xfId="0" applyBorder="1" applyAlignment="1">
      <alignment vertical="center"/>
    </xf>
    <xf numFmtId="0" fontId="28" fillId="0" borderId="3" xfId="0" applyFont="1" applyBorder="1" applyAlignment="1">
      <alignment horizontal="center" vertical="center" wrapText="1"/>
    </xf>
    <xf numFmtId="0" fontId="29" fillId="0" borderId="0" xfId="0" applyFont="1"/>
    <xf numFmtId="167" fontId="0" fillId="0" borderId="3" xfId="0" applyNumberFormat="1" applyBorder="1" applyAlignment="1">
      <alignment horizontal="center"/>
    </xf>
    <xf numFmtId="167" fontId="0" fillId="0" borderId="0" xfId="0" applyNumberFormat="1"/>
    <xf numFmtId="165" fontId="0" fillId="0" borderId="0" xfId="0" applyNumberFormat="1"/>
    <xf numFmtId="1" fontId="30" fillId="3" borderId="9" xfId="0" applyNumberFormat="1" applyFont="1" applyFill="1" applyBorder="1" applyAlignment="1" applyProtection="1">
      <alignment horizontal="center"/>
      <protection locked="0"/>
    </xf>
    <xf numFmtId="166" fontId="31" fillId="3" borderId="9" xfId="0" applyNumberFormat="1" applyFont="1" applyFill="1" applyBorder="1" applyAlignment="1" applyProtection="1">
      <alignment horizontal="center"/>
      <protection locked="0"/>
    </xf>
    <xf numFmtId="2" fontId="32" fillId="3" borderId="9" xfId="0" applyNumberFormat="1" applyFont="1" applyFill="1" applyBorder="1" applyAlignment="1" applyProtection="1">
      <alignment horizontal="center"/>
      <protection locked="0"/>
    </xf>
    <xf numFmtId="166" fontId="33" fillId="3" borderId="9" xfId="0" applyNumberFormat="1" applyFont="1" applyFill="1" applyBorder="1" applyAlignment="1" applyProtection="1">
      <alignment horizontal="center"/>
      <protection locked="0"/>
    </xf>
    <xf numFmtId="2" fontId="31" fillId="3" borderId="9" xfId="0" applyNumberFormat="1" applyFont="1" applyFill="1" applyBorder="1" applyAlignment="1" applyProtection="1">
      <alignment horizontal="center"/>
      <protection locked="0"/>
    </xf>
    <xf numFmtId="1" fontId="31" fillId="3" borderId="11" xfId="0" applyNumberFormat="1" applyFont="1" applyFill="1" applyBorder="1" applyAlignment="1" applyProtection="1">
      <alignment horizontal="center" vertical="top"/>
      <protection locked="0"/>
    </xf>
    <xf numFmtId="166" fontId="31" fillId="3" borderId="11" xfId="0" applyNumberFormat="1" applyFont="1" applyFill="1" applyBorder="1" applyAlignment="1" applyProtection="1">
      <alignment horizontal="center" vertical="top"/>
      <protection locked="0"/>
    </xf>
    <xf numFmtId="2" fontId="31" fillId="3" borderId="11" xfId="0" applyNumberFormat="1" applyFont="1" applyFill="1" applyBorder="1" applyAlignment="1" applyProtection="1">
      <alignment horizontal="center" vertical="top"/>
      <protection locked="0"/>
    </xf>
    <xf numFmtId="166" fontId="30" fillId="3" borderId="11" xfId="0" applyNumberFormat="1" applyFont="1" applyFill="1" applyBorder="1" applyAlignment="1" applyProtection="1">
      <alignment horizontal="center" vertical="top"/>
      <protection locked="0"/>
    </xf>
    <xf numFmtId="1" fontId="0" fillId="3" borderId="0" xfId="0" applyNumberFormat="1" applyFill="1" applyAlignment="1" applyProtection="1">
      <alignment horizontal="center"/>
      <protection locked="0"/>
    </xf>
    <xf numFmtId="166" fontId="0" fillId="3" borderId="0" xfId="0" applyNumberFormat="1" applyFill="1" applyAlignment="1" applyProtection="1">
      <alignment horizontal="center"/>
      <protection locked="0"/>
    </xf>
    <xf numFmtId="0" fontId="0" fillId="0" borderId="13" xfId="0" applyBorder="1" applyAlignment="1">
      <alignment horizontal="center"/>
    </xf>
    <xf numFmtId="0" fontId="0" fillId="0" borderId="14" xfId="0" applyBorder="1" applyAlignment="1">
      <alignment horizontal="center"/>
    </xf>
    <xf numFmtId="1" fontId="0" fillId="3" borderId="15" xfId="0" applyNumberFormat="1" applyFill="1" applyBorder="1" applyAlignment="1" applyProtection="1">
      <alignment horizontal="center"/>
      <protection locked="0"/>
    </xf>
    <xf numFmtId="1" fontId="0" fillId="3" borderId="7" xfId="0" applyNumberFormat="1" applyFill="1" applyBorder="1" applyAlignment="1" applyProtection="1">
      <alignment horizontal="center"/>
      <protection locked="0"/>
    </xf>
    <xf numFmtId="166" fontId="0" fillId="3" borderId="7" xfId="0" applyNumberFormat="1" applyFill="1" applyBorder="1" applyAlignment="1" applyProtection="1">
      <alignment horizontal="center"/>
      <protection locked="0"/>
    </xf>
    <xf numFmtId="1" fontId="0" fillId="3" borderId="16" xfId="0" applyNumberFormat="1" applyFill="1" applyBorder="1" applyAlignment="1" applyProtection="1">
      <alignment horizontal="center"/>
      <protection locked="0"/>
    </xf>
    <xf numFmtId="0" fontId="0" fillId="0" borderId="17" xfId="0" applyBorder="1" applyAlignment="1">
      <alignment horizontal="center"/>
    </xf>
    <xf numFmtId="0" fontId="0" fillId="0" borderId="9" xfId="0" applyBorder="1" applyAlignment="1">
      <alignment horizontal="center"/>
    </xf>
    <xf numFmtId="0" fontId="0" fillId="0" borderId="14" xfId="0" applyBorder="1"/>
    <xf numFmtId="1" fontId="34" fillId="3" borderId="0" xfId="0" applyNumberFormat="1" applyFont="1" applyFill="1" applyAlignment="1" applyProtection="1">
      <alignment horizontal="center"/>
      <protection locked="0"/>
    </xf>
    <xf numFmtId="166" fontId="34" fillId="3" borderId="0" xfId="0" applyNumberFormat="1" applyFont="1" applyFill="1" applyAlignment="1" applyProtection="1">
      <alignment horizontal="center"/>
      <protection locked="0"/>
    </xf>
    <xf numFmtId="0" fontId="34" fillId="3" borderId="0" xfId="0" applyFont="1" applyFill="1" applyAlignment="1" applyProtection="1">
      <alignment horizontal="center"/>
      <protection locked="0"/>
    </xf>
    <xf numFmtId="2" fontId="34" fillId="3" borderId="0" xfId="0" applyNumberFormat="1" applyFont="1" applyFill="1" applyAlignment="1" applyProtection="1">
      <alignment horizontal="center"/>
      <protection locked="0"/>
    </xf>
    <xf numFmtId="1" fontId="0" fillId="3" borderId="19" xfId="0" applyNumberFormat="1" applyFill="1" applyBorder="1" applyAlignment="1" applyProtection="1">
      <alignment horizontal="center"/>
      <protection locked="0"/>
    </xf>
    <xf numFmtId="166" fontId="0" fillId="3" borderId="19" xfId="0" applyNumberFormat="1" applyFill="1" applyBorder="1" applyAlignment="1" applyProtection="1">
      <alignment horizontal="center"/>
      <protection locked="0"/>
    </xf>
    <xf numFmtId="1" fontId="35" fillId="3" borderId="0" xfId="0" applyNumberFormat="1" applyFont="1" applyFill="1" applyAlignment="1" applyProtection="1">
      <alignment horizontal="center"/>
      <protection locked="0"/>
    </xf>
    <xf numFmtId="1" fontId="36" fillId="3" borderId="0" xfId="0" applyNumberFormat="1" applyFont="1" applyFill="1" applyAlignment="1" applyProtection="1">
      <alignment horizontal="center"/>
      <protection locked="0"/>
    </xf>
    <xf numFmtId="166" fontId="36" fillId="3" borderId="0" xfId="0" applyNumberFormat="1" applyFont="1" applyFill="1" applyAlignment="1" applyProtection="1">
      <alignment horizontal="center"/>
      <protection locked="0"/>
    </xf>
    <xf numFmtId="0" fontId="37" fillId="4" borderId="0" xfId="0" applyFont="1" applyFill="1"/>
    <xf numFmtId="0" fontId="38" fillId="0" borderId="0" xfId="0" applyFont="1"/>
    <xf numFmtId="0" fontId="38" fillId="0" borderId="21" xfId="0" applyFont="1" applyBorder="1"/>
    <xf numFmtId="0" fontId="38" fillId="0" borderId="22" xfId="0" applyFont="1" applyBorder="1"/>
    <xf numFmtId="0" fontId="38" fillId="5" borderId="0" xfId="0" applyFont="1" applyFill="1"/>
    <xf numFmtId="0" fontId="38" fillId="5" borderId="22" xfId="0" applyFont="1" applyFill="1" applyBorder="1"/>
    <xf numFmtId="1" fontId="30" fillId="5" borderId="24" xfId="0" applyNumberFormat="1" applyFont="1" applyFill="1" applyBorder="1" applyAlignment="1" applyProtection="1">
      <alignment horizontal="center"/>
      <protection locked="0"/>
    </xf>
    <xf numFmtId="166" fontId="31" fillId="5" borderId="24" xfId="0" applyNumberFormat="1" applyFont="1" applyFill="1" applyBorder="1" applyAlignment="1" applyProtection="1">
      <alignment horizontal="center"/>
      <protection locked="0"/>
    </xf>
    <xf numFmtId="2" fontId="32" fillId="5" borderId="24" xfId="0" applyNumberFormat="1" applyFont="1" applyFill="1" applyBorder="1" applyAlignment="1" applyProtection="1">
      <alignment horizontal="center"/>
      <protection locked="0"/>
    </xf>
    <xf numFmtId="166" fontId="33" fillId="5" borderId="24" xfId="0" applyNumberFormat="1" applyFont="1" applyFill="1" applyBorder="1" applyAlignment="1" applyProtection="1">
      <alignment horizontal="center"/>
      <protection locked="0"/>
    </xf>
    <xf numFmtId="2" fontId="31" fillId="5" borderId="24" xfId="0" applyNumberFormat="1" applyFont="1" applyFill="1" applyBorder="1" applyAlignment="1" applyProtection="1">
      <alignment horizontal="center"/>
      <protection locked="0"/>
    </xf>
    <xf numFmtId="1" fontId="31" fillId="5" borderId="26" xfId="0" applyNumberFormat="1" applyFont="1" applyFill="1" applyBorder="1" applyAlignment="1" applyProtection="1">
      <alignment horizontal="center" vertical="top"/>
      <protection locked="0"/>
    </xf>
    <xf numFmtId="166" fontId="31" fillId="5" borderId="26" xfId="0" applyNumberFormat="1" applyFont="1" applyFill="1" applyBorder="1" applyAlignment="1" applyProtection="1">
      <alignment horizontal="center" vertical="top"/>
      <protection locked="0"/>
    </xf>
    <xf numFmtId="2" fontId="31" fillId="5" borderId="26" xfId="0" applyNumberFormat="1" applyFont="1" applyFill="1" applyBorder="1" applyAlignment="1" applyProtection="1">
      <alignment horizontal="center" vertical="top"/>
      <protection locked="0"/>
    </xf>
    <xf numFmtId="166" fontId="30" fillId="5" borderId="26" xfId="0" applyNumberFormat="1" applyFont="1" applyFill="1" applyBorder="1" applyAlignment="1" applyProtection="1">
      <alignment horizontal="center" vertical="top"/>
      <protection locked="0"/>
    </xf>
    <xf numFmtId="1" fontId="25" fillId="3" borderId="0" xfId="0" applyNumberFormat="1" applyFont="1" applyFill="1" applyAlignment="1" applyProtection="1">
      <alignment horizontal="center"/>
      <protection locked="0"/>
    </xf>
    <xf numFmtId="166" fontId="25" fillId="3" borderId="0" xfId="0" applyNumberFormat="1" applyFont="1" applyFill="1" applyAlignment="1" applyProtection="1">
      <alignment horizontal="center"/>
      <protection locked="0"/>
    </xf>
    <xf numFmtId="1" fontId="25" fillId="3" borderId="14" xfId="0" applyNumberFormat="1" applyFont="1" applyFill="1" applyBorder="1" applyAlignment="1" applyProtection="1">
      <alignment horizontal="center"/>
      <protection locked="0"/>
    </xf>
    <xf numFmtId="2" fontId="0" fillId="0" borderId="13" xfId="0" applyNumberFormat="1" applyBorder="1" applyAlignment="1">
      <alignment horizontal="center" vertical="center"/>
    </xf>
    <xf numFmtId="1" fontId="25" fillId="3" borderId="7" xfId="0" applyNumberFormat="1" applyFont="1" applyFill="1" applyBorder="1" applyAlignment="1" applyProtection="1">
      <alignment horizontal="center"/>
      <protection locked="0"/>
    </xf>
    <xf numFmtId="166" fontId="25" fillId="3" borderId="7" xfId="0" applyNumberFormat="1" applyFont="1" applyFill="1" applyBorder="1" applyAlignment="1" applyProtection="1">
      <alignment horizontal="center"/>
      <protection locked="0"/>
    </xf>
    <xf numFmtId="1" fontId="25" fillId="3" borderId="27" xfId="0" applyNumberFormat="1" applyFont="1" applyFill="1" applyBorder="1" applyAlignment="1" applyProtection="1">
      <alignment horizontal="center"/>
      <protection locked="0"/>
    </xf>
    <xf numFmtId="2" fontId="0" fillId="0" borderId="28" xfId="0" applyNumberFormat="1" applyBorder="1" applyAlignment="1">
      <alignment horizontal="center" vertical="center"/>
    </xf>
    <xf numFmtId="1" fontId="25" fillId="3" borderId="13" xfId="0" applyNumberFormat="1" applyFont="1" applyFill="1" applyBorder="1" applyAlignment="1" applyProtection="1">
      <alignment horizontal="center"/>
      <protection locked="0"/>
    </xf>
    <xf numFmtId="2" fontId="0" fillId="0" borderId="27" xfId="0" applyNumberFormat="1" applyBorder="1" applyAlignment="1">
      <alignment horizontal="center" vertical="center"/>
    </xf>
    <xf numFmtId="0" fontId="25" fillId="0" borderId="13" xfId="0" applyFont="1" applyBorder="1"/>
    <xf numFmtId="0" fontId="25" fillId="0" borderId="14" xfId="0" applyFont="1" applyBorder="1"/>
    <xf numFmtId="1" fontId="40" fillId="3" borderId="0" xfId="0" applyNumberFormat="1" applyFont="1" applyFill="1" applyAlignment="1" applyProtection="1">
      <alignment horizontal="center"/>
      <protection locked="0"/>
    </xf>
    <xf numFmtId="166" fontId="40" fillId="3" borderId="0" xfId="0" applyNumberFormat="1" applyFont="1" applyFill="1" applyAlignment="1" applyProtection="1">
      <alignment horizontal="center"/>
      <protection locked="0"/>
    </xf>
    <xf numFmtId="1" fontId="40" fillId="3" borderId="14" xfId="0" applyNumberFormat="1" applyFont="1" applyFill="1" applyBorder="1" applyAlignment="1" applyProtection="1">
      <alignment horizontal="center"/>
      <protection locked="0"/>
    </xf>
    <xf numFmtId="1" fontId="25" fillId="3" borderId="17" xfId="0" applyNumberFormat="1" applyFont="1" applyFill="1" applyBorder="1" applyAlignment="1" applyProtection="1">
      <alignment horizontal="center"/>
      <protection locked="0"/>
    </xf>
    <xf numFmtId="0" fontId="25" fillId="0" borderId="17" xfId="0" applyFont="1" applyBorder="1"/>
    <xf numFmtId="1" fontId="25" fillId="3" borderId="30" xfId="0" applyNumberFormat="1" applyFont="1" applyFill="1" applyBorder="1" applyAlignment="1" applyProtection="1">
      <alignment horizontal="center"/>
      <protection locked="0"/>
    </xf>
    <xf numFmtId="166" fontId="25" fillId="3" borderId="30" xfId="0" applyNumberFormat="1" applyFont="1" applyFill="1" applyBorder="1" applyAlignment="1" applyProtection="1">
      <alignment horizontal="center"/>
      <protection locked="0"/>
    </xf>
    <xf numFmtId="1" fontId="25" fillId="3" borderId="9" xfId="0" applyNumberFormat="1" applyFont="1" applyFill="1" applyBorder="1" applyAlignment="1" applyProtection="1">
      <alignment horizontal="center"/>
      <protection locked="0"/>
    </xf>
    <xf numFmtId="0" fontId="25" fillId="0" borderId="9" xfId="0" applyFont="1" applyBorder="1"/>
    <xf numFmtId="1" fontId="36" fillId="3" borderId="0" xfId="3" applyNumberFormat="1" applyFont="1" applyFill="1" applyAlignment="1" applyProtection="1">
      <alignment horizontal="center"/>
      <protection locked="0"/>
    </xf>
    <xf numFmtId="1" fontId="36" fillId="3" borderId="17" xfId="0" applyNumberFormat="1" applyFont="1" applyFill="1" applyBorder="1" applyAlignment="1" applyProtection="1">
      <alignment horizontal="center"/>
      <protection locked="0"/>
    </xf>
    <xf numFmtId="1" fontId="36" fillId="3" borderId="31" xfId="0" applyNumberFormat="1" applyFont="1" applyFill="1" applyBorder="1" applyAlignment="1" applyProtection="1">
      <alignment horizontal="center"/>
      <protection locked="0"/>
    </xf>
    <xf numFmtId="1" fontId="36" fillId="3" borderId="31" xfId="3" applyNumberFormat="1" applyFont="1" applyFill="1" applyBorder="1" applyAlignment="1" applyProtection="1">
      <alignment horizontal="center"/>
      <protection locked="0"/>
    </xf>
    <xf numFmtId="166" fontId="36" fillId="3" borderId="31" xfId="0" applyNumberFormat="1" applyFont="1" applyFill="1" applyBorder="1" applyAlignment="1" applyProtection="1">
      <alignment horizontal="center"/>
      <protection locked="0"/>
    </xf>
    <xf numFmtId="1" fontId="36" fillId="3" borderId="11" xfId="0" applyNumberFormat="1" applyFont="1" applyFill="1" applyBorder="1" applyAlignment="1" applyProtection="1">
      <alignment horizontal="center"/>
      <protection locked="0"/>
    </xf>
    <xf numFmtId="0" fontId="25" fillId="0" borderId="11" xfId="0" applyFont="1" applyBorder="1"/>
    <xf numFmtId="0" fontId="0" fillId="0" borderId="13" xfId="0" applyBorder="1"/>
    <xf numFmtId="0" fontId="28" fillId="0" borderId="0" xfId="0" applyFont="1"/>
    <xf numFmtId="0" fontId="28" fillId="0" borderId="3" xfId="0" applyFont="1" applyBorder="1"/>
    <xf numFmtId="167" fontId="28" fillId="0" borderId="3" xfId="0" applyNumberFormat="1" applyFont="1" applyBorder="1" applyAlignment="1">
      <alignment horizontal="center"/>
    </xf>
    <xf numFmtId="166" fontId="28" fillId="0" borderId="0" xfId="0" applyNumberFormat="1" applyFont="1" applyAlignment="1">
      <alignment horizontal="center"/>
    </xf>
    <xf numFmtId="0" fontId="0" fillId="0" borderId="0" xfId="0" applyAlignment="1">
      <alignment horizontal="left"/>
    </xf>
    <xf numFmtId="49" fontId="0" fillId="0" borderId="0" xfId="0" applyNumberFormat="1" applyAlignment="1">
      <alignment horizontal="left"/>
    </xf>
    <xf numFmtId="49" fontId="0" fillId="0" borderId="0" xfId="0" applyNumberFormat="1"/>
    <xf numFmtId="0" fontId="0" fillId="0" borderId="17" xfId="0" applyBorder="1"/>
    <xf numFmtId="166" fontId="0" fillId="0" borderId="14" xfId="0" applyNumberFormat="1" applyBorder="1"/>
    <xf numFmtId="0" fontId="0" fillId="0" borderId="32" xfId="0" applyBorder="1"/>
    <xf numFmtId="0" fontId="0" fillId="0" borderId="33" xfId="0" applyBorder="1"/>
    <xf numFmtId="0" fontId="0" fillId="2" borderId="14" xfId="0" applyFill="1" applyBorder="1"/>
    <xf numFmtId="0" fontId="0" fillId="0" borderId="9" xfId="0" applyBorder="1"/>
    <xf numFmtId="0" fontId="42" fillId="2" borderId="0" xfId="0" applyFont="1" applyFill="1"/>
    <xf numFmtId="0" fontId="43" fillId="2" borderId="0" xfId="0" applyFont="1" applyFill="1" applyAlignment="1">
      <alignment vertical="center"/>
    </xf>
    <xf numFmtId="0" fontId="44" fillId="6" borderId="3" xfId="0" applyFont="1" applyFill="1" applyBorder="1" applyAlignment="1">
      <alignment vertical="center" wrapText="1"/>
    </xf>
    <xf numFmtId="0" fontId="43" fillId="6" borderId="3" xfId="0" applyFont="1" applyFill="1" applyBorder="1" applyAlignment="1">
      <alignment vertical="center" wrapText="1"/>
    </xf>
    <xf numFmtId="0" fontId="45" fillId="0" borderId="3" xfId="0" applyFont="1" applyBorder="1" applyAlignment="1">
      <alignment vertical="center" wrapText="1"/>
    </xf>
    <xf numFmtId="0" fontId="45" fillId="0" borderId="3" xfId="0" applyFont="1" applyBorder="1"/>
    <xf numFmtId="0" fontId="45" fillId="2" borderId="3" xfId="0" applyFont="1" applyFill="1" applyBorder="1" applyAlignment="1">
      <alignment vertical="center" wrapText="1"/>
    </xf>
    <xf numFmtId="0" fontId="45" fillId="0" borderId="34" xfId="0" applyFont="1" applyBorder="1" applyAlignment="1">
      <alignment vertical="center" wrapText="1"/>
    </xf>
    <xf numFmtId="0" fontId="46" fillId="0" borderId="0" xfId="0" applyFont="1"/>
    <xf numFmtId="166" fontId="47" fillId="0" borderId="0" xfId="0" applyNumberFormat="1" applyFont="1" applyAlignment="1">
      <alignment horizontal="center"/>
    </xf>
    <xf numFmtId="2" fontId="2" fillId="0" borderId="3" xfId="0" applyNumberFormat="1" applyFont="1" applyBorder="1" applyAlignment="1">
      <alignment horizontal="center"/>
    </xf>
    <xf numFmtId="166" fontId="2" fillId="0" borderId="3" xfId="0" applyNumberFormat="1" applyFont="1" applyBorder="1" applyAlignment="1">
      <alignment horizontal="center"/>
    </xf>
    <xf numFmtId="0" fontId="48" fillId="0" borderId="0" xfId="0" applyFont="1"/>
    <xf numFmtId="166" fontId="49" fillId="0" borderId="0" xfId="0" applyNumberFormat="1" applyFont="1" applyAlignment="1">
      <alignment horizontal="center"/>
    </xf>
    <xf numFmtId="166" fontId="50" fillId="0" borderId="0" xfId="0" applyNumberFormat="1" applyFont="1" applyAlignment="1">
      <alignment horizontal="center"/>
    </xf>
    <xf numFmtId="0" fontId="46" fillId="0" borderId="0" xfId="0" applyFont="1" applyAlignment="1">
      <alignment horizontal="left"/>
    </xf>
    <xf numFmtId="0" fontId="48" fillId="0" borderId="3" xfId="0" applyFont="1" applyBorder="1" applyAlignment="1">
      <alignment horizontal="center"/>
    </xf>
    <xf numFmtId="0" fontId="51" fillId="0" borderId="3" xfId="0" applyFont="1" applyBorder="1" applyAlignment="1">
      <alignment horizontal="center"/>
    </xf>
    <xf numFmtId="0" fontId="48" fillId="0" borderId="0" xfId="0" applyFont="1" applyAlignment="1">
      <alignment horizontal="center"/>
    </xf>
    <xf numFmtId="0" fontId="51" fillId="0" borderId="0" xfId="0" applyFont="1" applyAlignment="1">
      <alignment horizontal="center"/>
    </xf>
    <xf numFmtId="166" fontId="54" fillId="0" borderId="35" xfId="0" applyNumberFormat="1" applyFont="1" applyBorder="1" applyAlignment="1">
      <alignment horizontal="center"/>
    </xf>
    <xf numFmtId="0" fontId="46" fillId="0" borderId="35" xfId="0" applyFont="1" applyBorder="1"/>
    <xf numFmtId="166" fontId="54" fillId="0" borderId="19" xfId="0" applyNumberFormat="1" applyFont="1" applyBorder="1" applyAlignment="1">
      <alignment horizontal="center"/>
    </xf>
    <xf numFmtId="0" fontId="46" fillId="0" borderId="19" xfId="0" applyFont="1" applyBorder="1"/>
    <xf numFmtId="0" fontId="2" fillId="0" borderId="0" xfId="0" applyFont="1"/>
    <xf numFmtId="166" fontId="54" fillId="0" borderId="31" xfId="0" applyNumberFormat="1" applyFont="1" applyBorder="1" applyAlignment="1">
      <alignment horizontal="center"/>
    </xf>
    <xf numFmtId="0" fontId="46" fillId="0" borderId="36" xfId="0" applyFont="1" applyBorder="1"/>
    <xf numFmtId="166" fontId="54" fillId="0" borderId="30" xfId="0" applyNumberFormat="1" applyFont="1" applyBorder="1" applyAlignment="1">
      <alignment horizontal="center"/>
    </xf>
    <xf numFmtId="0" fontId="46" fillId="0" borderId="37" xfId="0" applyFont="1" applyBorder="1"/>
    <xf numFmtId="2" fontId="47" fillId="0" borderId="38" xfId="0" applyNumberFormat="1" applyFont="1" applyBorder="1" applyAlignment="1">
      <alignment horizontal="center"/>
    </xf>
    <xf numFmtId="0" fontId="46" fillId="0" borderId="38" xfId="0" applyFont="1" applyBorder="1" applyAlignment="1">
      <alignment horizontal="center"/>
    </xf>
    <xf numFmtId="0" fontId="52" fillId="0" borderId="38" xfId="0" applyFont="1" applyBorder="1" applyAlignment="1">
      <alignment horizontal="center"/>
    </xf>
    <xf numFmtId="0" fontId="50" fillId="0" borderId="38" xfId="0" applyFont="1" applyBorder="1"/>
    <xf numFmtId="0" fontId="50" fillId="0" borderId="38" xfId="0" applyFont="1" applyBorder="1" applyAlignment="1">
      <alignment horizontal="center"/>
    </xf>
    <xf numFmtId="0" fontId="55" fillId="0" borderId="39" xfId="0" applyFont="1" applyBorder="1"/>
    <xf numFmtId="2" fontId="47" fillId="0" borderId="0" xfId="0" applyNumberFormat="1" applyFont="1" applyAlignment="1">
      <alignment horizontal="center"/>
    </xf>
    <xf numFmtId="0" fontId="46" fillId="0" borderId="0" xfId="0" applyFont="1" applyAlignment="1">
      <alignment horizontal="center"/>
    </xf>
    <xf numFmtId="166" fontId="47" fillId="0" borderId="38" xfId="0" applyNumberFormat="1" applyFont="1" applyBorder="1" applyAlignment="1">
      <alignment horizontal="center"/>
    </xf>
    <xf numFmtId="166" fontId="50" fillId="0" borderId="38" xfId="0" applyNumberFormat="1" applyFont="1" applyBorder="1" applyAlignment="1">
      <alignment horizontal="center"/>
    </xf>
    <xf numFmtId="0" fontId="26" fillId="0" borderId="0" xfId="0" applyFont="1"/>
    <xf numFmtId="0" fontId="26" fillId="0" borderId="40" xfId="0" applyFont="1" applyBorder="1"/>
    <xf numFmtId="0" fontId="56" fillId="0" borderId="40" xfId="0" applyFont="1" applyBorder="1" applyAlignment="1">
      <alignment horizontal="center"/>
    </xf>
    <xf numFmtId="0" fontId="56" fillId="0" borderId="41" xfId="0" applyFont="1" applyBorder="1" applyAlignment="1">
      <alignment horizontal="center"/>
    </xf>
    <xf numFmtId="0" fontId="56" fillId="0" borderId="41" xfId="0" applyFont="1" applyBorder="1"/>
    <xf numFmtId="0" fontId="56" fillId="0" borderId="22" xfId="0" applyFont="1" applyBorder="1"/>
    <xf numFmtId="0" fontId="56" fillId="0" borderId="0" xfId="0" applyFont="1"/>
    <xf numFmtId="165" fontId="46" fillId="2" borderId="14" xfId="0" applyNumberFormat="1" applyFont="1" applyFill="1" applyBorder="1" applyAlignment="1">
      <alignment horizontal="center"/>
    </xf>
    <xf numFmtId="0" fontId="56" fillId="0" borderId="42" xfId="0" applyFont="1" applyBorder="1"/>
    <xf numFmtId="0" fontId="56" fillId="0" borderId="21" xfId="0" applyFont="1" applyBorder="1"/>
    <xf numFmtId="0" fontId="26" fillId="0" borderId="43" xfId="0" applyFont="1" applyBorder="1"/>
    <xf numFmtId="49" fontId="57" fillId="0" borderId="43" xfId="0" applyNumberFormat="1" applyFont="1" applyBorder="1" applyAlignment="1">
      <alignment horizontal="center" vertical="center"/>
    </xf>
    <xf numFmtId="49" fontId="56" fillId="0" borderId="43" xfId="0" applyNumberFormat="1" applyFont="1" applyBorder="1" applyAlignment="1">
      <alignment horizontal="center"/>
    </xf>
    <xf numFmtId="0" fontId="56" fillId="0" borderId="43" xfId="0" applyFont="1" applyBorder="1"/>
    <xf numFmtId="0" fontId="56" fillId="0" borderId="44" xfId="0" applyFont="1" applyBorder="1"/>
    <xf numFmtId="0" fontId="26" fillId="0" borderId="45" xfId="0" applyFont="1" applyBorder="1"/>
    <xf numFmtId="0" fontId="57" fillId="0" borderId="45" xfId="0" applyFont="1" applyBorder="1"/>
    <xf numFmtId="0" fontId="56" fillId="0" borderId="45" xfId="0" applyFont="1" applyBorder="1"/>
    <xf numFmtId="0" fontId="57" fillId="0" borderId="39" xfId="0" applyFont="1" applyBorder="1"/>
    <xf numFmtId="165" fontId="50" fillId="0" borderId="0" xfId="0" applyNumberFormat="1" applyFont="1" applyAlignment="1">
      <alignment horizontal="center"/>
    </xf>
    <xf numFmtId="2" fontId="50" fillId="0" borderId="0" xfId="0" applyNumberFormat="1" applyFont="1" applyAlignment="1">
      <alignment horizontal="center"/>
    </xf>
    <xf numFmtId="0" fontId="56" fillId="0" borderId="39" xfId="0" applyFont="1" applyBorder="1" applyAlignment="1">
      <alignment horizontal="center" vertical="center"/>
    </xf>
    <xf numFmtId="0" fontId="57" fillId="0" borderId="40" xfId="0" applyFont="1" applyBorder="1"/>
    <xf numFmtId="166" fontId="50" fillId="0" borderId="3" xfId="0" applyNumberFormat="1" applyFont="1" applyBorder="1" applyAlignment="1">
      <alignment horizontal="center"/>
    </xf>
    <xf numFmtId="166" fontId="50" fillId="0" borderId="46" xfId="0" applyNumberFormat="1" applyFont="1" applyBorder="1" applyAlignment="1">
      <alignment horizontal="center"/>
    </xf>
    <xf numFmtId="0" fontId="46" fillId="0" borderId="7" xfId="0" applyFont="1" applyBorder="1"/>
    <xf numFmtId="0" fontId="56" fillId="0" borderId="47" xfId="0" applyFont="1" applyBorder="1" applyAlignment="1">
      <alignment horizontal="center" vertical="center"/>
    </xf>
    <xf numFmtId="0" fontId="58" fillId="0" borderId="0" xfId="0" applyFont="1" applyAlignment="1">
      <alignment horizontal="center"/>
    </xf>
    <xf numFmtId="0" fontId="56" fillId="0" borderId="40" xfId="0" applyFont="1" applyBorder="1"/>
    <xf numFmtId="0" fontId="57" fillId="0" borderId="47" xfId="0" applyFont="1" applyBorder="1"/>
    <xf numFmtId="0" fontId="26" fillId="0" borderId="42" xfId="0" applyFont="1" applyBorder="1"/>
    <xf numFmtId="0" fontId="57" fillId="0" borderId="42" xfId="0" applyFont="1" applyBorder="1"/>
    <xf numFmtId="0" fontId="46" fillId="0" borderId="14" xfId="0" applyFont="1" applyBorder="1"/>
    <xf numFmtId="0" fontId="57" fillId="0" borderId="21" xfId="0" applyFont="1" applyBorder="1"/>
    <xf numFmtId="0" fontId="50" fillId="0" borderId="0" xfId="0" applyFont="1" applyAlignment="1">
      <alignment horizontal="center"/>
    </xf>
    <xf numFmtId="0" fontId="58" fillId="0" borderId="0" xfId="0" applyFont="1"/>
    <xf numFmtId="165" fontId="0" fillId="2" borderId="14" xfId="0" applyNumberFormat="1" applyFill="1" applyBorder="1" applyAlignment="1">
      <alignment horizontal="center"/>
    </xf>
    <xf numFmtId="0" fontId="46" fillId="0" borderId="13" xfId="0" applyFont="1" applyBorder="1" applyAlignment="1">
      <alignment horizontal="center"/>
    </xf>
    <xf numFmtId="0" fontId="46" fillId="0" borderId="13" xfId="0" applyFont="1" applyBorder="1"/>
    <xf numFmtId="0" fontId="46" fillId="0" borderId="14" xfId="0" applyFont="1" applyBorder="1" applyAlignment="1">
      <alignment horizontal="center"/>
    </xf>
    <xf numFmtId="0" fontId="0" fillId="0" borderId="48" xfId="0" applyBorder="1"/>
    <xf numFmtId="49" fontId="47" fillId="0" borderId="48" xfId="0" applyNumberFormat="1" applyFont="1" applyBorder="1" applyAlignment="1">
      <alignment horizontal="center" vertical="center"/>
    </xf>
    <xf numFmtId="49" fontId="46" fillId="0" borderId="48" xfId="0" applyNumberFormat="1" applyFont="1" applyBorder="1" applyAlignment="1">
      <alignment horizontal="center"/>
    </xf>
    <xf numFmtId="0" fontId="46" fillId="0" borderId="48" xfId="0" applyFont="1" applyBorder="1"/>
    <xf numFmtId="0" fontId="47" fillId="0" borderId="17" xfId="0" applyFont="1" applyBorder="1"/>
    <xf numFmtId="0" fontId="46" fillId="0" borderId="17" xfId="0" applyFont="1" applyBorder="1"/>
    <xf numFmtId="0" fontId="47" fillId="0" borderId="14" xfId="0" applyFont="1" applyBorder="1"/>
    <xf numFmtId="0" fontId="2" fillId="0" borderId="0" xfId="0" applyFont="1" applyAlignment="1">
      <alignment horizontal="center"/>
    </xf>
    <xf numFmtId="0" fontId="0" fillId="0" borderId="0" xfId="0" applyAlignment="1">
      <alignment horizontal="center"/>
    </xf>
    <xf numFmtId="0" fontId="47" fillId="0" borderId="0" xfId="0" applyFont="1"/>
    <xf numFmtId="166" fontId="47" fillId="0" borderId="49" xfId="0" applyNumberFormat="1" applyFont="1" applyBorder="1" applyAlignment="1">
      <alignment horizontal="center"/>
    </xf>
    <xf numFmtId="166" fontId="47" fillId="0" borderId="3" xfId="0" applyNumberFormat="1" applyFont="1" applyBorder="1" applyAlignment="1">
      <alignment horizontal="center"/>
    </xf>
    <xf numFmtId="0" fontId="46" fillId="0" borderId="3" xfId="0" applyFont="1" applyBorder="1" applyAlignment="1">
      <alignment horizontal="center"/>
    </xf>
    <xf numFmtId="0" fontId="46" fillId="0" borderId="3" xfId="0" applyFont="1" applyBorder="1"/>
    <xf numFmtId="0" fontId="52" fillId="0" borderId="0" xfId="0" applyFont="1" applyAlignment="1">
      <alignment horizontal="center"/>
    </xf>
    <xf numFmtId="0" fontId="50" fillId="0" borderId="0" xfId="0" applyFont="1"/>
    <xf numFmtId="166" fontId="46" fillId="0" borderId="14" xfId="0" applyNumberFormat="1" applyFont="1" applyBorder="1" applyAlignment="1">
      <alignment horizontal="center"/>
    </xf>
    <xf numFmtId="165" fontId="46" fillId="0" borderId="33" xfId="0" applyNumberFormat="1" applyFont="1" applyBorder="1" applyAlignment="1">
      <alignment horizontal="center"/>
    </xf>
    <xf numFmtId="165" fontId="46" fillId="0" borderId="14" xfId="0" applyNumberFormat="1" applyFont="1" applyBorder="1" applyAlignment="1">
      <alignment horizontal="center"/>
    </xf>
    <xf numFmtId="49" fontId="47" fillId="0" borderId="18" xfId="0" applyNumberFormat="1" applyFont="1" applyBorder="1" applyAlignment="1">
      <alignment horizontal="center" vertical="center"/>
    </xf>
    <xf numFmtId="49" fontId="46" fillId="0" borderId="10" xfId="0" applyNumberFormat="1" applyFont="1" applyBorder="1" applyAlignment="1">
      <alignment horizontal="center"/>
    </xf>
    <xf numFmtId="0" fontId="46" fillId="0" borderId="10" xfId="0" applyFont="1" applyBorder="1"/>
    <xf numFmtId="0" fontId="46" fillId="0" borderId="9" xfId="0" applyFont="1" applyBorder="1"/>
    <xf numFmtId="0" fontId="46" fillId="0" borderId="51" xfId="0" applyFont="1" applyBorder="1"/>
    <xf numFmtId="0" fontId="59" fillId="0" borderId="0" xfId="0" applyFont="1"/>
    <xf numFmtId="0" fontId="46" fillId="0" borderId="38" xfId="0" applyFont="1" applyBorder="1"/>
    <xf numFmtId="165" fontId="46" fillId="0" borderId="50" xfId="0" applyNumberFormat="1" applyFont="1" applyBorder="1" applyAlignment="1">
      <alignment horizontal="center"/>
    </xf>
    <xf numFmtId="165" fontId="46" fillId="0" borderId="17" xfId="0" applyNumberFormat="1" applyFont="1" applyBorder="1" applyAlignment="1">
      <alignment horizontal="center"/>
    </xf>
    <xf numFmtId="0" fontId="47" fillId="0" borderId="33" xfId="0" applyFont="1" applyBorder="1"/>
    <xf numFmtId="0" fontId="0" fillId="0" borderId="38" xfId="0" applyBorder="1" applyAlignment="1">
      <alignment horizontal="center"/>
    </xf>
    <xf numFmtId="166" fontId="47" fillId="0" borderId="53" xfId="0" applyNumberFormat="1" applyFont="1" applyBorder="1" applyAlignment="1">
      <alignment horizontal="center"/>
    </xf>
    <xf numFmtId="166" fontId="47" fillId="0" borderId="54" xfId="0" applyNumberFormat="1" applyFont="1" applyBorder="1" applyAlignment="1">
      <alignment horizontal="center"/>
    </xf>
    <xf numFmtId="166" fontId="54" fillId="0" borderId="55" xfId="0" applyNumberFormat="1" applyFont="1" applyBorder="1" applyAlignment="1">
      <alignment horizontal="center"/>
    </xf>
    <xf numFmtId="0" fontId="46" fillId="0" borderId="56" xfId="0" applyFont="1" applyBorder="1"/>
    <xf numFmtId="166" fontId="54" fillId="0" borderId="57" xfId="0" applyNumberFormat="1" applyFont="1" applyBorder="1" applyAlignment="1">
      <alignment horizontal="center"/>
    </xf>
    <xf numFmtId="166" fontId="54" fillId="0" borderId="9" xfId="0" applyNumberFormat="1" applyFont="1" applyBorder="1" applyAlignment="1">
      <alignment horizontal="center"/>
    </xf>
    <xf numFmtId="0" fontId="46" fillId="0" borderId="58" xfId="0" applyFont="1" applyBorder="1"/>
    <xf numFmtId="0" fontId="58" fillId="0" borderId="3" xfId="0" applyFont="1" applyBorder="1"/>
    <xf numFmtId="0" fontId="58" fillId="0" borderId="46" xfId="0" applyFont="1" applyBorder="1"/>
    <xf numFmtId="1" fontId="58" fillId="0" borderId="0" xfId="0" applyNumberFormat="1" applyFont="1" applyAlignment="1">
      <alignment horizontal="center"/>
    </xf>
    <xf numFmtId="0" fontId="0" fillId="0" borderId="11" xfId="0" applyBorder="1"/>
    <xf numFmtId="0" fontId="46" fillId="0" borderId="9" xfId="0" applyFont="1" applyBorder="1" applyAlignment="1">
      <alignment horizontal="center"/>
    </xf>
    <xf numFmtId="0" fontId="46" fillId="0" borderId="10" xfId="0" applyFont="1" applyBorder="1" applyAlignment="1">
      <alignment horizontal="center"/>
    </xf>
    <xf numFmtId="2" fontId="58" fillId="0" borderId="0" xfId="0" applyNumberFormat="1" applyFont="1" applyAlignment="1">
      <alignment horizontal="center"/>
    </xf>
    <xf numFmtId="2" fontId="46" fillId="0" borderId="0" xfId="0" applyNumberFormat="1" applyFont="1"/>
    <xf numFmtId="166" fontId="54" fillId="0" borderId="61" xfId="0" applyNumberFormat="1" applyFont="1" applyBorder="1" applyAlignment="1">
      <alignment horizontal="center"/>
    </xf>
    <xf numFmtId="166" fontId="54" fillId="0" borderId="62" xfId="0" applyNumberFormat="1" applyFont="1" applyBorder="1" applyAlignment="1">
      <alignment horizontal="center"/>
    </xf>
    <xf numFmtId="0" fontId="46" fillId="0" borderId="63" xfId="0" applyFont="1" applyBorder="1"/>
    <xf numFmtId="0" fontId="58" fillId="0" borderId="3" xfId="0" applyFont="1" applyBorder="1" applyAlignment="1">
      <alignment horizontal="center"/>
    </xf>
    <xf numFmtId="0" fontId="2" fillId="0" borderId="11" xfId="0" applyFont="1" applyBorder="1"/>
    <xf numFmtId="0" fontId="46" fillId="0" borderId="64" xfId="0" applyFont="1" applyBorder="1"/>
    <xf numFmtId="0" fontId="58" fillId="0" borderId="38" xfId="0" applyFont="1" applyBorder="1"/>
    <xf numFmtId="0" fontId="54" fillId="0" borderId="0" xfId="0" applyFont="1"/>
    <xf numFmtId="2" fontId="54" fillId="0" borderId="0" xfId="0" applyNumberFormat="1" applyFont="1"/>
    <xf numFmtId="0" fontId="58" fillId="0" borderId="38" xfId="0" applyFont="1" applyBorder="1" applyAlignment="1">
      <alignment horizontal="center"/>
    </xf>
    <xf numFmtId="0" fontId="46" fillId="0" borderId="11" xfId="0" applyFont="1" applyBorder="1" applyAlignment="1">
      <alignment horizontal="center"/>
    </xf>
    <xf numFmtId="49" fontId="46" fillId="2" borderId="14" xfId="0" applyNumberFormat="1" applyFont="1" applyFill="1" applyBorder="1" applyAlignment="1">
      <alignment horizontal="left"/>
    </xf>
    <xf numFmtId="0" fontId="46" fillId="0" borderId="60" xfId="0" applyFont="1" applyBorder="1"/>
    <xf numFmtId="49" fontId="47" fillId="0" borderId="10" xfId="0" applyNumberFormat="1" applyFont="1" applyBorder="1" applyAlignment="1">
      <alignment horizontal="center" vertical="center"/>
    </xf>
    <xf numFmtId="0" fontId="0" fillId="0" borderId="68" xfId="0" applyBorder="1"/>
    <xf numFmtId="166" fontId="47" fillId="0" borderId="38" xfId="0" applyNumberFormat="1" applyFont="1" applyBorder="1" applyAlignment="1">
      <alignment horizontal="center" vertical="center"/>
    </xf>
    <xf numFmtId="0" fontId="46" fillId="0" borderId="49" xfId="0" applyFont="1" applyBorder="1" applyAlignment="1">
      <alignment horizontal="center"/>
    </xf>
    <xf numFmtId="166" fontId="61" fillId="0" borderId="38" xfId="0" applyNumberFormat="1" applyFont="1" applyBorder="1" applyAlignment="1">
      <alignment horizontal="center" vertical="center"/>
    </xf>
    <xf numFmtId="4" fontId="4" fillId="0" borderId="0" xfId="0" applyNumberFormat="1" applyFont="1" applyAlignment="1">
      <alignment horizontal="center"/>
    </xf>
    <xf numFmtId="166" fontId="46" fillId="0" borderId="38" xfId="0" applyNumberFormat="1" applyFont="1" applyBorder="1" applyAlignment="1">
      <alignment horizontal="center" vertical="center"/>
    </xf>
    <xf numFmtId="166" fontId="50" fillId="0" borderId="38" xfId="0" applyNumberFormat="1" applyFont="1" applyBorder="1" applyAlignment="1">
      <alignment horizontal="center" vertical="center"/>
    </xf>
    <xf numFmtId="0" fontId="50" fillId="0" borderId="67" xfId="0" applyFont="1" applyBorder="1" applyAlignment="1">
      <alignment horizontal="center"/>
    </xf>
    <xf numFmtId="0" fontId="46" fillId="0" borderId="59" xfId="0" applyFont="1" applyBorder="1" applyAlignment="1">
      <alignment horizontal="center"/>
    </xf>
    <xf numFmtId="165" fontId="46" fillId="0" borderId="0" xfId="0" applyNumberFormat="1" applyFont="1" applyAlignment="1">
      <alignment horizontal="center"/>
    </xf>
    <xf numFmtId="0" fontId="62" fillId="0" borderId="14" xfId="0" applyFont="1" applyBorder="1" applyAlignment="1">
      <alignment horizontal="center"/>
    </xf>
    <xf numFmtId="166" fontId="0" fillId="0" borderId="0" xfId="0" applyNumberFormat="1" applyAlignment="1">
      <alignment horizontal="center"/>
    </xf>
    <xf numFmtId="166" fontId="46" fillId="0" borderId="0" xfId="0" applyNumberFormat="1" applyFont="1" applyAlignment="1">
      <alignment horizontal="center"/>
    </xf>
    <xf numFmtId="2" fontId="46" fillId="0" borderId="0" xfId="0" applyNumberFormat="1" applyFont="1" applyAlignment="1">
      <alignment horizontal="center"/>
    </xf>
    <xf numFmtId="166" fontId="47" fillId="0" borderId="67" xfId="0" applyNumberFormat="1" applyFont="1" applyBorder="1" applyAlignment="1">
      <alignment horizontal="center"/>
    </xf>
    <xf numFmtId="0" fontId="52" fillId="0" borderId="67" xfId="0" applyFont="1" applyBorder="1" applyAlignment="1">
      <alignment horizontal="center"/>
    </xf>
    <xf numFmtId="0" fontId="46" fillId="0" borderId="50" xfId="0" applyFont="1" applyBorder="1" applyAlignment="1">
      <alignment horizontal="center"/>
    </xf>
    <xf numFmtId="0" fontId="47" fillId="0" borderId="57" xfId="0" applyFont="1" applyBorder="1"/>
    <xf numFmtId="0" fontId="59" fillId="0" borderId="31" xfId="0" applyFont="1" applyBorder="1"/>
    <xf numFmtId="0" fontId="54" fillId="0" borderId="0" xfId="0" applyFont="1" applyAlignment="1">
      <alignment horizontal="center"/>
    </xf>
    <xf numFmtId="0" fontId="47" fillId="0" borderId="70" xfId="0" applyFont="1" applyBorder="1"/>
    <xf numFmtId="0" fontId="47" fillId="0" borderId="51" xfId="0" applyFont="1" applyBorder="1"/>
    <xf numFmtId="0" fontId="46" fillId="0" borderId="31" xfId="0" applyFont="1" applyBorder="1" applyAlignment="1">
      <alignment horizontal="center"/>
    </xf>
    <xf numFmtId="0" fontId="62" fillId="0" borderId="11" xfId="0" applyFont="1" applyBorder="1" applyAlignment="1">
      <alignment horizontal="center"/>
    </xf>
    <xf numFmtId="0" fontId="52" fillId="0" borderId="65" xfId="0" applyFont="1" applyBorder="1" applyAlignment="1">
      <alignment horizontal="center"/>
    </xf>
    <xf numFmtId="0" fontId="52" fillId="0" borderId="71" xfId="0" applyFont="1" applyBorder="1" applyAlignment="1">
      <alignment horizontal="center"/>
    </xf>
    <xf numFmtId="0" fontId="50" fillId="0" borderId="71" xfId="0" applyFont="1" applyBorder="1" applyAlignment="1">
      <alignment horizontal="center"/>
    </xf>
    <xf numFmtId="165" fontId="46" fillId="0" borderId="59" xfId="0" applyNumberFormat="1" applyFont="1" applyBorder="1" applyAlignment="1">
      <alignment horizontal="center"/>
    </xf>
    <xf numFmtId="165" fontId="46" fillId="0" borderId="11" xfId="0" applyNumberFormat="1" applyFont="1" applyBorder="1" applyAlignment="1">
      <alignment horizontal="center"/>
    </xf>
    <xf numFmtId="0" fontId="50" fillId="0" borderId="65" xfId="0" applyFont="1" applyBorder="1" applyAlignment="1">
      <alignment horizontal="center"/>
    </xf>
    <xf numFmtId="0" fontId="58" fillId="5" borderId="38" xfId="0" applyFont="1" applyFill="1" applyBorder="1" applyAlignment="1">
      <alignment horizontal="center"/>
    </xf>
    <xf numFmtId="0" fontId="59" fillId="0" borderId="73" xfId="0" applyFont="1" applyBorder="1"/>
    <xf numFmtId="165" fontId="47" fillId="0" borderId="0" xfId="0" applyNumberFormat="1" applyFont="1" applyAlignment="1">
      <alignment horizontal="center" vertical="center"/>
    </xf>
    <xf numFmtId="165" fontId="46" fillId="2" borderId="11" xfId="0" applyNumberFormat="1" applyFont="1" applyFill="1" applyBorder="1" applyAlignment="1">
      <alignment horizontal="center"/>
    </xf>
    <xf numFmtId="49" fontId="47" fillId="0" borderId="9" xfId="0" applyNumberFormat="1" applyFont="1" applyBorder="1" applyAlignment="1">
      <alignment horizontal="center" vertical="center"/>
    </xf>
    <xf numFmtId="0" fontId="58" fillId="5" borderId="0" xfId="0" applyFont="1" applyFill="1" applyAlignment="1">
      <alignment horizontal="center"/>
    </xf>
    <xf numFmtId="166" fontId="50" fillId="5" borderId="38" xfId="0" applyNumberFormat="1" applyFont="1" applyFill="1" applyBorder="1" applyAlignment="1">
      <alignment horizontal="center"/>
    </xf>
    <xf numFmtId="0" fontId="58" fillId="5" borderId="38" xfId="0" applyFont="1" applyFill="1" applyBorder="1"/>
    <xf numFmtId="0" fontId="59" fillId="0" borderId="60" xfId="0" applyFont="1" applyBorder="1"/>
    <xf numFmtId="0" fontId="46" fillId="0" borderId="74" xfId="0" applyFont="1" applyBorder="1"/>
    <xf numFmtId="0" fontId="46" fillId="0" borderId="74" xfId="0" applyFont="1" applyBorder="1" applyAlignment="1">
      <alignment horizontal="center"/>
    </xf>
    <xf numFmtId="165" fontId="46" fillId="0" borderId="11" xfId="0" applyNumberFormat="1" applyFont="1" applyBorder="1" applyAlignment="1">
      <alignment horizontal="center" vertical="center"/>
    </xf>
    <xf numFmtId="165" fontId="46" fillId="0" borderId="14" xfId="0" applyNumberFormat="1" applyFont="1" applyBorder="1" applyAlignment="1">
      <alignment horizontal="center" vertical="center"/>
    </xf>
    <xf numFmtId="0" fontId="46" fillId="0" borderId="32" xfId="0" applyFont="1" applyBorder="1"/>
    <xf numFmtId="49" fontId="46" fillId="0" borderId="9" xfId="0" applyNumberFormat="1" applyFont="1" applyBorder="1" applyAlignment="1">
      <alignment horizontal="center"/>
    </xf>
    <xf numFmtId="0" fontId="52" fillId="0" borderId="75" xfId="0" applyFont="1" applyBorder="1" applyAlignment="1">
      <alignment horizontal="center"/>
    </xf>
    <xf numFmtId="0" fontId="50" fillId="0" borderId="75" xfId="0" applyFont="1" applyBorder="1" applyAlignment="1">
      <alignment horizontal="center"/>
    </xf>
    <xf numFmtId="0" fontId="50" fillId="0" borderId="76" xfId="0" applyFont="1" applyBorder="1" applyAlignment="1">
      <alignment horizontal="center"/>
    </xf>
    <xf numFmtId="0" fontId="63" fillId="0" borderId="0" xfId="0" applyFont="1" applyAlignment="1">
      <alignment horizontal="center"/>
    </xf>
    <xf numFmtId="0" fontId="52" fillId="0" borderId="49" xfId="0" applyFont="1" applyBorder="1" applyAlignment="1">
      <alignment horizontal="center"/>
    </xf>
    <xf numFmtId="0" fontId="52" fillId="0" borderId="3" xfId="0" applyFont="1" applyBorder="1" applyAlignment="1">
      <alignment horizontal="center"/>
    </xf>
    <xf numFmtId="0" fontId="50" fillId="0" borderId="3" xfId="0" applyFont="1" applyBorder="1" applyAlignment="1">
      <alignment horizontal="center"/>
    </xf>
    <xf numFmtId="0" fontId="46" fillId="0" borderId="17" xfId="0" applyFont="1" applyBorder="1" applyAlignment="1">
      <alignment horizontal="center"/>
    </xf>
    <xf numFmtId="0" fontId="46" fillId="0" borderId="77" xfId="0" applyFont="1" applyBorder="1"/>
    <xf numFmtId="0" fontId="60" fillId="0" borderId="3" xfId="0" applyFont="1" applyBorder="1" applyAlignment="1">
      <alignment horizontal="center" vertical="top"/>
    </xf>
    <xf numFmtId="165" fontId="56" fillId="0" borderId="47" xfId="0" applyNumberFormat="1" applyFont="1" applyBorder="1" applyAlignment="1">
      <alignment horizontal="center"/>
    </xf>
    <xf numFmtId="165" fontId="56" fillId="0" borderId="41" xfId="0" applyNumberFormat="1" applyFont="1" applyBorder="1" applyAlignment="1">
      <alignment horizontal="center"/>
    </xf>
    <xf numFmtId="0" fontId="56" fillId="0" borderId="22" xfId="0" applyFont="1" applyBorder="1" applyAlignment="1">
      <alignment horizontal="center" vertical="center"/>
    </xf>
    <xf numFmtId="0" fontId="52" fillId="0" borderId="46" xfId="0" applyFont="1" applyBorder="1" applyAlignment="1">
      <alignment horizontal="center"/>
    </xf>
    <xf numFmtId="165" fontId="46" fillId="0" borderId="27" xfId="0" applyNumberFormat="1" applyFont="1" applyBorder="1" applyAlignment="1">
      <alignment horizontal="center"/>
    </xf>
    <xf numFmtId="0" fontId="46" fillId="0" borderId="14" xfId="0" applyFont="1" applyBorder="1" applyAlignment="1">
      <alignment horizontal="center" vertical="center"/>
    </xf>
    <xf numFmtId="49" fontId="47" fillId="0" borderId="78" xfId="0" applyNumberFormat="1" applyFont="1" applyBorder="1" applyAlignment="1">
      <alignment horizontal="center" vertical="center"/>
    </xf>
    <xf numFmtId="49" fontId="46" fillId="0" borderId="78" xfId="0" applyNumberFormat="1" applyFont="1" applyBorder="1" applyAlignment="1">
      <alignment horizontal="center"/>
    </xf>
    <xf numFmtId="166" fontId="50" fillId="0" borderId="49" xfId="0" applyNumberFormat="1" applyFont="1" applyBorder="1" applyAlignment="1">
      <alignment horizontal="center"/>
    </xf>
    <xf numFmtId="166" fontId="54" fillId="0" borderId="79" xfId="0" applyNumberFormat="1" applyFont="1" applyBorder="1" applyAlignment="1">
      <alignment horizontal="center"/>
    </xf>
    <xf numFmtId="0" fontId="0" fillId="0" borderId="15" xfId="0" applyBorder="1"/>
    <xf numFmtId="166" fontId="54" fillId="0" borderId="80" xfId="0" applyNumberFormat="1" applyFont="1" applyBorder="1" applyAlignment="1">
      <alignment horizontal="center"/>
    </xf>
    <xf numFmtId="166" fontId="54" fillId="0" borderId="81" xfId="0" applyNumberFormat="1" applyFont="1" applyBorder="1" applyAlignment="1">
      <alignment horizontal="center"/>
    </xf>
    <xf numFmtId="0" fontId="46" fillId="0" borderId="79" xfId="0" applyFont="1" applyBorder="1"/>
    <xf numFmtId="0" fontId="46" fillId="0" borderId="80" xfId="0" applyFont="1" applyBorder="1"/>
    <xf numFmtId="0" fontId="46" fillId="0" borderId="82" xfId="0" applyFont="1" applyBorder="1"/>
    <xf numFmtId="0" fontId="47" fillId="0" borderId="83" xfId="0" applyFont="1" applyBorder="1"/>
    <xf numFmtId="166" fontId="47" fillId="0" borderId="8" xfId="0" applyNumberFormat="1" applyFont="1" applyBorder="1" applyAlignment="1">
      <alignment horizontal="center"/>
    </xf>
    <xf numFmtId="166" fontId="54" fillId="0" borderId="86" xfId="0" applyNumberFormat="1" applyFont="1" applyBorder="1" applyAlignment="1">
      <alignment horizontal="center"/>
    </xf>
    <xf numFmtId="0" fontId="46" fillId="0" borderId="86" xfId="0" applyFont="1" applyBorder="1"/>
    <xf numFmtId="0" fontId="46" fillId="0" borderId="87" xfId="0" applyFont="1" applyBorder="1" applyAlignment="1">
      <alignment horizontal="center"/>
    </xf>
    <xf numFmtId="166" fontId="54" fillId="0" borderId="74" xfId="0" applyNumberFormat="1" applyFont="1" applyBorder="1" applyAlignment="1">
      <alignment horizontal="center"/>
    </xf>
    <xf numFmtId="166" fontId="47" fillId="0" borderId="46" xfId="0" applyNumberFormat="1" applyFont="1" applyBorder="1" applyAlignment="1">
      <alignment horizontal="center"/>
    </xf>
    <xf numFmtId="0" fontId="46" fillId="0" borderId="53" xfId="0" applyFont="1" applyBorder="1"/>
    <xf numFmtId="0" fontId="0" fillId="0" borderId="12" xfId="0" applyBorder="1"/>
    <xf numFmtId="0" fontId="58" fillId="0" borderId="53" xfId="0" applyFont="1" applyBorder="1"/>
    <xf numFmtId="0" fontId="46" fillId="0" borderId="38" xfId="0" applyFont="1" applyBorder="1" applyAlignment="1">
      <alignment horizontal="center" vertical="center"/>
    </xf>
    <xf numFmtId="0" fontId="58" fillId="0" borderId="38" xfId="0" applyFont="1" applyBorder="1" applyAlignment="1">
      <alignment horizontal="center" vertical="center"/>
    </xf>
    <xf numFmtId="2" fontId="46" fillId="0" borderId="14" xfId="0" applyNumberFormat="1" applyFont="1" applyBorder="1" applyAlignment="1">
      <alignment horizontal="center"/>
    </xf>
    <xf numFmtId="0" fontId="62" fillId="0" borderId="14" xfId="0" applyFont="1" applyBorder="1" applyAlignment="1">
      <alignment horizontal="center" vertical="center"/>
    </xf>
    <xf numFmtId="0" fontId="63" fillId="0" borderId="0" xfId="0" applyFont="1"/>
    <xf numFmtId="166" fontId="46" fillId="0" borderId="17" xfId="0" applyNumberFormat="1" applyFont="1" applyBorder="1" applyAlignment="1">
      <alignment horizontal="center"/>
    </xf>
    <xf numFmtId="0" fontId="4" fillId="2" borderId="0" xfId="0" applyFont="1" applyFill="1" applyAlignment="1">
      <alignment horizontal="center"/>
    </xf>
    <xf numFmtId="0" fontId="0" fillId="0" borderId="0" xfId="0" applyAlignment="1">
      <alignment horizontal="left" wrapText="1"/>
    </xf>
    <xf numFmtId="0" fontId="2" fillId="0" borderId="9" xfId="0" applyFont="1" applyBorder="1" applyAlignment="1">
      <alignment horizontal="left" vertical="center"/>
    </xf>
    <xf numFmtId="0" fontId="2" fillId="0" borderId="11" xfId="0" applyFont="1" applyBorder="1" applyAlignment="1">
      <alignment horizontal="left" vertical="center"/>
    </xf>
    <xf numFmtId="2" fontId="31" fillId="3" borderId="10" xfId="0" applyNumberFormat="1" applyFont="1" applyFill="1" applyBorder="1" applyAlignment="1" applyProtection="1">
      <alignment horizontal="center" vertical="center"/>
      <protection locked="0"/>
    </xf>
    <xf numFmtId="2" fontId="31" fillId="3" borderId="12" xfId="0" applyNumberFormat="1" applyFont="1" applyFill="1" applyBorder="1" applyAlignment="1" applyProtection="1">
      <alignment horizontal="center" vertical="center"/>
      <protection locked="0"/>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2" fontId="31" fillId="3" borderId="18" xfId="0" applyNumberFormat="1" applyFont="1" applyFill="1" applyBorder="1" applyAlignment="1" applyProtection="1">
      <alignment horizontal="center" vertical="center"/>
      <protection locked="0"/>
    </xf>
    <xf numFmtId="2" fontId="31" fillId="3" borderId="20" xfId="0" applyNumberFormat="1" applyFont="1" applyFill="1" applyBorder="1" applyAlignment="1" applyProtection="1">
      <alignment horizontal="center" vertical="center"/>
      <protection locked="0"/>
    </xf>
    <xf numFmtId="1" fontId="28" fillId="3" borderId="19" xfId="0" applyNumberFormat="1" applyFont="1" applyFill="1" applyBorder="1" applyAlignment="1" applyProtection="1">
      <alignment horizontal="center" wrapText="1"/>
      <protection locked="0"/>
    </xf>
    <xf numFmtId="1" fontId="28" fillId="3" borderId="7" xfId="0" applyNumberFormat="1" applyFont="1" applyFill="1" applyBorder="1" applyAlignment="1" applyProtection="1">
      <alignment horizontal="center" wrapText="1"/>
      <protection locked="0"/>
    </xf>
    <xf numFmtId="0" fontId="39" fillId="0" borderId="23" xfId="0" applyFont="1" applyBorder="1" applyAlignment="1">
      <alignment horizontal="left" vertical="center"/>
    </xf>
    <xf numFmtId="0" fontId="39" fillId="0" borderId="25" xfId="0" applyFont="1" applyBorder="1" applyAlignment="1">
      <alignment horizontal="left" vertical="center"/>
    </xf>
    <xf numFmtId="2" fontId="31" fillId="5" borderId="23" xfId="0" applyNumberFormat="1" applyFont="1" applyFill="1" applyBorder="1" applyAlignment="1" applyProtection="1">
      <alignment horizontal="center" vertical="center"/>
      <protection locked="0"/>
    </xf>
    <xf numFmtId="2" fontId="31" fillId="5" borderId="25" xfId="0" applyNumberFormat="1" applyFont="1" applyFill="1" applyBorder="1" applyAlignment="1" applyProtection="1">
      <alignment horizontal="center" vertical="center"/>
      <protection locked="0"/>
    </xf>
    <xf numFmtId="0" fontId="39" fillId="0" borderId="23" xfId="0" applyFont="1" applyBorder="1" applyAlignment="1">
      <alignment horizontal="center" vertical="center" wrapText="1"/>
    </xf>
    <xf numFmtId="0" fontId="39" fillId="0" borderId="25" xfId="0" applyFont="1" applyBorder="1" applyAlignment="1">
      <alignment horizontal="center" vertical="center" wrapText="1"/>
    </xf>
    <xf numFmtId="2" fontId="31" fillId="5" borderId="29" xfId="0" applyNumberFormat="1" applyFont="1" applyFill="1" applyBorder="1" applyAlignment="1" applyProtection="1">
      <alignment horizontal="center" vertical="center"/>
      <protection locked="0"/>
    </xf>
    <xf numFmtId="0" fontId="39" fillId="0" borderId="29" xfId="0" applyFont="1" applyBorder="1" applyAlignment="1">
      <alignment horizontal="center" vertical="center" wrapText="1"/>
    </xf>
    <xf numFmtId="49" fontId="25" fillId="0" borderId="3" xfId="0" applyNumberFormat="1" applyFont="1" applyBorder="1" applyAlignment="1">
      <alignment horizontal="center" vertical="center"/>
    </xf>
    <xf numFmtId="0" fontId="25" fillId="0" borderId="3" xfId="0" applyFont="1" applyBorder="1" applyAlignment="1">
      <alignment horizontal="center" vertical="center"/>
    </xf>
    <xf numFmtId="0" fontId="25" fillId="0" borderId="3" xfId="0" applyFont="1" applyBorder="1" applyAlignment="1">
      <alignment horizontal="center"/>
    </xf>
    <xf numFmtId="0" fontId="25" fillId="0" borderId="3" xfId="0" applyFont="1" applyBorder="1" applyAlignment="1">
      <alignment vertical="center"/>
    </xf>
    <xf numFmtId="2" fontId="25" fillId="0" borderId="3" xfId="0" applyNumberFormat="1" applyFont="1" applyBorder="1" applyAlignment="1">
      <alignment horizontal="center" vertical="center"/>
    </xf>
    <xf numFmtId="165" fontId="25" fillId="0" borderId="3" xfId="0" applyNumberFormat="1" applyFont="1" applyBorder="1" applyAlignment="1">
      <alignment horizontal="center" vertical="center"/>
    </xf>
    <xf numFmtId="0" fontId="25" fillId="0" borderId="0" xfId="0" applyFont="1"/>
    <xf numFmtId="0" fontId="69" fillId="0" borderId="0" xfId="0" applyFont="1"/>
    <xf numFmtId="0" fontId="68" fillId="0" borderId="0" xfId="0" applyFont="1"/>
    <xf numFmtId="165" fontId="28" fillId="0" borderId="3" xfId="0" applyNumberFormat="1" applyFont="1" applyBorder="1" applyAlignment="1">
      <alignment horizontal="center" vertical="center" wrapText="1"/>
    </xf>
    <xf numFmtId="0" fontId="2" fillId="0" borderId="49" xfId="0" applyFont="1" applyBorder="1" applyAlignment="1">
      <alignment horizontal="left" vertical="center" wrapText="1"/>
    </xf>
    <xf numFmtId="0" fontId="2" fillId="0" borderId="91" xfId="0" applyFont="1" applyBorder="1" applyAlignment="1">
      <alignment horizontal="left" vertical="center" wrapText="1"/>
    </xf>
    <xf numFmtId="0" fontId="2" fillId="0" borderId="19" xfId="0" applyFont="1" applyBorder="1" applyAlignment="1">
      <alignment horizontal="left" vertical="center" wrapText="1"/>
    </xf>
    <xf numFmtId="0" fontId="2" fillId="0" borderId="88" xfId="0" applyFont="1" applyBorder="1" applyAlignment="1">
      <alignment horizontal="left" vertical="center" wrapText="1"/>
    </xf>
    <xf numFmtId="1" fontId="0" fillId="0" borderId="8" xfId="0" applyNumberFormat="1" applyBorder="1" applyAlignment="1">
      <alignment horizontal="center" vertical="center"/>
    </xf>
    <xf numFmtId="165" fontId="0" fillId="0" borderId="0" xfId="0" applyNumberFormat="1" applyAlignment="1">
      <alignment horizontal="center" vertical="center"/>
    </xf>
    <xf numFmtId="165" fontId="25" fillId="0" borderId="0" xfId="0" applyNumberFormat="1" applyFont="1" applyAlignment="1">
      <alignment horizontal="center" vertical="center"/>
    </xf>
    <xf numFmtId="0" fontId="28" fillId="0" borderId="0" xfId="0" applyFont="1" applyAlignment="1">
      <alignment horizontal="left"/>
    </xf>
    <xf numFmtId="0" fontId="28" fillId="0" borderId="0" xfId="0" applyFont="1" applyAlignment="1">
      <alignment horizontal="left"/>
    </xf>
    <xf numFmtId="1" fontId="0" fillId="0" borderId="0" xfId="0" applyNumberFormat="1" applyAlignment="1">
      <alignment horizontal="center" vertical="center"/>
    </xf>
    <xf numFmtId="165" fontId="0" fillId="0" borderId="0" xfId="0" applyNumberFormat="1" applyAlignment="1">
      <alignment horizontal="center"/>
    </xf>
    <xf numFmtId="165" fontId="28" fillId="0" borderId="0" xfId="0" applyNumberFormat="1" applyFont="1" applyAlignment="1">
      <alignment horizontal="center" vertical="center"/>
    </xf>
    <xf numFmtId="1" fontId="25" fillId="0" borderId="8" xfId="0" applyNumberFormat="1" applyFont="1" applyBorder="1" applyAlignment="1">
      <alignment horizontal="center" vertical="center"/>
    </xf>
    <xf numFmtId="165" fontId="0" fillId="0" borderId="3" xfId="0" applyNumberFormat="1" applyBorder="1"/>
    <xf numFmtId="165" fontId="28" fillId="0" borderId="0" xfId="0" applyNumberFormat="1" applyFont="1" applyAlignment="1">
      <alignment horizontal="left" vertical="center"/>
    </xf>
    <xf numFmtId="0" fontId="70" fillId="0" borderId="0" xfId="0" applyFont="1"/>
    <xf numFmtId="0" fontId="70" fillId="0" borderId="0" xfId="0" applyFont="1" applyAlignment="1">
      <alignment horizontal="center"/>
    </xf>
    <xf numFmtId="0" fontId="2" fillId="0" borderId="49" xfId="0" applyFont="1" applyBorder="1" applyAlignment="1">
      <alignment horizontal="center" vertical="center" wrapText="1"/>
    </xf>
    <xf numFmtId="0" fontId="28" fillId="0" borderId="91" xfId="0" applyFont="1" applyBorder="1" applyAlignment="1">
      <alignment horizontal="center" vertical="center" wrapText="1"/>
    </xf>
    <xf numFmtId="165" fontId="28" fillId="0" borderId="19" xfId="0" applyNumberFormat="1" applyFont="1" applyBorder="1" applyAlignment="1">
      <alignment horizontal="center" vertical="center" wrapText="1"/>
    </xf>
    <xf numFmtId="0" fontId="28" fillId="0" borderId="19" xfId="0" applyFont="1" applyBorder="1" applyAlignment="1">
      <alignment horizontal="center" vertical="center" wrapText="1"/>
    </xf>
    <xf numFmtId="0" fontId="28" fillId="0" borderId="88" xfId="0" applyFont="1" applyBorder="1" applyAlignment="1">
      <alignment horizontal="center" vertical="center" wrapText="1"/>
    </xf>
    <xf numFmtId="0" fontId="25" fillId="0" borderId="8" xfId="0" applyFont="1" applyBorder="1" applyAlignment="1">
      <alignment horizontal="center" vertical="center"/>
    </xf>
    <xf numFmtId="165" fontId="0" fillId="0" borderId="3" xfId="0" applyNumberFormat="1" applyFont="1" applyBorder="1" applyAlignment="1">
      <alignment horizontal="center" vertical="center"/>
    </xf>
    <xf numFmtId="0" fontId="0" fillId="0" borderId="0" xfId="0" applyFont="1"/>
    <xf numFmtId="165" fontId="46" fillId="0" borderId="52" xfId="0" applyNumberFormat="1" applyFont="1" applyBorder="1" applyAlignment="1">
      <alignment horizontal="center"/>
    </xf>
    <xf numFmtId="165" fontId="46" fillId="0" borderId="51" xfId="0" applyNumberFormat="1" applyFont="1" applyBorder="1" applyAlignment="1">
      <alignment horizontal="center"/>
    </xf>
    <xf numFmtId="0" fontId="46" fillId="0" borderId="27" xfId="0" applyFont="1" applyBorder="1"/>
    <xf numFmtId="0" fontId="46" fillId="0" borderId="15" xfId="0" applyFont="1" applyBorder="1"/>
    <xf numFmtId="0" fontId="60" fillId="0" borderId="85" xfId="0" applyFont="1" applyBorder="1"/>
    <xf numFmtId="0" fontId="46" fillId="0" borderId="93" xfId="0" applyFont="1" applyBorder="1"/>
    <xf numFmtId="165" fontId="46" fillId="0" borderId="13" xfId="0" applyNumberFormat="1" applyFont="1" applyBorder="1" applyAlignment="1">
      <alignment horizontal="center"/>
    </xf>
    <xf numFmtId="165" fontId="46" fillId="0" borderId="70" xfId="0" applyNumberFormat="1" applyFont="1" applyBorder="1" applyAlignment="1">
      <alignment horizontal="center"/>
    </xf>
    <xf numFmtId="0" fontId="46" fillId="0" borderId="11" xfId="0" applyFont="1" applyBorder="1"/>
    <xf numFmtId="166" fontId="47" fillId="0" borderId="94" xfId="0" applyNumberFormat="1" applyFont="1" applyBorder="1" applyAlignment="1">
      <alignment horizontal="center"/>
    </xf>
    <xf numFmtId="166" fontId="47" fillId="0" borderId="95" xfId="0" applyNumberFormat="1" applyFont="1" applyBorder="1" applyAlignment="1">
      <alignment horizontal="center"/>
    </xf>
    <xf numFmtId="0" fontId="2" fillId="0" borderId="96" xfId="0" applyFont="1" applyBorder="1"/>
    <xf numFmtId="0" fontId="50" fillId="0" borderId="97" xfId="0" applyFont="1" applyBorder="1" applyAlignment="1">
      <alignment horizontal="center"/>
    </xf>
    <xf numFmtId="0" fontId="47" fillId="0" borderId="98" xfId="0" applyFont="1" applyBorder="1"/>
    <xf numFmtId="0" fontId="2" fillId="0" borderId="98" xfId="0" applyFont="1" applyBorder="1"/>
    <xf numFmtId="2" fontId="54" fillId="0" borderId="9" xfId="0" applyNumberFormat="1" applyFont="1" applyBorder="1" applyAlignment="1">
      <alignment horizontal="center"/>
    </xf>
    <xf numFmtId="2" fontId="54" fillId="0" borderId="11" xfId="0" applyNumberFormat="1" applyFont="1" applyBorder="1" applyAlignment="1">
      <alignment horizontal="center"/>
    </xf>
    <xf numFmtId="0" fontId="46" fillId="0" borderId="90" xfId="0" applyFont="1" applyBorder="1"/>
    <xf numFmtId="0" fontId="46" fillId="0" borderId="98" xfId="0" applyFont="1" applyBorder="1"/>
    <xf numFmtId="0" fontId="59" fillId="0" borderId="99" xfId="0" applyFont="1" applyBorder="1"/>
    <xf numFmtId="0" fontId="47" fillId="0" borderId="100" xfId="0" applyFont="1" applyBorder="1"/>
    <xf numFmtId="0" fontId="0" fillId="0" borderId="98" xfId="0" applyBorder="1"/>
    <xf numFmtId="0" fontId="46" fillId="0" borderId="101" xfId="0" applyFont="1" applyBorder="1"/>
    <xf numFmtId="0" fontId="0" fillId="0" borderId="101" xfId="0" applyBorder="1"/>
    <xf numFmtId="0" fontId="0" fillId="0" borderId="77" xfId="0" applyBorder="1"/>
    <xf numFmtId="0" fontId="0" fillId="0" borderId="102" xfId="0" applyBorder="1"/>
    <xf numFmtId="0" fontId="0" fillId="0" borderId="103" xfId="0" applyBorder="1"/>
    <xf numFmtId="0" fontId="2" fillId="0" borderId="32" xfId="0" applyFont="1" applyBorder="1"/>
    <xf numFmtId="0" fontId="2" fillId="0" borderId="16" xfId="0" applyFont="1" applyBorder="1" applyAlignment="1">
      <alignment horizontal="center"/>
    </xf>
    <xf numFmtId="0" fontId="2" fillId="0" borderId="104" xfId="0" applyFont="1" applyBorder="1" applyAlignment="1">
      <alignment horizontal="center"/>
    </xf>
    <xf numFmtId="0" fontId="0" fillId="0" borderId="16" xfId="0" applyBorder="1" applyAlignment="1">
      <alignment horizontal="center"/>
    </xf>
    <xf numFmtId="0" fontId="0" fillId="0" borderId="104" xfId="0" applyBorder="1" applyAlignment="1">
      <alignment horizontal="center"/>
    </xf>
    <xf numFmtId="0" fontId="0" fillId="0" borderId="104" xfId="0" applyBorder="1"/>
    <xf numFmtId="0" fontId="0" fillId="0" borderId="105" xfId="0" applyBorder="1"/>
    <xf numFmtId="0" fontId="46" fillId="0" borderId="106" xfId="0" applyFont="1" applyBorder="1"/>
    <xf numFmtId="0" fontId="60" fillId="0" borderId="107" xfId="0" applyFont="1" applyBorder="1"/>
    <xf numFmtId="0" fontId="47" fillId="0" borderId="48" xfId="0" applyFont="1" applyBorder="1"/>
    <xf numFmtId="0" fontId="47" fillId="0" borderId="11" xfId="0" applyFont="1" applyBorder="1"/>
    <xf numFmtId="0" fontId="47" fillId="0" borderId="59" xfId="0" applyFont="1" applyBorder="1"/>
    <xf numFmtId="0" fontId="59" fillId="0" borderId="51" xfId="0" applyFont="1" applyBorder="1"/>
    <xf numFmtId="0" fontId="46" fillId="0" borderId="32" xfId="0" applyFont="1" applyBorder="1" applyAlignment="1">
      <alignment horizontal="center"/>
    </xf>
    <xf numFmtId="0" fontId="47" fillId="0" borderId="101" xfId="0" applyFont="1" applyBorder="1"/>
    <xf numFmtId="0" fontId="0" fillId="0" borderId="62" xfId="0" applyBorder="1" applyAlignment="1">
      <alignment horizontal="center"/>
    </xf>
    <xf numFmtId="0" fontId="47" fillId="0" borderId="32" xfId="0" applyFont="1" applyBorder="1"/>
    <xf numFmtId="0" fontId="0" fillId="0" borderId="77" xfId="0" applyBorder="1" applyAlignment="1">
      <alignment horizontal="center"/>
    </xf>
    <xf numFmtId="0" fontId="46" fillId="0" borderId="80" xfId="0" applyFont="1" applyBorder="1" applyAlignment="1">
      <alignment horizontal="center"/>
    </xf>
    <xf numFmtId="0" fontId="46" fillId="0" borderId="79" xfId="0" applyFont="1" applyBorder="1" applyAlignment="1">
      <alignment horizontal="center"/>
    </xf>
    <xf numFmtId="0" fontId="60" fillId="0" borderId="108" xfId="0" applyFont="1" applyBorder="1"/>
    <xf numFmtId="0" fontId="46" fillId="0" borderId="109" xfId="0" applyFont="1" applyBorder="1"/>
    <xf numFmtId="0" fontId="58" fillId="0" borderId="96" xfId="0" applyFont="1" applyBorder="1" applyAlignment="1">
      <alignment horizontal="center"/>
    </xf>
    <xf numFmtId="0" fontId="46" fillId="0" borderId="96" xfId="0" applyFont="1" applyBorder="1"/>
    <xf numFmtId="0" fontId="46" fillId="0" borderId="33" xfId="0" applyFont="1" applyBorder="1"/>
    <xf numFmtId="2" fontId="46" fillId="0" borderId="90" xfId="0" applyNumberFormat="1" applyFont="1" applyBorder="1"/>
    <xf numFmtId="0" fontId="58" fillId="0" borderId="111" xfId="0" applyFont="1" applyBorder="1"/>
    <xf numFmtId="166" fontId="50" fillId="0" borderId="101" xfId="0" applyNumberFormat="1" applyFont="1" applyBorder="1" applyAlignment="1">
      <alignment horizontal="center"/>
    </xf>
    <xf numFmtId="0" fontId="46" fillId="0" borderId="110" xfId="0" applyFont="1" applyBorder="1"/>
    <xf numFmtId="0" fontId="58" fillId="0" borderId="82" xfId="0" applyFont="1" applyBorder="1"/>
    <xf numFmtId="0" fontId="58" fillId="0" borderId="63" xfId="0" applyFont="1" applyBorder="1"/>
    <xf numFmtId="0" fontId="58" fillId="0" borderId="114" xfId="0" applyFont="1" applyBorder="1"/>
    <xf numFmtId="0" fontId="58" fillId="0" borderId="116" xfId="0" applyFont="1" applyBorder="1"/>
    <xf numFmtId="166" fontId="50" fillId="0" borderId="84" xfId="0" applyNumberFormat="1" applyFont="1" applyBorder="1" applyAlignment="1">
      <alignment horizontal="center"/>
    </xf>
    <xf numFmtId="166" fontId="50" fillId="0" borderId="31" xfId="0" applyNumberFormat="1" applyFont="1" applyBorder="1" applyAlignment="1">
      <alignment horizontal="center"/>
    </xf>
    <xf numFmtId="2" fontId="58" fillId="0" borderId="84" xfId="0" applyNumberFormat="1" applyFont="1" applyBorder="1" applyAlignment="1">
      <alignment horizontal="center"/>
    </xf>
    <xf numFmtId="0" fontId="46" fillId="0" borderId="117" xfId="0" applyFont="1" applyBorder="1"/>
    <xf numFmtId="0" fontId="46" fillId="0" borderId="73" xfId="0" applyFont="1" applyBorder="1"/>
    <xf numFmtId="0" fontId="46" fillId="0" borderId="118" xfId="0" applyFont="1" applyBorder="1"/>
    <xf numFmtId="0" fontId="46" fillId="0" borderId="104" xfId="0" applyFont="1" applyBorder="1"/>
    <xf numFmtId="0" fontId="46" fillId="0" borderId="105" xfId="0" applyFont="1" applyBorder="1"/>
    <xf numFmtId="0" fontId="47" fillId="0" borderId="93" xfId="0" applyFont="1" applyBorder="1"/>
    <xf numFmtId="0" fontId="46" fillId="0" borderId="89" xfId="0" applyFont="1" applyBorder="1"/>
    <xf numFmtId="166" fontId="54" fillId="0" borderId="0" xfId="0" applyNumberFormat="1" applyFont="1" applyBorder="1" applyAlignment="1">
      <alignment horizontal="center"/>
    </xf>
    <xf numFmtId="166" fontId="54" fillId="0" borderId="51" xfId="0" applyNumberFormat="1" applyFont="1" applyBorder="1" applyAlignment="1">
      <alignment horizontal="center"/>
    </xf>
    <xf numFmtId="0" fontId="58" fillId="0" borderId="119" xfId="0" applyFont="1" applyBorder="1"/>
    <xf numFmtId="0" fontId="46" fillId="0" borderId="120" xfId="0" applyFont="1" applyBorder="1"/>
    <xf numFmtId="166" fontId="50" fillId="0" borderId="89" xfId="0" applyNumberFormat="1" applyFont="1" applyBorder="1" applyAlignment="1">
      <alignment horizontal="center"/>
    </xf>
    <xf numFmtId="2" fontId="58" fillId="0" borderId="89" xfId="0" applyNumberFormat="1" applyFont="1" applyBorder="1" applyAlignment="1">
      <alignment horizontal="center"/>
    </xf>
    <xf numFmtId="0" fontId="58" fillId="0" borderId="121" xfId="0" applyFont="1" applyBorder="1"/>
    <xf numFmtId="0" fontId="0" fillId="0" borderId="0" xfId="0" applyBorder="1"/>
    <xf numFmtId="0" fontId="0" fillId="0" borderId="96" xfId="0" applyBorder="1"/>
    <xf numFmtId="0" fontId="0" fillId="0" borderId="109" xfId="0" applyBorder="1"/>
    <xf numFmtId="165" fontId="0" fillId="2" borderId="11" xfId="0" applyNumberFormat="1" applyFill="1" applyBorder="1" applyAlignment="1">
      <alignment horizontal="center"/>
    </xf>
    <xf numFmtId="0" fontId="0" fillId="0" borderId="74" xfId="0" applyBorder="1"/>
    <xf numFmtId="0" fontId="0" fillId="0" borderId="27" xfId="0" applyBorder="1"/>
    <xf numFmtId="0" fontId="2" fillId="0" borderId="9" xfId="0" applyFont="1" applyBorder="1"/>
    <xf numFmtId="0" fontId="2" fillId="0" borderId="83" xfId="0" applyFont="1" applyBorder="1"/>
    <xf numFmtId="0" fontId="0" fillId="0" borderId="80" xfId="0" applyBorder="1"/>
    <xf numFmtId="0" fontId="0" fillId="0" borderId="79" xfId="0" applyBorder="1"/>
    <xf numFmtId="0" fontId="0" fillId="0" borderId="120" xfId="0" applyBorder="1"/>
    <xf numFmtId="0" fontId="58" fillId="0" borderId="109" xfId="0" applyFont="1" applyBorder="1" applyAlignment="1">
      <alignment horizontal="center"/>
    </xf>
    <xf numFmtId="0" fontId="0" fillId="0" borderId="82" xfId="0" applyBorder="1"/>
    <xf numFmtId="0" fontId="0" fillId="0" borderId="58" xfId="0" applyBorder="1"/>
    <xf numFmtId="166" fontId="54" fillId="0" borderId="64" xfId="0" applyNumberFormat="1" applyFont="1" applyBorder="1" applyAlignment="1">
      <alignment horizontal="center"/>
    </xf>
    <xf numFmtId="166" fontId="54" fillId="0" borderId="56" xfId="0" applyNumberFormat="1" applyFont="1" applyBorder="1" applyAlignment="1">
      <alignment horizontal="center"/>
    </xf>
    <xf numFmtId="0" fontId="0" fillId="0" borderId="87" xfId="0" applyBorder="1"/>
    <xf numFmtId="165" fontId="46" fillId="2" borderId="17" xfId="0" applyNumberFormat="1" applyFont="1" applyFill="1" applyBorder="1" applyAlignment="1">
      <alignment horizontal="center"/>
    </xf>
    <xf numFmtId="0" fontId="46" fillId="0" borderId="62" xfId="0" applyFont="1" applyBorder="1" applyAlignment="1">
      <alignment horizontal="center"/>
    </xf>
    <xf numFmtId="0" fontId="46" fillId="0" borderId="77" xfId="0" applyFont="1" applyBorder="1" applyAlignment="1">
      <alignment horizontal="center"/>
    </xf>
    <xf numFmtId="0" fontId="46" fillId="0" borderId="122" xfId="0" applyFont="1" applyBorder="1" applyAlignment="1">
      <alignment horizontal="center"/>
    </xf>
    <xf numFmtId="166" fontId="54" fillId="0" borderId="122" xfId="0" applyNumberFormat="1" applyFont="1" applyBorder="1" applyAlignment="1">
      <alignment horizontal="center"/>
    </xf>
    <xf numFmtId="0" fontId="47" fillId="0" borderId="60" xfId="0" applyFont="1" applyBorder="1"/>
    <xf numFmtId="166" fontId="54" fillId="0" borderId="101" xfId="0" applyNumberFormat="1" applyFont="1" applyBorder="1" applyAlignment="1">
      <alignment horizontal="center"/>
    </xf>
    <xf numFmtId="0" fontId="54" fillId="0" borderId="122" xfId="0" applyFont="1" applyBorder="1" applyAlignment="1">
      <alignment horizontal="center"/>
    </xf>
    <xf numFmtId="166" fontId="47" fillId="0" borderId="101" xfId="0" applyNumberFormat="1" applyFont="1" applyBorder="1" applyAlignment="1">
      <alignment horizontal="center"/>
    </xf>
    <xf numFmtId="2" fontId="46" fillId="0" borderId="101" xfId="0" applyNumberFormat="1" applyFont="1" applyBorder="1" applyAlignment="1">
      <alignment horizontal="center"/>
    </xf>
    <xf numFmtId="166" fontId="54" fillId="0" borderId="58" xfId="0" applyNumberFormat="1" applyFont="1" applyBorder="1" applyAlignment="1">
      <alignment horizontal="center"/>
    </xf>
    <xf numFmtId="0" fontId="46" fillId="0" borderId="58" xfId="0" applyFont="1" applyBorder="1" applyAlignment="1">
      <alignment horizontal="center"/>
    </xf>
    <xf numFmtId="0" fontId="46" fillId="0" borderId="120" xfId="0" applyFont="1" applyBorder="1" applyAlignment="1">
      <alignment horizontal="center"/>
    </xf>
    <xf numFmtId="166" fontId="47" fillId="0" borderId="120" xfId="0" applyNumberFormat="1" applyFont="1" applyBorder="1" applyAlignment="1">
      <alignment horizontal="center"/>
    </xf>
    <xf numFmtId="2" fontId="46" fillId="0" borderId="120" xfId="0" applyNumberFormat="1" applyFont="1" applyBorder="1" applyAlignment="1">
      <alignment horizontal="center"/>
    </xf>
    <xf numFmtId="2" fontId="46" fillId="0" borderId="28" xfId="0" applyNumberFormat="1" applyFont="1" applyBorder="1" applyAlignment="1">
      <alignment horizontal="center"/>
    </xf>
    <xf numFmtId="2" fontId="46" fillId="0" borderId="96" xfId="0" applyNumberFormat="1" applyFont="1" applyBorder="1" applyAlignment="1">
      <alignment horizontal="center"/>
    </xf>
    <xf numFmtId="2" fontId="46" fillId="0" borderId="109" xfId="0" applyNumberFormat="1" applyFont="1" applyBorder="1" applyAlignment="1">
      <alignment horizontal="center"/>
    </xf>
    <xf numFmtId="0" fontId="0" fillId="0" borderId="16" xfId="0" applyBorder="1"/>
    <xf numFmtId="0" fontId="47" fillId="0" borderId="104" xfId="0" applyFont="1" applyBorder="1"/>
    <xf numFmtId="0" fontId="46" fillId="0" borderId="16" xfId="0" applyFont="1" applyBorder="1"/>
    <xf numFmtId="0" fontId="0" fillId="0" borderId="122" xfId="0" applyBorder="1"/>
    <xf numFmtId="166" fontId="47" fillId="0" borderId="68" xfId="0" applyNumberFormat="1" applyFont="1" applyBorder="1" applyAlignment="1">
      <alignment horizontal="center"/>
    </xf>
    <xf numFmtId="0" fontId="50" fillId="0" borderId="66" xfId="0" applyFont="1" applyBorder="1" applyAlignment="1">
      <alignment horizontal="center"/>
    </xf>
    <xf numFmtId="2" fontId="46" fillId="0" borderId="98" xfId="0" applyNumberFormat="1" applyFont="1" applyBorder="1" applyAlignment="1">
      <alignment horizontal="center"/>
    </xf>
    <xf numFmtId="0" fontId="46" fillId="0" borderId="67" xfId="0" applyFont="1" applyBorder="1" applyAlignment="1">
      <alignment horizontal="center"/>
    </xf>
    <xf numFmtId="166" fontId="47" fillId="0" borderId="69" xfId="0" applyNumberFormat="1" applyFont="1" applyBorder="1" applyAlignment="1">
      <alignment horizontal="center"/>
    </xf>
    <xf numFmtId="0" fontId="50" fillId="0" borderId="109" xfId="0" applyFont="1" applyBorder="1" applyAlignment="1">
      <alignment horizontal="center"/>
    </xf>
    <xf numFmtId="0" fontId="47" fillId="0" borderId="68" xfId="0" applyFont="1" applyBorder="1"/>
    <xf numFmtId="0" fontId="54" fillId="0" borderId="121" xfId="0" applyFont="1" applyBorder="1"/>
    <xf numFmtId="0" fontId="46" fillId="0" borderId="121" xfId="0" applyFont="1" applyBorder="1"/>
    <xf numFmtId="0" fontId="50" fillId="0" borderId="62" xfId="0" applyFont="1" applyBorder="1" applyAlignment="1">
      <alignment horizontal="center"/>
    </xf>
    <xf numFmtId="0" fontId="47" fillId="0" borderId="101" xfId="0" applyFont="1" applyBorder="1" applyAlignment="1">
      <alignment horizontal="center"/>
    </xf>
    <xf numFmtId="0" fontId="46" fillId="0" borderId="83" xfId="0" applyFont="1" applyBorder="1" applyAlignment="1">
      <alignment horizontal="center"/>
    </xf>
    <xf numFmtId="0" fontId="47" fillId="0" borderId="83" xfId="0" applyFont="1" applyBorder="1" applyAlignment="1">
      <alignment horizontal="center"/>
    </xf>
    <xf numFmtId="0" fontId="47" fillId="0" borderId="7" xfId="0" applyFont="1" applyBorder="1"/>
    <xf numFmtId="0" fontId="47" fillId="0" borderId="106" xfId="0" applyFont="1" applyBorder="1"/>
    <xf numFmtId="0" fontId="46" fillId="0" borderId="68" xfId="0" applyFont="1" applyBorder="1"/>
    <xf numFmtId="0" fontId="47" fillId="0" borderId="121" xfId="0" applyFont="1" applyBorder="1"/>
    <xf numFmtId="0" fontId="55" fillId="0" borderId="73" xfId="0" applyFont="1" applyBorder="1"/>
    <xf numFmtId="0" fontId="47" fillId="0" borderId="16" xfId="0" applyFont="1" applyBorder="1"/>
    <xf numFmtId="0" fontId="46" fillId="0" borderId="122" xfId="0" applyFont="1" applyBorder="1"/>
    <xf numFmtId="0" fontId="47" fillId="0" borderId="122" xfId="0" applyFont="1" applyBorder="1"/>
    <xf numFmtId="0" fontId="47" fillId="0" borderId="27" xfId="0" applyFont="1" applyBorder="1"/>
    <xf numFmtId="0" fontId="47" fillId="0" borderId="120" xfId="0" applyFont="1" applyBorder="1"/>
    <xf numFmtId="0" fontId="47" fillId="0" borderId="28" xfId="0" applyFont="1" applyBorder="1"/>
    <xf numFmtId="166" fontId="47" fillId="0" borderId="123" xfId="0" applyNumberFormat="1" applyFont="1" applyBorder="1" applyAlignment="1">
      <alignment horizontal="center"/>
    </xf>
    <xf numFmtId="166" fontId="47" fillId="0" borderId="124" xfId="0" applyNumberFormat="1" applyFont="1" applyBorder="1" applyAlignment="1">
      <alignment horizontal="center"/>
    </xf>
    <xf numFmtId="166" fontId="57" fillId="0" borderId="3" xfId="0" applyNumberFormat="1" applyFont="1" applyBorder="1" applyAlignment="1">
      <alignment horizontal="center"/>
    </xf>
    <xf numFmtId="166" fontId="7" fillId="0" borderId="0" xfId="0" applyNumberFormat="1" applyFont="1" applyBorder="1" applyAlignment="1">
      <alignment horizontal="center"/>
    </xf>
    <xf numFmtId="49" fontId="7" fillId="0" borderId="0" xfId="0" applyNumberFormat="1" applyFont="1" applyBorder="1" applyAlignment="1">
      <alignment horizontal="center"/>
    </xf>
    <xf numFmtId="0" fontId="59" fillId="0" borderId="0" xfId="0" applyFont="1" applyBorder="1"/>
    <xf numFmtId="49" fontId="47" fillId="0" borderId="57" xfId="0" applyNumberFormat="1" applyFont="1" applyBorder="1" applyAlignment="1">
      <alignment horizontal="center" vertical="center"/>
    </xf>
    <xf numFmtId="166" fontId="57" fillId="0" borderId="121" xfId="0" applyNumberFormat="1" applyFont="1" applyBorder="1"/>
    <xf numFmtId="166" fontId="46" fillId="0" borderId="116" xfId="0" applyNumberFormat="1" applyFont="1" applyBorder="1"/>
    <xf numFmtId="0" fontId="46" fillId="0" borderId="56" xfId="0" applyFont="1" applyBorder="1" applyAlignment="1">
      <alignment horizontal="center"/>
    </xf>
    <xf numFmtId="0" fontId="59" fillId="0" borderId="32" xfId="0" applyFont="1" applyBorder="1"/>
    <xf numFmtId="0" fontId="59" fillId="0" borderId="58" xfId="0" applyFont="1" applyBorder="1"/>
    <xf numFmtId="166" fontId="57" fillId="0" borderId="106" xfId="0" applyNumberFormat="1" applyFont="1" applyBorder="1"/>
    <xf numFmtId="166" fontId="46" fillId="0" borderId="106" xfId="0" applyNumberFormat="1" applyFont="1" applyBorder="1"/>
    <xf numFmtId="0" fontId="47" fillId="0" borderId="96" xfId="0" applyFont="1" applyBorder="1"/>
    <xf numFmtId="0" fontId="47" fillId="0" borderId="117" xfId="0" applyFont="1" applyBorder="1"/>
    <xf numFmtId="166" fontId="54" fillId="0" borderId="104" xfId="0" applyNumberFormat="1" applyFont="1" applyBorder="1" applyAlignment="1">
      <alignment horizontal="center"/>
    </xf>
    <xf numFmtId="0" fontId="46" fillId="0" borderId="12" xfId="0" applyFont="1" applyBorder="1"/>
    <xf numFmtId="0" fontId="47" fillId="0" borderId="12" xfId="0" applyFont="1" applyBorder="1"/>
    <xf numFmtId="0" fontId="47" fillId="0" borderId="20" xfId="0" applyFont="1" applyBorder="1"/>
    <xf numFmtId="165" fontId="58" fillId="0" borderId="109" xfId="0" applyNumberFormat="1" applyFont="1" applyBorder="1" applyAlignment="1">
      <alignment horizontal="center"/>
    </xf>
    <xf numFmtId="165" fontId="58" fillId="0" borderId="96" xfId="0" applyNumberFormat="1" applyFont="1" applyBorder="1" applyAlignment="1">
      <alignment horizontal="center"/>
    </xf>
    <xf numFmtId="0" fontId="47" fillId="0" borderId="109" xfId="0" applyFont="1" applyBorder="1"/>
    <xf numFmtId="0" fontId="47" fillId="0" borderId="74" xfId="0" applyFont="1" applyBorder="1"/>
    <xf numFmtId="0" fontId="46" fillId="0" borderId="116" xfId="0" applyFont="1" applyBorder="1"/>
    <xf numFmtId="0" fontId="47" fillId="0" borderId="116" xfId="0" applyFont="1" applyBorder="1"/>
    <xf numFmtId="0" fontId="46" fillId="0" borderId="83" xfId="0" applyFont="1" applyBorder="1"/>
    <xf numFmtId="166" fontId="47" fillId="0" borderId="121" xfId="0" applyNumberFormat="1" applyFont="1" applyBorder="1" applyAlignment="1">
      <alignment horizontal="center"/>
    </xf>
    <xf numFmtId="166" fontId="47" fillId="0" borderId="83" xfId="0" applyNumberFormat="1" applyFont="1" applyBorder="1" applyAlignment="1">
      <alignment horizontal="center"/>
    </xf>
    <xf numFmtId="0" fontId="46" fillId="0" borderId="81" xfId="0" applyFont="1" applyBorder="1"/>
    <xf numFmtId="166" fontId="46" fillId="0" borderId="11" xfId="0" applyNumberFormat="1" applyFont="1" applyBorder="1" applyAlignment="1">
      <alignment horizontal="center"/>
    </xf>
    <xf numFmtId="2" fontId="46" fillId="0" borderId="11" xfId="0" applyNumberFormat="1" applyFont="1" applyBorder="1" applyAlignment="1">
      <alignment horizontal="center"/>
    </xf>
    <xf numFmtId="0" fontId="58" fillId="0" borderId="125" xfId="0" applyFont="1" applyBorder="1" applyAlignment="1">
      <alignment horizontal="center"/>
    </xf>
    <xf numFmtId="0" fontId="58" fillId="0" borderId="117" xfId="0" applyFont="1" applyBorder="1" applyAlignment="1">
      <alignment horizontal="center"/>
    </xf>
    <xf numFmtId="0" fontId="58" fillId="0" borderId="110" xfId="0" applyFont="1" applyBorder="1" applyAlignment="1">
      <alignment horizontal="center"/>
    </xf>
    <xf numFmtId="0" fontId="54" fillId="0" borderId="106" xfId="0" applyFont="1" applyBorder="1" applyAlignment="1">
      <alignment horizontal="center"/>
    </xf>
    <xf numFmtId="0" fontId="2" fillId="0" borderId="68" xfId="0" applyFont="1" applyBorder="1"/>
    <xf numFmtId="0" fontId="54" fillId="0" borderId="101" xfId="0" applyFont="1" applyBorder="1" applyAlignment="1">
      <alignment horizontal="center"/>
    </xf>
    <xf numFmtId="0" fontId="63" fillId="0" borderId="106" xfId="0" applyFont="1" applyBorder="1" applyAlignment="1">
      <alignment horizontal="center"/>
    </xf>
    <xf numFmtId="0" fontId="46" fillId="0" borderId="93" xfId="0" applyFont="1" applyBorder="1" applyAlignment="1">
      <alignment horizontal="center"/>
    </xf>
    <xf numFmtId="0" fontId="46" fillId="0" borderId="126" xfId="0" applyFont="1" applyBorder="1" applyAlignment="1">
      <alignment horizontal="center"/>
    </xf>
    <xf numFmtId="166" fontId="47" fillId="0" borderId="48" xfId="0" applyNumberFormat="1" applyFont="1" applyBorder="1" applyAlignment="1">
      <alignment horizontal="center"/>
    </xf>
    <xf numFmtId="0" fontId="59" fillId="0" borderId="73" xfId="0" applyFont="1" applyBorder="1" applyAlignment="1">
      <alignment horizontal="left"/>
    </xf>
    <xf numFmtId="0" fontId="46" fillId="0" borderId="127" xfId="0" applyFont="1" applyBorder="1"/>
    <xf numFmtId="166" fontId="47" fillId="0" borderId="12" xfId="0" applyNumberFormat="1" applyFont="1" applyBorder="1" applyAlignment="1">
      <alignment horizontal="center"/>
    </xf>
    <xf numFmtId="166" fontId="47" fillId="0" borderId="127" xfId="0" applyNumberFormat="1" applyFont="1" applyBorder="1" applyAlignment="1">
      <alignment horizontal="center"/>
    </xf>
    <xf numFmtId="0" fontId="0" fillId="0" borderId="110" xfId="0" applyBorder="1"/>
    <xf numFmtId="0" fontId="0" fillId="0" borderId="100" xfId="0" applyBorder="1"/>
    <xf numFmtId="0" fontId="0" fillId="0" borderId="117" xfId="0" applyBorder="1"/>
    <xf numFmtId="0" fontId="59" fillId="0" borderId="85" xfId="0" applyFont="1" applyBorder="1" applyAlignment="1">
      <alignment horizontal="center"/>
    </xf>
    <xf numFmtId="166" fontId="47" fillId="0" borderId="11" xfId="0" applyNumberFormat="1" applyFont="1" applyBorder="1" applyAlignment="1">
      <alignment horizontal="center"/>
    </xf>
    <xf numFmtId="166" fontId="47" fillId="0" borderId="129" xfId="0" applyNumberFormat="1" applyFont="1" applyBorder="1" applyAlignment="1">
      <alignment horizontal="center"/>
    </xf>
    <xf numFmtId="166" fontId="47" fillId="0" borderId="60" xfId="0" applyNumberFormat="1" applyFont="1" applyBorder="1" applyAlignment="1">
      <alignment horizontal="center"/>
    </xf>
    <xf numFmtId="0" fontId="47" fillId="0" borderId="120" xfId="0" applyFont="1" applyBorder="1" applyAlignment="1">
      <alignment horizontal="center"/>
    </xf>
    <xf numFmtId="0" fontId="46" fillId="0" borderId="119" xfId="0" applyFont="1" applyBorder="1"/>
    <xf numFmtId="0" fontId="58" fillId="0" borderId="46" xfId="0" applyFont="1" applyBorder="1" applyAlignment="1">
      <alignment horizontal="center"/>
    </xf>
    <xf numFmtId="0" fontId="58" fillId="0" borderId="14" xfId="0" applyFont="1" applyBorder="1" applyAlignment="1">
      <alignment horizontal="center"/>
    </xf>
    <xf numFmtId="0" fontId="58" fillId="0" borderId="113" xfId="0" applyFont="1" applyBorder="1" applyAlignment="1">
      <alignment horizontal="center"/>
    </xf>
    <xf numFmtId="0" fontId="58" fillId="0" borderId="63" xfId="0" applyFont="1" applyBorder="1" applyAlignment="1">
      <alignment horizontal="center"/>
    </xf>
    <xf numFmtId="0" fontId="58" fillId="0" borderId="114" xfId="0" applyFont="1" applyBorder="1" applyAlignment="1">
      <alignment horizontal="center"/>
    </xf>
    <xf numFmtId="0" fontId="58" fillId="0" borderId="106" xfId="0" applyFont="1" applyBorder="1"/>
    <xf numFmtId="166" fontId="50" fillId="0" borderId="106" xfId="0" applyNumberFormat="1" applyFont="1" applyBorder="1" applyAlignment="1">
      <alignment horizontal="center"/>
    </xf>
    <xf numFmtId="0" fontId="60" fillId="0" borderId="99" xfId="0" applyFont="1" applyBorder="1" applyAlignment="1">
      <alignment horizontal="left"/>
    </xf>
    <xf numFmtId="0" fontId="58" fillId="0" borderId="11" xfId="0" applyFont="1" applyBorder="1"/>
    <xf numFmtId="166" fontId="50" fillId="0" borderId="11" xfId="0" applyNumberFormat="1" applyFont="1" applyBorder="1" applyAlignment="1">
      <alignment horizontal="center"/>
    </xf>
    <xf numFmtId="0" fontId="46" fillId="0" borderId="131" xfId="0" applyFont="1" applyBorder="1"/>
    <xf numFmtId="2" fontId="58" fillId="0" borderId="27" xfId="0" applyNumberFormat="1" applyFont="1" applyBorder="1" applyAlignment="1">
      <alignment horizontal="center"/>
    </xf>
    <xf numFmtId="0" fontId="58" fillId="0" borderId="111" xfId="0" applyFont="1" applyBorder="1" applyAlignment="1">
      <alignment horizontal="center"/>
    </xf>
    <xf numFmtId="2" fontId="58" fillId="0" borderId="132" xfId="0" applyNumberFormat="1" applyFont="1" applyBorder="1" applyAlignment="1">
      <alignment horizontal="center"/>
    </xf>
    <xf numFmtId="0" fontId="60" fillId="0" borderId="128" xfId="0" applyFont="1" applyBorder="1" applyAlignment="1">
      <alignment horizontal="left"/>
    </xf>
    <xf numFmtId="166" fontId="50" fillId="0" borderId="121" xfId="0" applyNumberFormat="1" applyFont="1" applyBorder="1" applyAlignment="1">
      <alignment horizontal="center"/>
    </xf>
    <xf numFmtId="0" fontId="46" fillId="0" borderId="133" xfId="0" applyFont="1" applyBorder="1"/>
    <xf numFmtId="0" fontId="58" fillId="0" borderId="134" xfId="0" applyFont="1" applyBorder="1" applyAlignment="1">
      <alignment horizontal="center"/>
    </xf>
    <xf numFmtId="0" fontId="60" fillId="0" borderId="135" xfId="0" applyFont="1" applyBorder="1" applyAlignment="1">
      <alignment horizontal="left"/>
    </xf>
    <xf numFmtId="0" fontId="60" fillId="0" borderId="136" xfId="0" applyFont="1" applyBorder="1" applyAlignment="1">
      <alignment horizontal="center"/>
    </xf>
    <xf numFmtId="0" fontId="58" fillId="0" borderId="137" xfId="0" applyFont="1" applyBorder="1"/>
    <xf numFmtId="166" fontId="50" fillId="0" borderId="137" xfId="0" applyNumberFormat="1" applyFont="1" applyBorder="1" applyAlignment="1">
      <alignment horizontal="center"/>
    </xf>
    <xf numFmtId="49" fontId="57" fillId="0" borderId="138" xfId="0" applyNumberFormat="1" applyFont="1" applyBorder="1" applyAlignment="1">
      <alignment horizontal="center" vertical="center"/>
    </xf>
    <xf numFmtId="49" fontId="56" fillId="0" borderId="138" xfId="0" applyNumberFormat="1" applyFont="1" applyBorder="1" applyAlignment="1">
      <alignment horizontal="center"/>
    </xf>
    <xf numFmtId="0" fontId="56" fillId="0" borderId="138" xfId="0" applyFont="1" applyBorder="1" applyAlignment="1">
      <alignment horizontal="center"/>
    </xf>
    <xf numFmtId="0" fontId="56" fillId="0" borderId="138" xfId="0" applyFont="1" applyBorder="1"/>
    <xf numFmtId="0" fontId="58" fillId="0" borderId="139" xfId="0" applyFont="1" applyBorder="1" applyAlignment="1">
      <alignment horizontal="center"/>
    </xf>
    <xf numFmtId="166" fontId="47" fillId="0" borderId="82" xfId="0" applyNumberFormat="1" applyFont="1" applyBorder="1" applyAlignment="1">
      <alignment horizontal="center"/>
    </xf>
    <xf numFmtId="166" fontId="47" fillId="0" borderId="106" xfId="0" applyNumberFormat="1" applyFont="1" applyBorder="1" applyAlignment="1">
      <alignment horizontal="center"/>
    </xf>
    <xf numFmtId="0" fontId="47" fillId="0" borderId="132" xfId="0" applyFont="1" applyBorder="1"/>
    <xf numFmtId="0" fontId="46" fillId="0" borderId="132" xfId="0" applyFont="1" applyBorder="1"/>
    <xf numFmtId="0" fontId="60" fillId="0" borderId="115" xfId="0" applyFont="1" applyBorder="1" applyAlignment="1">
      <alignment horizontal="left"/>
    </xf>
    <xf numFmtId="0" fontId="58" fillId="0" borderId="27" xfId="0" applyFont="1" applyBorder="1"/>
    <xf numFmtId="166" fontId="50" fillId="0" borderId="27" xfId="0" applyNumberFormat="1" applyFont="1" applyBorder="1" applyAlignment="1">
      <alignment horizontal="center"/>
    </xf>
    <xf numFmtId="166" fontId="50" fillId="0" borderId="28" xfId="0" applyNumberFormat="1" applyFont="1" applyBorder="1" applyAlignment="1">
      <alignment horizontal="center"/>
    </xf>
    <xf numFmtId="0" fontId="60" fillId="0" borderId="112" xfId="0" applyFont="1" applyBorder="1" applyAlignment="1">
      <alignment horizontal="left"/>
    </xf>
    <xf numFmtId="0" fontId="50" fillId="0" borderId="106" xfId="0" applyFont="1" applyBorder="1" applyAlignment="1">
      <alignment horizontal="center"/>
    </xf>
    <xf numFmtId="0" fontId="58" fillId="0" borderId="98" xfId="0" applyFont="1" applyBorder="1" applyAlignment="1">
      <alignment horizontal="center"/>
    </xf>
    <xf numFmtId="0" fontId="47" fillId="0" borderId="13" xfId="0" applyFont="1" applyBorder="1"/>
    <xf numFmtId="0" fontId="52" fillId="0" borderId="95" xfId="0" applyFont="1" applyBorder="1" applyAlignment="1">
      <alignment horizontal="center"/>
    </xf>
    <xf numFmtId="0" fontId="52" fillId="0" borderId="54" xfId="0" applyFont="1" applyBorder="1" applyAlignment="1">
      <alignment horizontal="center"/>
    </xf>
    <xf numFmtId="0" fontId="47" fillId="0" borderId="106" xfId="0" applyFont="1" applyBorder="1" applyAlignment="1">
      <alignment horizontal="center"/>
    </xf>
    <xf numFmtId="2" fontId="46" fillId="0" borderId="68" xfId="0" applyNumberFormat="1" applyFont="1" applyBorder="1" applyAlignment="1">
      <alignment horizontal="center"/>
    </xf>
    <xf numFmtId="0" fontId="46" fillId="0" borderId="82" xfId="0" applyFont="1" applyBorder="1" applyAlignment="1">
      <alignment horizontal="center"/>
    </xf>
    <xf numFmtId="0" fontId="50" fillId="0" borderId="100" xfId="0" applyFont="1" applyBorder="1" applyAlignment="1">
      <alignment horizontal="center"/>
    </xf>
    <xf numFmtId="0" fontId="46" fillId="0" borderId="116" xfId="0" applyFont="1" applyBorder="1" applyAlignment="1">
      <alignment horizontal="center"/>
    </xf>
    <xf numFmtId="0" fontId="47" fillId="0" borderId="116" xfId="0" applyFont="1" applyBorder="1" applyAlignment="1">
      <alignment horizontal="center"/>
    </xf>
    <xf numFmtId="0" fontId="46" fillId="0" borderId="106" xfId="0" applyFont="1" applyBorder="1" applyAlignment="1">
      <alignment horizontal="center"/>
    </xf>
    <xf numFmtId="0" fontId="46" fillId="0" borderId="132" xfId="0" applyFont="1" applyBorder="1" applyAlignment="1">
      <alignment horizontal="center"/>
    </xf>
    <xf numFmtId="0" fontId="47" fillId="0" borderId="130" xfId="0" applyFont="1" applyBorder="1" applyAlignment="1">
      <alignment horizontal="center"/>
    </xf>
    <xf numFmtId="2" fontId="46" fillId="0" borderId="130" xfId="0" applyNumberFormat="1" applyFont="1" applyBorder="1" applyAlignment="1">
      <alignment horizontal="center"/>
    </xf>
    <xf numFmtId="166" fontId="47" fillId="0" borderId="130" xfId="0" applyNumberFormat="1" applyFont="1" applyBorder="1" applyAlignment="1">
      <alignment horizontal="center"/>
    </xf>
    <xf numFmtId="166" fontId="47" fillId="0" borderId="132" xfId="0" applyNumberFormat="1" applyFont="1" applyBorder="1" applyAlignment="1">
      <alignment horizontal="center"/>
    </xf>
    <xf numFmtId="166" fontId="46" fillId="0" borderId="82" xfId="0" applyNumberFormat="1" applyFont="1" applyBorder="1" applyAlignment="1">
      <alignment horizontal="center"/>
    </xf>
    <xf numFmtId="0" fontId="59" fillId="0" borderId="72" xfId="0" applyFont="1" applyBorder="1" applyAlignment="1">
      <alignment horizontal="left"/>
    </xf>
    <xf numFmtId="0" fontId="59" fillId="0" borderId="16" xfId="0" applyFont="1" applyBorder="1" applyAlignment="1">
      <alignment horizontal="left"/>
    </xf>
    <xf numFmtId="0" fontId="0" fillId="0" borderId="3" xfId="0" applyFill="1" applyBorder="1"/>
    <xf numFmtId="0" fontId="0" fillId="0" borderId="3" xfId="0" applyFill="1" applyBorder="1" applyAlignment="1">
      <alignment horizontal="center"/>
    </xf>
    <xf numFmtId="2" fontId="0" fillId="0" borderId="3" xfId="0" applyNumberFormat="1" applyFill="1" applyBorder="1" applyAlignment="1">
      <alignment horizontal="center"/>
    </xf>
    <xf numFmtId="166" fontId="0" fillId="0" borderId="3" xfId="0" applyNumberFormat="1" applyFill="1" applyBorder="1" applyAlignment="1">
      <alignment horizontal="center"/>
    </xf>
    <xf numFmtId="0" fontId="0" fillId="0" borderId="0" xfId="0" applyFill="1"/>
    <xf numFmtId="49" fontId="0" fillId="0" borderId="3" xfId="0" applyNumberFormat="1" applyFill="1" applyBorder="1" applyAlignment="1">
      <alignment horizontal="center"/>
    </xf>
    <xf numFmtId="0" fontId="0" fillId="0" borderId="46" xfId="0" applyFill="1" applyBorder="1"/>
    <xf numFmtId="0" fontId="0" fillId="0" borderId="92" xfId="0" applyFill="1" applyBorder="1" applyAlignment="1">
      <alignment horizontal="center"/>
    </xf>
    <xf numFmtId="0" fontId="49" fillId="0" borderId="3" xfId="0" applyFont="1" applyFill="1" applyBorder="1"/>
    <xf numFmtId="0" fontId="64" fillId="0" borderId="3" xfId="0" applyFont="1" applyFill="1" applyBorder="1"/>
    <xf numFmtId="0" fontId="61" fillId="0" borderId="3" xfId="0" applyFont="1" applyFill="1" applyBorder="1"/>
    <xf numFmtId="0" fontId="12" fillId="0" borderId="3" xfId="0" applyFont="1" applyFill="1" applyBorder="1"/>
    <xf numFmtId="0" fontId="71" fillId="0" borderId="3" xfId="0" applyFont="1" applyFill="1" applyBorder="1"/>
    <xf numFmtId="0" fontId="71" fillId="0" borderId="0" xfId="0" applyFont="1" applyFill="1"/>
    <xf numFmtId="0" fontId="4" fillId="0" borderId="3" xfId="0" applyFont="1" applyFill="1" applyBorder="1" applyAlignment="1">
      <alignment horizontal="center" vertical="top"/>
    </xf>
    <xf numFmtId="0" fontId="65" fillId="0" borderId="3" xfId="0" applyFont="1" applyFill="1" applyBorder="1" applyAlignment="1">
      <alignment horizontal="center" vertical="top"/>
    </xf>
    <xf numFmtId="2" fontId="0" fillId="0" borderId="0" xfId="0" applyNumberFormat="1" applyFill="1"/>
    <xf numFmtId="1" fontId="0" fillId="0" borderId="3" xfId="0" applyNumberFormat="1" applyFill="1" applyBorder="1" applyAlignment="1">
      <alignment horizontal="center"/>
    </xf>
    <xf numFmtId="165" fontId="46" fillId="2" borderId="140" xfId="0" applyNumberFormat="1" applyFont="1" applyFill="1" applyBorder="1" applyAlignment="1">
      <alignment horizontal="center"/>
    </xf>
    <xf numFmtId="0" fontId="57" fillId="0" borderId="0" xfId="0" applyFont="1" applyBorder="1"/>
    <xf numFmtId="0" fontId="56" fillId="0" borderId="73" xfId="0" applyFont="1" applyBorder="1"/>
    <xf numFmtId="0" fontId="57" fillId="0" borderId="73" xfId="0" applyFont="1" applyBorder="1"/>
    <xf numFmtId="0" fontId="56" fillId="0" borderId="12" xfId="0" applyFont="1" applyBorder="1"/>
    <xf numFmtId="0" fontId="57" fillId="0" borderId="141" xfId="0" applyFont="1" applyBorder="1"/>
    <xf numFmtId="0" fontId="56" fillId="0" borderId="141" xfId="0" applyFont="1" applyBorder="1"/>
    <xf numFmtId="0" fontId="2" fillId="0" borderId="120" xfId="0" applyFont="1" applyBorder="1"/>
  </cellXfs>
  <cellStyles count="4">
    <cellStyle name="Comma" xfId="1" builtinId="3"/>
    <cellStyle name="Normal" xfId="0" builtinId="0"/>
    <cellStyle name="Normal 2" xfId="3" xr:uid="{4BF2DA5F-31CA-7D4E-8214-B9ED2D21A1F5}"/>
    <cellStyle name="Per cent" xfId="2" builtinId="5"/>
  </cellStyles>
  <dxfs count="417">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7" formatCode="0.00000"/>
    </dxf>
    <dxf>
      <numFmt numFmtId="166" formatCode="0.0"/>
    </dxf>
    <dxf>
      <numFmt numFmtId="2" formatCode="0.00"/>
    </dxf>
    <dxf>
      <numFmt numFmtId="166" formatCode="0.0"/>
    </dxf>
    <dxf>
      <numFmt numFmtId="2" formatCode="0.00"/>
    </dxf>
    <dxf>
      <numFmt numFmtId="167" formatCode="0.00000"/>
    </dxf>
    <dxf>
      <numFmt numFmtId="166" formatCode="0.0"/>
    </dxf>
    <dxf>
      <numFmt numFmtId="2" formatCode="0.00"/>
    </dxf>
    <dxf>
      <numFmt numFmtId="2" formatCode="0.00"/>
    </dxf>
    <dxf>
      <numFmt numFmtId="165" formatCode="0.000"/>
    </dxf>
    <dxf>
      <numFmt numFmtId="164" formatCode="0.0000"/>
    </dxf>
    <dxf>
      <numFmt numFmtId="167" formatCode="0.00000"/>
    </dxf>
    <dxf>
      <numFmt numFmtId="170" formatCode="0.0000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2" formatCode="0.00"/>
    </dxf>
    <dxf>
      <numFmt numFmtId="165" formatCode="0.000"/>
    </dxf>
    <dxf>
      <numFmt numFmtId="164" formatCode="0.0000"/>
    </dxf>
    <dxf>
      <numFmt numFmtId="167" formatCode="0.00000"/>
    </dxf>
    <dxf>
      <numFmt numFmtId="170" formatCode="0.0000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71" formatCode="0.0000000"/>
    </dxf>
    <dxf>
      <numFmt numFmtId="2" formatCode="0.00"/>
    </dxf>
    <dxf>
      <numFmt numFmtId="165" formatCode="0.000"/>
    </dxf>
    <dxf>
      <numFmt numFmtId="164" formatCode="0.0000"/>
    </dxf>
    <dxf>
      <numFmt numFmtId="167" formatCode="0.00000"/>
    </dxf>
    <dxf>
      <numFmt numFmtId="170" formatCode="0.000000"/>
    </dxf>
    <dxf>
      <numFmt numFmtId="2" formatCode="0.00"/>
    </dxf>
    <dxf>
      <numFmt numFmtId="165" formatCode="0.000"/>
    </dxf>
    <dxf>
      <numFmt numFmtId="164" formatCode="0.0000"/>
    </dxf>
    <dxf>
      <numFmt numFmtId="167" formatCode="0.00000"/>
    </dxf>
    <dxf>
      <numFmt numFmtId="170" formatCode="0.000000"/>
    </dxf>
    <dxf>
      <numFmt numFmtId="164" formatCode="0.00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
      <numFmt numFmtId="164" formatCode="0.0000"/>
    </dxf>
    <dxf>
      <numFmt numFmtId="167" formatCode="0.00000"/>
    </dxf>
    <dxf>
      <numFmt numFmtId="165" formatCode="0.000"/>
    </dxf>
    <dxf>
      <numFmt numFmtId="164" formatCode="0.0000"/>
    </dxf>
    <dxf>
      <numFmt numFmtId="167" formatCode="0.00000"/>
    </dxf>
    <dxf>
      <numFmt numFmtId="2" formatCode="0.00"/>
    </dxf>
    <dxf>
      <numFmt numFmtId="166" formatCode="0.0"/>
    </dxf>
    <dxf>
      <numFmt numFmtId="2" formatCode="0.00"/>
    </dxf>
    <dxf>
      <numFmt numFmtId="166" formatCode="0.0"/>
    </dxf>
    <dxf>
      <numFmt numFmtId="2" formatCode="0.00"/>
    </dxf>
    <dxf>
      <numFmt numFmtId="165" formatCode="0.000"/>
    </dxf>
    <dxf>
      <numFmt numFmtId="164" formatCode="0.0000"/>
    </dxf>
    <dxf>
      <numFmt numFmtId="167" formatCode="0.00000"/>
    </dxf>
    <dxf>
      <numFmt numFmtId="165" formatCode="0.000"/>
    </dxf>
    <dxf>
      <numFmt numFmtId="164" formatCode="0.0000"/>
    </dxf>
    <dxf>
      <numFmt numFmtId="167" formatCode="0.00000"/>
    </dxf>
    <dxf>
      <numFmt numFmtId="165" formatCode="0.000"/>
    </dxf>
    <dxf>
      <numFmt numFmtId="164" formatCode="0.0000"/>
    </dxf>
    <dxf>
      <numFmt numFmtId="166" formatCode="0.0"/>
    </dxf>
    <dxf>
      <numFmt numFmtId="2" formatCode="0.00"/>
    </dxf>
    <dxf>
      <numFmt numFmtId="165" formatCode="0.000"/>
    </dxf>
    <dxf>
      <numFmt numFmtId="164" formatCode="0.0000"/>
    </dxf>
    <dxf>
      <numFmt numFmtId="167" formatCode="0.00000"/>
    </dxf>
    <dxf>
      <numFmt numFmtId="165" formatCode="0.000"/>
    </dxf>
    <dxf>
      <numFmt numFmtId="164" formatCode="0.0000"/>
    </dxf>
    <dxf>
      <numFmt numFmtId="167" formatCode="0.00000"/>
    </dxf>
    <dxf>
      <numFmt numFmtId="166" formatCode="0.0"/>
    </dxf>
    <dxf>
      <numFmt numFmtId="2" formatCode="0.00"/>
    </dxf>
    <dxf>
      <numFmt numFmtId="165" formatCode="0.000"/>
    </dxf>
    <dxf>
      <numFmt numFmtId="164" formatCode="0.0000"/>
    </dxf>
    <dxf>
      <numFmt numFmtId="167" formatCode="0.00000"/>
    </dxf>
    <dxf>
      <numFmt numFmtId="166" formatCode="0.0"/>
    </dxf>
    <dxf>
      <numFmt numFmtId="2" formatCode="0.00"/>
    </dxf>
    <dxf>
      <numFmt numFmtId="166" formatCode="0.0"/>
    </dxf>
    <dxf>
      <numFmt numFmtId="2" formatCode="0.00"/>
    </dxf>
    <dxf>
      <numFmt numFmtId="165" formatCode="0.000"/>
    </dxf>
    <dxf>
      <numFmt numFmtId="164" formatCode="0.0000"/>
    </dxf>
    <dxf>
      <numFmt numFmtId="167" formatCode="0.00000"/>
    </dxf>
    <dxf>
      <numFmt numFmtId="165" formatCode="0.000"/>
    </dxf>
    <dxf>
      <numFmt numFmtId="164" formatCode="0.0000"/>
    </dxf>
    <dxf>
      <numFmt numFmtId="165" formatCode="0.000"/>
    </dxf>
    <dxf>
      <numFmt numFmtId="164" formatCode="0.0000"/>
    </dxf>
    <dxf>
      <numFmt numFmtId="167" formatCode="0.00000"/>
    </dxf>
    <dxf>
      <numFmt numFmtId="166" formatCode="0.0"/>
    </dxf>
    <dxf>
      <numFmt numFmtId="2" formatCode="0.00"/>
    </dxf>
    <dxf>
      <numFmt numFmtId="166" formatCode="0.0"/>
    </dxf>
    <dxf>
      <numFmt numFmtId="2" formatCode="0.00"/>
    </dxf>
    <dxf>
      <numFmt numFmtId="165" formatCode="0.000"/>
    </dxf>
    <dxf>
      <numFmt numFmtId="164" formatCode="0.0000"/>
    </dxf>
    <dxf>
      <numFmt numFmtId="167" formatCode="0.00000"/>
    </dxf>
    <dxf>
      <numFmt numFmtId="165" formatCode="0.000"/>
    </dxf>
    <dxf>
      <numFmt numFmtId="164" formatCode="0.0000"/>
    </dxf>
    <dxf>
      <numFmt numFmtId="167" formatCode="0.00000"/>
    </dxf>
    <dxf>
      <numFmt numFmtId="166" formatCode="0.0"/>
    </dxf>
    <dxf>
      <numFmt numFmtId="165" formatCode="0.000"/>
    </dxf>
    <dxf>
      <numFmt numFmtId="164" formatCode="0.0000"/>
    </dxf>
    <dxf>
      <numFmt numFmtId="167" formatCode="0.00000"/>
    </dxf>
    <dxf>
      <numFmt numFmtId="166" formatCode="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4" formatCode="0.0000"/>
    </dxf>
    <dxf>
      <numFmt numFmtId="167" formatCode="0.00000"/>
    </dxf>
    <dxf>
      <numFmt numFmtId="170" formatCode="0.000000"/>
    </dxf>
    <dxf>
      <numFmt numFmtId="171" formatCode="0.0000000"/>
    </dxf>
    <dxf>
      <numFmt numFmtId="166" formatCode="0.0"/>
    </dxf>
    <dxf>
      <numFmt numFmtId="2" formatCode="0.00"/>
    </dxf>
    <dxf>
      <numFmt numFmtId="165" formatCode="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4" formatCode="0.0000"/>
    </dxf>
    <dxf>
      <numFmt numFmtId="167" formatCode="0.00000"/>
    </dxf>
    <dxf>
      <numFmt numFmtId="2" formatCode="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6" formatCode="0.0"/>
    </dxf>
    <dxf>
      <numFmt numFmtId="2" formatCode="0.00"/>
    </dxf>
    <dxf>
      <numFmt numFmtId="165" formatCode="0.000"/>
    </dxf>
    <dxf>
      <numFmt numFmtId="2" formatCode="0.00"/>
    </dxf>
    <dxf>
      <numFmt numFmtId="165" formatCode="0.000"/>
    </dxf>
    <dxf>
      <numFmt numFmtId="164" formatCode="0.0000"/>
    </dxf>
    <dxf>
      <numFmt numFmtId="167" formatCode="0.00000"/>
    </dxf>
    <dxf>
      <numFmt numFmtId="170" formatCode="0.000000"/>
    </dxf>
    <dxf>
      <numFmt numFmtId="164" formatCode="0.0000"/>
    </dxf>
    <dxf>
      <numFmt numFmtId="166" formatCode="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
      <numFmt numFmtId="167" formatCode="0.00000"/>
    </dxf>
    <dxf>
      <numFmt numFmtId="170" formatCode="0.0000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
      <numFmt numFmtId="2" formatCode="0.00"/>
    </dxf>
    <dxf>
      <numFmt numFmtId="165" formatCode="0.000"/>
    </dxf>
    <dxf>
      <numFmt numFmtId="164" formatCode="0.0000"/>
    </dxf>
    <dxf>
      <numFmt numFmtId="167" formatCode="0.00000"/>
    </dxf>
    <dxf>
      <numFmt numFmtId="170" formatCode="0.000000"/>
    </dxf>
    <dxf>
      <numFmt numFmtId="164" formatCode="0.0000"/>
    </dxf>
    <dxf>
      <numFmt numFmtId="166" formatCode="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
      <numFmt numFmtId="167" formatCode="0.00000"/>
    </dxf>
    <dxf>
      <numFmt numFmtId="170" formatCode="0.0000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
      <numFmt numFmtId="2" formatCode="0.00"/>
    </dxf>
    <dxf>
      <numFmt numFmtId="165" formatCode="0.000"/>
    </dxf>
    <dxf>
      <numFmt numFmtId="164" formatCode="0.0000"/>
    </dxf>
    <dxf>
      <numFmt numFmtId="167" formatCode="0.00000"/>
    </dxf>
    <dxf>
      <numFmt numFmtId="170" formatCode="0.000000"/>
    </dxf>
    <dxf>
      <numFmt numFmtId="164" formatCode="0.0000"/>
    </dxf>
    <dxf>
      <numFmt numFmtId="166" formatCode="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
      <numFmt numFmtId="167" formatCode="0.00000"/>
    </dxf>
    <dxf>
      <numFmt numFmtId="170" formatCode="0.000000"/>
    </dxf>
    <dxf>
      <numFmt numFmtId="2" formatCode="0.00"/>
    </dxf>
    <dxf>
      <numFmt numFmtId="165" formatCode="0.000"/>
    </dxf>
    <dxf>
      <numFmt numFmtId="164" formatCode="0.0000"/>
    </dxf>
    <dxf>
      <numFmt numFmtId="167" formatCode="0.00000"/>
    </dxf>
    <dxf>
      <numFmt numFmtId="166" formatCode="0.0"/>
    </dxf>
    <dxf>
      <numFmt numFmtId="2" formatCode="0.00"/>
    </dxf>
    <dxf>
      <numFmt numFmtId="165" formatCode="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01CA-C4C1-824B-B25B-7E6DBB0E7807}">
  <dimension ref="A1:R48"/>
  <sheetViews>
    <sheetView workbookViewId="0">
      <selection activeCell="A11" sqref="A11:XFD11"/>
    </sheetView>
  </sheetViews>
  <sheetFormatPr baseColWidth="10" defaultRowHeight="16"/>
  <cols>
    <col min="1" max="1" width="31.1640625" bestFit="1" customWidth="1"/>
    <col min="15" max="15" width="12.33203125" bestFit="1" customWidth="1"/>
    <col min="16" max="16" width="11.33203125" bestFit="1" customWidth="1"/>
    <col min="17" max="17" width="12.33203125" bestFit="1" customWidth="1"/>
  </cols>
  <sheetData>
    <row r="1" spans="1:18" ht="17" thickBot="1">
      <c r="A1" s="1" t="s">
        <v>1719</v>
      </c>
      <c r="B1" s="1"/>
    </row>
    <row r="2" spans="1:18" ht="85">
      <c r="A2" s="2" t="s">
        <v>0</v>
      </c>
      <c r="B2" s="3" t="s">
        <v>1</v>
      </c>
      <c r="C2" s="4" t="s">
        <v>2</v>
      </c>
      <c r="D2" s="5" t="s">
        <v>3</v>
      </c>
      <c r="E2" s="6" t="s">
        <v>4</v>
      </c>
      <c r="F2" s="4" t="s">
        <v>5</v>
      </c>
      <c r="G2" s="6" t="s">
        <v>4</v>
      </c>
      <c r="H2" s="6" t="s">
        <v>6</v>
      </c>
      <c r="I2" s="6" t="s">
        <v>7</v>
      </c>
      <c r="J2" s="4" t="s">
        <v>8</v>
      </c>
      <c r="K2" s="6" t="s">
        <v>4</v>
      </c>
      <c r="L2" s="5" t="s">
        <v>9</v>
      </c>
      <c r="M2" s="6" t="s">
        <v>4</v>
      </c>
      <c r="N2" s="5" t="s">
        <v>10</v>
      </c>
      <c r="O2" s="6" t="s">
        <v>4</v>
      </c>
      <c r="P2" s="5" t="s">
        <v>11</v>
      </c>
      <c r="Q2" s="6" t="s">
        <v>4</v>
      </c>
      <c r="R2" s="7" t="s">
        <v>12</v>
      </c>
    </row>
    <row r="3" spans="1:18" ht="31">
      <c r="A3" s="8" t="s">
        <v>13</v>
      </c>
      <c r="B3" s="9" t="s">
        <v>14</v>
      </c>
      <c r="C3" s="9" t="s">
        <v>15</v>
      </c>
      <c r="D3" s="10">
        <v>0.46233001449160405</v>
      </c>
      <c r="E3" s="11">
        <v>2.9947887083493553E-3</v>
      </c>
      <c r="F3" s="12">
        <v>1.9387137228884016E-3</v>
      </c>
      <c r="G3" s="10">
        <v>5.7982874405877868E-4</v>
      </c>
      <c r="H3" s="13">
        <v>0.8</v>
      </c>
      <c r="I3" s="14">
        <v>4.1933546646766729E-3</v>
      </c>
      <c r="J3" s="12">
        <v>1.0034104510413531</v>
      </c>
      <c r="K3" s="10">
        <v>3.7169263864788042E-4</v>
      </c>
      <c r="L3" s="12">
        <v>0.99602811032391969</v>
      </c>
      <c r="M3" s="11">
        <v>4.9880360239820502E-3</v>
      </c>
      <c r="N3" s="15" t="s">
        <v>16</v>
      </c>
      <c r="O3" s="15" t="s">
        <v>17</v>
      </c>
      <c r="P3" s="15" t="s">
        <v>16</v>
      </c>
      <c r="Q3" s="15" t="s">
        <v>17</v>
      </c>
      <c r="R3" s="8" t="s">
        <v>18</v>
      </c>
    </row>
    <row r="4" spans="1:18" ht="31">
      <c r="A4" s="8" t="s">
        <v>19</v>
      </c>
      <c r="B4" s="9" t="s">
        <v>14</v>
      </c>
      <c r="C4" s="9" t="s">
        <v>20</v>
      </c>
      <c r="D4" s="10">
        <v>0.20250487919260854</v>
      </c>
      <c r="E4" s="11">
        <v>1.3150732323067313E-3</v>
      </c>
      <c r="F4" s="12">
        <v>0.75952367728535186</v>
      </c>
      <c r="G4" s="10">
        <v>5.1684953166778666E-3</v>
      </c>
      <c r="H4" s="13">
        <v>6.5</v>
      </c>
      <c r="I4" s="14">
        <v>3.7506438378847449</v>
      </c>
      <c r="J4" s="12">
        <v>1.0025406110342214</v>
      </c>
      <c r="K4" s="10">
        <v>3.3373453846282459E-4</v>
      </c>
      <c r="L4" s="12">
        <v>1.0012187575861475</v>
      </c>
      <c r="M4" s="11">
        <v>2.4818348559770545E-3</v>
      </c>
      <c r="N4" s="15" t="s">
        <v>16</v>
      </c>
      <c r="O4" s="15" t="s">
        <v>17</v>
      </c>
      <c r="P4" s="15" t="s">
        <v>16</v>
      </c>
      <c r="Q4" s="15" t="s">
        <v>17</v>
      </c>
      <c r="R4" s="8" t="s">
        <v>18</v>
      </c>
    </row>
    <row r="5" spans="1:18" ht="31">
      <c r="A5" s="8" t="s">
        <v>19</v>
      </c>
      <c r="B5" s="9" t="s">
        <v>21</v>
      </c>
      <c r="C5" s="9" t="s">
        <v>22</v>
      </c>
      <c r="D5" s="10">
        <v>0.19852615370617049</v>
      </c>
      <c r="E5" s="11">
        <v>1.4250159937682306E-3</v>
      </c>
      <c r="F5" s="12">
        <v>3.7946422829102149E-2</v>
      </c>
      <c r="G5" s="10">
        <v>3.7286925280279428E-4</v>
      </c>
      <c r="H5" s="13">
        <v>0.5</v>
      </c>
      <c r="I5" s="14">
        <v>0.19114067401549983</v>
      </c>
      <c r="J5" s="12">
        <v>1.0042856859534157</v>
      </c>
      <c r="K5" s="10">
        <v>4.0563769087895987E-4</v>
      </c>
      <c r="L5" s="12">
        <v>0.99867867410626721</v>
      </c>
      <c r="M5" s="11">
        <v>7.5278030588755186E-3</v>
      </c>
      <c r="N5" s="15" t="s">
        <v>16</v>
      </c>
      <c r="O5" s="15" t="s">
        <v>17</v>
      </c>
      <c r="P5" s="15" t="s">
        <v>16</v>
      </c>
      <c r="Q5" s="15" t="s">
        <v>17</v>
      </c>
      <c r="R5" s="8" t="s">
        <v>18</v>
      </c>
    </row>
    <row r="6" spans="1:18" ht="31">
      <c r="A6" s="8" t="s">
        <v>23</v>
      </c>
      <c r="B6" s="8" t="s">
        <v>24</v>
      </c>
      <c r="C6" s="8" t="s">
        <v>25</v>
      </c>
      <c r="D6" s="16">
        <v>0.17827591751276708</v>
      </c>
      <c r="E6" s="16">
        <v>1.0362836775472267E-3</v>
      </c>
      <c r="F6" s="16">
        <v>0.10520816061192939</v>
      </c>
      <c r="G6" s="16">
        <v>6.9504865506940462E-4</v>
      </c>
      <c r="H6" s="17">
        <v>0.4</v>
      </c>
      <c r="I6" s="18">
        <f t="shared" ref="I6:I15" si="0">F6/D6</f>
        <v>0.59014230345719576</v>
      </c>
      <c r="J6" s="16">
        <v>1.0088824945356698</v>
      </c>
      <c r="K6" s="16">
        <v>4.3988625717266409E-4</v>
      </c>
      <c r="L6" s="16">
        <v>0.99156610308813697</v>
      </c>
      <c r="M6" s="16">
        <v>4.4518129812785925E-3</v>
      </c>
      <c r="N6" s="15" t="s">
        <v>16</v>
      </c>
      <c r="O6" s="15" t="s">
        <v>17</v>
      </c>
      <c r="P6" s="15" t="s">
        <v>16</v>
      </c>
      <c r="Q6" s="15" t="s">
        <v>17</v>
      </c>
      <c r="R6" s="8" t="s">
        <v>18</v>
      </c>
    </row>
    <row r="7" spans="1:18">
      <c r="A7" s="8" t="s">
        <v>23</v>
      </c>
      <c r="B7" s="8" t="s">
        <v>24</v>
      </c>
      <c r="C7" s="8" t="s">
        <v>26</v>
      </c>
      <c r="D7" s="16">
        <v>0.14297540110487361</v>
      </c>
      <c r="E7" s="16">
        <v>1.0520462231988575E-3</v>
      </c>
      <c r="F7" s="16">
        <v>3.5499601705255976</v>
      </c>
      <c r="G7" s="16">
        <v>2.7439763928367188E-2</v>
      </c>
      <c r="H7" s="17">
        <v>3.1</v>
      </c>
      <c r="I7" s="18">
        <f t="shared" si="0"/>
        <v>24.829167416859864</v>
      </c>
      <c r="J7" s="16">
        <v>1.0011831221117999</v>
      </c>
      <c r="K7" s="16">
        <v>3.4205439392236782E-4</v>
      </c>
      <c r="L7" s="16">
        <v>1.00796886747725</v>
      </c>
      <c r="M7" s="16">
        <v>2.9649057794404565E-3</v>
      </c>
      <c r="N7" s="18" t="s">
        <v>16</v>
      </c>
      <c r="O7" s="18" t="s">
        <v>17</v>
      </c>
      <c r="P7" s="18" t="s">
        <v>16</v>
      </c>
      <c r="Q7" s="18" t="s">
        <v>17</v>
      </c>
      <c r="R7" s="8" t="s">
        <v>18</v>
      </c>
    </row>
    <row r="8" spans="1:18">
      <c r="A8" s="8" t="s">
        <v>23</v>
      </c>
      <c r="B8" s="8" t="s">
        <v>24</v>
      </c>
      <c r="C8" s="8" t="s">
        <v>27</v>
      </c>
      <c r="D8" s="16">
        <v>0.21652225468556888</v>
      </c>
      <c r="E8" s="16">
        <v>1.580838873343145E-3</v>
      </c>
      <c r="F8" s="16">
        <v>1.1019407132236481</v>
      </c>
      <c r="G8" s="16">
        <v>8.3195714886120653E-3</v>
      </c>
      <c r="H8" s="17">
        <v>6</v>
      </c>
      <c r="I8" s="18">
        <v>5.0892723005488447</v>
      </c>
      <c r="J8" s="16">
        <v>1.001689684790001</v>
      </c>
      <c r="K8" s="16">
        <v>3.7327708855983035E-4</v>
      </c>
      <c r="L8" s="16">
        <v>1.0093591113427174</v>
      </c>
      <c r="M8" s="16">
        <v>2.633582198552583E-3</v>
      </c>
      <c r="N8" s="18" t="s">
        <v>16</v>
      </c>
      <c r="O8" s="18" t="s">
        <v>17</v>
      </c>
      <c r="P8" s="18" t="s">
        <v>16</v>
      </c>
      <c r="Q8" s="18"/>
      <c r="R8" s="8" t="s">
        <v>18</v>
      </c>
    </row>
    <row r="9" spans="1:18">
      <c r="A9" s="8" t="s">
        <v>13</v>
      </c>
      <c r="B9" s="8" t="s">
        <v>28</v>
      </c>
      <c r="C9" s="8" t="s">
        <v>29</v>
      </c>
      <c r="D9" s="16">
        <v>2.7531205972720176</v>
      </c>
      <c r="E9" s="16">
        <v>2.5740504766684366E-2</v>
      </c>
      <c r="F9" s="16">
        <v>1.2719178336205836</v>
      </c>
      <c r="G9" s="16">
        <v>1.230654944247868E-2</v>
      </c>
      <c r="H9" s="19" t="s">
        <v>30</v>
      </c>
      <c r="I9" s="18">
        <f t="shared" si="0"/>
        <v>0.46199132536398435</v>
      </c>
      <c r="J9" s="16">
        <v>0.88743125050217209</v>
      </c>
      <c r="K9" s="16">
        <v>1.9539883850284748E-4</v>
      </c>
      <c r="L9" s="16">
        <v>0.52967371270460684</v>
      </c>
      <c r="M9" s="16">
        <v>1.6057867079351639E-3</v>
      </c>
      <c r="N9" s="17">
        <v>102.04219999999999</v>
      </c>
      <c r="O9" s="18">
        <v>0.5333</v>
      </c>
      <c r="P9" s="17">
        <v>102.0266</v>
      </c>
      <c r="Q9" s="18">
        <v>0.51990000000000003</v>
      </c>
      <c r="R9" s="8" t="s">
        <v>31</v>
      </c>
    </row>
    <row r="10" spans="1:18">
      <c r="A10" s="8" t="s">
        <v>13</v>
      </c>
      <c r="B10" s="8" t="s">
        <v>28</v>
      </c>
      <c r="C10" s="8" t="s">
        <v>32</v>
      </c>
      <c r="D10" s="16">
        <v>5.6945896285937832E-2</v>
      </c>
      <c r="E10" s="16">
        <v>3.9682004586463136E-4</v>
      </c>
      <c r="F10" s="16">
        <v>2.3338894010038597E-2</v>
      </c>
      <c r="G10" s="16">
        <v>4.0346991305048108E-4</v>
      </c>
      <c r="H10" s="17">
        <v>2</v>
      </c>
      <c r="I10" s="18">
        <f t="shared" si="0"/>
        <v>0.40984329920542284</v>
      </c>
      <c r="J10" s="16">
        <v>0.99348608588224996</v>
      </c>
      <c r="K10" s="16">
        <v>1.1089287736096365E-3</v>
      </c>
      <c r="L10" s="16">
        <v>1.0005790950582001</v>
      </c>
      <c r="M10" s="16">
        <v>9.1010922866801344E-3</v>
      </c>
      <c r="N10" s="17" t="s">
        <v>16</v>
      </c>
      <c r="O10" s="20" t="s">
        <v>17</v>
      </c>
      <c r="P10" s="17" t="s">
        <v>16</v>
      </c>
      <c r="Q10" s="20" t="s">
        <v>17</v>
      </c>
      <c r="R10" s="8" t="s">
        <v>18</v>
      </c>
    </row>
    <row r="11" spans="1:18">
      <c r="A11" s="8" t="s">
        <v>33</v>
      </c>
      <c r="B11" s="8" t="s">
        <v>34</v>
      </c>
      <c r="C11" s="8" t="s">
        <v>35</v>
      </c>
      <c r="D11" s="16">
        <v>0.62338122033201326</v>
      </c>
      <c r="E11" s="16">
        <v>4.3557915083501072E-3</v>
      </c>
      <c r="F11" s="16">
        <v>1.9414030664723105</v>
      </c>
      <c r="G11" s="16">
        <v>1.4293847615072177E-2</v>
      </c>
      <c r="H11" s="19" t="s">
        <v>36</v>
      </c>
      <c r="I11" s="18">
        <f t="shared" si="0"/>
        <v>3.1143111199890141</v>
      </c>
      <c r="J11" s="16">
        <v>0.99417734057061224</v>
      </c>
      <c r="K11" s="16">
        <v>3.2500509375001546E-4</v>
      </c>
      <c r="L11" s="16">
        <v>0.96168883092629232</v>
      </c>
      <c r="M11" s="16">
        <v>2.5818181020312672E-3</v>
      </c>
      <c r="N11" s="17">
        <v>380.67270000000002</v>
      </c>
      <c r="O11" s="17" t="s">
        <v>37</v>
      </c>
      <c r="P11" s="17">
        <v>380.58159999999998</v>
      </c>
      <c r="Q11" s="21" t="s">
        <v>38</v>
      </c>
      <c r="R11" s="8" t="s">
        <v>18</v>
      </c>
    </row>
    <row r="12" spans="1:18">
      <c r="A12" s="8" t="s">
        <v>13</v>
      </c>
      <c r="B12" s="8" t="s">
        <v>34</v>
      </c>
      <c r="C12" s="8" t="s">
        <v>39</v>
      </c>
      <c r="D12" s="16">
        <v>1.379303704209413</v>
      </c>
      <c r="E12" s="16">
        <v>9.1931452727711284E-3</v>
      </c>
      <c r="F12" s="16">
        <v>2.5693211629644011E-2</v>
      </c>
      <c r="G12" s="16">
        <v>2.409348289424082E-4</v>
      </c>
      <c r="H12" s="17">
        <v>1</v>
      </c>
      <c r="I12" s="18">
        <f t="shared" si="0"/>
        <v>1.8627668113434671E-2</v>
      </c>
      <c r="J12" s="16">
        <v>1.0001839697435315</v>
      </c>
      <c r="K12" s="16">
        <v>2.298911344922395E-4</v>
      </c>
      <c r="L12" s="16">
        <v>1.0005342418325964</v>
      </c>
      <c r="M12" s="16">
        <v>2.7566609202386988E-3</v>
      </c>
      <c r="N12" s="18" t="s">
        <v>16</v>
      </c>
      <c r="O12" s="18" t="s">
        <v>17</v>
      </c>
      <c r="P12" s="18" t="s">
        <v>16</v>
      </c>
      <c r="Q12" s="18" t="s">
        <v>17</v>
      </c>
      <c r="R12" s="8" t="s">
        <v>18</v>
      </c>
    </row>
    <row r="13" spans="1:18">
      <c r="A13" s="8" t="s">
        <v>13</v>
      </c>
      <c r="B13" s="8" t="s">
        <v>34</v>
      </c>
      <c r="C13" s="8" t="s">
        <v>40</v>
      </c>
      <c r="D13" s="16">
        <v>1.7176435681838662</v>
      </c>
      <c r="E13" s="16">
        <v>1.034835390913137E-2</v>
      </c>
      <c r="F13" s="16">
        <v>1.1746084140027379E-2</v>
      </c>
      <c r="G13" s="16">
        <v>9.6304915339259851E-5</v>
      </c>
      <c r="H13" s="17">
        <v>2.8</v>
      </c>
      <c r="I13" s="18">
        <v>6.8384875404895479E-3</v>
      </c>
      <c r="J13" s="16">
        <v>1.0033326664573319</v>
      </c>
      <c r="K13" s="16">
        <v>2.7070484130789778E-4</v>
      </c>
      <c r="L13" s="16">
        <v>0.99918549554642844</v>
      </c>
      <c r="M13" s="16">
        <v>4.4041721637020472E-3</v>
      </c>
      <c r="N13" s="18" t="s">
        <v>16</v>
      </c>
      <c r="O13" s="18" t="s">
        <v>17</v>
      </c>
      <c r="P13" s="18" t="s">
        <v>16</v>
      </c>
      <c r="Q13" s="18" t="s">
        <v>17</v>
      </c>
      <c r="R13" s="8" t="s">
        <v>18</v>
      </c>
    </row>
    <row r="14" spans="1:18">
      <c r="A14" s="8" t="s">
        <v>13</v>
      </c>
      <c r="B14" s="8" t="s">
        <v>41</v>
      </c>
      <c r="C14" s="8" t="s">
        <v>42</v>
      </c>
      <c r="D14" s="16">
        <v>0.17438263093841344</v>
      </c>
      <c r="E14" s="16">
        <v>1.4736836042639411E-3</v>
      </c>
      <c r="F14" s="16">
        <v>11.650771513951321</v>
      </c>
      <c r="G14" s="16">
        <v>0.10112641001261306</v>
      </c>
      <c r="H14" s="19" t="s">
        <v>30</v>
      </c>
      <c r="I14" s="18">
        <f t="shared" si="0"/>
        <v>66.811536511718387</v>
      </c>
      <c r="J14" s="16">
        <v>0.87948591357509498</v>
      </c>
      <c r="K14" s="16">
        <v>2.056567323085698E-3</v>
      </c>
      <c r="L14" s="16">
        <v>0.37518991164812499</v>
      </c>
      <c r="M14" s="16">
        <v>6.0122700957668173E-3</v>
      </c>
      <c r="N14" s="17">
        <v>63.937100000000001</v>
      </c>
      <c r="O14" s="18">
        <v>0.52600000000000002</v>
      </c>
      <c r="P14" s="17">
        <v>61.677999999999997</v>
      </c>
      <c r="Q14" s="18">
        <v>1.3811</v>
      </c>
      <c r="R14" s="8" t="s">
        <v>31</v>
      </c>
    </row>
    <row r="15" spans="1:18">
      <c r="A15" s="8" t="s">
        <v>13</v>
      </c>
      <c r="B15" s="8" t="s">
        <v>41</v>
      </c>
      <c r="C15" s="8" t="s">
        <v>43</v>
      </c>
      <c r="D15" s="16">
        <v>2.5256964045265859</v>
      </c>
      <c r="E15" s="16">
        <v>1.7476904122892701E-2</v>
      </c>
      <c r="F15" s="16">
        <v>14.246643367769879</v>
      </c>
      <c r="G15" s="16">
        <v>0.11015999899636014</v>
      </c>
      <c r="H15" s="19" t="s">
        <v>30</v>
      </c>
      <c r="I15" s="18">
        <f t="shared" si="0"/>
        <v>5.640679276510375</v>
      </c>
      <c r="J15" s="16">
        <v>0.89060271770567001</v>
      </c>
      <c r="K15" s="16">
        <v>3.4409839988580365E-4</v>
      </c>
      <c r="L15" s="16">
        <v>0.44702404948554386</v>
      </c>
      <c r="M15" s="16">
        <v>1.6956974018532676E-3</v>
      </c>
      <c r="N15" s="17">
        <v>77.730400000000003</v>
      </c>
      <c r="O15" s="18">
        <v>0.42420000000000002</v>
      </c>
      <c r="P15" s="17">
        <v>77.542699999999996</v>
      </c>
      <c r="Q15" s="18">
        <v>0.43380000000000002</v>
      </c>
      <c r="R15" s="8" t="s">
        <v>31</v>
      </c>
    </row>
    <row r="16" spans="1:18">
      <c r="A16" s="8" t="s">
        <v>13</v>
      </c>
      <c r="B16" s="8" t="s">
        <v>41</v>
      </c>
      <c r="C16" s="8" t="s">
        <v>44</v>
      </c>
      <c r="D16" s="16">
        <v>0.36861647576030265</v>
      </c>
      <c r="E16" s="16">
        <v>2.9473446961004136E-3</v>
      </c>
      <c r="F16" s="16">
        <v>1.561164086987507</v>
      </c>
      <c r="G16" s="16">
        <v>1.3275898546439447E-2</v>
      </c>
      <c r="H16" s="17">
        <v>0.5</v>
      </c>
      <c r="I16" s="18">
        <v>4.2351988846062127</v>
      </c>
      <c r="J16" s="16">
        <v>0.97820853754039527</v>
      </c>
      <c r="K16" s="16">
        <v>1.1108112151880611E-3</v>
      </c>
      <c r="L16" s="16">
        <v>0.89947292046992522</v>
      </c>
      <c r="M16" s="16">
        <v>3.3265831875683109E-3</v>
      </c>
      <c r="N16" s="17">
        <v>284.10829999999999</v>
      </c>
      <c r="O16" s="18">
        <v>5.6778000000000004</v>
      </c>
      <c r="P16" s="17">
        <v>283.98020000000002</v>
      </c>
      <c r="Q16" s="18">
        <v>5.4480000000000004</v>
      </c>
      <c r="R16" s="8" t="s">
        <v>45</v>
      </c>
    </row>
    <row r="17" spans="1:18" ht="31">
      <c r="A17" s="8" t="s">
        <v>13</v>
      </c>
      <c r="B17" s="8" t="s">
        <v>41</v>
      </c>
      <c r="C17" s="22" t="s">
        <v>46</v>
      </c>
      <c r="D17" s="23">
        <v>0.12072835802430569</v>
      </c>
      <c r="E17" s="23">
        <v>7.0939340768144004E-4</v>
      </c>
      <c r="F17" s="23">
        <v>4.8691433621038657E-2</v>
      </c>
      <c r="G17" s="23">
        <v>4.1329406984062436E-4</v>
      </c>
      <c r="H17" s="17">
        <v>0.8</v>
      </c>
      <c r="I17" s="24">
        <f t="shared" ref="I17:I40" si="1">F17/D17</f>
        <v>0.40331397210948428</v>
      </c>
      <c r="J17" s="23">
        <v>0.99963222658427331</v>
      </c>
      <c r="K17" s="23">
        <v>7.868795299071288E-4</v>
      </c>
      <c r="L17" s="23">
        <v>1.0070025614267661</v>
      </c>
      <c r="M17" s="23">
        <v>5.3657686408809212E-3</v>
      </c>
      <c r="N17" s="15" t="s">
        <v>16</v>
      </c>
      <c r="O17" s="15" t="s">
        <v>17</v>
      </c>
      <c r="P17" s="15" t="s">
        <v>16</v>
      </c>
      <c r="Q17" s="15" t="s">
        <v>17</v>
      </c>
      <c r="R17" s="8" t="s">
        <v>18</v>
      </c>
    </row>
    <row r="18" spans="1:18" ht="31">
      <c r="A18" s="8" t="s">
        <v>13</v>
      </c>
      <c r="B18" s="8" t="s">
        <v>41</v>
      </c>
      <c r="C18" s="22" t="s">
        <v>47</v>
      </c>
      <c r="D18" s="23">
        <v>0.13586749006693685</v>
      </c>
      <c r="E18" s="23">
        <v>8.0194928965918297E-4</v>
      </c>
      <c r="F18" s="23">
        <v>6.2250064139208507E-3</v>
      </c>
      <c r="G18" s="23">
        <v>1.2338665265953665E-4</v>
      </c>
      <c r="H18" s="17">
        <v>22.8</v>
      </c>
      <c r="I18" s="24">
        <v>4.581674697055213E-2</v>
      </c>
      <c r="J18" s="23">
        <v>0.99941288792854333</v>
      </c>
      <c r="K18" s="23">
        <v>6.4842027481082701E-4</v>
      </c>
      <c r="L18" s="23">
        <v>0.9923697734839334</v>
      </c>
      <c r="M18" s="23">
        <v>9.6500943397224617E-3</v>
      </c>
      <c r="N18" s="15" t="s">
        <v>16</v>
      </c>
      <c r="O18" s="15" t="s">
        <v>17</v>
      </c>
      <c r="P18" s="15" t="s">
        <v>16</v>
      </c>
      <c r="Q18" s="15" t="s">
        <v>17</v>
      </c>
      <c r="R18" s="8" t="s">
        <v>18</v>
      </c>
    </row>
    <row r="19" spans="1:18" ht="31">
      <c r="A19" s="8" t="s">
        <v>13</v>
      </c>
      <c r="B19" s="8" t="s">
        <v>48</v>
      </c>
      <c r="C19" s="22" t="s">
        <v>49</v>
      </c>
      <c r="D19" s="23">
        <v>0.23284688881859378</v>
      </c>
      <c r="E19" s="23">
        <v>1.4517490496244831E-3</v>
      </c>
      <c r="F19" s="23">
        <v>8.9314197590800951E-3</v>
      </c>
      <c r="G19" s="23">
        <v>3.2074351093016142E-4</v>
      </c>
      <c r="H19" s="17">
        <v>0.9</v>
      </c>
      <c r="I19" s="24">
        <v>3.8357479476731939E-2</v>
      </c>
      <c r="J19" s="23">
        <v>1.0030607314744493</v>
      </c>
      <c r="K19" s="23">
        <v>3.8146865306992191E-4</v>
      </c>
      <c r="L19" s="23">
        <v>1.0007580525801032</v>
      </c>
      <c r="M19" s="23">
        <v>7.4116739211970003E-3</v>
      </c>
      <c r="N19" s="15" t="s">
        <v>16</v>
      </c>
      <c r="O19" s="15" t="s">
        <v>17</v>
      </c>
      <c r="P19" s="15" t="s">
        <v>16</v>
      </c>
      <c r="Q19" s="15" t="s">
        <v>17</v>
      </c>
      <c r="R19" s="8" t="s">
        <v>18</v>
      </c>
    </row>
    <row r="20" spans="1:18" ht="31">
      <c r="A20" s="8" t="s">
        <v>13</v>
      </c>
      <c r="B20" s="22" t="s">
        <v>50</v>
      </c>
      <c r="C20" s="8" t="s">
        <v>51</v>
      </c>
      <c r="D20" s="16">
        <v>0.64313584770005616</v>
      </c>
      <c r="E20" s="16">
        <v>3.8656966129455997E-3</v>
      </c>
      <c r="F20" s="16">
        <v>5.5907538812614906E-2</v>
      </c>
      <c r="G20" s="16">
        <v>4.0568890691391199E-4</v>
      </c>
      <c r="H20" s="17">
        <v>4</v>
      </c>
      <c r="I20" s="18">
        <f t="shared" si="1"/>
        <v>8.6929595065409732E-2</v>
      </c>
      <c r="J20" s="16">
        <v>1.0037295014671532</v>
      </c>
      <c r="K20" s="16">
        <v>3.5056083541454015E-4</v>
      </c>
      <c r="L20" s="16">
        <v>0.99462385915184126</v>
      </c>
      <c r="M20" s="16">
        <v>4.6608272517119163E-3</v>
      </c>
      <c r="N20" s="15" t="s">
        <v>16</v>
      </c>
      <c r="O20" s="15" t="s">
        <v>17</v>
      </c>
      <c r="P20" s="15" t="s">
        <v>16</v>
      </c>
      <c r="Q20" s="15" t="s">
        <v>17</v>
      </c>
      <c r="R20" s="8" t="s">
        <v>18</v>
      </c>
    </row>
    <row r="21" spans="1:18">
      <c r="A21" s="8" t="s">
        <v>52</v>
      </c>
      <c r="B21" s="8" t="s">
        <v>53</v>
      </c>
      <c r="C21" s="8" t="s">
        <v>54</v>
      </c>
      <c r="D21" s="16">
        <v>1.8503923618385043</v>
      </c>
      <c r="E21" s="16">
        <v>1.1322565835083944E-2</v>
      </c>
      <c r="F21" s="16">
        <v>0.74597184975699216</v>
      </c>
      <c r="G21" s="16">
        <v>4.865860418039587E-3</v>
      </c>
      <c r="H21" s="17">
        <v>0.3</v>
      </c>
      <c r="I21" s="18">
        <f t="shared" si="1"/>
        <v>0.40314252541326578</v>
      </c>
      <c r="J21" s="16">
        <v>1.006755799840152</v>
      </c>
      <c r="K21" s="16">
        <v>2.5448729190119513E-4</v>
      </c>
      <c r="L21" s="16">
        <v>1.0151556007666938</v>
      </c>
      <c r="M21" s="16">
        <v>2.7337011763667934E-3</v>
      </c>
      <c r="N21" s="16" t="s">
        <v>16</v>
      </c>
      <c r="O21" s="16" t="s">
        <v>17</v>
      </c>
      <c r="P21" s="16" t="s">
        <v>16</v>
      </c>
      <c r="Q21" s="16" t="s">
        <v>17</v>
      </c>
      <c r="R21" s="8" t="s">
        <v>18</v>
      </c>
    </row>
    <row r="22" spans="1:18">
      <c r="A22" s="8" t="s">
        <v>52</v>
      </c>
      <c r="B22" s="8" t="s">
        <v>53</v>
      </c>
      <c r="C22" s="8" t="s">
        <v>55</v>
      </c>
      <c r="D22" s="16">
        <v>1.9453698827830221</v>
      </c>
      <c r="E22" s="16">
        <v>1.1934856816629471E-2</v>
      </c>
      <c r="F22" s="25">
        <v>0.12773284533846155</v>
      </c>
      <c r="G22" s="25">
        <v>8.3054332817816964E-4</v>
      </c>
      <c r="H22" s="17">
        <v>5.3</v>
      </c>
      <c r="I22" s="18">
        <v>6.5659927435356674E-2</v>
      </c>
      <c r="J22" s="16">
        <v>1.0014530235859553</v>
      </c>
      <c r="K22" s="16">
        <v>3.0612865542472764E-4</v>
      </c>
      <c r="L22" s="16">
        <v>1.002936035916552</v>
      </c>
      <c r="M22" s="16">
        <v>7.466994241704804E-4</v>
      </c>
      <c r="N22" s="16" t="s">
        <v>56</v>
      </c>
      <c r="O22" s="16" t="s">
        <v>17</v>
      </c>
      <c r="P22" s="16" t="s">
        <v>16</v>
      </c>
      <c r="Q22" s="16" t="s">
        <v>17</v>
      </c>
      <c r="R22" s="8" t="s">
        <v>18</v>
      </c>
    </row>
    <row r="23" spans="1:18">
      <c r="A23" s="8" t="s">
        <v>52</v>
      </c>
      <c r="B23" s="8" t="s">
        <v>57</v>
      </c>
      <c r="C23" s="8" t="s">
        <v>58</v>
      </c>
      <c r="D23" s="16">
        <v>0.16115307368910009</v>
      </c>
      <c r="E23" s="16">
        <v>1.0511423734999676E-3</v>
      </c>
      <c r="F23" s="16">
        <v>0.15525040291316414</v>
      </c>
      <c r="G23" s="16">
        <v>1.3136294169953774E-3</v>
      </c>
      <c r="H23" s="17">
        <v>1.8</v>
      </c>
      <c r="I23" s="18">
        <v>0.96337227307669282</v>
      </c>
      <c r="J23" s="16">
        <v>1.0134183725869788</v>
      </c>
      <c r="K23" s="16">
        <v>6.1233087667952467E-4</v>
      </c>
      <c r="L23" s="16">
        <v>0.97558794715103803</v>
      </c>
      <c r="M23" s="16">
        <v>5.9664291266114718E-3</v>
      </c>
      <c r="N23" s="17">
        <v>347.0702</v>
      </c>
      <c r="O23" s="21" t="s">
        <v>59</v>
      </c>
      <c r="P23" s="17">
        <v>347</v>
      </c>
      <c r="Q23" s="21" t="s">
        <v>60</v>
      </c>
      <c r="R23" s="8" t="s">
        <v>18</v>
      </c>
    </row>
    <row r="24" spans="1:18">
      <c r="A24" s="8" t="s">
        <v>52</v>
      </c>
      <c r="B24" s="8" t="s">
        <v>61</v>
      </c>
      <c r="C24" s="8" t="s">
        <v>62</v>
      </c>
      <c r="D24" s="16">
        <v>7.0272077351576518</v>
      </c>
      <c r="E24" s="16">
        <v>4.4738846983496693E-2</v>
      </c>
      <c r="F24" s="16">
        <v>2.9148627749066494</v>
      </c>
      <c r="G24" s="16">
        <v>2.3687116282654835E-2</v>
      </c>
      <c r="H24" s="17">
        <v>0.1</v>
      </c>
      <c r="I24" s="18">
        <v>0.41479672791276262</v>
      </c>
      <c r="J24" s="16">
        <v>1.026417784230244</v>
      </c>
      <c r="K24" s="16">
        <v>2.0039782489415082E-4</v>
      </c>
      <c r="L24" s="16">
        <v>1.0294884342151991</v>
      </c>
      <c r="M24" s="16">
        <v>5.530336078011045E-3</v>
      </c>
      <c r="N24" s="16" t="s">
        <v>16</v>
      </c>
      <c r="O24" s="16" t="s">
        <v>17</v>
      </c>
      <c r="P24" s="16" t="s">
        <v>16</v>
      </c>
      <c r="Q24" s="16" t="s">
        <v>17</v>
      </c>
      <c r="R24" s="8" t="s">
        <v>18</v>
      </c>
    </row>
    <row r="25" spans="1:18">
      <c r="A25" s="8" t="s">
        <v>52</v>
      </c>
      <c r="B25" s="8" t="s">
        <v>61</v>
      </c>
      <c r="C25" s="8" t="s">
        <v>63</v>
      </c>
      <c r="D25" s="16">
        <v>0.64245266450185623</v>
      </c>
      <c r="E25" s="16">
        <v>3.9906361387756712E-3</v>
      </c>
      <c r="F25" s="16">
        <v>2.2360317575210446E-2</v>
      </c>
      <c r="G25" s="16">
        <v>1.4949526951088345E-4</v>
      </c>
      <c r="H25" s="17">
        <v>3.2</v>
      </c>
      <c r="I25" s="18">
        <v>3.4804614893376072E-2</v>
      </c>
      <c r="J25" s="16">
        <v>1.0005504296613938</v>
      </c>
      <c r="K25" s="16">
        <v>2.5798192443834516E-4</v>
      </c>
      <c r="L25" s="16">
        <v>1.0007582203937055</v>
      </c>
      <c r="M25" s="16">
        <v>9.4421135452223777E-4</v>
      </c>
      <c r="N25" s="16" t="s">
        <v>16</v>
      </c>
      <c r="O25" s="16" t="s">
        <v>17</v>
      </c>
      <c r="P25" s="16" t="s">
        <v>16</v>
      </c>
      <c r="Q25" s="16" t="s">
        <v>17</v>
      </c>
      <c r="R25" s="8" t="s">
        <v>18</v>
      </c>
    </row>
    <row r="26" spans="1:18">
      <c r="A26" s="8" t="s">
        <v>52</v>
      </c>
      <c r="B26" s="8" t="s">
        <v>64</v>
      </c>
      <c r="C26" s="8" t="s">
        <v>65</v>
      </c>
      <c r="D26" s="16">
        <v>1.2364303598393172</v>
      </c>
      <c r="E26" s="16">
        <v>8.1067406089438774E-3</v>
      </c>
      <c r="F26" s="16">
        <v>0.76507140947493946</v>
      </c>
      <c r="G26" s="16">
        <v>6.2680857662667823E-3</v>
      </c>
      <c r="H26" s="17">
        <v>0</v>
      </c>
      <c r="I26" s="18">
        <f t="shared" si="1"/>
        <v>0.61877436394748986</v>
      </c>
      <c r="J26" s="16">
        <v>1.0112312118298934</v>
      </c>
      <c r="K26" s="16">
        <v>2.626003589624568E-4</v>
      </c>
      <c r="L26" s="16">
        <v>1.0166006388963158</v>
      </c>
      <c r="M26" s="16">
        <v>5.166861277842519E-3</v>
      </c>
      <c r="N26" s="16" t="s">
        <v>16</v>
      </c>
      <c r="O26" s="16" t="s">
        <v>17</v>
      </c>
      <c r="P26" s="16" t="s">
        <v>16</v>
      </c>
      <c r="Q26" s="16" t="s">
        <v>17</v>
      </c>
      <c r="R26" s="8" t="s">
        <v>18</v>
      </c>
    </row>
    <row r="27" spans="1:18">
      <c r="A27" s="8" t="s">
        <v>52</v>
      </c>
      <c r="B27" s="8" t="s">
        <v>64</v>
      </c>
      <c r="C27" s="8" t="s">
        <v>66</v>
      </c>
      <c r="D27" s="16">
        <v>1.16768692482551</v>
      </c>
      <c r="E27" s="16">
        <v>7.5729994456914477E-3</v>
      </c>
      <c r="F27" s="16">
        <v>1.3886434665316627</v>
      </c>
      <c r="G27" s="16">
        <v>9.0530732101704349E-3</v>
      </c>
      <c r="H27" s="17">
        <v>8.3000000000000007</v>
      </c>
      <c r="I27" s="18">
        <v>1.1892258421401531</v>
      </c>
      <c r="J27" s="16">
        <v>1.006692689549491</v>
      </c>
      <c r="K27" s="16">
        <v>4.6634007121292785E-4</v>
      </c>
      <c r="L27" s="16">
        <v>1.0121374141952719</v>
      </c>
      <c r="M27" s="16">
        <v>9.0854380046317897E-4</v>
      </c>
      <c r="N27" s="16" t="s">
        <v>16</v>
      </c>
      <c r="O27" s="16" t="s">
        <v>17</v>
      </c>
      <c r="P27" s="16" t="s">
        <v>16</v>
      </c>
      <c r="Q27" s="16" t="s">
        <v>17</v>
      </c>
      <c r="R27" s="8" t="s">
        <v>18</v>
      </c>
    </row>
    <row r="28" spans="1:18">
      <c r="A28" s="8" t="s">
        <v>52</v>
      </c>
      <c r="B28" s="8" t="s">
        <v>67</v>
      </c>
      <c r="C28" s="8" t="s">
        <v>68</v>
      </c>
      <c r="D28" s="16">
        <v>0.73800234824866418</v>
      </c>
      <c r="E28" s="16">
        <v>4.4239174638224001E-3</v>
      </c>
      <c r="F28" s="16">
        <v>0.70585894911044578</v>
      </c>
      <c r="G28" s="16">
        <v>5.2257926146355776E-3</v>
      </c>
      <c r="H28" s="17">
        <v>0.9</v>
      </c>
      <c r="I28" s="18">
        <f t="shared" si="1"/>
        <v>0.95644539720707245</v>
      </c>
      <c r="J28" s="16">
        <v>1.0105337819117701</v>
      </c>
      <c r="K28" s="16">
        <v>2.966450115734868E-4</v>
      </c>
      <c r="L28" s="16">
        <v>1.0168525524159147</v>
      </c>
      <c r="M28" s="16">
        <v>4.8812417198275037E-3</v>
      </c>
      <c r="N28" s="20" t="s">
        <v>16</v>
      </c>
      <c r="O28" s="20" t="s">
        <v>17</v>
      </c>
      <c r="P28" s="20" t="s">
        <v>16</v>
      </c>
      <c r="Q28" s="20" t="s">
        <v>17</v>
      </c>
      <c r="R28" s="8" t="s">
        <v>18</v>
      </c>
    </row>
    <row r="29" spans="1:18">
      <c r="A29" s="8" t="s">
        <v>52</v>
      </c>
      <c r="B29" s="8" t="s">
        <v>67</v>
      </c>
      <c r="C29" s="8" t="s">
        <v>69</v>
      </c>
      <c r="D29" s="16">
        <v>0.67689697365566159</v>
      </c>
      <c r="E29" s="16">
        <v>4.2479115865070105E-3</v>
      </c>
      <c r="F29" s="16">
        <v>0.7614338659791865</v>
      </c>
      <c r="G29" s="16">
        <v>4.8258586308731928E-3</v>
      </c>
      <c r="H29" s="17">
        <v>5.5</v>
      </c>
      <c r="I29" s="18">
        <v>1.1248888613978778</v>
      </c>
      <c r="J29" s="16">
        <v>1.0083467286620362</v>
      </c>
      <c r="K29" s="16">
        <v>4.1582928838723412E-4</v>
      </c>
      <c r="L29" s="16">
        <v>1.0100319359241496</v>
      </c>
      <c r="M29" s="16">
        <v>1.0534511568589036E-3</v>
      </c>
      <c r="N29" s="20" t="s">
        <v>16</v>
      </c>
      <c r="O29" s="20" t="s">
        <v>17</v>
      </c>
      <c r="P29" s="20" t="s">
        <v>16</v>
      </c>
      <c r="Q29" s="20" t="s">
        <v>17</v>
      </c>
      <c r="R29" s="8" t="s">
        <v>18</v>
      </c>
    </row>
    <row r="30" spans="1:18">
      <c r="A30" s="8" t="s">
        <v>52</v>
      </c>
      <c r="B30" s="8" t="s">
        <v>67</v>
      </c>
      <c r="C30" s="8" t="s">
        <v>70</v>
      </c>
      <c r="D30" s="16">
        <v>0.94986202605137482</v>
      </c>
      <c r="E30" s="16">
        <v>5.9680031433484585E-3</v>
      </c>
      <c r="F30" s="16">
        <v>1.4678951961681028</v>
      </c>
      <c r="G30" s="16">
        <v>9.2442746063664122E-3</v>
      </c>
      <c r="H30" s="17">
        <v>10</v>
      </c>
      <c r="I30" s="18">
        <v>1.5453772820777123</v>
      </c>
      <c r="J30" s="16">
        <v>1.0067051275762524</v>
      </c>
      <c r="K30" s="16">
        <v>3.8580266302244698E-4</v>
      </c>
      <c r="L30" s="16">
        <v>1.0105269277047089</v>
      </c>
      <c r="M30" s="16">
        <v>9.0985022154130648E-4</v>
      </c>
      <c r="N30" s="20" t="s">
        <v>16</v>
      </c>
      <c r="O30" s="20" t="s">
        <v>17</v>
      </c>
      <c r="P30" s="20" t="s">
        <v>16</v>
      </c>
      <c r="Q30" s="20" t="s">
        <v>17</v>
      </c>
      <c r="R30" s="8" t="s">
        <v>18</v>
      </c>
    </row>
    <row r="31" spans="1:18">
      <c r="A31" s="8" t="s">
        <v>71</v>
      </c>
      <c r="B31" s="8" t="s">
        <v>72</v>
      </c>
      <c r="C31" s="8" t="s">
        <v>73</v>
      </c>
      <c r="D31" s="16">
        <v>0.53486842099873255</v>
      </c>
      <c r="E31" s="16">
        <v>3.3990709869343295E-3</v>
      </c>
      <c r="F31" s="16">
        <v>0.21223004881801547</v>
      </c>
      <c r="G31" s="16">
        <v>1.4704616359084218E-3</v>
      </c>
      <c r="H31" s="17">
        <v>0.3</v>
      </c>
      <c r="I31" s="18">
        <f t="shared" si="1"/>
        <v>0.39678926720281804</v>
      </c>
      <c r="J31" s="16">
        <v>1.001325078705809</v>
      </c>
      <c r="K31" s="16">
        <v>3.5984296599411806E-4</v>
      </c>
      <c r="L31" s="16">
        <v>1.0026869550244191</v>
      </c>
      <c r="M31" s="16">
        <v>3.0613390820876359E-3</v>
      </c>
      <c r="N31" s="16" t="s">
        <v>16</v>
      </c>
      <c r="O31" s="16" t="s">
        <v>17</v>
      </c>
      <c r="P31" s="16" t="s">
        <v>16</v>
      </c>
      <c r="Q31" s="16" t="s">
        <v>17</v>
      </c>
      <c r="R31" s="8" t="s">
        <v>18</v>
      </c>
    </row>
    <row r="32" spans="1:18">
      <c r="A32" s="8" t="s">
        <v>71</v>
      </c>
      <c r="B32" s="8" t="s">
        <v>74</v>
      </c>
      <c r="C32" s="8" t="s">
        <v>75</v>
      </c>
      <c r="D32" s="16">
        <v>4.0771330896675009</v>
      </c>
      <c r="E32" s="16">
        <v>2.5438372180367826E-2</v>
      </c>
      <c r="F32" s="16">
        <v>0.14197818446638591</v>
      </c>
      <c r="G32" s="16">
        <v>1.1706354747163614E-3</v>
      </c>
      <c r="H32" s="17">
        <v>0.5</v>
      </c>
      <c r="I32" s="18">
        <v>3.482304387516684E-2</v>
      </c>
      <c r="J32" s="16">
        <v>0.99418234130345129</v>
      </c>
      <c r="K32" s="16">
        <v>2.5225033541120107E-4</v>
      </c>
      <c r="L32" s="16">
        <v>0.98182823563755905</v>
      </c>
      <c r="M32" s="16">
        <v>5.3550384842562899E-3</v>
      </c>
      <c r="N32" s="16" t="s">
        <v>16</v>
      </c>
      <c r="O32" s="16" t="s">
        <v>17</v>
      </c>
      <c r="P32" s="16" t="s">
        <v>16</v>
      </c>
      <c r="Q32" s="16" t="s">
        <v>17</v>
      </c>
      <c r="R32" s="8" t="s">
        <v>18</v>
      </c>
    </row>
    <row r="33" spans="1:18">
      <c r="A33" s="8" t="s">
        <v>71</v>
      </c>
      <c r="B33" s="8" t="s">
        <v>74</v>
      </c>
      <c r="C33" s="8" t="s">
        <v>76</v>
      </c>
      <c r="D33" s="16">
        <v>2.8187760522449028</v>
      </c>
      <c r="E33" s="16">
        <v>1.8308416430770125E-2</v>
      </c>
      <c r="F33" s="16">
        <v>0.11055261023971989</v>
      </c>
      <c r="G33" s="16">
        <v>7.233863683826123E-4</v>
      </c>
      <c r="H33" s="17">
        <v>0.9</v>
      </c>
      <c r="I33" s="18">
        <v>3.9220075731690222E-2</v>
      </c>
      <c r="J33" s="16">
        <v>0.99117575571620364</v>
      </c>
      <c r="K33" s="16">
        <v>2.1368006698527426E-4</v>
      </c>
      <c r="L33" s="16">
        <v>0.98703089184773629</v>
      </c>
      <c r="M33" s="16">
        <v>1.2314631640186584E-3</v>
      </c>
      <c r="N33" s="16" t="s">
        <v>56</v>
      </c>
      <c r="O33" s="16" t="s">
        <v>17</v>
      </c>
      <c r="P33" s="16" t="s">
        <v>16</v>
      </c>
      <c r="Q33" s="16" t="s">
        <v>17</v>
      </c>
      <c r="R33" s="8" t="s">
        <v>18</v>
      </c>
    </row>
    <row r="34" spans="1:18">
      <c r="A34" s="8" t="s">
        <v>71</v>
      </c>
      <c r="B34" s="8" t="s">
        <v>77</v>
      </c>
      <c r="C34" s="8" t="s">
        <v>78</v>
      </c>
      <c r="D34" s="16">
        <v>2.537598050219108</v>
      </c>
      <c r="E34" s="16">
        <v>1.6369872374502333E-2</v>
      </c>
      <c r="F34" s="16">
        <v>5.7188206540708046</v>
      </c>
      <c r="G34" s="16">
        <v>3.883916515483983E-2</v>
      </c>
      <c r="H34" s="17">
        <v>0.1</v>
      </c>
      <c r="I34" s="18">
        <f t="shared" si="1"/>
        <v>2.2536353436971686</v>
      </c>
      <c r="J34" s="16">
        <v>0.96614764883673176</v>
      </c>
      <c r="K34" s="16">
        <v>2.5092672720334453E-4</v>
      </c>
      <c r="L34" s="16">
        <v>0.95536414269281777</v>
      </c>
      <c r="M34" s="16">
        <v>2.4758680502499453E-3</v>
      </c>
      <c r="N34" s="16" t="s">
        <v>16</v>
      </c>
      <c r="O34" s="16" t="s">
        <v>17</v>
      </c>
      <c r="P34" s="16" t="s">
        <v>16</v>
      </c>
      <c r="Q34" s="16" t="s">
        <v>17</v>
      </c>
      <c r="R34" s="8" t="s">
        <v>18</v>
      </c>
    </row>
    <row r="35" spans="1:18">
      <c r="A35" s="8" t="s">
        <v>33</v>
      </c>
      <c r="B35" s="8" t="s">
        <v>79</v>
      </c>
      <c r="C35" s="8" t="s">
        <v>80</v>
      </c>
      <c r="D35" s="16">
        <v>2.004519240192665</v>
      </c>
      <c r="E35" s="16">
        <v>1.2604213569000615E-2</v>
      </c>
      <c r="F35" s="16">
        <v>0.13585766434276375</v>
      </c>
      <c r="G35" s="16">
        <v>1.0446464041537261E-3</v>
      </c>
      <c r="H35" s="17">
        <v>10.6</v>
      </c>
      <c r="I35" s="18">
        <f t="shared" si="1"/>
        <v>6.7775684871802855E-2</v>
      </c>
      <c r="J35" s="16">
        <v>0.95775088620471505</v>
      </c>
      <c r="K35" s="16">
        <v>3.4147366926366832E-4</v>
      </c>
      <c r="L35" s="16">
        <v>0.78175167090815556</v>
      </c>
      <c r="M35" s="16">
        <v>3.7799140498571649E-3</v>
      </c>
      <c r="N35" s="17">
        <v>190.0265</v>
      </c>
      <c r="O35" s="18">
        <v>2.5678000000000001</v>
      </c>
      <c r="P35" s="17">
        <v>190.02440000000001</v>
      </c>
      <c r="Q35" s="18">
        <v>2.5388000000000002</v>
      </c>
      <c r="R35" s="8" t="s">
        <v>18</v>
      </c>
    </row>
    <row r="36" spans="1:18">
      <c r="A36" s="8" t="s">
        <v>33</v>
      </c>
      <c r="B36" s="8" t="s">
        <v>79</v>
      </c>
      <c r="C36" s="8" t="s">
        <v>81</v>
      </c>
      <c r="D36" s="16">
        <v>1.1320736423600124</v>
      </c>
      <c r="E36" s="16">
        <v>7.0806721639059735E-3</v>
      </c>
      <c r="F36" s="16">
        <v>6.9679650497018852E-2</v>
      </c>
      <c r="G36" s="16">
        <v>5.9437606296814294E-4</v>
      </c>
      <c r="H36" s="17">
        <v>8.1</v>
      </c>
      <c r="I36" s="18">
        <f t="shared" si="1"/>
        <v>6.1550457399360534E-2</v>
      </c>
      <c r="J36" s="16">
        <v>0.95849804815558493</v>
      </c>
      <c r="K36" s="16">
        <v>2.7518588573596391E-4</v>
      </c>
      <c r="L36" s="16">
        <v>0.78669818919295109</v>
      </c>
      <c r="M36" s="16">
        <v>5.2867544000064146E-3</v>
      </c>
      <c r="N36" s="17">
        <v>192.8706</v>
      </c>
      <c r="O36" s="18">
        <v>3.6857000000000002</v>
      </c>
      <c r="P36" s="17">
        <v>192.86859999999999</v>
      </c>
      <c r="Q36" s="18">
        <v>3.7048000000000001</v>
      </c>
      <c r="R36" s="8" t="s">
        <v>18</v>
      </c>
    </row>
    <row r="37" spans="1:18">
      <c r="A37" s="8" t="s">
        <v>33</v>
      </c>
      <c r="B37" s="8" t="s">
        <v>79</v>
      </c>
      <c r="C37" s="8" t="s">
        <v>82</v>
      </c>
      <c r="D37" s="16">
        <v>1.1751252832788239</v>
      </c>
      <c r="E37" s="16">
        <v>7.4359352130256772E-3</v>
      </c>
      <c r="F37" s="16">
        <v>0.20618101622149357</v>
      </c>
      <c r="G37" s="16">
        <v>1.5074544789265448E-3</v>
      </c>
      <c r="H37" s="17">
        <v>1</v>
      </c>
      <c r="I37" s="18">
        <f t="shared" si="1"/>
        <v>0.17545449762276338</v>
      </c>
      <c r="J37" s="16">
        <v>0.95020223312337604</v>
      </c>
      <c r="K37" s="16">
        <v>3.2924457339490542E-4</v>
      </c>
      <c r="L37" s="16">
        <v>0.79068984388578545</v>
      </c>
      <c r="M37" s="16">
        <v>3.1163952595161994E-3</v>
      </c>
      <c r="N37" s="17">
        <v>201.95179999999999</v>
      </c>
      <c r="O37" s="18">
        <v>2.4167999999999998</v>
      </c>
      <c r="P37" s="17">
        <v>201.94630000000001</v>
      </c>
      <c r="Q37" s="18">
        <v>2.4083000000000001</v>
      </c>
      <c r="R37" s="8" t="s">
        <v>18</v>
      </c>
    </row>
    <row r="38" spans="1:18">
      <c r="A38" s="8" t="s">
        <v>33</v>
      </c>
      <c r="B38" s="8" t="s">
        <v>83</v>
      </c>
      <c r="C38" s="8" t="s">
        <v>84</v>
      </c>
      <c r="D38" s="16">
        <v>1.3504092268572132</v>
      </c>
      <c r="E38" s="16">
        <v>9.1975924659083216E-3</v>
      </c>
      <c r="F38" s="16">
        <v>0.16307146197231853</v>
      </c>
      <c r="G38" s="16">
        <v>1.1491631240789838E-3</v>
      </c>
      <c r="H38" s="17">
        <v>0.5</v>
      </c>
      <c r="I38" s="18">
        <f t="shared" si="1"/>
        <v>0.12075707032292149</v>
      </c>
      <c r="J38" s="16">
        <v>0.96715361046239834</v>
      </c>
      <c r="K38" s="16">
        <v>3.430188324723177E-4</v>
      </c>
      <c r="L38" s="16">
        <v>0.80234310287038513</v>
      </c>
      <c r="M38" s="16">
        <v>1.7241791435212771E-3</v>
      </c>
      <c r="N38" s="17">
        <v>197.59030000000001</v>
      </c>
      <c r="O38" s="18">
        <v>1.2342</v>
      </c>
      <c r="P38" s="17">
        <v>197.5866</v>
      </c>
      <c r="Q38" s="18">
        <v>1.2275</v>
      </c>
      <c r="R38" s="8" t="s">
        <v>18</v>
      </c>
    </row>
    <row r="39" spans="1:18">
      <c r="A39" s="8" t="s">
        <v>33</v>
      </c>
      <c r="B39" s="8" t="s">
        <v>83</v>
      </c>
      <c r="C39" s="8" t="s">
        <v>85</v>
      </c>
      <c r="D39" s="16">
        <v>2.343377637060454</v>
      </c>
      <c r="E39" s="16">
        <v>1.5689157871048416E-2</v>
      </c>
      <c r="F39" s="16">
        <v>0.90736876705952385</v>
      </c>
      <c r="G39" s="16">
        <v>6.4178408179790952E-3</v>
      </c>
      <c r="H39" s="17">
        <v>5</v>
      </c>
      <c r="I39" s="18">
        <f t="shared" si="1"/>
        <v>0.38720552449998297</v>
      </c>
      <c r="J39" s="16">
        <v>0.96149110765875012</v>
      </c>
      <c r="K39" s="16">
        <v>1.9989898917944842E-4</v>
      </c>
      <c r="L39" s="16">
        <v>0.80155051635845609</v>
      </c>
      <c r="M39" s="16">
        <v>2.1855524295653298E-3</v>
      </c>
      <c r="N39" s="17">
        <v>201.27430000000001</v>
      </c>
      <c r="O39" s="18">
        <v>1.6380999999999999</v>
      </c>
      <c r="P39" s="17">
        <v>201.26230000000001</v>
      </c>
      <c r="Q39" s="18">
        <v>1.63</v>
      </c>
      <c r="R39" s="8" t="s">
        <v>18</v>
      </c>
    </row>
    <row r="40" spans="1:18">
      <c r="A40" s="8" t="s">
        <v>33</v>
      </c>
      <c r="B40" s="8" t="s">
        <v>83</v>
      </c>
      <c r="C40" s="8" t="s">
        <v>86</v>
      </c>
      <c r="D40" s="16">
        <v>10.295519786013964</v>
      </c>
      <c r="E40" s="16">
        <v>6.6400622439657983E-2</v>
      </c>
      <c r="F40" s="16">
        <v>2.1452212599926623</v>
      </c>
      <c r="G40" s="16">
        <v>1.439739188375104E-2</v>
      </c>
      <c r="H40" s="17">
        <v>5.7</v>
      </c>
      <c r="I40" s="18">
        <f t="shared" si="1"/>
        <v>0.20836454152677714</v>
      </c>
      <c r="J40" s="16">
        <v>0.96778426366177095</v>
      </c>
      <c r="K40" s="16">
        <v>2.0673335187568252E-4</v>
      </c>
      <c r="L40" s="16">
        <v>0.82439633206509422</v>
      </c>
      <c r="M40" s="16">
        <v>4.7438536228746374E-3</v>
      </c>
      <c r="N40" s="17">
        <v>213.8965</v>
      </c>
      <c r="O40" s="18">
        <v>3.9613999999999998</v>
      </c>
      <c r="P40" s="17">
        <v>213.89009999999999</v>
      </c>
      <c r="Q40" s="18">
        <v>3.9358</v>
      </c>
      <c r="R40" s="8" t="s">
        <v>18</v>
      </c>
    </row>
    <row r="41" spans="1:18">
      <c r="A41" s="8" t="s">
        <v>33</v>
      </c>
      <c r="B41" s="8" t="s">
        <v>87</v>
      </c>
      <c r="C41" s="8" t="s">
        <v>88</v>
      </c>
      <c r="D41" s="16">
        <v>0.1128</v>
      </c>
      <c r="E41" s="16">
        <v>1.1999999999999999E-3</v>
      </c>
      <c r="F41" s="16">
        <v>3.2010292305613488</v>
      </c>
      <c r="G41" s="16">
        <v>3.5484170073162305E-2</v>
      </c>
      <c r="H41" s="17">
        <v>0</v>
      </c>
      <c r="I41" s="18">
        <v>28.389490529040636</v>
      </c>
      <c r="J41" s="16">
        <v>0.99860287387985036</v>
      </c>
      <c r="K41" s="16">
        <v>5.594170717163478E-4</v>
      </c>
      <c r="L41" s="16">
        <v>1.0153018062685693</v>
      </c>
      <c r="M41" s="16">
        <v>3.1669828469699348E-3</v>
      </c>
      <c r="N41" s="16" t="s">
        <v>16</v>
      </c>
      <c r="O41" s="16" t="s">
        <v>17</v>
      </c>
      <c r="P41" s="16" t="s">
        <v>16</v>
      </c>
      <c r="Q41" s="16" t="s">
        <v>17</v>
      </c>
      <c r="R41" s="8" t="s">
        <v>18</v>
      </c>
    </row>
    <row r="42" spans="1:18">
      <c r="A42" s="8" t="s">
        <v>33</v>
      </c>
      <c r="B42" s="8" t="s">
        <v>87</v>
      </c>
      <c r="C42" s="8" t="s">
        <v>89</v>
      </c>
      <c r="D42" s="16">
        <v>0.52800000000000002</v>
      </c>
      <c r="E42" s="16">
        <v>3.2000000000000002E-3</v>
      </c>
      <c r="F42" s="16">
        <v>0.63149519004268084</v>
      </c>
      <c r="G42" s="16">
        <v>4.1068512873849656E-3</v>
      </c>
      <c r="H42" s="17">
        <v>0.2</v>
      </c>
      <c r="I42" s="18">
        <v>1.1959238205285703</v>
      </c>
      <c r="J42" s="16">
        <v>1.0008771938418475</v>
      </c>
      <c r="K42" s="16">
        <v>4.3341378224751894E-4</v>
      </c>
      <c r="L42" s="16">
        <v>0.99654649620148494</v>
      </c>
      <c r="M42" s="16">
        <v>2.9208868091662194E-3</v>
      </c>
      <c r="N42" s="16" t="s">
        <v>16</v>
      </c>
      <c r="O42" s="16" t="s">
        <v>17</v>
      </c>
      <c r="P42" s="16" t="s">
        <v>16</v>
      </c>
      <c r="Q42" s="16" t="s">
        <v>17</v>
      </c>
      <c r="R42" s="8" t="s">
        <v>18</v>
      </c>
    </row>
    <row r="43" spans="1:18">
      <c r="A43" s="8" t="s">
        <v>33</v>
      </c>
      <c r="B43" s="8" t="s">
        <v>87</v>
      </c>
      <c r="C43" s="8" t="s">
        <v>90</v>
      </c>
      <c r="D43" s="16">
        <v>1.0343</v>
      </c>
      <c r="E43" s="16">
        <v>6.1999999999999998E-3</v>
      </c>
      <c r="F43" s="16">
        <v>0.25137891323795397</v>
      </c>
      <c r="G43" s="16">
        <v>1.7836135481370625E-3</v>
      </c>
      <c r="H43" s="17">
        <v>2.9</v>
      </c>
      <c r="I43" s="18">
        <v>0.24303727921603621</v>
      </c>
      <c r="J43" s="16">
        <v>1.0036112372983059</v>
      </c>
      <c r="K43" s="16">
        <v>2.8262670275154024E-4</v>
      </c>
      <c r="L43" s="16">
        <v>1.0027984033146955</v>
      </c>
      <c r="M43" s="16">
        <v>3.9382497155574583E-3</v>
      </c>
      <c r="N43" s="16" t="s">
        <v>16</v>
      </c>
      <c r="O43" s="16" t="s">
        <v>17</v>
      </c>
      <c r="P43" s="16" t="s">
        <v>16</v>
      </c>
      <c r="Q43" s="16" t="s">
        <v>17</v>
      </c>
      <c r="R43" s="8" t="s">
        <v>18</v>
      </c>
    </row>
    <row r="44" spans="1:18" ht="46">
      <c r="A44" s="8" t="s">
        <v>33</v>
      </c>
      <c r="B44" s="8" t="s">
        <v>91</v>
      </c>
      <c r="C44" s="8" t="s">
        <v>92</v>
      </c>
      <c r="D44" s="16">
        <v>0.8409888552672351</v>
      </c>
      <c r="E44" s="16">
        <v>4.9041999257099806E-3</v>
      </c>
      <c r="F44" s="26" t="s">
        <v>93</v>
      </c>
      <c r="G44" s="27" t="s">
        <v>93</v>
      </c>
      <c r="H44" s="17">
        <v>0.4</v>
      </c>
      <c r="I44" s="26" t="s">
        <v>93</v>
      </c>
      <c r="J44" s="16">
        <v>1.0048727707534759</v>
      </c>
      <c r="K44" s="16">
        <v>5.7407152600686079E-4</v>
      </c>
      <c r="L44" s="16">
        <v>1.6111381333432431</v>
      </c>
      <c r="M44" s="16">
        <v>8.4310975750823743E-3</v>
      </c>
      <c r="N44" s="20" t="s">
        <v>16</v>
      </c>
      <c r="O44" s="20" t="s">
        <v>17</v>
      </c>
      <c r="P44" s="20" t="s">
        <v>16</v>
      </c>
      <c r="Q44" s="20" t="s">
        <v>17</v>
      </c>
      <c r="R44" s="8" t="s">
        <v>18</v>
      </c>
    </row>
    <row r="45" spans="1:18">
      <c r="A45" s="8" t="s">
        <v>33</v>
      </c>
      <c r="B45" s="8" t="s">
        <v>91</v>
      </c>
      <c r="C45" s="8" t="s">
        <v>94</v>
      </c>
      <c r="D45" s="16">
        <v>4.4858977625519429</v>
      </c>
      <c r="E45" s="16">
        <v>2.8745243866040101E-2</v>
      </c>
      <c r="F45" s="26">
        <v>9.2517513510522991E-3</v>
      </c>
      <c r="G45" s="27">
        <v>3.1120950208786587E-4</v>
      </c>
      <c r="H45" s="17">
        <v>5.2</v>
      </c>
      <c r="I45" s="26">
        <v>2.0624079818058875E-3</v>
      </c>
      <c r="J45" s="16">
        <v>0.98719648108595504</v>
      </c>
      <c r="K45" s="16">
        <v>3.0700986600577454E-4</v>
      </c>
      <c r="L45" s="16">
        <v>0.97923511486233139</v>
      </c>
      <c r="M45" s="16">
        <v>7.1569982572090905E-4</v>
      </c>
      <c r="N45" s="20" t="s">
        <v>16</v>
      </c>
      <c r="O45" s="20" t="s">
        <v>17</v>
      </c>
      <c r="P45" s="20" t="s">
        <v>16</v>
      </c>
      <c r="Q45" s="20" t="s">
        <v>17</v>
      </c>
      <c r="R45" s="8" t="s">
        <v>18</v>
      </c>
    </row>
    <row r="46" spans="1:18">
      <c r="A46" s="8" t="s">
        <v>33</v>
      </c>
      <c r="B46" s="8" t="s">
        <v>91</v>
      </c>
      <c r="C46" s="8" t="s">
        <v>95</v>
      </c>
      <c r="D46" s="16">
        <v>2.9565929299057538</v>
      </c>
      <c r="E46" s="16">
        <v>1.8248289683139747E-2</v>
      </c>
      <c r="F46" s="26">
        <v>2.7916237837246335E-2</v>
      </c>
      <c r="G46" s="27">
        <v>3.6097565350516673E-4</v>
      </c>
      <c r="H46" s="17">
        <v>8.1</v>
      </c>
      <c r="I46" s="26">
        <v>9.4420295587110837E-3</v>
      </c>
      <c r="J46" s="16">
        <v>0.9840729721628223</v>
      </c>
      <c r="K46" s="16">
        <v>3.0501021092505811E-4</v>
      </c>
      <c r="L46" s="16">
        <v>0.97674246873922488</v>
      </c>
      <c r="M46" s="16">
        <v>8.1444884974393977E-4</v>
      </c>
      <c r="N46" s="20" t="s">
        <v>16</v>
      </c>
      <c r="O46" s="20" t="s">
        <v>17</v>
      </c>
      <c r="P46" s="20" t="s">
        <v>16</v>
      </c>
      <c r="Q46" s="20" t="s">
        <v>17</v>
      </c>
      <c r="R46" s="8" t="s">
        <v>18</v>
      </c>
    </row>
    <row r="47" spans="1:18">
      <c r="A47" s="8" t="s">
        <v>96</v>
      </c>
      <c r="B47" s="8" t="s">
        <v>97</v>
      </c>
      <c r="C47" s="8" t="s">
        <v>98</v>
      </c>
      <c r="D47" s="28">
        <v>8.5089657766585058E-2</v>
      </c>
      <c r="E47" s="28">
        <v>5.0682869133567043E-4</v>
      </c>
      <c r="F47" s="16">
        <v>3.865382716996173</v>
      </c>
      <c r="G47" s="16">
        <v>2.9605259970013498E-2</v>
      </c>
      <c r="H47" s="17">
        <v>0.1</v>
      </c>
      <c r="I47" s="18">
        <f>F47/D47</f>
        <v>45.427174329453223</v>
      </c>
      <c r="J47" s="16">
        <v>1.0430297776637838</v>
      </c>
      <c r="K47" s="16">
        <v>7.5060059990254705E-4</v>
      </c>
      <c r="L47" s="16">
        <v>1.0221210262281717</v>
      </c>
      <c r="M47" s="16">
        <v>5.4140563409108078E-3</v>
      </c>
      <c r="N47" s="17">
        <v>370.101</v>
      </c>
      <c r="O47" s="20" t="s">
        <v>99</v>
      </c>
      <c r="P47" s="17">
        <v>368.93029999999999</v>
      </c>
      <c r="Q47" s="21" t="s">
        <v>100</v>
      </c>
      <c r="R47" s="8" t="s">
        <v>18</v>
      </c>
    </row>
    <row r="48" spans="1:18">
      <c r="A48" s="8" t="s">
        <v>96</v>
      </c>
      <c r="B48" s="8" t="s">
        <v>97</v>
      </c>
      <c r="C48" s="8" t="s">
        <v>101</v>
      </c>
      <c r="D48" s="16">
        <v>4.0240569378553401E-2</v>
      </c>
      <c r="E48" s="16">
        <v>2.6400375009559481E-4</v>
      </c>
      <c r="F48" s="16">
        <v>5.934683577176874</v>
      </c>
      <c r="G48" s="16">
        <v>4.0854692849309183E-2</v>
      </c>
      <c r="H48" s="17">
        <v>1.5</v>
      </c>
      <c r="I48" s="18">
        <f>F48/D48</f>
        <v>147.48010947230335</v>
      </c>
      <c r="J48" s="16">
        <v>1.0203512514811328</v>
      </c>
      <c r="K48" s="16">
        <v>1.2305612382473464E-3</v>
      </c>
      <c r="L48" s="16">
        <v>1.0429127791199218</v>
      </c>
      <c r="M48" s="16">
        <v>3.6612644538604445E-3</v>
      </c>
      <c r="N48" s="18" t="s">
        <v>16</v>
      </c>
      <c r="O48" s="18" t="s">
        <v>17</v>
      </c>
      <c r="P48" s="18" t="s">
        <v>16</v>
      </c>
      <c r="Q48" s="18" t="s">
        <v>17</v>
      </c>
      <c r="R48" s="8" t="s">
        <v>18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CE993-2705-0646-8F12-7F725B04486F}">
  <dimension ref="A1:K138"/>
  <sheetViews>
    <sheetView workbookViewId="0">
      <selection activeCell="P32" sqref="P32"/>
    </sheetView>
  </sheetViews>
  <sheetFormatPr baseColWidth="10" defaultColWidth="11.5" defaultRowHeight="16"/>
  <cols>
    <col min="11" max="11" width="20.6640625" bestFit="1" customWidth="1"/>
  </cols>
  <sheetData>
    <row r="1" spans="1:11">
      <c r="A1" s="107" t="s">
        <v>1714</v>
      </c>
      <c r="B1" s="108"/>
      <c r="C1" s="108"/>
      <c r="D1" s="108"/>
      <c r="E1" s="108"/>
      <c r="F1" s="108"/>
      <c r="G1" s="108"/>
      <c r="H1" s="108"/>
      <c r="I1" s="108"/>
      <c r="J1" s="108"/>
      <c r="K1" s="109"/>
    </row>
    <row r="2" spans="1:11">
      <c r="A2" s="107" t="s">
        <v>1715</v>
      </c>
      <c r="B2" s="108"/>
      <c r="C2" s="108"/>
      <c r="D2" s="108"/>
      <c r="E2" s="108"/>
      <c r="F2" s="108"/>
      <c r="G2" s="108"/>
      <c r="H2" s="108"/>
      <c r="I2" s="108"/>
      <c r="J2" s="108"/>
      <c r="K2" s="110"/>
    </row>
    <row r="3" spans="1:11">
      <c r="A3" s="107"/>
      <c r="B3" s="111"/>
      <c r="C3" s="111"/>
      <c r="D3" s="111"/>
      <c r="E3" s="111"/>
      <c r="F3" s="111"/>
      <c r="G3" s="111"/>
      <c r="H3" s="111"/>
      <c r="I3" s="111"/>
      <c r="J3" s="111"/>
      <c r="K3" s="112"/>
    </row>
    <row r="4" spans="1:11" ht="32" customHeight="1">
      <c r="A4" s="401" t="s">
        <v>311</v>
      </c>
      <c r="B4" s="113" t="s">
        <v>337</v>
      </c>
      <c r="C4" s="114" t="s">
        <v>313</v>
      </c>
      <c r="D4" s="114" t="s">
        <v>314</v>
      </c>
      <c r="E4" s="115" t="s">
        <v>315</v>
      </c>
      <c r="F4" s="116" t="s">
        <v>316</v>
      </c>
      <c r="G4" s="117" t="s">
        <v>317</v>
      </c>
      <c r="H4" s="116" t="s">
        <v>318</v>
      </c>
      <c r="I4" s="117" t="s">
        <v>317</v>
      </c>
      <c r="J4" s="403" t="s">
        <v>319</v>
      </c>
      <c r="K4" s="405" t="s">
        <v>331</v>
      </c>
    </row>
    <row r="5" spans="1:11">
      <c r="A5" s="402"/>
      <c r="B5" s="118" t="s">
        <v>321</v>
      </c>
      <c r="C5" s="119" t="s">
        <v>322</v>
      </c>
      <c r="D5" s="119" t="s">
        <v>322</v>
      </c>
      <c r="E5" s="120" t="s">
        <v>323</v>
      </c>
      <c r="F5" s="121" t="s">
        <v>338</v>
      </c>
      <c r="G5" s="120" t="s">
        <v>325</v>
      </c>
      <c r="H5" s="121" t="s">
        <v>338</v>
      </c>
      <c r="I5" s="120" t="s">
        <v>325</v>
      </c>
      <c r="J5" s="404"/>
      <c r="K5" s="406"/>
    </row>
    <row r="6" spans="1:11">
      <c r="A6" s="122" t="s">
        <v>339</v>
      </c>
      <c r="B6" s="122">
        <v>1338394.7825462967</v>
      </c>
      <c r="C6" s="122">
        <v>0.81951666930164058</v>
      </c>
      <c r="D6" s="122">
        <v>2.2577077870844211</v>
      </c>
      <c r="E6" s="123">
        <v>0.83333630861960284</v>
      </c>
      <c r="F6" s="122">
        <v>1.220756916555563</v>
      </c>
      <c r="G6" s="122">
        <v>0.31546286362652448</v>
      </c>
      <c r="H6" s="122">
        <v>0.87114400407867387</v>
      </c>
      <c r="I6" s="122">
        <v>0.1423680647684607</v>
      </c>
      <c r="J6" s="124">
        <v>0</v>
      </c>
      <c r="K6" s="125"/>
    </row>
    <row r="7" spans="1:11">
      <c r="A7" s="122"/>
      <c r="B7" s="122">
        <v>1344221.8260416666</v>
      </c>
      <c r="C7" s="122">
        <v>0.83338815546060208</v>
      </c>
      <c r="D7" s="122">
        <v>2.26384468182414</v>
      </c>
      <c r="E7" s="123">
        <v>0.92710661868554889</v>
      </c>
      <c r="F7" s="122">
        <v>1.2393774872091119</v>
      </c>
      <c r="G7" s="122">
        <v>0.36004600517081997</v>
      </c>
      <c r="H7" s="122">
        <v>0.87054068891943337</v>
      </c>
      <c r="I7" s="122">
        <v>0.13639240046539136</v>
      </c>
      <c r="J7" s="124">
        <v>0</v>
      </c>
      <c r="K7" s="125"/>
    </row>
    <row r="8" spans="1:11">
      <c r="A8" s="122"/>
      <c r="B8" s="122">
        <v>1316231.3722633424</v>
      </c>
      <c r="C8" s="122">
        <v>0.82283410397222234</v>
      </c>
      <c r="D8" s="122">
        <v>2.2188046093269285</v>
      </c>
      <c r="E8" s="123">
        <v>0.89949296780326449</v>
      </c>
      <c r="F8" s="122">
        <v>1.2486631529957997</v>
      </c>
      <c r="G8" s="122">
        <v>0.2687364969072682</v>
      </c>
      <c r="H8" s="122">
        <v>0.87164982180776784</v>
      </c>
      <c r="I8" s="122">
        <v>0.16191340377590774</v>
      </c>
      <c r="J8" s="124">
        <v>0</v>
      </c>
      <c r="K8" s="125"/>
    </row>
    <row r="9" spans="1:11">
      <c r="A9" s="122"/>
      <c r="B9" s="122">
        <v>1313674.6958241758</v>
      </c>
      <c r="C9" s="122">
        <v>0.82072329741123717</v>
      </c>
      <c r="D9" s="122">
        <v>2.2159302538480565</v>
      </c>
      <c r="E9" s="123">
        <v>0.94271023287052436</v>
      </c>
      <c r="F9" s="122">
        <v>1.2457350353090102</v>
      </c>
      <c r="G9" s="122">
        <v>0.30861969614735107</v>
      </c>
      <c r="H9" s="122">
        <v>0.87037347185835978</v>
      </c>
      <c r="I9" s="122">
        <v>0.13130446327216486</v>
      </c>
      <c r="J9" s="124">
        <v>3.4246572672734536E-16</v>
      </c>
      <c r="K9" s="125"/>
    </row>
    <row r="10" spans="1:11">
      <c r="A10" s="122"/>
      <c r="B10" s="122">
        <v>1300104.9113504551</v>
      </c>
      <c r="C10" s="122">
        <v>0.81603803662164642</v>
      </c>
      <c r="D10" s="122">
        <v>2.1946663465216161</v>
      </c>
      <c r="E10" s="123">
        <v>0.94939434781808485</v>
      </c>
      <c r="F10" s="122">
        <v>1.2525358267724289</v>
      </c>
      <c r="G10" s="122">
        <v>0.26176726949117551</v>
      </c>
      <c r="H10" s="122">
        <v>0.87087974596023054</v>
      </c>
      <c r="I10" s="122">
        <v>0.12762475980544916</v>
      </c>
      <c r="J10" s="124">
        <v>-4.1540331905547125E-16</v>
      </c>
      <c r="K10" s="125"/>
    </row>
    <row r="11" spans="1:11">
      <c r="A11" s="122"/>
      <c r="B11" s="122">
        <v>1320704.2627705629</v>
      </c>
      <c r="C11" s="122">
        <v>0.81874287789400735</v>
      </c>
      <c r="D11" s="122">
        <v>2.2328219882136535</v>
      </c>
      <c r="E11" s="123">
        <v>0.92285877011035145</v>
      </c>
      <c r="F11" s="122">
        <v>1.2371545808845863</v>
      </c>
      <c r="G11" s="122">
        <v>0.30263545407172859</v>
      </c>
      <c r="H11" s="122">
        <v>0.87165827861888345</v>
      </c>
      <c r="I11" s="122">
        <v>0.13326132567519974</v>
      </c>
      <c r="J11" s="124">
        <v>0</v>
      </c>
      <c r="K11" s="125"/>
    </row>
    <row r="12" spans="1:11">
      <c r="A12" s="122"/>
      <c r="B12" s="122">
        <v>1302944.6391137093</v>
      </c>
      <c r="C12" s="122">
        <v>0.82537443831291768</v>
      </c>
      <c r="D12" s="122">
        <v>2.2344588964430137</v>
      </c>
      <c r="E12" s="123">
        <v>0.93225027688005413</v>
      </c>
      <c r="F12" s="122">
        <v>1.2437491123996551</v>
      </c>
      <c r="G12" s="122">
        <v>0.25776799032330849</v>
      </c>
      <c r="H12" s="122">
        <v>0.87054422721321179</v>
      </c>
      <c r="I12" s="122">
        <v>0.12835438997780824</v>
      </c>
      <c r="J12" s="124">
        <v>4.194503201530392E-16</v>
      </c>
      <c r="K12" s="125"/>
    </row>
    <row r="13" spans="1:11">
      <c r="A13" s="122"/>
      <c r="B13" s="122">
        <v>1305298.2738585584</v>
      </c>
      <c r="C13" s="122">
        <v>0.81938215957383642</v>
      </c>
      <c r="D13" s="122">
        <v>2.2368595885227496</v>
      </c>
      <c r="E13" s="123">
        <v>0.91525192739894723</v>
      </c>
      <c r="F13" s="122">
        <v>1.2346304423460974</v>
      </c>
      <c r="G13" s="122">
        <v>0.30986822672988207</v>
      </c>
      <c r="H13" s="122">
        <v>0.87184774750690541</v>
      </c>
      <c r="I13" s="122">
        <v>0.15385764799335508</v>
      </c>
      <c r="J13" s="124">
        <v>0</v>
      </c>
      <c r="K13" s="125"/>
    </row>
    <row r="14" spans="1:11">
      <c r="A14" s="122"/>
      <c r="B14" s="122">
        <v>1298069.0487952395</v>
      </c>
      <c r="C14" s="122">
        <v>0.82765960258793092</v>
      </c>
      <c r="D14" s="122">
        <v>2.2543174398959578</v>
      </c>
      <c r="E14" s="123">
        <v>0.92847308572011722</v>
      </c>
      <c r="F14" s="122">
        <v>1.2405175633973107</v>
      </c>
      <c r="G14" s="122">
        <v>0.25863925647436081</v>
      </c>
      <c r="H14" s="122">
        <v>0.87074134849024454</v>
      </c>
      <c r="I14" s="122">
        <v>0.12818537348637599</v>
      </c>
      <c r="J14" s="124">
        <v>0</v>
      </c>
      <c r="K14" s="125"/>
    </row>
    <row r="15" spans="1:11">
      <c r="A15" s="122"/>
      <c r="B15" s="122">
        <v>1312148.9280793173</v>
      </c>
      <c r="C15" s="122">
        <v>0.82882928452366889</v>
      </c>
      <c r="D15" s="122">
        <v>2.2838827068668355</v>
      </c>
      <c r="E15" s="123">
        <v>0.90985906898154034</v>
      </c>
      <c r="F15" s="122">
        <v>1.2243907663763218</v>
      </c>
      <c r="G15" s="122">
        <v>0.2469635639883537</v>
      </c>
      <c r="H15" s="122">
        <v>0.87086033054675072</v>
      </c>
      <c r="I15" s="122">
        <v>0.16022540114659112</v>
      </c>
      <c r="J15" s="124">
        <v>1.7535816637852148E-16</v>
      </c>
      <c r="K15" s="125"/>
    </row>
    <row r="16" spans="1:11">
      <c r="A16" s="122"/>
      <c r="B16" s="122">
        <v>1264434.8774533663</v>
      </c>
      <c r="C16" s="122">
        <v>0.83183940284803648</v>
      </c>
      <c r="D16" s="122">
        <v>2.2749262794686516</v>
      </c>
      <c r="E16" s="123">
        <v>0.92349622263115572</v>
      </c>
      <c r="F16" s="122">
        <v>1.2366088743488157</v>
      </c>
      <c r="G16" s="122">
        <v>0.25098827557959086</v>
      </c>
      <c r="H16" s="122">
        <v>0.87178690665613301</v>
      </c>
      <c r="I16" s="122">
        <v>0.16233824093369439</v>
      </c>
      <c r="J16" s="124">
        <v>0</v>
      </c>
      <c r="K16" s="125"/>
    </row>
    <row r="17" spans="1:11">
      <c r="A17" s="122"/>
      <c r="B17" s="122">
        <v>1271106.8313333325</v>
      </c>
      <c r="C17" s="122">
        <v>0.82909709476700699</v>
      </c>
      <c r="D17" s="122">
        <v>2.2879072138061249</v>
      </c>
      <c r="E17" s="123">
        <v>0.87481194321818767</v>
      </c>
      <c r="F17" s="122">
        <v>1.2237406570877936</v>
      </c>
      <c r="G17" s="122">
        <v>0.2398760372343772</v>
      </c>
      <c r="H17" s="122">
        <v>0.86988174997618462</v>
      </c>
      <c r="I17" s="122">
        <v>0.18214865532381438</v>
      </c>
      <c r="J17" s="124">
        <v>1.5880984138957949E-16</v>
      </c>
      <c r="K17" s="125"/>
    </row>
    <row r="18" spans="1:11">
      <c r="A18" s="122"/>
      <c r="B18" s="122">
        <v>1194468.3425513506</v>
      </c>
      <c r="C18" s="122">
        <v>0.80105482734528566</v>
      </c>
      <c r="D18" s="122">
        <v>2.208634615863641</v>
      </c>
      <c r="E18" s="123">
        <v>0.7917663860222568</v>
      </c>
      <c r="F18" s="122">
        <v>1.227592881302918</v>
      </c>
      <c r="G18" s="122">
        <v>0.3322063661141938</v>
      </c>
      <c r="H18" s="122">
        <v>0.87234701619506227</v>
      </c>
      <c r="I18" s="122">
        <v>0.15265853560351331</v>
      </c>
      <c r="J18" s="124">
        <v>0</v>
      </c>
      <c r="K18" s="125"/>
    </row>
    <row r="19" spans="1:11">
      <c r="A19" s="122"/>
      <c r="B19" s="122">
        <v>1216148.1955231153</v>
      </c>
      <c r="C19" s="122">
        <v>0.8167420318767038</v>
      </c>
      <c r="D19" s="122">
        <v>2.2416329030514013</v>
      </c>
      <c r="E19" s="123">
        <v>0.91349363821483565</v>
      </c>
      <c r="F19" s="122">
        <v>1.2387025748595615</v>
      </c>
      <c r="G19" s="122">
        <v>0.20437488681750046</v>
      </c>
      <c r="H19" s="122">
        <v>0.86949078461166907</v>
      </c>
      <c r="I19" s="122">
        <v>0.15492388492243797</v>
      </c>
      <c r="J19" s="124">
        <v>2.1915144506482823E-16</v>
      </c>
      <c r="K19" s="125"/>
    </row>
    <row r="20" spans="1:11">
      <c r="A20" s="122"/>
      <c r="B20" s="122">
        <v>1170691.5886996901</v>
      </c>
      <c r="C20" s="122">
        <v>0.82180801751615318</v>
      </c>
      <c r="D20" s="122">
        <v>2.260952705222905</v>
      </c>
      <c r="E20" s="123">
        <v>0.86297550175400217</v>
      </c>
      <c r="F20" s="122">
        <v>1.2374692120031905</v>
      </c>
      <c r="G20" s="122">
        <v>0.26721254459546506</v>
      </c>
      <c r="H20" s="122">
        <v>0.8718794055425132</v>
      </c>
      <c r="I20" s="122">
        <v>0.17509576866915058</v>
      </c>
      <c r="J20" s="124">
        <v>0</v>
      </c>
      <c r="K20" s="125"/>
    </row>
    <row r="21" spans="1:11">
      <c r="A21" s="122"/>
      <c r="B21" s="122">
        <v>1156793.0751292305</v>
      </c>
      <c r="C21" s="122">
        <v>0.81003123227169338</v>
      </c>
      <c r="D21" s="122">
        <v>2.2326261767222424</v>
      </c>
      <c r="E21" s="123">
        <v>0.89926243578726817</v>
      </c>
      <c r="F21" s="122">
        <v>1.2360180817094215</v>
      </c>
      <c r="G21" s="122">
        <v>0.27905951598504586</v>
      </c>
      <c r="H21" s="122">
        <v>0.87045891083025861</v>
      </c>
      <c r="I21" s="122">
        <v>0.16694232173470541</v>
      </c>
      <c r="J21" s="124">
        <v>0</v>
      </c>
      <c r="K21" s="125"/>
    </row>
    <row r="22" spans="1:11">
      <c r="A22" s="122"/>
      <c r="B22" s="122">
        <v>1145669.9821582725</v>
      </c>
      <c r="C22" s="122">
        <v>0.84206885329987036</v>
      </c>
      <c r="D22" s="122">
        <v>2.2918884197793066</v>
      </c>
      <c r="E22" s="123">
        <v>0.92509777684516148</v>
      </c>
      <c r="F22" s="122">
        <v>1.2521014690857992</v>
      </c>
      <c r="G22" s="122">
        <v>0.29264233729347777</v>
      </c>
      <c r="H22" s="122">
        <v>0.87121580660278397</v>
      </c>
      <c r="I22" s="122">
        <v>0.14107864894951005</v>
      </c>
      <c r="J22" s="124">
        <v>3.3614123709154602E-16</v>
      </c>
      <c r="K22" s="125"/>
    </row>
    <row r="23" spans="1:11">
      <c r="A23" s="122"/>
      <c r="B23" s="122">
        <v>1127049.2575831695</v>
      </c>
      <c r="C23" s="122">
        <v>0.82087537962873336</v>
      </c>
      <c r="D23" s="122">
        <v>2.2589964439656138</v>
      </c>
      <c r="E23" s="123">
        <v>0.93862283553395753</v>
      </c>
      <c r="F23" s="122">
        <v>1.2381741751001982</v>
      </c>
      <c r="G23" s="122">
        <v>0.31331810252485354</v>
      </c>
      <c r="H23" s="122">
        <v>0.86976944137657486</v>
      </c>
      <c r="I23" s="122">
        <v>0.19549500621550933</v>
      </c>
      <c r="J23" s="124">
        <v>0</v>
      </c>
      <c r="K23" s="125"/>
    </row>
    <row r="24" spans="1:11">
      <c r="A24" s="122"/>
      <c r="B24" s="122">
        <v>1098469.8313169873</v>
      </c>
      <c r="C24" s="122">
        <v>0.85243036144630624</v>
      </c>
      <c r="D24" s="122">
        <v>2.3292471913862585</v>
      </c>
      <c r="E24" s="123">
        <v>0.9583108205631814</v>
      </c>
      <c r="F24" s="122">
        <v>1.246949770867225</v>
      </c>
      <c r="G24" s="122">
        <v>0.31662823050488503</v>
      </c>
      <c r="H24" s="122">
        <v>0.87046066191950122</v>
      </c>
      <c r="I24" s="122">
        <v>0.16813549193821661</v>
      </c>
      <c r="J24" s="124">
        <v>-2.6068209948343889E-16</v>
      </c>
      <c r="K24" s="125"/>
    </row>
    <row r="25" spans="1:11">
      <c r="A25" s="122"/>
      <c r="B25" s="122">
        <v>1075127.2761599007</v>
      </c>
      <c r="C25" s="122">
        <v>0.8319543685635461</v>
      </c>
      <c r="D25" s="122">
        <v>2.2838189528598387</v>
      </c>
      <c r="E25" s="123">
        <v>0.99193167936050819</v>
      </c>
      <c r="F25" s="122">
        <v>1.2422834600802297</v>
      </c>
      <c r="G25" s="122">
        <v>0.23658720404873559</v>
      </c>
      <c r="H25" s="122">
        <v>0.87188902893103226</v>
      </c>
      <c r="I25" s="122">
        <v>0.17433441083371151</v>
      </c>
      <c r="J25" s="124">
        <v>1.6823481576932972E-16</v>
      </c>
      <c r="K25" s="125"/>
    </row>
    <row r="26" spans="1:11">
      <c r="A26" s="122"/>
      <c r="B26" s="122">
        <v>1026249.6031417621</v>
      </c>
      <c r="C26" s="122">
        <v>0.8333865761365864</v>
      </c>
      <c r="D26" s="122">
        <v>2.2743523161611998</v>
      </c>
      <c r="E26" s="123">
        <v>0.93413029415443682</v>
      </c>
      <c r="F26" s="122">
        <v>1.2486945560793112</v>
      </c>
      <c r="G26" s="122">
        <v>0.31376356340264094</v>
      </c>
      <c r="H26" s="122">
        <v>0.87040538941377765</v>
      </c>
      <c r="I26" s="122">
        <v>0.17262550351450145</v>
      </c>
      <c r="J26" s="124">
        <v>0</v>
      </c>
      <c r="K26" s="125"/>
    </row>
    <row r="27" spans="1:11">
      <c r="A27" s="122"/>
      <c r="B27" s="122">
        <v>1006081.5722483894</v>
      </c>
      <c r="C27" s="122">
        <v>0.81396434596749245</v>
      </c>
      <c r="D27" s="122">
        <v>2.2282557148620992</v>
      </c>
      <c r="E27" s="123">
        <v>0.93671917370468982</v>
      </c>
      <c r="F27" s="122">
        <v>1.2489155368958651</v>
      </c>
      <c r="G27" s="122">
        <v>0.28808261697263976</v>
      </c>
      <c r="H27" s="122">
        <v>0.87331230028225704</v>
      </c>
      <c r="I27" s="122">
        <v>0.1641403145194521</v>
      </c>
      <c r="J27" s="124">
        <v>0</v>
      </c>
      <c r="K27" s="125"/>
    </row>
    <row r="28" spans="1:11">
      <c r="A28" s="122"/>
      <c r="B28" s="122">
        <v>959320.63973333384</v>
      </c>
      <c r="C28" s="122">
        <v>0.81442777848309056</v>
      </c>
      <c r="D28" s="122">
        <v>2.2330477149219252</v>
      </c>
      <c r="E28" s="123">
        <v>0.85753930818000912</v>
      </c>
      <c r="F28" s="122">
        <v>1.2439135125867962</v>
      </c>
      <c r="G28" s="122">
        <v>0.35494077701625193</v>
      </c>
      <c r="H28" s="122">
        <v>0.87202448538192456</v>
      </c>
      <c r="I28" s="122">
        <v>0.17403719843557225</v>
      </c>
      <c r="J28" s="124">
        <v>4.4931638818090167E-16</v>
      </c>
      <c r="K28" s="125"/>
    </row>
    <row r="29" spans="1:11">
      <c r="A29" s="122"/>
      <c r="B29" s="122">
        <v>961090.10160051205</v>
      </c>
      <c r="C29" s="122">
        <v>0.79562267139422305</v>
      </c>
      <c r="D29" s="122">
        <v>2.2374388201352695</v>
      </c>
      <c r="E29" s="123">
        <v>0.81576373055264195</v>
      </c>
      <c r="F29" s="122">
        <v>1.2104579733211234</v>
      </c>
      <c r="G29" s="122">
        <v>0.35045725362424585</v>
      </c>
      <c r="H29" s="122">
        <v>0.87037471909818254</v>
      </c>
      <c r="I29" s="122">
        <v>0.21423470856075574</v>
      </c>
      <c r="J29" s="124">
        <v>1.8483974321145791E-16</v>
      </c>
      <c r="K29" s="125"/>
    </row>
    <row r="30" spans="1:11">
      <c r="A30" s="122"/>
      <c r="B30" s="122">
        <v>925713.50836337451</v>
      </c>
      <c r="C30" s="122">
        <v>0.81184664390925088</v>
      </c>
      <c r="D30" s="122">
        <v>2.2220486508484814</v>
      </c>
      <c r="E30" s="123">
        <v>0.93219599096455896</v>
      </c>
      <c r="F30" s="122">
        <v>1.2411204000093918</v>
      </c>
      <c r="G30" s="122">
        <v>0.31647132466427308</v>
      </c>
      <c r="H30" s="122">
        <v>0.86965431014382089</v>
      </c>
      <c r="I30" s="122">
        <v>0.16941776914248666</v>
      </c>
      <c r="J30" s="124">
        <v>2.588373347142923E-16</v>
      </c>
      <c r="K30" s="125"/>
    </row>
    <row r="31" spans="1:11">
      <c r="A31" s="122"/>
      <c r="B31" s="122">
        <v>944420.60361655732</v>
      </c>
      <c r="C31" s="122">
        <v>0.81982668675012871</v>
      </c>
      <c r="D31" s="122">
        <v>2.2673504621443632</v>
      </c>
      <c r="E31" s="123">
        <v>0.89679264711477147</v>
      </c>
      <c r="F31" s="122">
        <v>1.2315409808115174</v>
      </c>
      <c r="G31" s="122">
        <v>0.34113949697256596</v>
      </c>
      <c r="H31" s="122">
        <v>0.87047182960829106</v>
      </c>
      <c r="I31" s="122">
        <v>0.20104509623837136</v>
      </c>
      <c r="J31" s="124">
        <v>-4.0469212106380678E-16</v>
      </c>
      <c r="K31" s="125"/>
    </row>
    <row r="32" spans="1:11">
      <c r="A32" s="122"/>
      <c r="B32" s="122">
        <v>914723.3175973515</v>
      </c>
      <c r="C32" s="122">
        <v>0.83471730884606143</v>
      </c>
      <c r="D32" s="122">
        <v>2.2769508080285683</v>
      </c>
      <c r="E32" s="123">
        <v>0.94193525955295554</v>
      </c>
      <c r="F32" s="122">
        <v>1.2480904126409713</v>
      </c>
      <c r="G32" s="122">
        <v>0.27309835001833305</v>
      </c>
      <c r="H32" s="122">
        <v>0.87063754453360465</v>
      </c>
      <c r="I32" s="122">
        <v>0.15737331555332917</v>
      </c>
      <c r="J32" s="124">
        <v>3.2290150698988281E-16</v>
      </c>
      <c r="K32" s="125"/>
    </row>
    <row r="33" spans="1:11">
      <c r="A33" s="122"/>
      <c r="B33" s="122">
        <v>909396.71540569002</v>
      </c>
      <c r="C33" s="122">
        <v>0.81194899108162411</v>
      </c>
      <c r="D33" s="122">
        <v>2.2647119996739784</v>
      </c>
      <c r="E33" s="123">
        <v>0.8586140443356981</v>
      </c>
      <c r="F33" s="122">
        <v>1.22257521387488</v>
      </c>
      <c r="G33" s="122">
        <v>0.41363762348808181</v>
      </c>
      <c r="H33" s="122">
        <v>0.87068151346136835</v>
      </c>
      <c r="I33" s="122">
        <v>0.21451307739191425</v>
      </c>
      <c r="J33" s="124">
        <v>0</v>
      </c>
      <c r="K33" s="125"/>
    </row>
    <row r="34" spans="1:11">
      <c r="A34" s="122"/>
      <c r="B34" s="122">
        <v>890668.6417656563</v>
      </c>
      <c r="C34" s="122">
        <v>0.82524736441181135</v>
      </c>
      <c r="D34" s="122">
        <v>2.2720448665291149</v>
      </c>
      <c r="E34" s="123">
        <v>0.94175538149623894</v>
      </c>
      <c r="F34" s="122">
        <v>1.2362444928119978</v>
      </c>
      <c r="G34" s="122">
        <v>0.34754109786083254</v>
      </c>
      <c r="H34" s="122">
        <v>0.87171475220465866</v>
      </c>
      <c r="I34" s="122">
        <v>0.1741659964603052</v>
      </c>
      <c r="J34" s="124">
        <v>0</v>
      </c>
      <c r="K34" s="125"/>
    </row>
    <row r="35" spans="1:11">
      <c r="A35" s="122"/>
      <c r="B35" s="122">
        <v>897290.57001633919</v>
      </c>
      <c r="C35" s="122">
        <v>0.82511913717028884</v>
      </c>
      <c r="D35" s="122">
        <v>2.2930212087516804</v>
      </c>
      <c r="E35" s="123">
        <v>0.8900539829475913</v>
      </c>
      <c r="F35" s="122">
        <v>1.2229522037194867</v>
      </c>
      <c r="G35" s="122">
        <v>0.38437488761609739</v>
      </c>
      <c r="H35" s="122">
        <v>0.87101926394086271</v>
      </c>
      <c r="I35" s="122">
        <v>0.21485697252135103</v>
      </c>
      <c r="J35" s="124">
        <v>-3.3608240813986918E-16</v>
      </c>
      <c r="K35" s="125"/>
    </row>
    <row r="36" spans="1:11">
      <c r="A36" s="122"/>
      <c r="B36" s="122">
        <v>877200</v>
      </c>
      <c r="C36" s="122">
        <v>0.8374142665664196</v>
      </c>
      <c r="D36" s="122">
        <v>2.2909324045373363</v>
      </c>
      <c r="E36" s="123">
        <v>0.91570931243481724</v>
      </c>
      <c r="F36" s="122">
        <v>1.2444619908986987</v>
      </c>
      <c r="G36" s="122">
        <v>0.31269503310216429</v>
      </c>
      <c r="H36" s="122">
        <v>0.87076901741842783</v>
      </c>
      <c r="I36" s="122">
        <v>0.19530597018255486</v>
      </c>
      <c r="J36" s="124">
        <v>2.2723945591411202E-16</v>
      </c>
      <c r="K36" s="125"/>
    </row>
    <row r="37" spans="1:11">
      <c r="A37" s="122"/>
      <c r="B37" s="122">
        <v>868762.98270597158</v>
      </c>
      <c r="C37" s="122">
        <v>0.82765945464290647</v>
      </c>
      <c r="D37" s="122">
        <v>2.2731464055907966</v>
      </c>
      <c r="E37" s="123">
        <v>0.93365288221583698</v>
      </c>
      <c r="F37" s="122">
        <v>1.2394814668582637</v>
      </c>
      <c r="G37" s="122">
        <v>0.29955159986881191</v>
      </c>
      <c r="H37" s="122">
        <v>0.87312126615730845</v>
      </c>
      <c r="I37" s="122">
        <v>0.18018423613682241</v>
      </c>
      <c r="J37" s="124">
        <v>0</v>
      </c>
      <c r="K37" s="125"/>
    </row>
    <row r="38" spans="1:11">
      <c r="A38" s="122"/>
      <c r="B38" s="122">
        <v>834138.57697257062</v>
      </c>
      <c r="C38" s="122">
        <v>0.81193460171742882</v>
      </c>
      <c r="D38" s="122">
        <v>2.2241249929237523</v>
      </c>
      <c r="E38" s="123">
        <v>0.87598475035817336</v>
      </c>
      <c r="F38" s="122">
        <v>1.2375677075542284</v>
      </c>
      <c r="G38" s="122">
        <v>0.33589470638431096</v>
      </c>
      <c r="H38" s="122">
        <v>0.86842092965822437</v>
      </c>
      <c r="I38" s="122">
        <v>0.15860943874745537</v>
      </c>
      <c r="J38" s="124">
        <v>2.6048820013099434E-16</v>
      </c>
      <c r="K38" s="125"/>
    </row>
    <row r="39" spans="1:11">
      <c r="A39" s="122"/>
      <c r="B39" s="122">
        <v>867265.50219461683</v>
      </c>
      <c r="C39" s="122">
        <v>0.8405074290205552</v>
      </c>
      <c r="D39" s="122">
        <v>2.3001042784865402</v>
      </c>
      <c r="E39" s="123">
        <v>0.95901901838976478</v>
      </c>
      <c r="F39" s="122">
        <v>1.2479283709318703</v>
      </c>
      <c r="G39" s="122">
        <v>0.27879330742301872</v>
      </c>
      <c r="H39" s="122">
        <v>0.87124994861300109</v>
      </c>
      <c r="I39" s="122">
        <v>0.18063111865853959</v>
      </c>
      <c r="J39" s="124">
        <v>0</v>
      </c>
      <c r="K39" s="125"/>
    </row>
    <row r="40" spans="1:11">
      <c r="A40" s="122"/>
      <c r="B40" s="122">
        <v>837812.32790476258</v>
      </c>
      <c r="C40" s="122">
        <v>0.81049420160266739</v>
      </c>
      <c r="D40" s="122">
        <v>2.2552494294826997</v>
      </c>
      <c r="E40" s="123">
        <v>0.84876990228183069</v>
      </c>
      <c r="F40" s="122">
        <v>1.2273643464614303</v>
      </c>
      <c r="G40" s="122">
        <v>0.36431536288656746</v>
      </c>
      <c r="H40" s="122">
        <v>0.8736553889630142</v>
      </c>
      <c r="I40" s="122">
        <v>0.24649585740320218</v>
      </c>
      <c r="J40" s="124">
        <v>0</v>
      </c>
      <c r="K40" s="125"/>
    </row>
    <row r="41" spans="1:11">
      <c r="A41" s="122"/>
      <c r="B41" s="122">
        <v>832321.21346423461</v>
      </c>
      <c r="C41" s="122">
        <v>0.82910107314991777</v>
      </c>
      <c r="D41" s="122">
        <v>2.2421763987308183</v>
      </c>
      <c r="E41" s="123">
        <v>0.94312582492125807</v>
      </c>
      <c r="F41" s="122">
        <v>1.264715309780563</v>
      </c>
      <c r="G41" s="122">
        <v>0.25866160011007516</v>
      </c>
      <c r="H41" s="122">
        <v>0.86925766324318754</v>
      </c>
      <c r="I41" s="122">
        <v>0.17504946024156859</v>
      </c>
      <c r="J41" s="124">
        <v>0</v>
      </c>
      <c r="K41" s="125"/>
    </row>
    <row r="42" spans="1:11">
      <c r="A42" s="122"/>
      <c r="B42" s="122">
        <v>826368.62317460275</v>
      </c>
      <c r="C42" s="122">
        <v>0.81075766346124667</v>
      </c>
      <c r="D42" s="122">
        <v>2.2508076548866263</v>
      </c>
      <c r="E42" s="123">
        <v>0.87950452007536983</v>
      </c>
      <c r="F42" s="122">
        <v>1.2294241202653957</v>
      </c>
      <c r="G42" s="122">
        <v>0.27876055511715558</v>
      </c>
      <c r="H42" s="122">
        <v>0.871521900845317</v>
      </c>
      <c r="I42" s="122">
        <v>0.19342638154681324</v>
      </c>
      <c r="J42" s="124">
        <v>-2.5737906250298833E-16</v>
      </c>
      <c r="K42" s="125"/>
    </row>
    <row r="43" spans="1:11">
      <c r="A43" s="122"/>
      <c r="B43" s="122">
        <v>831433.92537569825</v>
      </c>
      <c r="C43" s="122">
        <v>0.82054148191060505</v>
      </c>
      <c r="D43" s="122">
        <v>2.2662975013320317</v>
      </c>
      <c r="E43" s="123">
        <v>0.95782398005791225</v>
      </c>
      <c r="F43" s="122">
        <v>1.2364622656937292</v>
      </c>
      <c r="G43" s="122">
        <v>0.26379399192839231</v>
      </c>
      <c r="H43" s="122">
        <v>0.86945247518960789</v>
      </c>
      <c r="I43" s="122">
        <v>0.21663495117804396</v>
      </c>
      <c r="J43" s="124">
        <v>0</v>
      </c>
      <c r="K43" s="125"/>
    </row>
    <row r="44" spans="1:11">
      <c r="A44" s="122"/>
      <c r="B44" s="122">
        <v>835639.18466301344</v>
      </c>
      <c r="C44" s="122">
        <v>0.81505409903121651</v>
      </c>
      <c r="D44" s="122">
        <v>2.2841493275454354</v>
      </c>
      <c r="E44" s="123">
        <v>0.85333793653986545</v>
      </c>
      <c r="F44" s="122">
        <v>1.2342769508404206</v>
      </c>
      <c r="G44" s="122">
        <v>0.45980038227955766</v>
      </c>
      <c r="H44" s="122">
        <v>0.87214076519791506</v>
      </c>
      <c r="I44" s="122">
        <v>0.28265498416454132</v>
      </c>
      <c r="J44" s="124">
        <v>0</v>
      </c>
      <c r="K44" s="125"/>
    </row>
    <row r="45" spans="1:11">
      <c r="A45" s="122"/>
      <c r="B45" s="122">
        <v>849951.46971214062</v>
      </c>
      <c r="C45" s="122">
        <v>0.8470823691089574</v>
      </c>
      <c r="D45" s="122">
        <v>2.3479624949949702</v>
      </c>
      <c r="E45" s="123">
        <v>0.90826370065668449</v>
      </c>
      <c r="F45" s="122">
        <v>1.2331773074042065</v>
      </c>
      <c r="G45" s="122">
        <v>0.42425234784587568</v>
      </c>
      <c r="H45" s="122">
        <v>0.8715045034646085</v>
      </c>
      <c r="I45" s="122">
        <v>0.20795021155164009</v>
      </c>
      <c r="J45" s="124">
        <v>0</v>
      </c>
      <c r="K45" s="125"/>
    </row>
    <row r="46" spans="1:11">
      <c r="A46" s="122"/>
      <c r="B46" s="122">
        <v>829695.73267973866</v>
      </c>
      <c r="C46" s="122">
        <v>0.81858368568394879</v>
      </c>
      <c r="D46" s="122">
        <v>2.2920290887142984</v>
      </c>
      <c r="E46" s="123">
        <v>0.92195198413728974</v>
      </c>
      <c r="F46" s="122">
        <v>1.2365754370648236</v>
      </c>
      <c r="G46" s="122">
        <v>0.46468328858301</v>
      </c>
      <c r="H46" s="122">
        <v>0.8690192683341792</v>
      </c>
      <c r="I46" s="122">
        <v>0.29829568635842824</v>
      </c>
      <c r="J46" s="124">
        <v>-4.0047573473366599E-16</v>
      </c>
      <c r="K46" s="125"/>
    </row>
    <row r="47" spans="1:11">
      <c r="A47" s="126"/>
      <c r="B47" s="126">
        <v>820485.79327768972</v>
      </c>
      <c r="C47" s="126">
        <v>0.82040197730345632</v>
      </c>
      <c r="D47" s="126">
        <v>2.2738106493585057</v>
      </c>
      <c r="E47" s="127">
        <v>0.9308436755196472</v>
      </c>
      <c r="F47" s="126">
        <v>1.2436216421609139</v>
      </c>
      <c r="G47" s="126">
        <v>0.61644686255198711</v>
      </c>
      <c r="H47" s="126">
        <v>0.87217139068574001</v>
      </c>
      <c r="I47" s="126">
        <v>0.26819533662789719</v>
      </c>
      <c r="J47" s="128">
        <v>0</v>
      </c>
      <c r="K47" s="129"/>
    </row>
    <row r="48" spans="1:11">
      <c r="A48" s="122" t="s">
        <v>340</v>
      </c>
      <c r="B48" s="122">
        <v>39122.407384847706</v>
      </c>
      <c r="C48" s="122">
        <v>1.362095758181554</v>
      </c>
      <c r="D48" s="122">
        <v>6.4260107521713183E-2</v>
      </c>
      <c r="E48" s="123">
        <v>1.7144344901828964E-4</v>
      </c>
      <c r="F48" s="122">
        <v>22.932294029596466</v>
      </c>
      <c r="G48" s="122">
        <v>3.0900426415263933</v>
      </c>
      <c r="H48" s="122">
        <v>0.10587471109325504</v>
      </c>
      <c r="I48" s="122">
        <v>1.0740535391706258</v>
      </c>
      <c r="J48" s="130">
        <v>1.0704584260432785E-15</v>
      </c>
      <c r="K48" s="125"/>
    </row>
    <row r="49" spans="1:11">
      <c r="A49" s="122"/>
      <c r="B49" s="122">
        <v>49409.077279940691</v>
      </c>
      <c r="C49" s="122">
        <v>1.5166094111517259</v>
      </c>
      <c r="D49" s="122">
        <v>7.462744601474032E-2</v>
      </c>
      <c r="E49" s="123">
        <v>2.8950533233206439E-4</v>
      </c>
      <c r="F49" s="122">
        <v>22.74792082402714</v>
      </c>
      <c r="G49" s="122">
        <v>3.1085922464140174</v>
      </c>
      <c r="H49" s="122">
        <v>0.1148509277935305</v>
      </c>
      <c r="I49" s="122">
        <v>1.0289246167991848</v>
      </c>
      <c r="J49" s="124">
        <v>5.5537061250115122E-16</v>
      </c>
      <c r="K49" s="125"/>
    </row>
    <row r="50" spans="1:11">
      <c r="A50" s="122"/>
      <c r="B50" s="122">
        <v>36869.807865839088</v>
      </c>
      <c r="C50" s="122">
        <v>1.3736209416038838</v>
      </c>
      <c r="D50" s="122">
        <v>6.2852817134589956E-2</v>
      </c>
      <c r="E50" s="123">
        <v>2.0028519638488218E-4</v>
      </c>
      <c r="F50" s="122">
        <v>23.292163211110566</v>
      </c>
      <c r="G50" s="122">
        <v>3.074924079813897</v>
      </c>
      <c r="H50" s="122">
        <v>9.9685902981300228E-2</v>
      </c>
      <c r="I50" s="122">
        <v>0.88826365641545613</v>
      </c>
      <c r="J50" s="124">
        <v>-6.5036014889814221E-16</v>
      </c>
      <c r="K50" s="125"/>
    </row>
    <row r="51" spans="1:11">
      <c r="A51" s="122"/>
      <c r="B51" s="122">
        <v>47524.1064653383</v>
      </c>
      <c r="C51" s="122">
        <v>1.4430027489841322</v>
      </c>
      <c r="D51" s="122">
        <v>7.1530643728904886E-2</v>
      </c>
      <c r="E51" s="123">
        <v>2.3460794494732155E-4</v>
      </c>
      <c r="F51" s="122">
        <v>22.689295509096905</v>
      </c>
      <c r="G51" s="122">
        <v>3.0921048012813714</v>
      </c>
      <c r="H51" s="122">
        <v>0.1158340702497742</v>
      </c>
      <c r="I51" s="122">
        <v>1.1272986880056359</v>
      </c>
      <c r="J51" s="124">
        <v>0</v>
      </c>
      <c r="K51" s="125"/>
    </row>
    <row r="52" spans="1:11">
      <c r="A52" s="122"/>
      <c r="B52" s="122">
        <v>42519.894858523119</v>
      </c>
      <c r="C52" s="122">
        <v>1.6212846245381776</v>
      </c>
      <c r="D52" s="122">
        <v>7.3712284260156052E-2</v>
      </c>
      <c r="E52" s="123">
        <v>2.4376167447619747E-4</v>
      </c>
      <c r="F52" s="122">
        <v>23.525087373703055</v>
      </c>
      <c r="G52" s="122">
        <v>3.0783055393979413</v>
      </c>
      <c r="H52" s="122">
        <v>9.9469588663918626E-2</v>
      </c>
      <c r="I52" s="122">
        <v>1.0542402973353224</v>
      </c>
      <c r="J52" s="124">
        <v>0</v>
      </c>
      <c r="K52" s="125"/>
    </row>
    <row r="53" spans="1:11">
      <c r="A53" s="122"/>
      <c r="B53" s="122">
        <v>54690.646166887462</v>
      </c>
      <c r="C53" s="122">
        <v>1.5611242126346616</v>
      </c>
      <c r="D53" s="122">
        <v>8.0893956698834632E-2</v>
      </c>
      <c r="E53" s="123">
        <v>2.7756976463081344E-4</v>
      </c>
      <c r="F53" s="122">
        <v>22.297220547988687</v>
      </c>
      <c r="G53" s="122">
        <v>3.0815419142902547</v>
      </c>
      <c r="H53" s="122">
        <v>0.13026801813318298</v>
      </c>
      <c r="I53" s="122">
        <v>1.2528858294784324</v>
      </c>
      <c r="J53" s="124">
        <v>9.2019661553562281E-16</v>
      </c>
      <c r="K53" s="125"/>
    </row>
    <row r="54" spans="1:11">
      <c r="A54" s="122"/>
      <c r="B54" s="122">
        <v>42563.309659090919</v>
      </c>
      <c r="C54" s="122">
        <v>1.4449888996652429</v>
      </c>
      <c r="D54" s="122">
        <v>7.1286200598154631E-2</v>
      </c>
      <c r="E54" s="123">
        <v>2.9097428145421388E-4</v>
      </c>
      <c r="F54" s="122">
        <v>22.686167209057086</v>
      </c>
      <c r="G54" s="122">
        <v>3.1001501564851028</v>
      </c>
      <c r="H54" s="122">
        <v>0.11471259280385787</v>
      </c>
      <c r="I54" s="122">
        <v>1.798357822218831</v>
      </c>
      <c r="J54" s="124">
        <v>0</v>
      </c>
      <c r="K54" s="125"/>
    </row>
    <row r="55" spans="1:11">
      <c r="A55" s="122"/>
      <c r="B55" s="122">
        <v>52374.653545454574</v>
      </c>
      <c r="C55" s="122">
        <v>1.4094770642070271</v>
      </c>
      <c r="D55" s="122">
        <v>7.7600511148970056E-2</v>
      </c>
      <c r="E55" s="123">
        <v>2.4652378568600645E-4</v>
      </c>
      <c r="F55" s="122">
        <v>21.84878788193895</v>
      </c>
      <c r="G55" s="122">
        <v>3.1024905737528683</v>
      </c>
      <c r="H55" s="122">
        <v>0.14235750411139073</v>
      </c>
      <c r="I55" s="122">
        <v>1.4194136312153378</v>
      </c>
      <c r="J55" s="124">
        <v>-4.0337666420692591E-16</v>
      </c>
      <c r="K55" s="125"/>
    </row>
    <row r="56" spans="1:11">
      <c r="A56" s="122"/>
      <c r="B56" s="122">
        <v>41707.314525943133</v>
      </c>
      <c r="C56" s="122">
        <v>1.8110325957008002</v>
      </c>
      <c r="D56" s="122">
        <v>8.2682151748713809E-2</v>
      </c>
      <c r="E56" s="123">
        <v>2.9095679360377095E-4</v>
      </c>
      <c r="F56" s="122">
        <v>23.564596269153355</v>
      </c>
      <c r="G56" s="122">
        <v>3.0830772955009067</v>
      </c>
      <c r="H56" s="122">
        <v>9.907214121695844E-2</v>
      </c>
      <c r="I56" s="122">
        <v>1.6590501132090949</v>
      </c>
      <c r="J56" s="124">
        <v>0</v>
      </c>
      <c r="K56" s="125"/>
    </row>
    <row r="57" spans="1:11">
      <c r="A57" s="122"/>
      <c r="B57" s="122">
        <v>53209.013753974068</v>
      </c>
      <c r="C57" s="122">
        <v>1.6873804120388853</v>
      </c>
      <c r="D57" s="122">
        <v>8.8424068314421053E-2</v>
      </c>
      <c r="E57" s="123">
        <v>4.3288587394220158E-4</v>
      </c>
      <c r="F57" s="122">
        <v>22.406504111849198</v>
      </c>
      <c r="G57" s="122">
        <v>3.0949788473605788</v>
      </c>
      <c r="H57" s="122">
        <v>0.13249712611416928</v>
      </c>
      <c r="I57" s="122">
        <v>1.1558009024108324</v>
      </c>
      <c r="J57" s="124">
        <v>-4.9658031320719301E-16</v>
      </c>
      <c r="K57" s="125"/>
    </row>
    <row r="58" spans="1:11">
      <c r="A58" s="122"/>
      <c r="B58" s="122">
        <v>52983.162411347497</v>
      </c>
      <c r="C58" s="122">
        <v>1.8896614235083113</v>
      </c>
      <c r="D58" s="122">
        <v>9.9994425813884416E-2</v>
      </c>
      <c r="E58" s="123">
        <v>2.5549340921993526E-4</v>
      </c>
      <c r="F58" s="122">
        <v>22.333148132285171</v>
      </c>
      <c r="G58" s="122">
        <v>3.1013210947762757</v>
      </c>
      <c r="H58" s="122">
        <v>0.13548911655029278</v>
      </c>
      <c r="I58" s="122">
        <v>1.4009248179160358</v>
      </c>
      <c r="J58" s="124">
        <v>0</v>
      </c>
      <c r="K58" s="125"/>
    </row>
    <row r="59" spans="1:11">
      <c r="A59" s="122"/>
      <c r="B59" s="122">
        <v>61675.546768123975</v>
      </c>
      <c r="C59" s="122">
        <v>1.7955327968507448</v>
      </c>
      <c r="D59" s="122">
        <v>0.10644299133154311</v>
      </c>
      <c r="E59" s="123">
        <v>2.9923668335013199E-4</v>
      </c>
      <c r="F59" s="122">
        <v>21.18851859576661</v>
      </c>
      <c r="G59" s="122">
        <v>3.0877325921257222</v>
      </c>
      <c r="H59" s="122">
        <v>0.16102009966877948</v>
      </c>
      <c r="I59" s="122">
        <v>1.5663009123834259</v>
      </c>
      <c r="J59" s="124">
        <v>0</v>
      </c>
      <c r="K59" s="125"/>
    </row>
    <row r="60" spans="1:11">
      <c r="A60" s="122"/>
      <c r="B60" s="122">
        <v>40739.786978417265</v>
      </c>
      <c r="C60" s="122">
        <v>1.9748670693657653</v>
      </c>
      <c r="D60" s="122">
        <v>9.4007815848866194E-2</v>
      </c>
      <c r="E60" s="123">
        <v>2.6313753134731699E-4</v>
      </c>
      <c r="F60" s="122">
        <v>23.214414950000702</v>
      </c>
      <c r="G60" s="122">
        <v>3.0858358144576385</v>
      </c>
      <c r="H60" s="122">
        <v>0.1119676275241293</v>
      </c>
      <c r="I60" s="122">
        <v>0.89755688775146691</v>
      </c>
      <c r="J60" s="124">
        <v>6.4135046400568823E-16</v>
      </c>
      <c r="K60" s="125"/>
    </row>
    <row r="61" spans="1:11">
      <c r="A61" s="122"/>
      <c r="B61" s="122">
        <v>42428.103311324514</v>
      </c>
      <c r="C61" s="122">
        <v>2.0300699801533555</v>
      </c>
      <c r="D61" s="122">
        <v>9.7985886686361073E-2</v>
      </c>
      <c r="E61" s="123">
        <v>3.6874338036273978E-4</v>
      </c>
      <c r="F61" s="122">
        <v>22.99282510496904</v>
      </c>
      <c r="G61" s="122">
        <v>3.09853679573478</v>
      </c>
      <c r="H61" s="122">
        <v>0.11182468207304547</v>
      </c>
      <c r="I61" s="122">
        <v>0.98237698432595943</v>
      </c>
      <c r="J61" s="124">
        <v>0</v>
      </c>
      <c r="K61" s="125"/>
    </row>
    <row r="62" spans="1:11">
      <c r="A62" s="122"/>
      <c r="B62" s="122">
        <v>38305.95408163267</v>
      </c>
      <c r="C62" s="122">
        <v>2.006333028429848</v>
      </c>
      <c r="D62" s="122">
        <v>9.5983334574851198E-2</v>
      </c>
      <c r="E62" s="123">
        <v>3.386060695388394E-4</v>
      </c>
      <c r="F62" s="122">
        <v>23.081407199984163</v>
      </c>
      <c r="G62" s="122">
        <v>3.0873638466707054</v>
      </c>
      <c r="H62" s="122">
        <v>0.11230347328959692</v>
      </c>
      <c r="I62" s="122">
        <v>0.88833816261333864</v>
      </c>
      <c r="J62" s="124">
        <v>0</v>
      </c>
      <c r="K62" s="125"/>
    </row>
    <row r="63" spans="1:11">
      <c r="A63" s="122"/>
      <c r="B63" s="122">
        <v>42304.412876280527</v>
      </c>
      <c r="C63" s="122">
        <v>1.9335370838026236</v>
      </c>
      <c r="D63" s="122">
        <v>9.7214963098770632E-2</v>
      </c>
      <c r="E63" s="123">
        <v>2.8552655920657371E-4</v>
      </c>
      <c r="F63" s="122">
        <v>22.749957279498883</v>
      </c>
      <c r="G63" s="122">
        <v>3.1055111251341696</v>
      </c>
      <c r="H63" s="122">
        <v>0.12194411720655882</v>
      </c>
      <c r="I63" s="122">
        <v>1.2864069384449199</v>
      </c>
      <c r="J63" s="124">
        <v>-4.4465046336213726E-16</v>
      </c>
      <c r="K63" s="125"/>
    </row>
    <row r="64" spans="1:11">
      <c r="A64" s="122"/>
      <c r="B64" s="122">
        <v>45149.393717441795</v>
      </c>
      <c r="C64" s="122">
        <v>2.0652117186448979</v>
      </c>
      <c r="D64" s="122">
        <v>0.10893726581698683</v>
      </c>
      <c r="E64" s="123">
        <v>3.4691180802598703E-4</v>
      </c>
      <c r="F64" s="122">
        <v>22.230111871227276</v>
      </c>
      <c r="G64" s="122">
        <v>3.1322481823921589</v>
      </c>
      <c r="H64" s="122">
        <v>0.13599388423248968</v>
      </c>
      <c r="I64" s="122">
        <v>1.0862781708340894</v>
      </c>
      <c r="J64" s="124">
        <v>5.22075116731746E-16</v>
      </c>
      <c r="K64" s="125"/>
    </row>
    <row r="65" spans="1:11">
      <c r="A65" s="122"/>
      <c r="B65" s="122">
        <v>39425.814395414258</v>
      </c>
      <c r="C65" s="122">
        <v>1.5943603896603773</v>
      </c>
      <c r="D65" s="122">
        <v>8.8650707517693494E-2</v>
      </c>
      <c r="E65" s="123">
        <v>4.2800365586707136E-4</v>
      </c>
      <c r="F65" s="122">
        <v>21.812979103692253</v>
      </c>
      <c r="G65" s="122">
        <v>3.103425593749475</v>
      </c>
      <c r="H65" s="122">
        <v>0.14676348772148012</v>
      </c>
      <c r="I65" s="122">
        <v>1.9050507602326938</v>
      </c>
      <c r="J65" s="124">
        <v>-6.00913995138452E-16</v>
      </c>
      <c r="K65" s="125"/>
    </row>
    <row r="66" spans="1:11">
      <c r="A66" s="122"/>
      <c r="B66" s="122">
        <v>39138.428947368411</v>
      </c>
      <c r="C66" s="122">
        <v>1.8300362427652226</v>
      </c>
      <c r="D66" s="122">
        <v>9.420150279560574E-2</v>
      </c>
      <c r="E66" s="123">
        <v>4.1658071908423622E-4</v>
      </c>
      <c r="F66" s="122">
        <v>22.707122198066386</v>
      </c>
      <c r="G66" s="122">
        <v>3.1086048203510162</v>
      </c>
      <c r="H66" s="122">
        <v>0.12595851299867752</v>
      </c>
      <c r="I66" s="122">
        <v>1.228152962144726</v>
      </c>
      <c r="J66" s="124">
        <v>-4.6527769820037256E-16</v>
      </c>
      <c r="K66" s="125"/>
    </row>
    <row r="67" spans="1:11">
      <c r="A67" s="122"/>
      <c r="B67" s="122">
        <v>38370.273496503476</v>
      </c>
      <c r="C67" s="122">
        <v>1.8431495457661125</v>
      </c>
      <c r="D67" s="122">
        <v>9.3968144171308304E-2</v>
      </c>
      <c r="E67" s="123">
        <v>3.9049700987446638E-4</v>
      </c>
      <c r="F67" s="122">
        <v>22.738760576187826</v>
      </c>
      <c r="G67" s="122">
        <v>3.1104466803155719</v>
      </c>
      <c r="H67" s="122">
        <v>0.12240239729432156</v>
      </c>
      <c r="I67" s="122">
        <v>1.0224982906914148</v>
      </c>
      <c r="J67" s="124">
        <v>5.5852788532739829E-16</v>
      </c>
      <c r="K67" s="125"/>
    </row>
    <row r="68" spans="1:11">
      <c r="A68" s="122"/>
      <c r="B68" s="122">
        <v>37234.607926648925</v>
      </c>
      <c r="C68" s="122">
        <v>1.9883739391638</v>
      </c>
      <c r="D68" s="122">
        <v>9.8025837309508715E-2</v>
      </c>
      <c r="E68" s="123">
        <v>4.4852768915106884E-4</v>
      </c>
      <c r="F68" s="122">
        <v>23.04435007838228</v>
      </c>
      <c r="G68" s="122">
        <v>3.096702075459596</v>
      </c>
      <c r="H68" s="122">
        <v>0.12043632012864609</v>
      </c>
      <c r="I68" s="122">
        <v>1.4066396605161033</v>
      </c>
      <c r="J68" s="124">
        <v>4.0780066439898149E-16</v>
      </c>
      <c r="K68" s="125"/>
    </row>
    <row r="69" spans="1:11">
      <c r="A69" s="122"/>
      <c r="B69" s="122">
        <v>35735.414110354868</v>
      </c>
      <c r="C69" s="122">
        <v>1.6574679993929791</v>
      </c>
      <c r="D69" s="122">
        <v>8.6990132900626752E-2</v>
      </c>
      <c r="E69" s="123">
        <v>5.806781998365895E-4</v>
      </c>
      <c r="F69" s="122">
        <v>22.537339204469337</v>
      </c>
      <c r="G69" s="122">
        <v>3.1094621200493666</v>
      </c>
      <c r="H69" s="122">
        <v>0.13362077273671222</v>
      </c>
      <c r="I69" s="122">
        <v>1.6277696416974208</v>
      </c>
      <c r="J69" s="124">
        <v>0</v>
      </c>
      <c r="K69" s="125"/>
    </row>
    <row r="70" spans="1:11">
      <c r="A70" s="126" t="s">
        <v>341</v>
      </c>
      <c r="B70" s="126"/>
      <c r="C70" s="126"/>
      <c r="D70" s="126"/>
      <c r="E70" s="127"/>
      <c r="F70" s="126">
        <v>1E-4</v>
      </c>
      <c r="G70" s="126">
        <v>3</v>
      </c>
      <c r="H70" s="126">
        <v>0.85</v>
      </c>
      <c r="I70" s="126">
        <v>2</v>
      </c>
      <c r="J70" s="128"/>
      <c r="K70" s="131"/>
    </row>
    <row r="71" spans="1:11">
      <c r="A71" s="122" t="s">
        <v>342</v>
      </c>
      <c r="B71" s="122">
        <v>3318.5191561790766</v>
      </c>
      <c r="C71" s="122">
        <v>0.20108890712877367</v>
      </c>
      <c r="D71" s="122">
        <v>2.2496205453164013E-3</v>
      </c>
      <c r="E71" s="123">
        <v>1.2023448526996038E-5</v>
      </c>
      <c r="F71" s="122">
        <v>282.99043117837579</v>
      </c>
      <c r="G71" s="122">
        <v>5.9234684607561903</v>
      </c>
      <c r="H71" s="122">
        <v>0.74061509248762436</v>
      </c>
      <c r="I71" s="122">
        <v>3.5027646540007096</v>
      </c>
      <c r="J71" s="130">
        <v>3.4245472657181404E-16</v>
      </c>
      <c r="K71" s="125"/>
    </row>
    <row r="72" spans="1:11">
      <c r="A72" s="122"/>
      <c r="B72" s="122">
        <v>5219.2290780141839</v>
      </c>
      <c r="C72" s="122">
        <v>0.55982992398723852</v>
      </c>
      <c r="D72" s="122">
        <v>3.6359740106020836E-3</v>
      </c>
      <c r="E72" s="123">
        <v>7.0207597855471781E-6</v>
      </c>
      <c r="F72" s="122">
        <v>440.41044020925676</v>
      </c>
      <c r="G72" s="122">
        <v>5.2296187349809431</v>
      </c>
      <c r="H72" s="122">
        <v>0.67463850798316971</v>
      </c>
      <c r="I72" s="122">
        <v>4.4296830623010255</v>
      </c>
      <c r="J72" s="124">
        <v>-1.5336191616553421E-16</v>
      </c>
      <c r="K72" s="125"/>
    </row>
    <row r="73" spans="1:11">
      <c r="A73" s="122"/>
      <c r="B73" s="122">
        <v>7468.9807880220587</v>
      </c>
      <c r="C73" s="122">
        <v>0.30535270122911395</v>
      </c>
      <c r="D73" s="122">
        <v>4.3830462532996797E-3</v>
      </c>
      <c r="E73" s="123">
        <v>5.7013491306137671E-5</v>
      </c>
      <c r="F73" s="122">
        <v>270.29380853658279</v>
      </c>
      <c r="G73" s="122">
        <v>11.943617343286922</v>
      </c>
      <c r="H73" s="122">
        <v>0.75386448510893811</v>
      </c>
      <c r="I73" s="122">
        <v>3.2927626766542635</v>
      </c>
      <c r="J73" s="124">
        <v>0</v>
      </c>
      <c r="K73" s="125"/>
    </row>
    <row r="74" spans="1:11">
      <c r="A74" s="122"/>
      <c r="B74" s="122">
        <v>146854.14479864936</v>
      </c>
      <c r="C74" s="122">
        <v>0.51895260230653306</v>
      </c>
      <c r="D74" s="122">
        <v>9.4201698066059561E-2</v>
      </c>
      <c r="E74" s="123">
        <v>2.193840057567695E-4</v>
      </c>
      <c r="F74" s="122">
        <v>18.871196459751545</v>
      </c>
      <c r="G74" s="122">
        <v>3.8597176075584918</v>
      </c>
      <c r="H74" s="122">
        <v>0.85891132194387065</v>
      </c>
      <c r="I74" s="122">
        <v>0.67892163835440433</v>
      </c>
      <c r="J74" s="124">
        <v>6.7788344954197469E-16</v>
      </c>
      <c r="K74" s="125"/>
    </row>
    <row r="75" spans="1:11">
      <c r="A75" s="122"/>
      <c r="B75" s="122">
        <v>2746.8736624113494</v>
      </c>
      <c r="C75" s="122">
        <v>1.2022074818219053</v>
      </c>
      <c r="D75" s="122">
        <v>2.3283072909448034E-3</v>
      </c>
      <c r="E75" s="123">
        <v>1.3208854822003807E-6</v>
      </c>
      <c r="F75" s="122">
        <v>1155.5656131576466</v>
      </c>
      <c r="G75" s="122">
        <v>4.7831919023978946</v>
      </c>
      <c r="H75" s="122">
        <v>0.4234610572210577</v>
      </c>
      <c r="I75" s="122">
        <v>4.4818312314126638</v>
      </c>
      <c r="J75" s="124">
        <v>0</v>
      </c>
      <c r="K75" s="125"/>
    </row>
    <row r="76" spans="1:11">
      <c r="A76" s="122"/>
      <c r="B76" s="122">
        <v>625.79848215506638</v>
      </c>
      <c r="C76" s="122">
        <v>0.80057038629879418</v>
      </c>
      <c r="D76" s="122">
        <v>7.0255367162653029E-4</v>
      </c>
      <c r="E76" s="123">
        <v>2.1399632980472E-6</v>
      </c>
      <c r="F76" s="122">
        <v>1687.2870594547662</v>
      </c>
      <c r="G76" s="122">
        <v>5.4376287338622156</v>
      </c>
      <c r="H76" s="122">
        <v>0.21746084857875722</v>
      </c>
      <c r="I76" s="122">
        <v>14.732714374105285</v>
      </c>
      <c r="J76" s="124">
        <v>4.4347371817335686E-17</v>
      </c>
      <c r="K76" s="125"/>
    </row>
    <row r="77" spans="1:11">
      <c r="A77" s="122"/>
      <c r="B77" s="122">
        <v>7557.2060041731875</v>
      </c>
      <c r="C77" s="122">
        <v>0.43819770427875204</v>
      </c>
      <c r="D77" s="122">
        <v>5.4411192945012492E-3</v>
      </c>
      <c r="E77" s="123">
        <v>3.8766930009919473E-6</v>
      </c>
      <c r="F77" s="122">
        <v>265.07114015670288</v>
      </c>
      <c r="G77" s="122">
        <v>7.8291325134199754</v>
      </c>
      <c r="H77" s="122">
        <v>0.78109619420973386</v>
      </c>
      <c r="I77" s="122">
        <v>2.8991281889176497</v>
      </c>
      <c r="J77" s="124">
        <v>0</v>
      </c>
      <c r="K77" s="125"/>
    </row>
    <row r="78" spans="1:11">
      <c r="A78" s="122"/>
      <c r="B78" s="122">
        <v>1872.5752003410062</v>
      </c>
      <c r="C78" s="122">
        <v>0.99886424056745693</v>
      </c>
      <c r="D78" s="122">
        <v>1.6637509784269765E-3</v>
      </c>
      <c r="E78" s="123">
        <v>2.4335313451585152E-6</v>
      </c>
      <c r="F78" s="122">
        <v>1248.7103111691167</v>
      </c>
      <c r="G78" s="122">
        <v>4.4018776831794026</v>
      </c>
      <c r="H78" s="122">
        <v>0.41365195911202546</v>
      </c>
      <c r="I78" s="122">
        <v>5.3902623228418705</v>
      </c>
      <c r="J78" s="124">
        <v>-1.4973121081560292E-16</v>
      </c>
      <c r="K78" s="125"/>
    </row>
    <row r="79" spans="1:11">
      <c r="A79" s="122"/>
      <c r="B79" s="122">
        <v>1412.8189088423537</v>
      </c>
      <c r="C79" s="122">
        <v>0.78941743245167473</v>
      </c>
      <c r="D79" s="122">
        <v>1.399259719101178E-3</v>
      </c>
      <c r="E79" s="123">
        <v>3.3816407476690002E-6</v>
      </c>
      <c r="F79" s="122">
        <v>1199.6181820798304</v>
      </c>
      <c r="G79" s="122">
        <v>4.3400599754378968</v>
      </c>
      <c r="H79" s="122">
        <v>0.3949536787889692</v>
      </c>
      <c r="I79" s="122">
        <v>4.6068305776378375</v>
      </c>
      <c r="J79" s="124">
        <v>0</v>
      </c>
      <c r="K79" s="125"/>
    </row>
    <row r="80" spans="1:11">
      <c r="A80" s="122"/>
      <c r="B80" s="122">
        <v>839.48708333333366</v>
      </c>
      <c r="C80" s="122">
        <v>0.63591186228033003</v>
      </c>
      <c r="D80" s="122">
        <v>8.4737306390350207E-4</v>
      </c>
      <c r="E80" s="123">
        <v>1.4139689505064775E-5</v>
      </c>
      <c r="F80" s="122">
        <v>1407.2740740426591</v>
      </c>
      <c r="G80" s="122">
        <v>5.1467488158142602</v>
      </c>
      <c r="H80" s="122">
        <v>0.33906777073663413</v>
      </c>
      <c r="I80" s="122">
        <v>7.1604854097712147</v>
      </c>
      <c r="J80" s="124">
        <v>0</v>
      </c>
      <c r="K80" s="125"/>
    </row>
    <row r="81" spans="1:11">
      <c r="A81" s="122"/>
      <c r="B81" s="122">
        <v>519.57132725430608</v>
      </c>
      <c r="C81" s="122">
        <v>0.36610571710835443</v>
      </c>
      <c r="D81" s="122">
        <v>5.9316980280420587E-4</v>
      </c>
      <c r="E81" s="123">
        <v>8.7403393317531356E-6</v>
      </c>
      <c r="F81" s="122">
        <v>1246.9105976408964</v>
      </c>
      <c r="G81" s="122">
        <v>5.2220961317341503</v>
      </c>
      <c r="H81" s="122">
        <v>0.37751244928213035</v>
      </c>
      <c r="I81" s="122">
        <v>7.0901259281091829</v>
      </c>
      <c r="J81" s="124">
        <v>9.5953627334609159E-17</v>
      </c>
      <c r="K81" s="125"/>
    </row>
    <row r="82" spans="1:11">
      <c r="A82" s="122"/>
      <c r="B82" s="122">
        <v>3224.9886574074094</v>
      </c>
      <c r="C82" s="122">
        <v>0.92003888628519503</v>
      </c>
      <c r="D82" s="122">
        <v>3.1547799184729673E-3</v>
      </c>
      <c r="E82" s="123">
        <v>5.5564921941753785E-6</v>
      </c>
      <c r="F82" s="122">
        <v>758.26000204590423</v>
      </c>
      <c r="G82" s="122">
        <v>5.7982343273136268</v>
      </c>
      <c r="H82" s="122">
        <v>0.57334000764798998</v>
      </c>
      <c r="I82" s="122">
        <v>4.2930088922164762</v>
      </c>
      <c r="J82" s="124">
        <v>0</v>
      </c>
      <c r="K82" s="125"/>
    </row>
    <row r="83" spans="1:11">
      <c r="A83" s="122"/>
      <c r="B83" s="122">
        <v>6160.4010912698423</v>
      </c>
      <c r="C83" s="122">
        <v>0.65481825206160049</v>
      </c>
      <c r="D83" s="122">
        <v>6.0164459687350935E-3</v>
      </c>
      <c r="E83" s="123">
        <v>9.0320305764118427E-6</v>
      </c>
      <c r="F83" s="122">
        <v>344.15908320333489</v>
      </c>
      <c r="G83" s="122">
        <v>4.9419130120003762</v>
      </c>
      <c r="H83" s="122">
        <v>0.74635430169408212</v>
      </c>
      <c r="I83" s="122">
        <v>2.3004448999357123</v>
      </c>
      <c r="J83" s="124">
        <v>0</v>
      </c>
      <c r="K83" s="125"/>
    </row>
    <row r="84" spans="1:11">
      <c r="A84" s="122"/>
      <c r="B84" s="122">
        <v>4521.3593146853154</v>
      </c>
      <c r="C84" s="122">
        <v>1.2810071942039003</v>
      </c>
      <c r="D84" s="122">
        <v>1.002252521411023E-2</v>
      </c>
      <c r="E84" s="123">
        <v>3.0594169551883498E-5</v>
      </c>
      <c r="F84" s="122">
        <v>759.62956153659309</v>
      </c>
      <c r="G84" s="122">
        <v>7.3263383156291351</v>
      </c>
      <c r="H84" s="122">
        <v>0.56707147048693241</v>
      </c>
      <c r="I84" s="122">
        <v>4.1180810497927647</v>
      </c>
      <c r="J84" s="124">
        <v>0</v>
      </c>
      <c r="K84" s="125"/>
    </row>
    <row r="85" spans="1:11">
      <c r="A85" s="122"/>
      <c r="B85" s="122">
        <v>1968.4169580419575</v>
      </c>
      <c r="C85" s="122">
        <v>0.936122944921845</v>
      </c>
      <c r="D85" s="122">
        <v>2.4404902093076624E-3</v>
      </c>
      <c r="E85" s="123">
        <v>2.5589897122331212E-6</v>
      </c>
      <c r="F85" s="122">
        <v>982.92510150204657</v>
      </c>
      <c r="G85" s="122">
        <v>5.550128114816328</v>
      </c>
      <c r="H85" s="122">
        <v>0.48934730358871881</v>
      </c>
      <c r="I85" s="122">
        <v>4.2159192048618168</v>
      </c>
      <c r="J85" s="124">
        <v>-1.5183256211574805E-16</v>
      </c>
      <c r="K85" s="125"/>
    </row>
    <row r="86" spans="1:11">
      <c r="A86" s="122"/>
      <c r="B86" s="122">
        <v>505.76117808219141</v>
      </c>
      <c r="C86" s="122">
        <v>0.84994627485987995</v>
      </c>
      <c r="D86" s="122">
        <v>8.7751589496161398E-4</v>
      </c>
      <c r="E86" s="123">
        <v>2.3831284668303267E-6</v>
      </c>
      <c r="F86" s="122">
        <v>1590.2065705583448</v>
      </c>
      <c r="G86" s="122">
        <v>5.1778514868937204</v>
      </c>
      <c r="H86" s="122">
        <v>0.2501662787243924</v>
      </c>
      <c r="I86" s="122">
        <v>7.8190739504016502</v>
      </c>
      <c r="J86" s="124">
        <v>8.7751651332687692E-17</v>
      </c>
      <c r="K86" s="125"/>
    </row>
    <row r="87" spans="1:11">
      <c r="A87" s="122"/>
      <c r="B87" s="122">
        <v>1052.7455927051676</v>
      </c>
      <c r="C87" s="122">
        <v>1.1839584528162939</v>
      </c>
      <c r="D87" s="122">
        <v>1.585386124230667E-3</v>
      </c>
      <c r="E87" s="123">
        <v>4.4632952873636924E-7</v>
      </c>
      <c r="F87" s="122">
        <v>1411.1382782391988</v>
      </c>
      <c r="G87" s="122">
        <v>4.2875884042825687</v>
      </c>
      <c r="H87" s="122">
        <v>0.32950165305686685</v>
      </c>
      <c r="I87" s="122">
        <v>6.3172538761587465</v>
      </c>
      <c r="J87" s="124">
        <v>0</v>
      </c>
      <c r="K87" s="125"/>
    </row>
    <row r="88" spans="1:11">
      <c r="A88" s="122"/>
      <c r="B88" s="122">
        <v>3445.9440659340653</v>
      </c>
      <c r="C88" s="122">
        <v>0.95706827073700074</v>
      </c>
      <c r="D88" s="122">
        <v>4.0652600607355401E-3</v>
      </c>
      <c r="E88" s="123">
        <v>3.4012202824157608E-5</v>
      </c>
      <c r="F88" s="122">
        <v>629.74411773288944</v>
      </c>
      <c r="G88" s="122">
        <v>5.0361185423716899</v>
      </c>
      <c r="H88" s="122">
        <v>0.60376305730196722</v>
      </c>
      <c r="I88" s="122">
        <v>3.3193496547045234</v>
      </c>
      <c r="J88" s="124">
        <v>2.125256050617813E-16</v>
      </c>
      <c r="K88" s="125"/>
    </row>
    <row r="89" spans="1:11">
      <c r="A89" s="122"/>
      <c r="B89" s="122">
        <v>1811.7141875681589</v>
      </c>
      <c r="C89" s="122">
        <v>1.4991148236053391</v>
      </c>
      <c r="D89" s="122">
        <v>2.647117789407038E-3</v>
      </c>
      <c r="E89" s="123">
        <v>9.0289454088340958E-7</v>
      </c>
      <c r="F89" s="122">
        <v>1184.3818551915829</v>
      </c>
      <c r="G89" s="122">
        <v>3.7736307765246417</v>
      </c>
      <c r="H89" s="122">
        <v>0.40582396959756412</v>
      </c>
      <c r="I89" s="122">
        <v>3.5255467571442001</v>
      </c>
      <c r="J89" s="124">
        <v>1.3351938657781537E-16</v>
      </c>
      <c r="K89" s="125"/>
    </row>
    <row r="90" spans="1:11">
      <c r="A90" s="122"/>
      <c r="B90" s="122">
        <v>482.49534725887929</v>
      </c>
      <c r="C90" s="122">
        <v>0.39980777797772499</v>
      </c>
      <c r="D90" s="122">
        <v>8.5782517836551777E-4</v>
      </c>
      <c r="E90" s="123">
        <v>1.9958864316895096E-6</v>
      </c>
      <c r="F90" s="122">
        <v>1236.2456753865274</v>
      </c>
      <c r="G90" s="122">
        <v>6.493018765459774</v>
      </c>
      <c r="H90" s="122">
        <v>0.41135442584566606</v>
      </c>
      <c r="I90" s="122">
        <v>8.5979780100262424</v>
      </c>
      <c r="J90" s="124">
        <v>-1.2727620449254781E-16</v>
      </c>
      <c r="K90" s="125"/>
    </row>
    <row r="91" spans="1:11">
      <c r="A91" s="122"/>
      <c r="B91" s="122">
        <v>9287.925294964014</v>
      </c>
      <c r="C91" s="122">
        <v>0.62729402126906719</v>
      </c>
      <c r="D91" s="122">
        <v>1.0559248538783234E-2</v>
      </c>
      <c r="E91" s="123">
        <v>9.0554597453734517E-6</v>
      </c>
      <c r="F91" s="122">
        <v>201.03317735952353</v>
      </c>
      <c r="G91" s="122">
        <v>7.3747342940741616</v>
      </c>
      <c r="H91" s="122">
        <v>0.7974977493285853</v>
      </c>
      <c r="I91" s="122">
        <v>1.9889382973316347</v>
      </c>
      <c r="J91" s="124">
        <v>4.8442050256992216E-16</v>
      </c>
      <c r="K91" s="125"/>
    </row>
    <row r="92" spans="1:11">
      <c r="A92" s="122"/>
      <c r="B92" s="122">
        <v>958.0138993316624</v>
      </c>
      <c r="C92" s="122">
        <v>0.4205477932424917</v>
      </c>
      <c r="D92" s="122">
        <v>1.4012606263712802E-3</v>
      </c>
      <c r="E92" s="123">
        <v>4.8362327602837377E-5</v>
      </c>
      <c r="F92" s="122">
        <v>845.13105006407034</v>
      </c>
      <c r="G92" s="122">
        <v>5.7128647435801918</v>
      </c>
      <c r="H92" s="122">
        <v>0.54748583802915851</v>
      </c>
      <c r="I92" s="122">
        <v>7.747761559214231</v>
      </c>
      <c r="J92" s="124">
        <v>1.6053140813456054E-16</v>
      </c>
      <c r="K92" s="125"/>
    </row>
    <row r="93" spans="1:11">
      <c r="A93" s="126"/>
      <c r="B93" s="126">
        <v>2250.321489770939</v>
      </c>
      <c r="C93" s="126">
        <v>0.41849316315843449</v>
      </c>
      <c r="D93" s="126">
        <v>2.7954187347948517E-3</v>
      </c>
      <c r="E93" s="127">
        <v>8.3079072704686898E-5</v>
      </c>
      <c r="F93" s="126">
        <v>454.1783458449064</v>
      </c>
      <c r="G93" s="126">
        <v>8.0966231626336196</v>
      </c>
      <c r="H93" s="126">
        <v>0.68746272151082966</v>
      </c>
      <c r="I93" s="126">
        <v>5.4669642535303691</v>
      </c>
      <c r="J93" s="128">
        <v>3.210480516630467E-16</v>
      </c>
      <c r="K93" s="129"/>
    </row>
    <row r="94" spans="1:11">
      <c r="A94" s="122" t="s">
        <v>343</v>
      </c>
      <c r="B94" s="122">
        <v>68127.559137426957</v>
      </c>
      <c r="C94" s="122">
        <v>3.5099760339733548</v>
      </c>
      <c r="D94" s="122">
        <v>5.3401502209001118E-2</v>
      </c>
      <c r="E94" s="123">
        <v>1.6300497534341578E-6</v>
      </c>
      <c r="F94" s="122">
        <v>141.56509082372048</v>
      </c>
      <c r="G94" s="122">
        <v>3.0868087496277532</v>
      </c>
      <c r="H94" s="122">
        <v>0.44315474072835837</v>
      </c>
      <c r="I94" s="122">
        <v>0.86160723834824315</v>
      </c>
      <c r="J94" s="130">
        <v>6.6789955031480416E-16</v>
      </c>
      <c r="K94" s="125"/>
    </row>
    <row r="95" spans="1:11">
      <c r="A95" s="122"/>
      <c r="B95" s="122">
        <v>59296.046453937197</v>
      </c>
      <c r="C95" s="122">
        <v>0.33764376064736945</v>
      </c>
      <c r="D95" s="122">
        <v>4.0119616111184149E-2</v>
      </c>
      <c r="E95" s="123">
        <v>6.9441825804873305E-6</v>
      </c>
      <c r="F95" s="122">
        <v>25.317725694123748</v>
      </c>
      <c r="G95" s="122">
        <v>3.1455082228097222</v>
      </c>
      <c r="H95" s="122">
        <v>0.71341404176399514</v>
      </c>
      <c r="I95" s="122">
        <v>0.92561270366126369</v>
      </c>
      <c r="J95" s="124">
        <v>0</v>
      </c>
      <c r="K95" s="125"/>
    </row>
    <row r="96" spans="1:11">
      <c r="A96" s="122"/>
      <c r="B96" s="122">
        <v>15852.865909090913</v>
      </c>
      <c r="C96" s="122">
        <v>9.6514257907537626</v>
      </c>
      <c r="D96" s="122">
        <v>3.2794981662077144E-2</v>
      </c>
      <c r="E96" s="123">
        <v>7.1006588764768456E-6</v>
      </c>
      <c r="F96" s="122">
        <v>301.28918467802976</v>
      </c>
      <c r="G96" s="122">
        <v>3.0883837119792719</v>
      </c>
      <c r="H96" s="122">
        <v>8.0502548236347726E-2</v>
      </c>
      <c r="I96" s="122">
        <v>1.8951958889584868</v>
      </c>
      <c r="J96" s="124">
        <v>0</v>
      </c>
      <c r="K96" s="125"/>
    </row>
    <row r="97" spans="1:11">
      <c r="A97" s="122"/>
      <c r="B97" s="122">
        <v>20305.475932663601</v>
      </c>
      <c r="C97" s="122">
        <v>0.56470479724246558</v>
      </c>
      <c r="D97" s="122">
        <v>1.4738545312831454E-2</v>
      </c>
      <c r="E97" s="123">
        <v>1.256094663028405E-6</v>
      </c>
      <c r="F97" s="122">
        <v>98.476398261663121</v>
      </c>
      <c r="G97" s="122">
        <v>4.6014773381894791</v>
      </c>
      <c r="H97" s="122">
        <v>0.56112958488952547</v>
      </c>
      <c r="I97" s="122">
        <v>1.6610702948276912</v>
      </c>
      <c r="J97" s="124">
        <v>0</v>
      </c>
      <c r="K97" s="125" t="s">
        <v>328</v>
      </c>
    </row>
    <row r="98" spans="1:11">
      <c r="A98" s="122"/>
      <c r="B98" s="122">
        <v>39281.714711064102</v>
      </c>
      <c r="C98" s="122">
        <v>8.4182716730317306</v>
      </c>
      <c r="D98" s="122">
        <v>4.6079839009150726E-2</v>
      </c>
      <c r="E98" s="123">
        <v>9.182067826294065E-6</v>
      </c>
      <c r="F98" s="122">
        <v>251.28607122781503</v>
      </c>
      <c r="G98" s="122">
        <v>3.0985852795139728</v>
      </c>
      <c r="H98" s="122">
        <v>0.19579155348206356</v>
      </c>
      <c r="I98" s="122">
        <v>1.0929746754452352</v>
      </c>
      <c r="J98" s="124">
        <v>0</v>
      </c>
      <c r="K98" s="125"/>
    </row>
    <row r="99" spans="1:11">
      <c r="A99" s="122"/>
      <c r="B99" s="122">
        <v>10068.164556225533</v>
      </c>
      <c r="C99" s="122">
        <v>0.57944405353252604</v>
      </c>
      <c r="D99" s="122">
        <v>7.9009463479256681E-3</v>
      </c>
      <c r="E99" s="123">
        <v>8.2773757988894041E-7</v>
      </c>
      <c r="F99" s="122">
        <v>162.33439338995294</v>
      </c>
      <c r="G99" s="122">
        <v>4.0922499068291724</v>
      </c>
      <c r="H99" s="122">
        <v>0.4436139801456141</v>
      </c>
      <c r="I99" s="122">
        <v>2.6695230428086094</v>
      </c>
      <c r="J99" s="124">
        <v>0</v>
      </c>
      <c r="K99" s="125" t="s">
        <v>328</v>
      </c>
    </row>
    <row r="100" spans="1:11">
      <c r="A100" s="122"/>
      <c r="B100" s="122">
        <v>37251.501663524454</v>
      </c>
      <c r="C100" s="122">
        <v>5.9427112597795118</v>
      </c>
      <c r="D100" s="122">
        <v>4.1235204982136828E-2</v>
      </c>
      <c r="E100" s="123">
        <v>2.7129851250948061E-6</v>
      </c>
      <c r="F100" s="122">
        <v>225.48504220660405</v>
      </c>
      <c r="G100" s="122">
        <v>3.1158120225516148</v>
      </c>
      <c r="H100" s="122">
        <v>0.25373538261225598</v>
      </c>
      <c r="I100" s="122">
        <v>0.91168774678857523</v>
      </c>
      <c r="J100" s="124">
        <v>0</v>
      </c>
      <c r="K100" s="125"/>
    </row>
    <row r="101" spans="1:11">
      <c r="A101" s="122"/>
      <c r="B101" s="122">
        <v>20585.414161024124</v>
      </c>
      <c r="C101" s="122">
        <v>0.18975507015249424</v>
      </c>
      <c r="D101" s="122">
        <v>1.5651035750256441E-2</v>
      </c>
      <c r="E101" s="123">
        <v>6.9778820202261944E-6</v>
      </c>
      <c r="F101" s="122">
        <v>36.337864798215406</v>
      </c>
      <c r="G101" s="122">
        <v>3.234390295526782</v>
      </c>
      <c r="H101" s="122">
        <v>0.7055770194631944</v>
      </c>
      <c r="I101" s="122">
        <v>1.4177244418620192</v>
      </c>
      <c r="J101" s="124">
        <v>-3.8738781880135279E-16</v>
      </c>
      <c r="K101" s="125"/>
    </row>
    <row r="102" spans="1:11">
      <c r="A102" s="122"/>
      <c r="B102" s="122">
        <v>90807.316380431905</v>
      </c>
      <c r="C102" s="122">
        <v>2.8862164394537264</v>
      </c>
      <c r="D102" s="122">
        <v>7.9467461527542707E-2</v>
      </c>
      <c r="E102" s="123">
        <v>8.4912814246298265E-6</v>
      </c>
      <c r="F102" s="122">
        <v>92.271355924620934</v>
      </c>
      <c r="G102" s="122">
        <v>3.1565431958310097</v>
      </c>
      <c r="H102" s="122">
        <v>0.56445738711609428</v>
      </c>
      <c r="I102" s="122">
        <v>0.72563789683116131</v>
      </c>
      <c r="J102" s="124">
        <v>-7.7552985240811548E-16</v>
      </c>
      <c r="K102" s="125"/>
    </row>
    <row r="103" spans="1:11">
      <c r="A103" s="122"/>
      <c r="B103" s="122">
        <v>54491.374256454932</v>
      </c>
      <c r="C103" s="122">
        <v>2.8949246335895857</v>
      </c>
      <c r="D103" s="122">
        <v>5.0176999233126136E-2</v>
      </c>
      <c r="E103" s="123">
        <v>1.6080283276557929E-6</v>
      </c>
      <c r="F103" s="122">
        <v>131.51481256130117</v>
      </c>
      <c r="G103" s="122">
        <v>3.1872505383029703</v>
      </c>
      <c r="H103" s="122">
        <v>0.48527565002221817</v>
      </c>
      <c r="I103" s="122">
        <v>0.94625375431185843</v>
      </c>
      <c r="J103" s="124">
        <v>0</v>
      </c>
      <c r="K103" s="125"/>
    </row>
    <row r="104" spans="1:11">
      <c r="A104" s="122"/>
      <c r="B104" s="122">
        <v>66853.782922344748</v>
      </c>
      <c r="C104" s="122">
        <v>1.3259860598123296</v>
      </c>
      <c r="D104" s="122">
        <v>6.4814490262841543E-2</v>
      </c>
      <c r="E104" s="123">
        <v>3.1115491051445705E-7</v>
      </c>
      <c r="F104" s="122">
        <v>57.018152277630911</v>
      </c>
      <c r="G104" s="122">
        <v>3.2223719913420954</v>
      </c>
      <c r="H104" s="122">
        <v>0.6385295321503589</v>
      </c>
      <c r="I104" s="122">
        <v>0.8308379774034842</v>
      </c>
      <c r="J104" s="124">
        <v>0</v>
      </c>
      <c r="K104" s="125"/>
    </row>
    <row r="105" spans="1:11">
      <c r="A105" s="122"/>
      <c r="B105" s="122">
        <v>79695.609859154923</v>
      </c>
      <c r="C105" s="122">
        <v>0.70584605634331676</v>
      </c>
      <c r="D105" s="122">
        <v>7.5303817128424114E-2</v>
      </c>
      <c r="E105" s="123">
        <v>1.9332074630521074E-6</v>
      </c>
      <c r="F105" s="122">
        <v>28.028506933973592</v>
      </c>
      <c r="G105" s="122">
        <v>3.119700305499161</v>
      </c>
      <c r="H105" s="122">
        <v>0.70434815758539682</v>
      </c>
      <c r="I105" s="122">
        <v>0.80978456834537249</v>
      </c>
      <c r="J105" s="124">
        <v>7.0314977257151807E-16</v>
      </c>
      <c r="K105" s="125"/>
    </row>
    <row r="106" spans="1:11">
      <c r="A106" s="122"/>
      <c r="B106" s="122">
        <v>38492.541588994944</v>
      </c>
      <c r="C106" s="122">
        <v>0.31447144550695177</v>
      </c>
      <c r="D106" s="122">
        <v>3.8443751725392966E-2</v>
      </c>
      <c r="E106" s="123">
        <v>1.3153455001719108E-5</v>
      </c>
      <c r="F106" s="122">
        <v>25.581778534377669</v>
      </c>
      <c r="G106" s="122">
        <v>3.2689787625539708</v>
      </c>
      <c r="H106" s="122">
        <v>0.74787512160273695</v>
      </c>
      <c r="I106" s="122">
        <v>1.0336050038402478</v>
      </c>
      <c r="J106" s="124">
        <v>-5.2573090802934391E-16</v>
      </c>
      <c r="K106" s="125" t="s">
        <v>328</v>
      </c>
    </row>
    <row r="107" spans="1:11">
      <c r="A107" s="122"/>
      <c r="B107" s="122">
        <v>92918.254874916223</v>
      </c>
      <c r="C107" s="122">
        <v>2.3183150959703926</v>
      </c>
      <c r="D107" s="122">
        <v>9.8969860158932679E-2</v>
      </c>
      <c r="E107" s="123">
        <v>4.0512812043547955E-6</v>
      </c>
      <c r="F107" s="122">
        <v>64.183076849466502</v>
      </c>
      <c r="G107" s="122">
        <v>3.3970268392459122</v>
      </c>
      <c r="H107" s="122">
        <v>0.62682767387520721</v>
      </c>
      <c r="I107" s="122">
        <v>0.77283323703175832</v>
      </c>
      <c r="J107" s="124">
        <v>-6.7662095362619978E-16</v>
      </c>
      <c r="K107" s="125"/>
    </row>
    <row r="108" spans="1:11">
      <c r="A108" s="122"/>
      <c r="B108" s="122">
        <v>119690.4817831814</v>
      </c>
      <c r="C108" s="122">
        <v>1.2116493164085242</v>
      </c>
      <c r="D108" s="122">
        <v>0.13089944945712254</v>
      </c>
      <c r="E108" s="123">
        <v>2.8010949537852978E-6</v>
      </c>
      <c r="F108" s="122">
        <v>27.766310316145884</v>
      </c>
      <c r="G108" s="122">
        <v>3.1431668131709984</v>
      </c>
      <c r="H108" s="122">
        <v>0.70896546393571469</v>
      </c>
      <c r="I108" s="122">
        <v>0.7157639013267284</v>
      </c>
      <c r="J108" s="124">
        <v>0</v>
      </c>
      <c r="K108" s="125"/>
    </row>
    <row r="109" spans="1:11">
      <c r="A109" s="122"/>
      <c r="B109" s="122">
        <v>155138.64290271129</v>
      </c>
      <c r="C109" s="122">
        <v>1.4386711487046211</v>
      </c>
      <c r="D109" s="122">
        <v>0.16903785700071458</v>
      </c>
      <c r="E109" s="123">
        <v>2.3373068986518235E-6</v>
      </c>
      <c r="F109" s="122">
        <v>25.632392138705139</v>
      </c>
      <c r="G109" s="122">
        <v>3.0942649380723406</v>
      </c>
      <c r="H109" s="122">
        <v>0.71096754109062921</v>
      </c>
      <c r="I109" s="122">
        <v>0.67039769479625932</v>
      </c>
      <c r="J109" s="124">
        <v>0</v>
      </c>
      <c r="K109" s="125"/>
    </row>
    <row r="110" spans="1:11">
      <c r="A110" s="122"/>
      <c r="B110" s="122">
        <v>73233.323669770965</v>
      </c>
      <c r="C110" s="122">
        <v>3.3335342726376909</v>
      </c>
      <c r="D110" s="122">
        <v>9.094355563205378E-2</v>
      </c>
      <c r="E110" s="123">
        <v>1.2414428658415319E-6</v>
      </c>
      <c r="F110" s="122">
        <v>93.052927462159488</v>
      </c>
      <c r="G110" s="122">
        <v>3.1241068908005141</v>
      </c>
      <c r="H110" s="122">
        <v>0.56108396634021307</v>
      </c>
      <c r="I110" s="122">
        <v>0.82510161844850471</v>
      </c>
      <c r="J110" s="124">
        <v>0</v>
      </c>
      <c r="K110" s="125"/>
    </row>
    <row r="111" spans="1:11">
      <c r="A111" s="122"/>
      <c r="B111" s="122">
        <v>32171.112409944162</v>
      </c>
      <c r="C111" s="122">
        <v>0.30254971043779078</v>
      </c>
      <c r="D111" s="122">
        <v>3.5951195860166048E-2</v>
      </c>
      <c r="E111" s="123">
        <v>2.1248756207181313E-5</v>
      </c>
      <c r="F111" s="122">
        <v>27.120250912247968</v>
      </c>
      <c r="G111" s="122">
        <v>3.5970238335101499</v>
      </c>
      <c r="H111" s="122">
        <v>0.76677367027242438</v>
      </c>
      <c r="I111" s="122">
        <v>1.1704072709367994</v>
      </c>
      <c r="J111" s="124">
        <v>0</v>
      </c>
      <c r="K111" s="125" t="s">
        <v>328</v>
      </c>
    </row>
    <row r="112" spans="1:11">
      <c r="A112" s="122"/>
      <c r="B112" s="122">
        <v>7266.8459121584256</v>
      </c>
      <c r="C112" s="122">
        <v>2.1697979031168364</v>
      </c>
      <c r="D112" s="122">
        <v>1.3274875862187896E-2</v>
      </c>
      <c r="E112" s="123">
        <v>3.3775326144578893E-6</v>
      </c>
      <c r="F112" s="122">
        <v>243.56063930012252</v>
      </c>
      <c r="G112" s="122">
        <v>3.2332998945501163</v>
      </c>
      <c r="H112" s="122">
        <v>0.22667700905445282</v>
      </c>
      <c r="I112" s="122">
        <v>2.0731603130893186</v>
      </c>
      <c r="J112" s="124">
        <v>0</v>
      </c>
      <c r="K112" s="125"/>
    </row>
    <row r="113" spans="1:11">
      <c r="A113" s="122"/>
      <c r="B113" s="122">
        <v>84135.404685588437</v>
      </c>
      <c r="C113" s="122">
        <v>0.97579516311902148</v>
      </c>
      <c r="D113" s="122">
        <v>0.10014850881562208</v>
      </c>
      <c r="E113" s="123">
        <v>2.9908366460613472E-7</v>
      </c>
      <c r="F113" s="122">
        <v>29.039311413027001</v>
      </c>
      <c r="G113" s="122">
        <v>3.1081312422608174</v>
      </c>
      <c r="H113" s="122">
        <v>0.70502448219591951</v>
      </c>
      <c r="I113" s="122">
        <v>0.7639886037032978</v>
      </c>
      <c r="J113" s="124">
        <v>0</v>
      </c>
      <c r="K113" s="125"/>
    </row>
    <row r="114" spans="1:11">
      <c r="A114" s="122"/>
      <c r="B114" s="122">
        <v>4056.2334513824167</v>
      </c>
      <c r="C114" s="122">
        <v>4.3312921849772783</v>
      </c>
      <c r="D114" s="122">
        <v>1.4607542368505538E-2</v>
      </c>
      <c r="E114" s="123">
        <v>1.733133362197983E-6</v>
      </c>
      <c r="F114" s="122">
        <v>302.87653843526499</v>
      </c>
      <c r="G114" s="122">
        <v>3.1799630352272152</v>
      </c>
      <c r="H114" s="122">
        <v>8.2087900577455991E-2</v>
      </c>
      <c r="I114" s="122">
        <v>2.8790213810007739</v>
      </c>
      <c r="J114" s="124">
        <v>1.9402748334059374E-16</v>
      </c>
      <c r="K114" s="125"/>
    </row>
    <row r="115" spans="1:11">
      <c r="A115" s="126"/>
      <c r="B115" s="126">
        <v>13676.047719734659</v>
      </c>
      <c r="C115" s="126">
        <v>9.0772945629833846</v>
      </c>
      <c r="D115" s="126">
        <v>3.6694996763954678E-2</v>
      </c>
      <c r="E115" s="127">
        <v>2.4955656999038162E-5</v>
      </c>
      <c r="F115" s="126">
        <v>287.12595258186224</v>
      </c>
      <c r="G115" s="126">
        <v>3.1192578654659768</v>
      </c>
      <c r="H115" s="126">
        <v>0.12557132674118027</v>
      </c>
      <c r="I115" s="126">
        <v>1.8754884983128062</v>
      </c>
      <c r="J115" s="128">
        <v>0</v>
      </c>
      <c r="K115" s="129"/>
    </row>
    <row r="116" spans="1:11">
      <c r="A116" s="122" t="s">
        <v>344</v>
      </c>
      <c r="B116" s="122">
        <v>9250.6400411052782</v>
      </c>
      <c r="C116" s="122">
        <v>0.45832855892442204</v>
      </c>
      <c r="D116" s="122">
        <v>8.4143761165512039E-3</v>
      </c>
      <c r="E116" s="123">
        <v>3.065616500073821E-5</v>
      </c>
      <c r="F116" s="122">
        <v>100.0335464626435</v>
      </c>
      <c r="G116" s="122">
        <v>3.8114256744340551</v>
      </c>
      <c r="H116" s="122">
        <v>0.30842425562803216</v>
      </c>
      <c r="I116" s="122">
        <v>4.2454181401748139</v>
      </c>
      <c r="J116" s="130">
        <v>0</v>
      </c>
      <c r="K116" s="125"/>
    </row>
    <row r="117" spans="1:11">
      <c r="A117" s="122"/>
      <c r="B117" s="122">
        <v>149518.99596689706</v>
      </c>
      <c r="C117" s="122">
        <v>1.6321053212814705</v>
      </c>
      <c r="D117" s="122">
        <v>0.10432133387434342</v>
      </c>
      <c r="E117" s="123">
        <v>4.5767429045529906E-3</v>
      </c>
      <c r="F117" s="122">
        <v>42.163929750272658</v>
      </c>
      <c r="G117" s="122">
        <v>3.2173058155245533</v>
      </c>
      <c r="H117" s="122">
        <v>0.62378548533401856</v>
      </c>
      <c r="I117" s="122">
        <v>0.78377792115443845</v>
      </c>
      <c r="J117" s="124">
        <v>7.0444135396965143E-16</v>
      </c>
      <c r="K117" s="125"/>
    </row>
    <row r="118" spans="1:11">
      <c r="A118" s="122"/>
      <c r="B118" s="122">
        <v>109720.91610689784</v>
      </c>
      <c r="C118" s="122">
        <v>1.0865924275479062</v>
      </c>
      <c r="D118" s="122">
        <v>6.5681205566687523E-2</v>
      </c>
      <c r="E118" s="123">
        <v>9.2405806155940948E-3</v>
      </c>
      <c r="F118" s="122">
        <v>49.988283427412647</v>
      </c>
      <c r="G118" s="122">
        <v>10.449426010212115</v>
      </c>
      <c r="H118" s="122">
        <v>0.52780511751557935</v>
      </c>
      <c r="I118" s="122">
        <v>4.4687141691732926</v>
      </c>
      <c r="J118" s="124">
        <v>0</v>
      </c>
      <c r="K118" s="125" t="s">
        <v>328</v>
      </c>
    </row>
    <row r="119" spans="1:11">
      <c r="A119" s="122"/>
      <c r="B119" s="122">
        <v>44044.354120370372</v>
      </c>
      <c r="C119" s="122">
        <v>1.0227819642109583</v>
      </c>
      <c r="D119" s="122">
        <v>3.4095061231931005E-2</v>
      </c>
      <c r="E119" s="123">
        <v>4.2758779498589086E-4</v>
      </c>
      <c r="F119" s="122">
        <v>69.025161351387709</v>
      </c>
      <c r="G119" s="122">
        <v>4.6365924629734723</v>
      </c>
      <c r="H119" s="122">
        <v>0.47520894442130174</v>
      </c>
      <c r="I119" s="122">
        <v>2.2928102632885388</v>
      </c>
      <c r="J119" s="124">
        <v>0</v>
      </c>
      <c r="K119" s="125"/>
    </row>
    <row r="120" spans="1:11">
      <c r="A120" s="122"/>
      <c r="B120" s="122">
        <v>33321.276900243327</v>
      </c>
      <c r="C120" s="122">
        <v>2.4087851884605631</v>
      </c>
      <c r="D120" s="122">
        <v>3.4981289514616098E-2</v>
      </c>
      <c r="E120" s="123">
        <v>5.7202342534063224E-4</v>
      </c>
      <c r="F120" s="122">
        <v>113.24464764046022</v>
      </c>
      <c r="G120" s="122">
        <v>3.2496306278572717</v>
      </c>
      <c r="H120" s="122">
        <v>0.25750984943589567</v>
      </c>
      <c r="I120" s="122">
        <v>2.8541614789946856</v>
      </c>
      <c r="J120" s="124">
        <v>-1.915215609690725E-16</v>
      </c>
      <c r="K120" s="125"/>
    </row>
    <row r="121" spans="1:11">
      <c r="A121" s="122"/>
      <c r="B121" s="122">
        <v>9926.3299057084587</v>
      </c>
      <c r="C121" s="122">
        <v>1.2880604483142288</v>
      </c>
      <c r="D121" s="122">
        <v>1.2868723602217325E-2</v>
      </c>
      <c r="E121" s="123">
        <v>1.8618645706119938E-3</v>
      </c>
      <c r="F121" s="122">
        <v>127.1145673538139</v>
      </c>
      <c r="G121" s="122">
        <v>3.3472854465212358</v>
      </c>
      <c r="H121" s="122">
        <v>0.16393422947302624</v>
      </c>
      <c r="I121" s="122">
        <v>3.674672630576425</v>
      </c>
      <c r="J121" s="124">
        <v>-2.8883432549566291E-16</v>
      </c>
      <c r="K121" s="125"/>
    </row>
    <row r="122" spans="1:11">
      <c r="A122" s="122"/>
      <c r="B122" s="122">
        <v>11265.983134920638</v>
      </c>
      <c r="C122" s="122">
        <v>1.1030074626440378</v>
      </c>
      <c r="D122" s="122">
        <v>1.3517220114525257E-2</v>
      </c>
      <c r="E122" s="123">
        <v>4.3210166368654287E-5</v>
      </c>
      <c r="F122" s="122">
        <v>119.68331897320496</v>
      </c>
      <c r="G122" s="122">
        <v>3.4256573306117701</v>
      </c>
      <c r="H122" s="122">
        <v>0.21387944334456391</v>
      </c>
      <c r="I122" s="122">
        <v>4.0377637265165918</v>
      </c>
      <c r="J122" s="124">
        <v>1.2842376324487265E-16</v>
      </c>
      <c r="K122" s="125"/>
    </row>
    <row r="123" spans="1:11">
      <c r="A123" s="122"/>
      <c r="B123" s="122">
        <v>19429.180752102926</v>
      </c>
      <c r="C123" s="122">
        <v>2.2833946395107976</v>
      </c>
      <c r="D123" s="122">
        <v>2.4679766853070887E-2</v>
      </c>
      <c r="E123" s="123">
        <v>1.9537558222421583E-4</v>
      </c>
      <c r="F123" s="122">
        <v>124.71846111428664</v>
      </c>
      <c r="G123" s="122">
        <v>3.126958157675666</v>
      </c>
      <c r="H123" s="122">
        <v>0.18821381416908811</v>
      </c>
      <c r="I123" s="122">
        <v>1.8654985893425697</v>
      </c>
      <c r="J123" s="124">
        <v>-3.0451817444291939E-16</v>
      </c>
      <c r="K123" s="125"/>
    </row>
    <row r="124" spans="1:11">
      <c r="A124" s="122"/>
      <c r="B124" s="122">
        <v>42332.065466091866</v>
      </c>
      <c r="C124" s="122">
        <v>2.5802203397655634</v>
      </c>
      <c r="D124" s="122">
        <v>4.2699929007531855E-2</v>
      </c>
      <c r="E124" s="123">
        <v>3.1516797590751993E-4</v>
      </c>
      <c r="F124" s="122">
        <v>103.13184028867472</v>
      </c>
      <c r="G124" s="122">
        <v>3.9193844208096893</v>
      </c>
      <c r="H124" s="122">
        <v>0.29787757559882672</v>
      </c>
      <c r="I124" s="122">
        <v>4.9493859021432618</v>
      </c>
      <c r="J124" s="124">
        <v>9.1571648701665285E-17</v>
      </c>
      <c r="K124" s="125"/>
    </row>
    <row r="125" spans="1:11">
      <c r="A125" s="122"/>
      <c r="B125" s="122">
        <v>14171.559748576845</v>
      </c>
      <c r="C125" s="122">
        <v>0.48025632814428082</v>
      </c>
      <c r="D125" s="122">
        <v>1.3208376874394898E-2</v>
      </c>
      <c r="E125" s="123">
        <v>5.4966130216647139E-5</v>
      </c>
      <c r="F125" s="122">
        <v>78.391820216635125</v>
      </c>
      <c r="G125" s="122">
        <v>3.7264873475954938</v>
      </c>
      <c r="H125" s="122">
        <v>0.44335105544857112</v>
      </c>
      <c r="I125" s="122">
        <v>1.8955301836078333</v>
      </c>
      <c r="J125" s="124">
        <v>0</v>
      </c>
      <c r="K125" s="125"/>
    </row>
    <row r="126" spans="1:11">
      <c r="A126" s="122"/>
      <c r="B126" s="122">
        <v>4239.201364605542</v>
      </c>
      <c r="C126" s="122">
        <v>0.26999792425991714</v>
      </c>
      <c r="D126" s="122">
        <v>4.7263142308583677E-3</v>
      </c>
      <c r="E126" s="123">
        <v>9.6649874878791751E-4</v>
      </c>
      <c r="F126" s="122">
        <v>99.131775236061785</v>
      </c>
      <c r="G126" s="122">
        <v>3.7566778057409453</v>
      </c>
      <c r="H126" s="122">
        <v>0.29659486487394521</v>
      </c>
      <c r="I126" s="122">
        <v>3.7616022150109485</v>
      </c>
      <c r="J126" s="124">
        <v>-2.5141048829495731E-16</v>
      </c>
      <c r="K126" s="125"/>
    </row>
    <row r="127" spans="1:11">
      <c r="A127" s="122"/>
      <c r="B127" s="122">
        <v>36828.506407714478</v>
      </c>
      <c r="C127" s="122">
        <v>2.7375700059833887</v>
      </c>
      <c r="D127" s="122">
        <v>4.4157810623244406E-2</v>
      </c>
      <c r="E127" s="123">
        <v>9.0338683762495925E-4</v>
      </c>
      <c r="F127" s="122">
        <v>107.87217666553744</v>
      </c>
      <c r="G127" s="122">
        <v>4.3005681090623007</v>
      </c>
      <c r="H127" s="122">
        <v>0.28666126028678068</v>
      </c>
      <c r="I127" s="122">
        <v>5.4440012408360348</v>
      </c>
      <c r="J127" s="124">
        <v>1.5174561934425309E-16</v>
      </c>
      <c r="K127" s="125"/>
    </row>
    <row r="128" spans="1:11">
      <c r="A128" s="122"/>
      <c r="B128" s="122">
        <v>94333.25538461539</v>
      </c>
      <c r="C128" s="122">
        <v>1.5791801685354969</v>
      </c>
      <c r="D128" s="122">
        <v>9.1289050473193079E-2</v>
      </c>
      <c r="E128" s="123">
        <v>2.8018424519519096E-3</v>
      </c>
      <c r="F128" s="122">
        <v>46.469243150673307</v>
      </c>
      <c r="G128" s="122">
        <v>3.1910064471446851</v>
      </c>
      <c r="H128" s="122">
        <v>0.61358413229451836</v>
      </c>
      <c r="I128" s="122">
        <v>0.88187929002748999</v>
      </c>
      <c r="J128" s="124">
        <v>0</v>
      </c>
      <c r="K128" s="125"/>
    </row>
    <row r="129" spans="1:11">
      <c r="A129" s="122"/>
      <c r="B129" s="122">
        <v>87859.755405483156</v>
      </c>
      <c r="C129" s="122">
        <v>0.50365763357647642</v>
      </c>
      <c r="D129" s="122">
        <v>8.717541555958408E-2</v>
      </c>
      <c r="E129" s="123">
        <v>1.1935495945232775E-4</v>
      </c>
      <c r="F129" s="122">
        <v>18.187862348248139</v>
      </c>
      <c r="G129" s="122">
        <v>5.9073443647438406</v>
      </c>
      <c r="H129" s="122">
        <v>0.76547997263483369</v>
      </c>
      <c r="I129" s="122">
        <v>0.94849782766374724</v>
      </c>
      <c r="J129" s="124">
        <v>-1.2681235702231026E-15</v>
      </c>
      <c r="K129" s="125"/>
    </row>
    <row r="130" spans="1:11">
      <c r="A130" s="122"/>
      <c r="B130" s="122">
        <v>21638.130822649597</v>
      </c>
      <c r="C130" s="122">
        <v>1.0457191679692472</v>
      </c>
      <c r="D130" s="122">
        <v>2.5004015700350362E-2</v>
      </c>
      <c r="E130" s="123">
        <v>2.9656441208534868E-5</v>
      </c>
      <c r="F130" s="122">
        <v>85.919505634293927</v>
      </c>
      <c r="G130" s="122">
        <v>4.8499295367326827</v>
      </c>
      <c r="H130" s="122">
        <v>0.40188678723324056</v>
      </c>
      <c r="I130" s="122">
        <v>3.6965013067593775</v>
      </c>
      <c r="J130" s="124">
        <v>-3.9633635486733072E-16</v>
      </c>
      <c r="K130" s="125"/>
    </row>
    <row r="131" spans="1:11">
      <c r="A131" s="122"/>
      <c r="B131" s="122">
        <v>28851.198439153453</v>
      </c>
      <c r="C131" s="122">
        <v>1.5339386434486426</v>
      </c>
      <c r="D131" s="122">
        <v>3.6609737793835792E-2</v>
      </c>
      <c r="E131" s="123">
        <v>2.8947419621158128E-4</v>
      </c>
      <c r="F131" s="122">
        <v>85.440386548593139</v>
      </c>
      <c r="G131" s="122">
        <v>3.8531956658067461</v>
      </c>
      <c r="H131" s="122">
        <v>0.4033271074740834</v>
      </c>
      <c r="I131" s="122">
        <v>2.4767665239189824</v>
      </c>
      <c r="J131" s="124">
        <v>-1.8613330134482655E-16</v>
      </c>
      <c r="K131" s="125"/>
    </row>
    <row r="132" spans="1:11">
      <c r="A132" s="122"/>
      <c r="B132" s="122">
        <v>40758.09113965743</v>
      </c>
      <c r="C132" s="122">
        <v>0.31297876186684687</v>
      </c>
      <c r="D132" s="122">
        <v>4.3214584171615687E-2</v>
      </c>
      <c r="E132" s="123">
        <v>1.2738711562787957E-3</v>
      </c>
      <c r="F132" s="122">
        <v>22.541256528702846</v>
      </c>
      <c r="G132" s="122">
        <v>3.254527276218147</v>
      </c>
      <c r="H132" s="122">
        <v>0.74665621804785709</v>
      </c>
      <c r="I132" s="122">
        <v>0.99518240240002787</v>
      </c>
      <c r="J132" s="124">
        <v>5.4845324307914813E-16</v>
      </c>
      <c r="K132" s="125"/>
    </row>
    <row r="133" spans="1:11">
      <c r="A133" s="122"/>
      <c r="B133" s="122">
        <v>16156.561199763588</v>
      </c>
      <c r="C133" s="122">
        <v>2.0522356708654925</v>
      </c>
      <c r="D133" s="122">
        <v>2.7893978795099493E-2</v>
      </c>
      <c r="E133" s="123">
        <v>6.5959661573286208E-4</v>
      </c>
      <c r="F133" s="122">
        <v>111.83960605881185</v>
      </c>
      <c r="G133" s="122">
        <v>3.8848978439875603</v>
      </c>
      <c r="H133" s="122">
        <v>0.23782151098393417</v>
      </c>
      <c r="I133" s="122">
        <v>5.1069500051300585</v>
      </c>
      <c r="J133" s="124">
        <v>8.9534209368105199E-17</v>
      </c>
      <c r="K133" s="125"/>
    </row>
    <row r="134" spans="1:11">
      <c r="A134" s="122"/>
      <c r="B134" s="122">
        <v>6096.1063380281685</v>
      </c>
      <c r="C134" s="122">
        <v>1.4567341126000259</v>
      </c>
      <c r="D134" s="122">
        <v>1.3929112740882073E-2</v>
      </c>
      <c r="E134" s="123">
        <v>4.7366545208334365E-5</v>
      </c>
      <c r="F134" s="122">
        <v>128.35235094381193</v>
      </c>
      <c r="G134" s="122">
        <v>3.3757267338491479</v>
      </c>
      <c r="H134" s="122">
        <v>0.14223609503537371</v>
      </c>
      <c r="I134" s="122">
        <v>5.1732488684794342</v>
      </c>
      <c r="J134" s="124">
        <v>1.0171840882932782E-16</v>
      </c>
      <c r="K134" s="125"/>
    </row>
    <row r="135" spans="1:11">
      <c r="A135" s="122"/>
      <c r="B135" s="122">
        <v>11504.642479924418</v>
      </c>
      <c r="C135" s="122">
        <v>0.30548711445890558</v>
      </c>
      <c r="D135" s="122">
        <v>1.4484928698443209E-2</v>
      </c>
      <c r="E135" s="123">
        <v>4.7803611713693312E-4</v>
      </c>
      <c r="F135" s="122">
        <v>54.096849908275665</v>
      </c>
      <c r="G135" s="122">
        <v>5.8966962763173854</v>
      </c>
      <c r="H135" s="122">
        <v>0.55058878669504807</v>
      </c>
      <c r="I135" s="122">
        <v>3.2613070515683389</v>
      </c>
      <c r="J135" s="124">
        <v>0</v>
      </c>
      <c r="K135" s="125"/>
    </row>
    <row r="136" spans="1:11">
      <c r="A136" s="122"/>
      <c r="B136" s="122">
        <v>15352.327697697709</v>
      </c>
      <c r="C136" s="122">
        <v>2.9462390779996261</v>
      </c>
      <c r="D136" s="122">
        <v>3.1214901845584595E-2</v>
      </c>
      <c r="E136" s="123">
        <v>1.6624625817498139E-4</v>
      </c>
      <c r="F136" s="122">
        <v>126.02910396069528</v>
      </c>
      <c r="G136" s="122">
        <v>3.3987922034681399</v>
      </c>
      <c r="H136" s="122">
        <v>0.18095654440257783</v>
      </c>
      <c r="I136" s="122">
        <v>4.255139837732453</v>
      </c>
      <c r="J136" s="124">
        <v>0</v>
      </c>
      <c r="K136" s="125"/>
    </row>
    <row r="137" spans="1:11">
      <c r="A137" s="122"/>
      <c r="B137" s="122">
        <v>42160.855126436792</v>
      </c>
      <c r="C137" s="122">
        <v>1.5822273077628262</v>
      </c>
      <c r="D137" s="122">
        <v>5.47525692629846E-2</v>
      </c>
      <c r="E137" s="123">
        <v>9.5964144582084415E-5</v>
      </c>
      <c r="F137" s="122">
        <v>68.380216983748326</v>
      </c>
      <c r="G137" s="122">
        <v>4.8582969761626815</v>
      </c>
      <c r="H137" s="122">
        <v>0.489071680419295</v>
      </c>
      <c r="I137" s="122">
        <v>2.8136366234304648</v>
      </c>
      <c r="J137" s="124">
        <v>-2.5990111409675958E-16</v>
      </c>
      <c r="K137" s="125"/>
    </row>
    <row r="138" spans="1:11">
      <c r="A138" s="126"/>
      <c r="B138" s="126">
        <v>57314.775687506415</v>
      </c>
      <c r="C138" s="126">
        <v>1.3695206466098488</v>
      </c>
      <c r="D138" s="126">
        <v>7.3588084702082876E-2</v>
      </c>
      <c r="E138" s="127">
        <v>3.8482931295520544E-3</v>
      </c>
      <c r="F138" s="126">
        <v>48.082626517809047</v>
      </c>
      <c r="G138" s="126">
        <v>4.5680674124463918</v>
      </c>
      <c r="H138" s="126">
        <v>0.59057725762985025</v>
      </c>
      <c r="I138" s="126">
        <v>1.296159494022467</v>
      </c>
      <c r="J138" s="128">
        <v>-6.000248796839868E-16</v>
      </c>
      <c r="K138" s="129"/>
    </row>
  </sheetData>
  <mergeCells count="3">
    <mergeCell ref="A4:A5"/>
    <mergeCell ref="J4:J5"/>
    <mergeCell ref="K4:K5"/>
  </mergeCells>
  <conditionalFormatting sqref="C6:D138">
    <cfRule type="cellIs" dxfId="370" priority="6" stopIfTrue="1" operator="lessThan">
      <formula>0.1</formula>
    </cfRule>
    <cfRule type="cellIs" dxfId="369" priority="14" stopIfTrue="1" operator="lessThan">
      <formula>1</formula>
    </cfRule>
    <cfRule type="cellIs" dxfId="368" priority="15" operator="lessThan">
      <formula>10</formula>
    </cfRule>
  </conditionalFormatting>
  <conditionalFormatting sqref="E6:E138">
    <cfRule type="cellIs" dxfId="367" priority="20" stopIfTrue="1" operator="lessThan">
      <formula>0.001</formula>
    </cfRule>
    <cfRule type="cellIs" dxfId="366" priority="21" stopIfTrue="1" operator="lessThan">
      <formula>0.01</formula>
    </cfRule>
    <cfRule type="cellIs" dxfId="365" priority="22" stopIfTrue="1" operator="lessThan">
      <formula>0.1</formula>
    </cfRule>
    <cfRule type="cellIs" dxfId="364" priority="23" operator="lessThan">
      <formula>10</formula>
    </cfRule>
  </conditionalFormatting>
  <conditionalFormatting sqref="F6:F138 H6:H138">
    <cfRule type="cellIs" dxfId="363" priority="7" stopIfTrue="1" operator="between">
      <formula>0.01</formula>
      <formula>-0.01</formula>
    </cfRule>
    <cfRule type="cellIs" dxfId="362" priority="8" stopIfTrue="1" operator="between">
      <formula>0.1</formula>
      <formula>-0.1</formula>
    </cfRule>
    <cfRule type="cellIs" dxfId="361" priority="17" stopIfTrue="1" operator="between">
      <formula>10</formula>
      <formula>-10</formula>
    </cfRule>
    <cfRule type="cellIs" dxfId="360" priority="18" stopIfTrue="1" operator="between">
      <formula>100</formula>
      <formula>-100</formula>
    </cfRule>
    <cfRule type="cellIs" dxfId="359" priority="19" operator="between">
      <formula>1000</formula>
      <formula>-1000</formula>
    </cfRule>
  </conditionalFormatting>
  <conditionalFormatting sqref="G6:G138 I6:I138">
    <cfRule type="cellIs" dxfId="358" priority="3" stopIfTrue="1" operator="lessThan">
      <formula>0.001</formula>
    </cfRule>
    <cfRule type="cellIs" dxfId="357" priority="4" stopIfTrue="1" operator="lessThan">
      <formula>0.01</formula>
    </cfRule>
    <cfRule type="cellIs" dxfId="356" priority="5" stopIfTrue="1" operator="lessThan">
      <formula>0.1</formula>
    </cfRule>
  </conditionalFormatting>
  <conditionalFormatting sqref="G6:G138 I6:J138">
    <cfRule type="cellIs" dxfId="355" priority="1" stopIfTrue="1" operator="lessThan">
      <formula>1</formula>
    </cfRule>
    <cfRule type="cellIs" dxfId="354" priority="2" operator="lessThan">
      <formula>10</formula>
    </cfRule>
  </conditionalFormatting>
  <conditionalFormatting sqref="H6:H138 F6:F138">
    <cfRule type="cellIs" dxfId="353" priority="16" stopIfTrue="1" operator="between">
      <formula>1</formula>
      <formula>-1</formula>
    </cfRule>
  </conditionalFormatting>
  <conditionalFormatting sqref="H6:H138">
    <cfRule type="cellIs" dxfId="352" priority="9" stopIfTrue="1" operator="lessThan">
      <formula>0.01</formula>
    </cfRule>
    <cfRule type="cellIs" dxfId="351" priority="10" stopIfTrue="1" operator="lessThan">
      <formula>0.1</formula>
    </cfRule>
    <cfRule type="cellIs" dxfId="350" priority="11" stopIfTrue="1" operator="lessThan">
      <formula>1</formula>
    </cfRule>
    <cfRule type="cellIs" dxfId="349" priority="12" stopIfTrue="1" operator="lessThan">
      <formula>10</formula>
    </cfRule>
    <cfRule type="cellIs" dxfId="348" priority="13" stopIfTrue="1" operator="greaterThanOrEqual">
      <formula>10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46CA8-9885-814A-9645-FA6157E2358E}">
  <dimension ref="A1:K137"/>
  <sheetViews>
    <sheetView workbookViewId="0">
      <selection activeCell="A2" sqref="A2"/>
    </sheetView>
  </sheetViews>
  <sheetFormatPr baseColWidth="10" defaultColWidth="11.5" defaultRowHeight="16"/>
  <cols>
    <col min="10" max="10" width="11.5" style="97"/>
    <col min="11" max="11" width="15.5" style="97" customWidth="1"/>
  </cols>
  <sheetData>
    <row r="1" spans="1:11">
      <c r="A1" s="107" t="s">
        <v>1716</v>
      </c>
      <c r="B1" s="108"/>
      <c r="C1" s="108"/>
      <c r="D1" s="108"/>
      <c r="E1" s="108"/>
      <c r="F1" s="108"/>
      <c r="G1" s="108"/>
      <c r="H1" s="108"/>
      <c r="I1" s="108"/>
      <c r="J1" s="108"/>
      <c r="K1" s="109"/>
    </row>
    <row r="2" spans="1:11">
      <c r="A2" s="107" t="s">
        <v>1715</v>
      </c>
      <c r="B2" s="108"/>
      <c r="C2" s="108"/>
      <c r="D2" s="108"/>
      <c r="E2" s="108"/>
      <c r="F2" s="108"/>
      <c r="G2" s="108"/>
      <c r="H2" s="108"/>
      <c r="I2" s="108"/>
      <c r="J2" s="108"/>
      <c r="K2" s="110"/>
    </row>
    <row r="3" spans="1:11">
      <c r="A3" s="107"/>
      <c r="B3" s="111"/>
      <c r="C3" s="111"/>
      <c r="D3" s="111"/>
      <c r="E3" s="111"/>
      <c r="F3" s="111"/>
      <c r="G3" s="111"/>
      <c r="H3" s="111"/>
      <c r="I3" s="111"/>
      <c r="J3" s="111"/>
      <c r="K3" s="112"/>
    </row>
    <row r="4" spans="1:11">
      <c r="A4" s="401" t="s">
        <v>311</v>
      </c>
      <c r="B4" s="113" t="s">
        <v>337</v>
      </c>
      <c r="C4" s="114" t="s">
        <v>313</v>
      </c>
      <c r="D4" s="114" t="s">
        <v>314</v>
      </c>
      <c r="E4" s="115" t="s">
        <v>315</v>
      </c>
      <c r="F4" s="116" t="s">
        <v>316</v>
      </c>
      <c r="G4" s="117" t="s">
        <v>317</v>
      </c>
      <c r="H4" s="116" t="s">
        <v>318</v>
      </c>
      <c r="I4" s="117" t="s">
        <v>317</v>
      </c>
      <c r="J4" s="403" t="s">
        <v>319</v>
      </c>
      <c r="K4" s="405" t="s">
        <v>331</v>
      </c>
    </row>
    <row r="5" spans="1:11">
      <c r="A5" s="402"/>
      <c r="B5" s="118" t="s">
        <v>321</v>
      </c>
      <c r="C5" s="119" t="s">
        <v>322</v>
      </c>
      <c r="D5" s="119" t="s">
        <v>322</v>
      </c>
      <c r="E5" s="120" t="s">
        <v>323</v>
      </c>
      <c r="F5" s="121" t="s">
        <v>338</v>
      </c>
      <c r="G5" s="120" t="s">
        <v>325</v>
      </c>
      <c r="H5" s="121" t="s">
        <v>338</v>
      </c>
      <c r="I5" s="120" t="s">
        <v>325</v>
      </c>
      <c r="J5" s="407"/>
      <c r="K5" s="408"/>
    </row>
    <row r="6" spans="1:11">
      <c r="A6" s="122" t="s">
        <v>345</v>
      </c>
      <c r="B6" s="122">
        <v>4755.9076048057213</v>
      </c>
      <c r="C6" s="122">
        <v>3.4852993478150349</v>
      </c>
      <c r="D6" s="122">
        <v>9.343205226032809E-3</v>
      </c>
      <c r="E6" s="123">
        <v>3.7663844116043159E-5</v>
      </c>
      <c r="F6" s="122">
        <v>921.88682069562503</v>
      </c>
      <c r="G6" s="122">
        <v>4.3244421198282108</v>
      </c>
      <c r="H6" s="122">
        <v>0.51078251292750898</v>
      </c>
      <c r="I6" s="122">
        <v>4.6291074734197393</v>
      </c>
      <c r="J6" s="130">
        <v>0</v>
      </c>
      <c r="K6" s="132"/>
    </row>
    <row r="7" spans="1:11">
      <c r="A7" s="122"/>
      <c r="B7" s="122">
        <v>102851.77017664473</v>
      </c>
      <c r="C7" s="122">
        <v>3.9291239875111512</v>
      </c>
      <c r="D7" s="122">
        <v>0.15641997693991022</v>
      </c>
      <c r="E7" s="123">
        <v>2.9176576029727461E-4</v>
      </c>
      <c r="F7" s="122">
        <v>94.009101887648768</v>
      </c>
      <c r="G7" s="122">
        <v>24.518985014416501</v>
      </c>
      <c r="H7" s="122">
        <v>0.796461964328393</v>
      </c>
      <c r="I7" s="122">
        <v>3.4387800404613249</v>
      </c>
      <c r="J7" s="124">
        <v>0</v>
      </c>
      <c r="K7" s="133"/>
    </row>
    <row r="8" spans="1:11">
      <c r="A8" s="122" t="s">
        <v>327</v>
      </c>
      <c r="B8" s="122">
        <v>1065.2796037296021</v>
      </c>
      <c r="C8" s="122">
        <v>2.2132015035735186</v>
      </c>
      <c r="D8" s="122">
        <v>7.5383095747293075E-3</v>
      </c>
      <c r="E8" s="123">
        <v>4.8538986680769601E-5</v>
      </c>
      <c r="F8" s="122">
        <v>1473.6675298483224</v>
      </c>
      <c r="G8" s="122">
        <v>3.7245590822915666</v>
      </c>
      <c r="H8" s="122">
        <v>0.30872912045017531</v>
      </c>
      <c r="I8" s="122">
        <v>6.3002638552664436</v>
      </c>
      <c r="J8" s="124">
        <v>-7.5700126725522868E-17</v>
      </c>
      <c r="K8" s="133"/>
    </row>
    <row r="9" spans="1:11">
      <c r="A9" s="122" t="s">
        <v>327</v>
      </c>
      <c r="B9" s="122">
        <v>109736.57934937721</v>
      </c>
      <c r="C9" s="122">
        <v>2.4843195417378907</v>
      </c>
      <c r="D9" s="122">
        <v>0.22403496864428002</v>
      </c>
      <c r="E9" s="123">
        <v>1.5404657064396314E-5</v>
      </c>
      <c r="F9" s="122">
        <v>31.514330183328813</v>
      </c>
      <c r="G9" s="122">
        <v>3.6528331456740202</v>
      </c>
      <c r="H9" s="122">
        <v>0.82155974603331261</v>
      </c>
      <c r="I9" s="122">
        <v>0.62939374144960136</v>
      </c>
      <c r="J9" s="124">
        <v>-7.7264136881857806E-16</v>
      </c>
      <c r="K9" s="133"/>
    </row>
    <row r="10" spans="1:11">
      <c r="A10" s="122" t="s">
        <v>327</v>
      </c>
      <c r="B10" s="122">
        <v>845.45590359863638</v>
      </c>
      <c r="C10" s="122">
        <v>1.5375142812276394</v>
      </c>
      <c r="D10" s="122">
        <v>1.9803511618166963E-3</v>
      </c>
      <c r="E10" s="123">
        <v>8.2974377027605857E-6</v>
      </c>
      <c r="F10" s="122">
        <v>1399.0168823272872</v>
      </c>
      <c r="G10" s="122">
        <v>4.613284468428219</v>
      </c>
      <c r="H10" s="122">
        <v>0.33524642895461204</v>
      </c>
      <c r="I10" s="122">
        <v>7.1359182018761071</v>
      </c>
      <c r="J10" s="124">
        <v>-3.2375863803646211E-16</v>
      </c>
      <c r="K10" s="133"/>
    </row>
    <row r="11" spans="1:11">
      <c r="A11" s="122" t="s">
        <v>327</v>
      </c>
      <c r="B11" s="122">
        <v>84365.427106877614</v>
      </c>
      <c r="C11" s="122">
        <v>1.7725514220929561</v>
      </c>
      <c r="D11" s="122">
        <v>0.15998202822793034</v>
      </c>
      <c r="E11" s="123">
        <v>1.1665079895381256E-5</v>
      </c>
      <c r="F11" s="122">
        <v>33.659717867109677</v>
      </c>
      <c r="G11" s="122">
        <v>2.532291256466209</v>
      </c>
      <c r="H11" s="122">
        <v>0.82163165415138295</v>
      </c>
      <c r="I11" s="122">
        <v>0.81980239942622257</v>
      </c>
      <c r="J11" s="124">
        <v>-4.278360502799435E-16</v>
      </c>
      <c r="K11" s="133"/>
    </row>
    <row r="12" spans="1:11">
      <c r="A12" s="122" t="s">
        <v>327</v>
      </c>
      <c r="B12" s="122">
        <v>371.3661020583184</v>
      </c>
      <c r="C12" s="122">
        <v>2.139153111475109</v>
      </c>
      <c r="D12" s="122">
        <v>1.3859938744937444E-3</v>
      </c>
      <c r="E12" s="123">
        <v>5.0529151851305852E-6</v>
      </c>
      <c r="F12" s="122">
        <v>1899.0018724420243</v>
      </c>
      <c r="G12" s="122">
        <v>4.1563109661599871</v>
      </c>
      <c r="H12" s="122">
        <v>0.13722898327836455</v>
      </c>
      <c r="I12" s="122">
        <v>9.2759710014908752</v>
      </c>
      <c r="J12" s="124">
        <v>-9.2149459618672788E-17</v>
      </c>
      <c r="K12" s="133"/>
    </row>
    <row r="13" spans="1:11">
      <c r="A13" s="122" t="s">
        <v>327</v>
      </c>
      <c r="B13" s="122">
        <v>2841.1575792910494</v>
      </c>
      <c r="C13" s="122">
        <v>1.4717882803245621</v>
      </c>
      <c r="D13" s="122">
        <v>5.6965129932302324E-3</v>
      </c>
      <c r="E13" s="123">
        <v>3.4601370084166548E-6</v>
      </c>
      <c r="F13" s="122">
        <v>678.309604778476</v>
      </c>
      <c r="G13" s="122">
        <v>4.5178853520816569</v>
      </c>
      <c r="H13" s="122">
        <v>0.58009833841782488</v>
      </c>
      <c r="I13" s="122">
        <v>3.4249481099742765</v>
      </c>
      <c r="J13" s="124">
        <v>-2.2959953607786967E-16</v>
      </c>
      <c r="K13" s="133"/>
    </row>
    <row r="14" spans="1:11">
      <c r="A14" s="122" t="s">
        <v>327</v>
      </c>
      <c r="B14" s="122">
        <v>1166.4306677931218</v>
      </c>
      <c r="C14" s="122">
        <v>1.9349272506920923</v>
      </c>
      <c r="D14" s="122">
        <v>2.9071424165882619E-3</v>
      </c>
      <c r="E14" s="123">
        <v>5.2135120500925007E-6</v>
      </c>
      <c r="F14" s="122">
        <v>1325.2501242413928</v>
      </c>
      <c r="G14" s="122">
        <v>3.2671685257099501</v>
      </c>
      <c r="H14" s="122">
        <v>0.34340059049050947</v>
      </c>
      <c r="I14" s="122">
        <v>4.7625407338143502</v>
      </c>
      <c r="J14" s="124">
        <v>4.5664632190990612E-16</v>
      </c>
      <c r="K14" s="133"/>
    </row>
    <row r="15" spans="1:11">
      <c r="A15" s="122" t="s">
        <v>327</v>
      </c>
      <c r="B15" s="122">
        <v>4694.0161172420185</v>
      </c>
      <c r="C15" s="122">
        <v>2.710948070718012</v>
      </c>
      <c r="D15" s="122">
        <v>9.0689222436572871E-3</v>
      </c>
      <c r="E15" s="123">
        <v>3.4328952796067881E-5</v>
      </c>
      <c r="F15" s="122">
        <v>757.12469932996464</v>
      </c>
      <c r="G15" s="122">
        <v>3.9612980607658135</v>
      </c>
      <c r="H15" s="122">
        <v>0.56378829856022716</v>
      </c>
      <c r="I15" s="122">
        <v>2.6352781182521725</v>
      </c>
      <c r="J15" s="124">
        <v>-3.403268632140037E-16</v>
      </c>
      <c r="K15" s="133"/>
    </row>
    <row r="16" spans="1:11">
      <c r="A16" s="122" t="s">
        <v>327</v>
      </c>
      <c r="B16" s="122">
        <v>573.76960763787292</v>
      </c>
      <c r="C16" s="122">
        <v>4.3196603403040426</v>
      </c>
      <c r="D16" s="122">
        <v>2.5349625203557051E-3</v>
      </c>
      <c r="E16" s="123">
        <v>2.209743170835736E-6</v>
      </c>
      <c r="F16" s="122">
        <v>1936.5035484747837</v>
      </c>
      <c r="G16" s="122">
        <v>3.1275485569837813</v>
      </c>
      <c r="H16" s="122">
        <v>0.11575825102264377</v>
      </c>
      <c r="I16" s="122">
        <v>7.4211424805950745</v>
      </c>
      <c r="J16" s="124">
        <v>3.0613668342168273E-16</v>
      </c>
      <c r="K16" s="133"/>
    </row>
    <row r="17" spans="1:11">
      <c r="A17" s="122" t="s">
        <v>327</v>
      </c>
      <c r="B17" s="122">
        <v>4060.0350647505352</v>
      </c>
      <c r="C17" s="122">
        <v>2.4369366195910485</v>
      </c>
      <c r="D17" s="122">
        <v>6.978096581033824E-3</v>
      </c>
      <c r="E17" s="123">
        <v>4.4931206569712103E-6</v>
      </c>
      <c r="F17" s="122">
        <v>978.24388303231945</v>
      </c>
      <c r="G17" s="122">
        <v>7.7692541423408281</v>
      </c>
      <c r="H17" s="122">
        <v>0.49677844478697347</v>
      </c>
      <c r="I17" s="122">
        <v>6.4340902382500103</v>
      </c>
      <c r="J17" s="124">
        <v>-2.8428485510187771E-16</v>
      </c>
      <c r="K17" s="133"/>
    </row>
    <row r="18" spans="1:11">
      <c r="A18" s="122" t="s">
        <v>327</v>
      </c>
      <c r="B18" s="122">
        <v>574.49072616906471</v>
      </c>
      <c r="C18" s="122">
        <v>1.65541397153082</v>
      </c>
      <c r="D18" s="122">
        <v>1.7022243898761661E-3</v>
      </c>
      <c r="E18" s="123">
        <v>1.1595269751538426E-5</v>
      </c>
      <c r="F18" s="122">
        <v>1664.1238933237207</v>
      </c>
      <c r="G18" s="122">
        <v>5.1940343217651561</v>
      </c>
      <c r="H18" s="122">
        <v>0.222379510369172</v>
      </c>
      <c r="I18" s="122">
        <v>13.237200415087829</v>
      </c>
      <c r="J18" s="124">
        <v>1.5501741963739365E-16</v>
      </c>
      <c r="K18" s="133"/>
    </row>
    <row r="19" spans="1:11">
      <c r="A19" s="122" t="s">
        <v>327</v>
      </c>
      <c r="B19" s="122">
        <v>415.85840671885137</v>
      </c>
      <c r="C19" s="122">
        <v>1.6768363827988275</v>
      </c>
      <c r="D19" s="122">
        <v>1.3455055994242432E-3</v>
      </c>
      <c r="E19" s="123">
        <v>3.8018412314885054E-6</v>
      </c>
      <c r="F19" s="122">
        <v>1802.4029276787819</v>
      </c>
      <c r="G19" s="122">
        <v>3.7055537131517431</v>
      </c>
      <c r="H19" s="122">
        <v>0.1988111483204871</v>
      </c>
      <c r="I19" s="122">
        <v>7.8611712062690842</v>
      </c>
      <c r="J19" s="124">
        <v>6.0980340470516797E-17</v>
      </c>
      <c r="K19" s="133"/>
    </row>
    <row r="20" spans="1:11">
      <c r="A20" s="122" t="s">
        <v>327</v>
      </c>
      <c r="B20" s="122">
        <v>2246.2730445770171</v>
      </c>
      <c r="C20" s="122">
        <v>2.6360199084135467</v>
      </c>
      <c r="D20" s="122">
        <v>4.7293332510631031E-3</v>
      </c>
      <c r="E20" s="123">
        <v>1.485097166919131E-5</v>
      </c>
      <c r="F20" s="122">
        <v>1146.0717508443338</v>
      </c>
      <c r="G20" s="122">
        <v>3.3339214496120499</v>
      </c>
      <c r="H20" s="122">
        <v>0.41987365470217269</v>
      </c>
      <c r="I20" s="122">
        <v>4.2908416405499326</v>
      </c>
      <c r="J20" s="124">
        <v>-1.2417448362046804E-16</v>
      </c>
      <c r="K20" s="133"/>
    </row>
    <row r="21" spans="1:11">
      <c r="A21" s="122" t="s">
        <v>327</v>
      </c>
      <c r="B21" s="122">
        <v>8630.4376587906609</v>
      </c>
      <c r="C21" s="122">
        <v>2.3391531300812094</v>
      </c>
      <c r="D21" s="122">
        <v>1.6490569368476371E-2</v>
      </c>
      <c r="E21" s="123">
        <v>9.3956942871110458E-6</v>
      </c>
      <c r="F21" s="122">
        <v>409.71627164979054</v>
      </c>
      <c r="G21" s="122">
        <v>2.6466464985917364</v>
      </c>
      <c r="H21" s="122">
        <v>0.68760199530669275</v>
      </c>
      <c r="I21" s="122">
        <v>2.2281417027955532</v>
      </c>
      <c r="J21" s="124">
        <v>-1.506126574391615E-16</v>
      </c>
      <c r="K21" s="133"/>
    </row>
    <row r="22" spans="1:11">
      <c r="A22" s="122" t="s">
        <v>327</v>
      </c>
      <c r="B22" s="122">
        <v>8668.4732008431256</v>
      </c>
      <c r="C22" s="122">
        <v>2.3768565267864581</v>
      </c>
      <c r="D22" s="122">
        <v>1.6211624128284724E-2</v>
      </c>
      <c r="E22" s="123">
        <v>1.2570804709408131E-5</v>
      </c>
      <c r="F22" s="122">
        <v>434.38626026325358</v>
      </c>
      <c r="G22" s="122">
        <v>2.7039751574346815</v>
      </c>
      <c r="H22" s="122">
        <v>0.67749644684395827</v>
      </c>
      <c r="I22" s="122">
        <v>2.4862922139363053</v>
      </c>
      <c r="J22" s="124">
        <v>1.3211293765774665E-16</v>
      </c>
      <c r="K22" s="133"/>
    </row>
    <row r="23" spans="1:11">
      <c r="A23" s="122" t="s">
        <v>327</v>
      </c>
      <c r="B23" s="122">
        <v>2114.9183207922533</v>
      </c>
      <c r="C23" s="122">
        <v>2.6556015099317576</v>
      </c>
      <c r="D23" s="122">
        <v>4.696501394228789E-3</v>
      </c>
      <c r="E23" s="123">
        <v>3.8614887301896643E-5</v>
      </c>
      <c r="F23" s="122">
        <v>1181.5643655395722</v>
      </c>
      <c r="G23" s="122">
        <v>3.0573556331541156</v>
      </c>
      <c r="H23" s="122">
        <v>0.39943354881910165</v>
      </c>
      <c r="I23" s="122">
        <v>3.9426265033249006</v>
      </c>
      <c r="J23" s="124">
        <v>1.4736644822340477E-16</v>
      </c>
      <c r="K23" s="133"/>
    </row>
    <row r="24" spans="1:11">
      <c r="A24" s="122" t="s">
        <v>327</v>
      </c>
      <c r="B24" s="122">
        <v>1820.4363390422579</v>
      </c>
      <c r="C24" s="122">
        <v>2.1739628080115536</v>
      </c>
      <c r="D24" s="122">
        <v>4.099469848164409E-3</v>
      </c>
      <c r="E24" s="123">
        <v>3.171666249342244E-6</v>
      </c>
      <c r="F24" s="122">
        <v>1137.8309614841548</v>
      </c>
      <c r="G24" s="122">
        <v>3.0947274492478969</v>
      </c>
      <c r="H24" s="122">
        <v>0.41207493313977311</v>
      </c>
      <c r="I24" s="122">
        <v>3.7465489610748794</v>
      </c>
      <c r="J24" s="124">
        <v>3.0641243681444791E-16</v>
      </c>
      <c r="K24" s="133"/>
    </row>
    <row r="25" spans="1:11">
      <c r="A25" s="122" t="s">
        <v>327</v>
      </c>
      <c r="B25" s="122">
        <v>1059.41320121951</v>
      </c>
      <c r="C25" s="122">
        <v>4.3507035069378528</v>
      </c>
      <c r="D25" s="122">
        <v>3.3634711384146017E-3</v>
      </c>
      <c r="E25" s="123">
        <v>2.1870799481722436E-6</v>
      </c>
      <c r="F25" s="122">
        <v>1762.1684758431036</v>
      </c>
      <c r="G25" s="122">
        <v>2.9573453022007206</v>
      </c>
      <c r="H25" s="122">
        <v>0.18791210643007306</v>
      </c>
      <c r="I25" s="122">
        <v>7.0176720884324419</v>
      </c>
      <c r="J25" s="124">
        <v>3.4236952195134341E-16</v>
      </c>
      <c r="K25" s="133"/>
    </row>
    <row r="26" spans="1:11">
      <c r="A26" s="134" t="s">
        <v>327</v>
      </c>
      <c r="B26" s="134">
        <v>73098.221199845735</v>
      </c>
      <c r="C26" s="134">
        <v>3.6607456301150716</v>
      </c>
      <c r="D26" s="134">
        <v>0.13919585288107125</v>
      </c>
      <c r="E26" s="135">
        <v>1.8011761090023128E-5</v>
      </c>
      <c r="F26" s="134">
        <v>78.76373683140163</v>
      </c>
      <c r="G26" s="134">
        <v>5.2753060539723009</v>
      </c>
      <c r="H26" s="134">
        <v>0.81590596139509963</v>
      </c>
      <c r="I26" s="134">
        <v>0.9378569374172363</v>
      </c>
      <c r="J26" s="136">
        <v>0</v>
      </c>
      <c r="K26" s="133"/>
    </row>
    <row r="27" spans="1:11">
      <c r="A27" s="122" t="s">
        <v>327</v>
      </c>
      <c r="B27" s="122">
        <v>636.5272291789222</v>
      </c>
      <c r="C27" s="122">
        <v>2.2340713821785734</v>
      </c>
      <c r="D27" s="122">
        <v>2.0235576059060337E-3</v>
      </c>
      <c r="E27" s="123">
        <v>3.4246557101249247E-6</v>
      </c>
      <c r="F27" s="122">
        <v>1715.546146706793</v>
      </c>
      <c r="G27" s="122">
        <v>4.4912568240815114</v>
      </c>
      <c r="H27" s="122">
        <v>0.20689899701708794</v>
      </c>
      <c r="I27" s="122">
        <v>9.5637894932155216</v>
      </c>
      <c r="J27" s="124">
        <v>-8.2710816800447325E-17</v>
      </c>
      <c r="K27" s="133"/>
    </row>
    <row r="28" spans="1:11">
      <c r="A28" s="122" t="s">
        <v>327</v>
      </c>
      <c r="B28" s="122">
        <v>775.61767767031301</v>
      </c>
      <c r="C28" s="122">
        <v>3.2920143349817397</v>
      </c>
      <c r="D28" s="122">
        <v>2.5621277452322752E-3</v>
      </c>
      <c r="E28" s="123">
        <v>1.6900876083006578E-6</v>
      </c>
      <c r="F28" s="122">
        <v>1764.4248864512122</v>
      </c>
      <c r="G28" s="122">
        <v>3.148550420937525</v>
      </c>
      <c r="H28" s="122">
        <v>0.18855429715016203</v>
      </c>
      <c r="I28" s="122">
        <v>5.3586989452256537</v>
      </c>
      <c r="J28" s="124">
        <v>3.158504179233512E-16</v>
      </c>
      <c r="K28" s="133"/>
    </row>
    <row r="29" spans="1:11">
      <c r="A29" s="122" t="s">
        <v>327</v>
      </c>
      <c r="B29" s="122">
        <v>438.26091954022854</v>
      </c>
      <c r="C29" s="122">
        <v>2.1883304811672124</v>
      </c>
      <c r="D29" s="122">
        <v>1.6197731703029631E-3</v>
      </c>
      <c r="E29" s="123">
        <v>6.2584173606325002E-6</v>
      </c>
      <c r="F29" s="122">
        <v>1825.4958283557228</v>
      </c>
      <c r="G29" s="122">
        <v>3.5516464050009708</v>
      </c>
      <c r="H29" s="122">
        <v>0.15846447065641373</v>
      </c>
      <c r="I29" s="122">
        <v>7.8452570498417549</v>
      </c>
      <c r="J29" s="124">
        <v>0</v>
      </c>
      <c r="K29" s="133"/>
    </row>
    <row r="30" spans="1:11">
      <c r="A30" s="122" t="s">
        <v>327</v>
      </c>
      <c r="B30" s="122">
        <v>530.96879621413734</v>
      </c>
      <c r="C30" s="122">
        <v>1.9624408784308922</v>
      </c>
      <c r="D30" s="122">
        <v>1.6621096310913729E-3</v>
      </c>
      <c r="E30" s="123">
        <v>2.3663157379385552E-6</v>
      </c>
      <c r="F30" s="122">
        <v>1702.5402432341009</v>
      </c>
      <c r="G30" s="122">
        <v>3.6330996812842056</v>
      </c>
      <c r="H30" s="122">
        <v>0.2028378267133456</v>
      </c>
      <c r="I30" s="122">
        <v>6.9955741092780963</v>
      </c>
      <c r="J30" s="124">
        <v>-6.9892332924195037E-17</v>
      </c>
      <c r="K30" s="133"/>
    </row>
    <row r="31" spans="1:11">
      <c r="A31" s="122" t="s">
        <v>327</v>
      </c>
      <c r="B31" s="122">
        <v>796.28959957476752</v>
      </c>
      <c r="C31" s="122">
        <v>1.9415981715468753</v>
      </c>
      <c r="D31" s="122">
        <v>2.164867339875926E-3</v>
      </c>
      <c r="E31" s="123">
        <v>1.6450941783104382E-6</v>
      </c>
      <c r="F31" s="122">
        <v>1520.4980412964228</v>
      </c>
      <c r="G31" s="122">
        <v>3.7618641922687885</v>
      </c>
      <c r="H31" s="122">
        <v>0.27558802352183082</v>
      </c>
      <c r="I31" s="122">
        <v>6.0248884708657826</v>
      </c>
      <c r="J31" s="137">
        <v>2.351252889699353E-16</v>
      </c>
      <c r="K31" s="138"/>
    </row>
    <row r="32" spans="1:11">
      <c r="A32" s="139" t="s">
        <v>346</v>
      </c>
      <c r="B32" s="139">
        <v>922145.7859625041</v>
      </c>
      <c r="C32" s="139">
        <v>36.814730053370546</v>
      </c>
      <c r="D32" s="139">
        <v>37.395332250491251</v>
      </c>
      <c r="E32" s="140">
        <v>1.0077174360915131</v>
      </c>
      <c r="F32" s="139">
        <v>3.4778687317711587</v>
      </c>
      <c r="G32" s="139">
        <v>0.25759488366608652</v>
      </c>
      <c r="H32" s="139">
        <v>0.90799980410329795</v>
      </c>
      <c r="I32" s="139">
        <v>0.20616387070308409</v>
      </c>
      <c r="J32" s="141">
        <v>2.6131867684439118E-16</v>
      </c>
      <c r="K32" s="142"/>
    </row>
    <row r="33" spans="1:11">
      <c r="A33" s="122"/>
      <c r="B33" s="122">
        <v>916355.64778399037</v>
      </c>
      <c r="C33" s="122">
        <v>36.641217612596058</v>
      </c>
      <c r="D33" s="122">
        <v>37.221801630973872</v>
      </c>
      <c r="E33" s="123">
        <v>1.0139930974756195</v>
      </c>
      <c r="F33" s="122">
        <v>3.4727878372488696</v>
      </c>
      <c r="G33" s="122">
        <v>0.22496013420730068</v>
      </c>
      <c r="H33" s="122">
        <v>0.90856331129927459</v>
      </c>
      <c r="I33" s="122">
        <v>0.20108833701690926</v>
      </c>
      <c r="J33" s="124">
        <v>0</v>
      </c>
      <c r="K33" s="133"/>
    </row>
    <row r="34" spans="1:11">
      <c r="A34" s="122"/>
      <c r="B34" s="122">
        <v>892827.40911756293</v>
      </c>
      <c r="C34" s="122">
        <v>37.681942393578069</v>
      </c>
      <c r="D34" s="122">
        <v>38.045093962511785</v>
      </c>
      <c r="E34" s="123">
        <v>1.0107757373107669</v>
      </c>
      <c r="F34" s="122">
        <v>3.4923834574183998</v>
      </c>
      <c r="G34" s="122">
        <v>0.23528743495948562</v>
      </c>
      <c r="H34" s="122">
        <v>0.90820068525008146</v>
      </c>
      <c r="I34" s="122">
        <v>0.208758708388945</v>
      </c>
      <c r="J34" s="124">
        <v>2.8253802592880095E-16</v>
      </c>
      <c r="K34" s="133"/>
    </row>
    <row r="35" spans="1:11">
      <c r="A35" s="122"/>
      <c r="B35" s="122">
        <v>892203.34481687192</v>
      </c>
      <c r="C35" s="122">
        <v>37.648998122958005</v>
      </c>
      <c r="D35" s="122">
        <v>38.082926240197409</v>
      </c>
      <c r="E35" s="123">
        <v>1.0128967575143262</v>
      </c>
      <c r="F35" s="122">
        <v>3.4850505326185242</v>
      </c>
      <c r="G35" s="122">
        <v>0.29142683524341495</v>
      </c>
      <c r="H35" s="122">
        <v>0.90688049690180739</v>
      </c>
      <c r="I35" s="122">
        <v>0.1880500934879078</v>
      </c>
      <c r="J35" s="124">
        <v>0</v>
      </c>
      <c r="K35" s="133"/>
    </row>
    <row r="36" spans="1:11">
      <c r="A36" s="122"/>
      <c r="B36" s="122">
        <v>863440.0384377999</v>
      </c>
      <c r="C36" s="122">
        <v>38.393774752192705</v>
      </c>
      <c r="D36" s="122">
        <v>38.912615366476828</v>
      </c>
      <c r="E36" s="123">
        <v>1.0136979390231446</v>
      </c>
      <c r="F36" s="122">
        <v>3.4828084478236909</v>
      </c>
      <c r="G36" s="122">
        <v>0.24972705575347953</v>
      </c>
      <c r="H36" s="122">
        <v>0.90683275538376384</v>
      </c>
      <c r="I36" s="122">
        <v>0.21722152610189674</v>
      </c>
      <c r="J36" s="124">
        <v>-2.5583018527781287E-16</v>
      </c>
      <c r="K36" s="133"/>
    </row>
    <row r="37" spans="1:11">
      <c r="A37" s="122"/>
      <c r="B37" s="122">
        <v>865218.51335258002</v>
      </c>
      <c r="C37" s="122">
        <v>38.510232871201218</v>
      </c>
      <c r="D37" s="122">
        <v>38.972210879604745</v>
      </c>
      <c r="E37" s="123">
        <v>1.0123266009917855</v>
      </c>
      <c r="F37" s="122">
        <v>3.4822565807674897</v>
      </c>
      <c r="G37" s="122">
        <v>0.29009350124856453</v>
      </c>
      <c r="H37" s="122">
        <v>0.90648702274178228</v>
      </c>
      <c r="I37" s="122">
        <v>0.23644974441609257</v>
      </c>
      <c r="J37" s="124">
        <v>-2.0232213263747986E-16</v>
      </c>
      <c r="K37" s="133"/>
    </row>
    <row r="38" spans="1:11">
      <c r="A38" s="122"/>
      <c r="B38" s="122">
        <v>812568.59336467821</v>
      </c>
      <c r="C38" s="122">
        <v>37.942258218712084</v>
      </c>
      <c r="D38" s="122">
        <v>38.562410530311737</v>
      </c>
      <c r="E38" s="123">
        <v>1.0135000274514745</v>
      </c>
      <c r="F38" s="122">
        <v>3.4810040322351674</v>
      </c>
      <c r="G38" s="122">
        <v>0.24950102667094068</v>
      </c>
      <c r="H38" s="122">
        <v>0.90647349627362528</v>
      </c>
      <c r="I38" s="122">
        <v>0.22243633239064844</v>
      </c>
      <c r="J38" s="124">
        <v>0</v>
      </c>
      <c r="K38" s="133"/>
    </row>
    <row r="39" spans="1:11">
      <c r="A39" s="122"/>
      <c r="B39" s="122">
        <v>812335.83966132149</v>
      </c>
      <c r="C39" s="122">
        <v>39.097311795657923</v>
      </c>
      <c r="D39" s="122">
        <v>38.777579852144399</v>
      </c>
      <c r="E39" s="123">
        <v>0.99322484718003923</v>
      </c>
      <c r="F39" s="122">
        <v>3.5385872215117997</v>
      </c>
      <c r="G39" s="122">
        <v>0.25758594729008544</v>
      </c>
      <c r="H39" s="122">
        <v>0.90391621636606956</v>
      </c>
      <c r="I39" s="122">
        <v>0.23536428066483375</v>
      </c>
      <c r="J39" s="124">
        <v>0</v>
      </c>
      <c r="K39" s="133"/>
    </row>
    <row r="40" spans="1:11">
      <c r="A40" s="122"/>
      <c r="B40" s="122">
        <v>721379.14521409303</v>
      </c>
      <c r="C40" s="122">
        <v>35.435177797424551</v>
      </c>
      <c r="D40" s="122">
        <v>36.084299894669435</v>
      </c>
      <c r="E40" s="123">
        <v>1.0154869724830458</v>
      </c>
      <c r="F40" s="122">
        <v>3.4813538534481654</v>
      </c>
      <c r="G40" s="122">
        <v>0.26703549342654626</v>
      </c>
      <c r="H40" s="122">
        <v>0.90909699167091906</v>
      </c>
      <c r="I40" s="122">
        <v>0.23938970913294164</v>
      </c>
      <c r="J40" s="124">
        <v>2.170929777420029E-16</v>
      </c>
      <c r="K40" s="133"/>
    </row>
    <row r="41" spans="1:11">
      <c r="A41" s="122"/>
      <c r="B41" s="122">
        <v>757485.7617341819</v>
      </c>
      <c r="C41" s="122">
        <v>37.037987246141626</v>
      </c>
      <c r="D41" s="122">
        <v>37.961466825697862</v>
      </c>
      <c r="E41" s="123">
        <v>1.0139680916214722</v>
      </c>
      <c r="F41" s="122">
        <v>3.4506644277057164</v>
      </c>
      <c r="G41" s="122">
        <v>0.28877829950705491</v>
      </c>
      <c r="H41" s="122">
        <v>0.90627759948449982</v>
      </c>
      <c r="I41" s="122">
        <v>0.22724684951859289</v>
      </c>
      <c r="J41" s="124">
        <v>0</v>
      </c>
      <c r="K41" s="133"/>
    </row>
    <row r="42" spans="1:11">
      <c r="A42" s="122"/>
      <c r="B42" s="122">
        <v>666459.99071334547</v>
      </c>
      <c r="C42" s="122">
        <v>34.708200046969765</v>
      </c>
      <c r="D42" s="122">
        <v>35.169846661166687</v>
      </c>
      <c r="E42" s="123">
        <v>1.0137747501420564</v>
      </c>
      <c r="F42" s="122">
        <v>3.5019181793370024</v>
      </c>
      <c r="G42" s="122">
        <v>0.35071136810938236</v>
      </c>
      <c r="H42" s="122">
        <v>0.90790862640762859</v>
      </c>
      <c r="I42" s="122">
        <v>0.22705760440264988</v>
      </c>
      <c r="J42" s="124">
        <v>0</v>
      </c>
      <c r="K42" s="133"/>
    </row>
    <row r="43" spans="1:11">
      <c r="A43" s="122"/>
      <c r="B43" s="122">
        <v>709417.78166376555</v>
      </c>
      <c r="C43" s="122">
        <v>36.489042008010763</v>
      </c>
      <c r="D43" s="122">
        <v>37.364986286288058</v>
      </c>
      <c r="E43" s="123">
        <v>1.0137097825671111</v>
      </c>
      <c r="F43" s="122">
        <v>3.4643831049656795</v>
      </c>
      <c r="G43" s="122">
        <v>0.316240533416698</v>
      </c>
      <c r="H43" s="122">
        <v>0.90576700702973323</v>
      </c>
      <c r="I43" s="122">
        <v>0.24249438214107502</v>
      </c>
      <c r="J43" s="124">
        <v>0</v>
      </c>
      <c r="K43" s="133"/>
    </row>
    <row r="44" spans="1:11">
      <c r="A44" s="122"/>
      <c r="B44" s="122">
        <v>690333.54657738155</v>
      </c>
      <c r="C44" s="122">
        <v>37.159507707133002</v>
      </c>
      <c r="D44" s="122">
        <v>38.086568805977151</v>
      </c>
      <c r="E44" s="123">
        <v>1.0101309788122448</v>
      </c>
      <c r="F44" s="122">
        <v>3.470297931914021</v>
      </c>
      <c r="G44" s="122">
        <v>0.30823211096634251</v>
      </c>
      <c r="H44" s="122">
        <v>0.90829473070032096</v>
      </c>
      <c r="I44" s="122">
        <v>0.20930053628823836</v>
      </c>
      <c r="J44" s="124">
        <v>-2.1511565690192661E-16</v>
      </c>
      <c r="K44" s="133"/>
    </row>
    <row r="45" spans="1:11">
      <c r="A45" s="122"/>
      <c r="B45" s="122">
        <v>691875.09216181841</v>
      </c>
      <c r="C45" s="122">
        <v>37.224697248774845</v>
      </c>
      <c r="D45" s="122">
        <v>38.204523315779134</v>
      </c>
      <c r="E45" s="123">
        <v>1.0117479762616148</v>
      </c>
      <c r="F45" s="122">
        <v>3.4597974835194099</v>
      </c>
      <c r="G45" s="122">
        <v>0.30556719909738755</v>
      </c>
      <c r="H45" s="122">
        <v>0.90682513299524092</v>
      </c>
      <c r="I45" s="122">
        <v>0.22843080184299741</v>
      </c>
      <c r="J45" s="124">
        <v>0</v>
      </c>
      <c r="K45" s="133"/>
    </row>
    <row r="46" spans="1:11">
      <c r="A46" s="122"/>
      <c r="B46" s="122">
        <v>655779.84118150687</v>
      </c>
      <c r="C46" s="122">
        <v>36.736328732641987</v>
      </c>
      <c r="D46" s="122">
        <v>37.627083246036399</v>
      </c>
      <c r="E46" s="123">
        <v>1.0108258575642719</v>
      </c>
      <c r="F46" s="122">
        <v>3.4717671477198446</v>
      </c>
      <c r="G46" s="122">
        <v>0.29948843470370778</v>
      </c>
      <c r="H46" s="122">
        <v>0.91089598986002829</v>
      </c>
      <c r="I46" s="122">
        <v>0.24479805590268608</v>
      </c>
      <c r="J46" s="124">
        <v>-1.8929198365337504E-16</v>
      </c>
      <c r="K46" s="133"/>
    </row>
    <row r="47" spans="1:11">
      <c r="A47" s="122"/>
      <c r="B47" s="122">
        <v>698012.47271115391</v>
      </c>
      <c r="C47" s="122">
        <v>40.640919617013722</v>
      </c>
      <c r="D47" s="122">
        <v>41.468903790702932</v>
      </c>
      <c r="E47" s="123">
        <v>1.0057769530174028</v>
      </c>
      <c r="F47" s="122">
        <v>3.4904209811399691</v>
      </c>
      <c r="G47" s="122">
        <v>0.27149702110944374</v>
      </c>
      <c r="H47" s="122">
        <v>0.90736324084180187</v>
      </c>
      <c r="I47" s="122">
        <v>0.23865586642725589</v>
      </c>
      <c r="J47" s="124">
        <v>2.1418204442583081E-16</v>
      </c>
      <c r="K47" s="133"/>
    </row>
    <row r="48" spans="1:11">
      <c r="A48" s="122"/>
      <c r="B48" s="122">
        <v>689342.81478658412</v>
      </c>
      <c r="C48" s="122">
        <v>40.010752074603261</v>
      </c>
      <c r="D48" s="122">
        <v>40.929915144877974</v>
      </c>
      <c r="E48" s="123">
        <v>1.0104280706005819</v>
      </c>
      <c r="F48" s="122">
        <v>3.4835748552945862</v>
      </c>
      <c r="G48" s="122">
        <v>0.25296805031209224</v>
      </c>
      <c r="H48" s="122">
        <v>0.90890037032778082</v>
      </c>
      <c r="I48" s="122">
        <v>0.23871962248088999</v>
      </c>
      <c r="J48" s="124">
        <v>0</v>
      </c>
      <c r="K48" s="133"/>
    </row>
    <row r="49" spans="1:11">
      <c r="A49" s="122"/>
      <c r="B49" s="122">
        <v>593076.04639498354</v>
      </c>
      <c r="C49" s="122">
        <v>35.622786057166238</v>
      </c>
      <c r="D49" s="122">
        <v>36.204806015459461</v>
      </c>
      <c r="E49" s="123">
        <v>1.0130834075019866</v>
      </c>
      <c r="F49" s="122">
        <v>3.5037212136142144</v>
      </c>
      <c r="G49" s="122">
        <v>0.28456595195100992</v>
      </c>
      <c r="H49" s="122">
        <v>0.90597406563396532</v>
      </c>
      <c r="I49" s="122">
        <v>0.26108003603926361</v>
      </c>
      <c r="J49" s="124">
        <v>1.8679430999937432E-16</v>
      </c>
      <c r="K49" s="133"/>
    </row>
    <row r="50" spans="1:11">
      <c r="A50" s="122"/>
      <c r="B50" s="122">
        <v>592193.68283224141</v>
      </c>
      <c r="C50" s="122">
        <v>35.549605019276811</v>
      </c>
      <c r="D50" s="122">
        <v>36.121827663855626</v>
      </c>
      <c r="E50" s="123">
        <v>1.0125935825940797</v>
      </c>
      <c r="F50" s="122">
        <v>3.5083619352281055</v>
      </c>
      <c r="G50" s="122">
        <v>0.25069189216930149</v>
      </c>
      <c r="H50" s="122">
        <v>0.90820510459421133</v>
      </c>
      <c r="I50" s="122">
        <v>0.28762135931592309</v>
      </c>
      <c r="J50" s="124">
        <v>1.924681270201572E-16</v>
      </c>
      <c r="K50" s="133"/>
    </row>
    <row r="51" spans="1:11">
      <c r="A51" s="122"/>
      <c r="B51" s="122">
        <v>642630.68252567248</v>
      </c>
      <c r="C51" s="122">
        <v>38.682099602509247</v>
      </c>
      <c r="D51" s="122">
        <v>39.650361880564688</v>
      </c>
      <c r="E51" s="123">
        <v>1.0099896264925039</v>
      </c>
      <c r="F51" s="122">
        <v>3.4827601286699004</v>
      </c>
      <c r="G51" s="122">
        <v>0.26186100304773052</v>
      </c>
      <c r="H51" s="122">
        <v>0.90504235294871649</v>
      </c>
      <c r="I51" s="122">
        <v>0.23266868816738495</v>
      </c>
      <c r="J51" s="124">
        <v>0</v>
      </c>
      <c r="K51" s="133"/>
    </row>
    <row r="52" spans="1:11">
      <c r="A52" s="122"/>
      <c r="B52" s="122">
        <v>642828.32676861552</v>
      </c>
      <c r="C52" s="122">
        <v>38.673366841613579</v>
      </c>
      <c r="D52" s="122">
        <v>39.603502848289551</v>
      </c>
      <c r="E52" s="123">
        <v>1.0103916763511331</v>
      </c>
      <c r="F52" s="122">
        <v>3.4908117132499323</v>
      </c>
      <c r="G52" s="122">
        <v>0.21691099110980361</v>
      </c>
      <c r="H52" s="122">
        <v>0.9072827057011732</v>
      </c>
      <c r="I52" s="122">
        <v>0.25363884439084744</v>
      </c>
      <c r="J52" s="124">
        <v>2.5224520436149725E-16</v>
      </c>
      <c r="K52" s="133"/>
    </row>
    <row r="53" spans="1:11">
      <c r="A53" s="122"/>
      <c r="B53" s="122">
        <v>610246.03344748961</v>
      </c>
      <c r="C53" s="122">
        <v>36.739154130075519</v>
      </c>
      <c r="D53" s="122">
        <v>37.725511329765766</v>
      </c>
      <c r="E53" s="123">
        <v>1.0120774336817433</v>
      </c>
      <c r="F53" s="122">
        <v>3.4770330374090186</v>
      </c>
      <c r="G53" s="122">
        <v>0.33861991823840853</v>
      </c>
      <c r="H53" s="122">
        <v>0.90591201113396758</v>
      </c>
      <c r="I53" s="122">
        <v>0.28591872806330987</v>
      </c>
      <c r="J53" s="124">
        <v>1.4333925375438549E-16</v>
      </c>
      <c r="K53" s="133"/>
    </row>
    <row r="54" spans="1:11">
      <c r="A54" s="122"/>
      <c r="B54" s="122">
        <v>606947.15172189975</v>
      </c>
      <c r="C54" s="122">
        <v>36.304808312974288</v>
      </c>
      <c r="D54" s="122">
        <v>37.454013903692584</v>
      </c>
      <c r="E54" s="123">
        <v>1.0108824120654563</v>
      </c>
      <c r="F54" s="122">
        <v>3.4640373599559782</v>
      </c>
      <c r="G54" s="122">
        <v>0.24400336882508117</v>
      </c>
      <c r="H54" s="122">
        <v>0.90880028555214121</v>
      </c>
      <c r="I54" s="122">
        <v>0.24154700507326388</v>
      </c>
      <c r="J54" s="124">
        <v>-2.3546304895699885E-16</v>
      </c>
      <c r="K54" s="133"/>
    </row>
    <row r="55" spans="1:11">
      <c r="A55" s="105"/>
      <c r="B55" s="143">
        <v>736743.63230139308</v>
      </c>
      <c r="C55" s="105">
        <v>37.380212967938938</v>
      </c>
      <c r="D55" s="105">
        <v>38.070764709805879</v>
      </c>
      <c r="E55" s="106">
        <v>1.0110000006432773</v>
      </c>
      <c r="F55" s="105">
        <v>3.4832021823724624</v>
      </c>
      <c r="G55" s="105">
        <v>1.0586989901373802</v>
      </c>
      <c r="H55" s="143">
        <v>0.90730000013921008</v>
      </c>
      <c r="I55" s="143">
        <v>0.33773459813622153</v>
      </c>
      <c r="J55" s="144">
        <v>2.8345896202123779E-17</v>
      </c>
      <c r="K55" s="138"/>
    </row>
    <row r="56" spans="1:11">
      <c r="A56" s="139" t="s">
        <v>340</v>
      </c>
      <c r="B56" s="139">
        <v>96978.137352044636</v>
      </c>
      <c r="C56" s="139">
        <v>4.7454224218323846</v>
      </c>
      <c r="D56" s="139">
        <v>0.23878750597059864</v>
      </c>
      <c r="E56" s="140">
        <v>3.9114452466401043E-4</v>
      </c>
      <c r="F56" s="139">
        <v>22.425586239756484</v>
      </c>
      <c r="G56" s="139">
        <v>1.9469475540381527</v>
      </c>
      <c r="H56" s="139">
        <v>0.12113167025088893</v>
      </c>
      <c r="I56" s="139">
        <v>0.88284697004725732</v>
      </c>
      <c r="J56" s="141">
        <v>7.7508939030816274E-16</v>
      </c>
      <c r="K56" s="142"/>
    </row>
    <row r="57" spans="1:11">
      <c r="A57" s="122"/>
      <c r="B57" s="122">
        <v>114520.4630644365</v>
      </c>
      <c r="C57" s="122">
        <v>5.929871562063993</v>
      </c>
      <c r="D57" s="122">
        <v>0.29115073992175927</v>
      </c>
      <c r="E57" s="123">
        <v>2.813475769303899E-3</v>
      </c>
      <c r="F57" s="122">
        <v>22.570642815530242</v>
      </c>
      <c r="G57" s="122">
        <v>1.9366089083438907</v>
      </c>
      <c r="H57" s="122">
        <v>0.11510533644008762</v>
      </c>
      <c r="I57" s="122">
        <v>0.77884831626306594</v>
      </c>
      <c r="J57" s="124">
        <v>0</v>
      </c>
      <c r="K57" s="133"/>
    </row>
    <row r="58" spans="1:11">
      <c r="A58" s="122"/>
      <c r="B58" s="122">
        <v>91478.860626293856</v>
      </c>
      <c r="C58" s="122">
        <v>5.2539495814451183</v>
      </c>
      <c r="D58" s="122">
        <v>0.24955558154355453</v>
      </c>
      <c r="E58" s="123">
        <v>2.9515518739917464E-4</v>
      </c>
      <c r="F58" s="122">
        <v>23.159939238340797</v>
      </c>
      <c r="G58" s="122">
        <v>1.9519910605020649</v>
      </c>
      <c r="H58" s="122">
        <v>0.11189748546852202</v>
      </c>
      <c r="I58" s="122">
        <v>0.97787844103195076</v>
      </c>
      <c r="J58" s="124">
        <v>-4.6530478741309456E-16</v>
      </c>
      <c r="K58" s="133"/>
    </row>
    <row r="59" spans="1:11">
      <c r="A59" s="122"/>
      <c r="B59" s="122">
        <v>87177.010468953289</v>
      </c>
      <c r="C59" s="122">
        <v>5.0471620213823307</v>
      </c>
      <c r="D59" s="122">
        <v>0.24148330724568695</v>
      </c>
      <c r="E59" s="123">
        <v>2.6845738607675541E-4</v>
      </c>
      <c r="F59" s="122">
        <v>22.82730829530902</v>
      </c>
      <c r="G59" s="122">
        <v>1.9531987742851094</v>
      </c>
      <c r="H59" s="122">
        <v>0.10986509679753778</v>
      </c>
      <c r="I59" s="122">
        <v>0.8673651914104421</v>
      </c>
      <c r="J59" s="124">
        <v>2.6213305486788061E-16</v>
      </c>
      <c r="K59" s="133"/>
    </row>
    <row r="60" spans="1:11">
      <c r="A60" s="122"/>
      <c r="B60" s="122">
        <v>87927.449999999881</v>
      </c>
      <c r="C60" s="122">
        <v>5.2521565086694126</v>
      </c>
      <c r="D60" s="122">
        <v>0.25094744462726087</v>
      </c>
      <c r="E60" s="123">
        <v>1.6449400450739191E-4</v>
      </c>
      <c r="F60" s="122">
        <v>23.10744697752942</v>
      </c>
      <c r="G60" s="122">
        <v>1.9594242165337357</v>
      </c>
      <c r="H60" s="122">
        <v>0.11327827293713881</v>
      </c>
      <c r="I60" s="122">
        <v>0.93256428171368699</v>
      </c>
      <c r="J60" s="124">
        <v>-2.4303172669582603E-16</v>
      </c>
      <c r="K60" s="133"/>
    </row>
    <row r="61" spans="1:11">
      <c r="A61" s="122"/>
      <c r="B61" s="122">
        <v>82975.322493457643</v>
      </c>
      <c r="C61" s="122">
        <v>5.0800227431105016</v>
      </c>
      <c r="D61" s="122">
        <v>0.24229970216536403</v>
      </c>
      <c r="E61" s="123">
        <v>2.5283080150432884E-4</v>
      </c>
      <c r="F61" s="122">
        <v>22.916740692554402</v>
      </c>
      <c r="G61" s="122">
        <v>1.9548201634554345</v>
      </c>
      <c r="H61" s="122">
        <v>0.10985480656826892</v>
      </c>
      <c r="I61" s="122">
        <v>0.87314885963146638</v>
      </c>
      <c r="J61" s="124">
        <v>-2.6018072527751997E-16</v>
      </c>
      <c r="K61" s="133"/>
    </row>
    <row r="62" spans="1:11">
      <c r="A62" s="122"/>
      <c r="B62" s="122">
        <v>86352.458966992344</v>
      </c>
      <c r="C62" s="122">
        <v>4.4459341907597496</v>
      </c>
      <c r="D62" s="122">
        <v>0.23406974847268763</v>
      </c>
      <c r="E62" s="123">
        <v>3.4899073630609029E-4</v>
      </c>
      <c r="F62" s="122">
        <v>22.11794246222944</v>
      </c>
      <c r="G62" s="122">
        <v>2.0354751848683788</v>
      </c>
      <c r="H62" s="122">
        <v>0.13223183412542835</v>
      </c>
      <c r="I62" s="122">
        <v>1.4568378397395909</v>
      </c>
      <c r="J62" s="124">
        <v>0</v>
      </c>
      <c r="K62" s="133"/>
    </row>
    <row r="63" spans="1:11">
      <c r="A63" s="122"/>
      <c r="B63" s="122">
        <v>85122.134224357171</v>
      </c>
      <c r="C63" s="122">
        <v>5.1717693564261236</v>
      </c>
      <c r="D63" s="122">
        <v>0.25340226539008498</v>
      </c>
      <c r="E63" s="123">
        <v>2.8353672388540515E-4</v>
      </c>
      <c r="F63" s="122">
        <v>22.564281127451917</v>
      </c>
      <c r="G63" s="122">
        <v>2.0184105594951429</v>
      </c>
      <c r="H63" s="122">
        <v>0.11401573897239257</v>
      </c>
      <c r="I63" s="122">
        <v>3.0977646872364639</v>
      </c>
      <c r="J63" s="124">
        <v>-5.6820136645727714E-16</v>
      </c>
      <c r="K63" s="133"/>
    </row>
    <row r="64" spans="1:11">
      <c r="A64" s="122"/>
      <c r="B64" s="122">
        <v>81378.922088509222</v>
      </c>
      <c r="C64" s="122">
        <v>5.5891393811632613</v>
      </c>
      <c r="D64" s="122">
        <v>0.26571391282139989</v>
      </c>
      <c r="E64" s="123">
        <v>4.4352414876985759E-4</v>
      </c>
      <c r="F64" s="122">
        <v>22.934908230628096</v>
      </c>
      <c r="G64" s="122">
        <v>2.0793951043107617</v>
      </c>
      <c r="H64" s="122">
        <v>0.10885680343120961</v>
      </c>
      <c r="I64" s="122">
        <v>5.1409892374663873</v>
      </c>
      <c r="J64" s="124">
        <v>1.6616765867437898E-16</v>
      </c>
      <c r="K64" s="133"/>
    </row>
    <row r="65" spans="1:11">
      <c r="A65" s="122"/>
      <c r="B65" s="122">
        <v>94904.815306886157</v>
      </c>
      <c r="C65" s="122">
        <v>5.0450112399064002</v>
      </c>
      <c r="D65" s="122">
        <v>0.26677311566574496</v>
      </c>
      <c r="E65" s="123">
        <v>5.0156267250283282E-4</v>
      </c>
      <c r="F65" s="122">
        <v>22.140959558206756</v>
      </c>
      <c r="G65" s="122">
        <v>1.9539877570905317</v>
      </c>
      <c r="H65" s="122">
        <v>0.1344331115314065</v>
      </c>
      <c r="I65" s="122">
        <v>1.2659592288644661</v>
      </c>
      <c r="J65" s="124">
        <v>1.7952654119031428E-16</v>
      </c>
      <c r="K65" s="133"/>
    </row>
    <row r="66" spans="1:11">
      <c r="A66" s="122"/>
      <c r="B66" s="122">
        <v>91235.03232879944</v>
      </c>
      <c r="C66" s="122">
        <v>5.8358832992393932</v>
      </c>
      <c r="D66" s="122">
        <v>0.29108159632948327</v>
      </c>
      <c r="E66" s="123">
        <v>4.1043531831542698E-4</v>
      </c>
      <c r="F66" s="122">
        <v>22.659835448268002</v>
      </c>
      <c r="G66" s="122">
        <v>1.967222680718828</v>
      </c>
      <c r="H66" s="122">
        <v>0.12235419742752036</v>
      </c>
      <c r="I66" s="122">
        <v>1.685609218582671</v>
      </c>
      <c r="J66" s="124">
        <v>1.3392442810913254E-16</v>
      </c>
      <c r="K66" s="133"/>
    </row>
    <row r="67" spans="1:11">
      <c r="A67" s="122"/>
      <c r="B67" s="122">
        <v>75172.686362044944</v>
      </c>
      <c r="C67" s="122">
        <v>5.9468008707520852</v>
      </c>
      <c r="D67" s="122">
        <v>0.26997627542266317</v>
      </c>
      <c r="E67" s="123">
        <v>2.5389431090953467E-4</v>
      </c>
      <c r="F67" s="122">
        <v>23.555751931301455</v>
      </c>
      <c r="G67" s="122">
        <v>1.9434882430805775</v>
      </c>
      <c r="H67" s="122">
        <v>0.10269551351860993</v>
      </c>
      <c r="I67" s="122">
        <v>0.84219914651043026</v>
      </c>
      <c r="J67" s="124">
        <v>5.4262962698179744E-16</v>
      </c>
      <c r="K67" s="133"/>
    </row>
    <row r="68" spans="1:11">
      <c r="A68" s="122"/>
      <c r="B68" s="122">
        <v>73309.698021392876</v>
      </c>
      <c r="C68" s="122">
        <v>6.7146899060747858</v>
      </c>
      <c r="D68" s="122">
        <v>0.29660408132631827</v>
      </c>
      <c r="E68" s="123">
        <v>1.8888046190981638E-4</v>
      </c>
      <c r="F68" s="122">
        <v>23.548924666164776</v>
      </c>
      <c r="G68" s="122">
        <v>1.9446512214693312</v>
      </c>
      <c r="H68" s="122">
        <v>9.3175098411234891E-2</v>
      </c>
      <c r="I68" s="122">
        <v>0.76756802313273198</v>
      </c>
      <c r="J68" s="124">
        <v>-5.9503378142940712E-16</v>
      </c>
      <c r="K68" s="133"/>
    </row>
    <row r="69" spans="1:11">
      <c r="A69" s="122"/>
      <c r="B69" s="122">
        <v>78023.106787548357</v>
      </c>
      <c r="C69" s="122">
        <v>6.920580196730552</v>
      </c>
      <c r="D69" s="122">
        <v>0.30792113032475793</v>
      </c>
      <c r="E69" s="123">
        <v>2.0998842715304515E-4</v>
      </c>
      <c r="F69" s="122">
        <v>23.658628184196669</v>
      </c>
      <c r="G69" s="122">
        <v>1.9561045162585893</v>
      </c>
      <c r="H69" s="122">
        <v>9.6868947278216405E-2</v>
      </c>
      <c r="I69" s="122">
        <v>0.83472733911423846</v>
      </c>
      <c r="J69" s="124">
        <v>-2.7197784449624075E-16</v>
      </c>
      <c r="K69" s="133"/>
    </row>
    <row r="70" spans="1:11">
      <c r="A70" s="122"/>
      <c r="B70" s="122">
        <v>72346.695063231906</v>
      </c>
      <c r="C70" s="122">
        <v>6.8769660271927497</v>
      </c>
      <c r="D70" s="122">
        <v>0.30639363494542093</v>
      </c>
      <c r="E70" s="123">
        <v>2.2117765809510499E-4</v>
      </c>
      <c r="F70" s="122">
        <v>23.397761987800848</v>
      </c>
      <c r="G70" s="122">
        <v>1.9745173458435263</v>
      </c>
      <c r="H70" s="122">
        <v>9.3629235338824279E-2</v>
      </c>
      <c r="I70" s="122">
        <v>0.97996868090969702</v>
      </c>
      <c r="J70" s="124">
        <v>0</v>
      </c>
      <c r="K70" s="133"/>
    </row>
    <row r="71" spans="1:11">
      <c r="A71" s="122"/>
      <c r="B71" s="122">
        <v>56199.479675597511</v>
      </c>
      <c r="C71" s="122">
        <v>5.6898965617439812</v>
      </c>
      <c r="D71" s="122">
        <v>0.24883295313263581</v>
      </c>
      <c r="E71" s="123">
        <v>1.8681112351995918E-4</v>
      </c>
      <c r="F71" s="122">
        <v>23.421226631135671</v>
      </c>
      <c r="G71" s="122">
        <v>1.9745513117160804</v>
      </c>
      <c r="H71" s="122">
        <v>8.8004402309864241E-2</v>
      </c>
      <c r="I71" s="122">
        <v>0.91393138854165645</v>
      </c>
      <c r="J71" s="124">
        <v>-7.3826020443130806E-16</v>
      </c>
      <c r="K71" s="133"/>
    </row>
    <row r="72" spans="1:11">
      <c r="A72" s="122"/>
      <c r="B72" s="122">
        <v>75845.898792220381</v>
      </c>
      <c r="C72" s="122">
        <v>6.4052868036569937</v>
      </c>
      <c r="D72" s="122">
        <v>0.30272974176771766</v>
      </c>
      <c r="E72" s="123">
        <v>3.0874633443322985E-4</v>
      </c>
      <c r="F72" s="122">
        <v>22.938409878149677</v>
      </c>
      <c r="G72" s="122">
        <v>2.0382274603545913</v>
      </c>
      <c r="H72" s="122">
        <v>0.10661552870598129</v>
      </c>
      <c r="I72" s="122">
        <v>1.3796948648463856</v>
      </c>
      <c r="J72" s="124">
        <v>3.1583810155236054E-16</v>
      </c>
      <c r="K72" s="133"/>
    </row>
    <row r="73" spans="1:11">
      <c r="A73" s="122"/>
      <c r="B73" s="122">
        <v>110481.52777777762</v>
      </c>
      <c r="C73" s="122">
        <v>7.2624624116771033</v>
      </c>
      <c r="D73" s="122">
        <v>0.38183920705281343</v>
      </c>
      <c r="E73" s="123">
        <v>1.6446504233148919E-3</v>
      </c>
      <c r="F73" s="122">
        <v>22.188823742059579</v>
      </c>
      <c r="G73" s="122">
        <v>1.9474033668052979</v>
      </c>
      <c r="H73" s="122">
        <v>0.13362744207859537</v>
      </c>
      <c r="I73" s="122">
        <v>0.76066767138150504</v>
      </c>
      <c r="J73" s="124">
        <v>2.9979152106496435E-16</v>
      </c>
      <c r="K73" s="133"/>
    </row>
    <row r="74" spans="1:11">
      <c r="A74" s="122"/>
      <c r="B74" s="122">
        <v>98430.716149569722</v>
      </c>
      <c r="C74" s="122">
        <v>6.157163307959717</v>
      </c>
      <c r="D74" s="122">
        <v>0.33540991641462192</v>
      </c>
      <c r="E74" s="123">
        <v>7.3261011121442295E-4</v>
      </c>
      <c r="F74" s="122">
        <v>22.119973132163228</v>
      </c>
      <c r="G74" s="122">
        <v>1.9767041779712053</v>
      </c>
      <c r="H74" s="122">
        <v>0.14599399644896685</v>
      </c>
      <c r="I74" s="122">
        <v>1.5611529751292288</v>
      </c>
      <c r="J74" s="124">
        <v>-1.4390738446644605E-16</v>
      </c>
      <c r="K74" s="133"/>
    </row>
    <row r="75" spans="1:11">
      <c r="A75" s="122"/>
      <c r="B75" s="122">
        <v>79269.931730414086</v>
      </c>
      <c r="C75" s="122">
        <v>6.6114462472701252</v>
      </c>
      <c r="D75" s="122">
        <v>0.31847471439266589</v>
      </c>
      <c r="E75" s="123">
        <v>3.9760447774765542E-4</v>
      </c>
      <c r="F75" s="122">
        <v>22.974162466129258</v>
      </c>
      <c r="G75" s="122">
        <v>1.9549126309341971</v>
      </c>
      <c r="H75" s="122">
        <v>0.11541721006387536</v>
      </c>
      <c r="I75" s="122">
        <v>0.99766078775490385</v>
      </c>
      <c r="J75" s="124">
        <v>0</v>
      </c>
      <c r="K75" s="133"/>
    </row>
    <row r="76" spans="1:11">
      <c r="A76" s="122"/>
      <c r="B76" s="122">
        <v>73392.15195666386</v>
      </c>
      <c r="C76" s="122">
        <v>6.7618077965577683</v>
      </c>
      <c r="D76" s="122">
        <v>0.31569868708063825</v>
      </c>
      <c r="E76" s="123">
        <v>2.2821477901872845E-4</v>
      </c>
      <c r="F76" s="122">
        <v>23.238909032288401</v>
      </c>
      <c r="G76" s="122">
        <v>1.9429802339849567</v>
      </c>
      <c r="H76" s="122">
        <v>0.10814722595754055</v>
      </c>
      <c r="I76" s="122">
        <v>0.58647292840342347</v>
      </c>
      <c r="J76" s="124">
        <v>0</v>
      </c>
      <c r="K76" s="133"/>
    </row>
    <row r="77" spans="1:11">
      <c r="A77" s="122"/>
      <c r="B77" s="122">
        <v>58111.465072547551</v>
      </c>
      <c r="C77" s="122">
        <v>5.607732352346197</v>
      </c>
      <c r="D77" s="122">
        <v>0.2542732764094911</v>
      </c>
      <c r="E77" s="123">
        <v>2.3683836973252437E-4</v>
      </c>
      <c r="F77" s="122">
        <v>23.642025394552636</v>
      </c>
      <c r="G77" s="122">
        <v>1.9690913645855985</v>
      </c>
      <c r="H77" s="122">
        <v>0.10330360030881884</v>
      </c>
      <c r="I77" s="122">
        <v>0.82138648319595109</v>
      </c>
      <c r="J77" s="124">
        <v>0</v>
      </c>
      <c r="K77" s="133"/>
    </row>
    <row r="78" spans="1:11">
      <c r="A78" s="122"/>
      <c r="B78" s="122">
        <v>80470.663115820847</v>
      </c>
      <c r="C78" s="122">
        <v>7.1130832217155273</v>
      </c>
      <c r="D78" s="122">
        <v>0.33640444664105562</v>
      </c>
      <c r="E78" s="123">
        <v>2.8889224177688552E-4</v>
      </c>
      <c r="F78" s="122">
        <v>23.326117885577464</v>
      </c>
      <c r="G78" s="122">
        <v>1.9608835816106664</v>
      </c>
      <c r="H78" s="122">
        <v>0.11396488803708818</v>
      </c>
      <c r="I78" s="122">
        <v>0.95757289178417104</v>
      </c>
      <c r="J78" s="124">
        <v>0</v>
      </c>
      <c r="K78" s="133"/>
    </row>
    <row r="79" spans="1:11">
      <c r="A79" s="122"/>
      <c r="B79" s="122">
        <v>66437.907285391469</v>
      </c>
      <c r="C79" s="122">
        <v>7.5413224752475374</v>
      </c>
      <c r="D79" s="122">
        <v>0.32567245268805883</v>
      </c>
      <c r="E79" s="123">
        <v>2.564724800690862E-4</v>
      </c>
      <c r="F79" s="122">
        <v>23.906357766676599</v>
      </c>
      <c r="G79" s="122">
        <v>1.954026956509312</v>
      </c>
      <c r="H79" s="122">
        <v>9.1335586167872088E-2</v>
      </c>
      <c r="I79" s="122">
        <v>1.0562927935001269</v>
      </c>
      <c r="J79" s="124">
        <v>0</v>
      </c>
      <c r="K79" s="133"/>
    </row>
    <row r="80" spans="1:11">
      <c r="A80" s="122"/>
      <c r="B80" s="122">
        <v>45618.926478389214</v>
      </c>
      <c r="C80" s="122">
        <v>5.0463312378129466</v>
      </c>
      <c r="D80" s="122">
        <v>0.22000343128221467</v>
      </c>
      <c r="E80" s="123">
        <v>1.45350471011369E-4</v>
      </c>
      <c r="F80" s="122">
        <v>23.714811734490123</v>
      </c>
      <c r="G80" s="122">
        <v>1.960906343427117</v>
      </c>
      <c r="H80" s="122">
        <v>9.1216650962177986E-2</v>
      </c>
      <c r="I80" s="122">
        <v>1.2695428184694619</v>
      </c>
      <c r="J80" s="124">
        <v>1.7838815615163369E-16</v>
      </c>
      <c r="K80" s="133"/>
    </row>
    <row r="81" spans="1:11">
      <c r="A81" s="122"/>
      <c r="B81" s="122">
        <v>61101.785548912107</v>
      </c>
      <c r="C81" s="122">
        <v>7.0040502614968085</v>
      </c>
      <c r="D81" s="122">
        <v>0.30217662162758441</v>
      </c>
      <c r="E81" s="123">
        <v>2.2792537797867453E-4</v>
      </c>
      <c r="F81" s="122">
        <v>23.75201773014572</v>
      </c>
      <c r="G81" s="122">
        <v>1.96462141562263</v>
      </c>
      <c r="H81" s="122">
        <v>8.8898066711215071E-2</v>
      </c>
      <c r="I81" s="122">
        <v>1.0630002804379903</v>
      </c>
      <c r="J81" s="124">
        <v>-2.1264636743842502E-16</v>
      </c>
      <c r="K81" s="133"/>
    </row>
    <row r="82" spans="1:11">
      <c r="A82" s="105"/>
      <c r="B82" s="143">
        <v>80933.201797625079</v>
      </c>
      <c r="C82" s="105">
        <v>5.9636900763166762</v>
      </c>
      <c r="D82" s="105">
        <v>0.28260290348701089</v>
      </c>
      <c r="E82" s="106">
        <v>4.5006401235077315E-4</v>
      </c>
      <c r="F82" s="105">
        <v>23.031134355716798</v>
      </c>
      <c r="G82" s="105">
        <v>4.8127534882515857</v>
      </c>
      <c r="H82" s="143">
        <v>0.11022760562497241</v>
      </c>
      <c r="I82" s="143">
        <v>27.612845446907613</v>
      </c>
      <c r="J82" s="144">
        <v>-2.4809834969419981E-17</v>
      </c>
      <c r="K82" s="138"/>
    </row>
    <row r="83" spans="1:11">
      <c r="A83" s="139" t="s">
        <v>344</v>
      </c>
      <c r="B83" s="139">
        <v>6387.6466363719519</v>
      </c>
      <c r="C83" s="139">
        <v>4.8136103052829453</v>
      </c>
      <c r="D83" s="139">
        <v>2.9938177159982531E-2</v>
      </c>
      <c r="E83" s="140">
        <v>3.2130296328201911E-5</v>
      </c>
      <c r="F83" s="139">
        <v>148.32394935909448</v>
      </c>
      <c r="G83" s="139">
        <v>1.9941060648633473</v>
      </c>
      <c r="H83" s="139">
        <v>5.231806116931758E-2</v>
      </c>
      <c r="I83" s="139">
        <v>1.5920969190376633</v>
      </c>
      <c r="J83" s="141">
        <v>0</v>
      </c>
      <c r="K83" s="142"/>
    </row>
    <row r="84" spans="1:11">
      <c r="A84" s="122"/>
      <c r="B84" s="122">
        <v>24348.54691102347</v>
      </c>
      <c r="C84" s="122">
        <v>8.8685756855875191</v>
      </c>
      <c r="D84" s="122">
        <v>6.9128481529470126E-2</v>
      </c>
      <c r="E84" s="123">
        <v>1.59914634502035E-3</v>
      </c>
      <c r="F84" s="122">
        <v>137.52012297733995</v>
      </c>
      <c r="G84" s="122">
        <v>2.0211613758255584</v>
      </c>
      <c r="H84" s="122">
        <v>9.9464958740236267E-2</v>
      </c>
      <c r="I84" s="122">
        <v>2.7674199921211819</v>
      </c>
      <c r="J84" s="124">
        <v>0</v>
      </c>
      <c r="K84" s="133"/>
    </row>
    <row r="85" spans="1:11">
      <c r="A85" s="122"/>
      <c r="B85" s="122">
        <v>8035.2017431972627</v>
      </c>
      <c r="C85" s="122">
        <v>6.3831480222330397</v>
      </c>
      <c r="D85" s="122">
        <v>4.0081318526681703E-2</v>
      </c>
      <c r="E85" s="123">
        <v>3.870680088438479E-5</v>
      </c>
      <c r="F85" s="122">
        <v>146.73447779884881</v>
      </c>
      <c r="G85" s="122">
        <v>1.9714427348902497</v>
      </c>
      <c r="H85" s="122">
        <v>5.1532322440586836E-2</v>
      </c>
      <c r="I85" s="122">
        <v>1.8154054736674738</v>
      </c>
      <c r="J85" s="124">
        <v>0</v>
      </c>
      <c r="K85" s="133"/>
    </row>
    <row r="86" spans="1:11">
      <c r="A86" s="122"/>
      <c r="B86" s="122">
        <v>7065.1049090139513</v>
      </c>
      <c r="C86" s="122">
        <v>5.8177335320310686</v>
      </c>
      <c r="D86" s="122">
        <v>3.5906698160232758E-2</v>
      </c>
      <c r="E86" s="123">
        <v>3.5669106124166102E-5</v>
      </c>
      <c r="F86" s="122">
        <v>148.62032616276198</v>
      </c>
      <c r="G86" s="122">
        <v>1.9699130354098477</v>
      </c>
      <c r="H86" s="122">
        <v>5.0338811971147798E-2</v>
      </c>
      <c r="I86" s="122">
        <v>1.6343084031259458</v>
      </c>
      <c r="J86" s="124">
        <v>0</v>
      </c>
      <c r="K86" s="133"/>
    </row>
    <row r="87" spans="1:11">
      <c r="A87" s="122"/>
      <c r="B87" s="122">
        <v>25007.819811076533</v>
      </c>
      <c r="C87" s="122">
        <v>6.0781324437429163</v>
      </c>
      <c r="D87" s="122">
        <v>5.8675607396920827E-2</v>
      </c>
      <c r="E87" s="123">
        <v>2.2552827569629606E-3</v>
      </c>
      <c r="F87" s="122">
        <v>129.23434660464235</v>
      </c>
      <c r="G87" s="122">
        <v>2.2011806694463361</v>
      </c>
      <c r="H87" s="122">
        <v>0.15599424064024883</v>
      </c>
      <c r="I87" s="122">
        <v>4.1422575534203503</v>
      </c>
      <c r="J87" s="124">
        <v>0</v>
      </c>
      <c r="K87" s="133"/>
    </row>
    <row r="88" spans="1:11">
      <c r="A88" s="122"/>
      <c r="B88" s="122">
        <v>8700.1022384994685</v>
      </c>
      <c r="C88" s="122">
        <v>7.4743934828621432</v>
      </c>
      <c r="D88" s="122">
        <v>4.7025740071216883E-2</v>
      </c>
      <c r="E88" s="123">
        <v>6.699743840394693E-5</v>
      </c>
      <c r="F88" s="122">
        <v>145.32784060065188</v>
      </c>
      <c r="G88" s="122">
        <v>1.9857462503804491</v>
      </c>
      <c r="H88" s="122">
        <v>4.9651458656840321E-2</v>
      </c>
      <c r="I88" s="122">
        <v>1.688252504161043</v>
      </c>
      <c r="J88" s="124">
        <v>1.3246741680905513E-16</v>
      </c>
      <c r="K88" s="133"/>
    </row>
    <row r="89" spans="1:11">
      <c r="A89" s="122"/>
      <c r="B89" s="122">
        <v>8501.5659227458891</v>
      </c>
      <c r="C89" s="122">
        <v>5.9225841261645389</v>
      </c>
      <c r="D89" s="122">
        <v>3.8973667414072086E-2</v>
      </c>
      <c r="E89" s="123">
        <v>2.6360469588366804E-4</v>
      </c>
      <c r="F89" s="122">
        <v>146.75656072600651</v>
      </c>
      <c r="G89" s="122">
        <v>2.0019936733843515</v>
      </c>
      <c r="H89" s="122">
        <v>6.5706235376217018E-2</v>
      </c>
      <c r="I89" s="122">
        <v>2.0284711521628824</v>
      </c>
      <c r="J89" s="124">
        <v>0</v>
      </c>
      <c r="K89" s="133"/>
    </row>
    <row r="90" spans="1:11">
      <c r="A90" s="122"/>
      <c r="B90" s="122">
        <v>6597.9195188492267</v>
      </c>
      <c r="C90" s="122">
        <v>3.7774248647275379</v>
      </c>
      <c r="D90" s="122">
        <v>2.6358999534146697E-2</v>
      </c>
      <c r="E90" s="123">
        <v>3.4196434884774814E-5</v>
      </c>
      <c r="F90" s="122">
        <v>143.91211040012595</v>
      </c>
      <c r="G90" s="122">
        <v>2.0055897200236803</v>
      </c>
      <c r="H90" s="122">
        <v>7.8192184075065563E-2</v>
      </c>
      <c r="I90" s="122">
        <v>2.4856988765752828</v>
      </c>
      <c r="J90" s="124">
        <v>3.5631950922903123E-16</v>
      </c>
      <c r="K90" s="133"/>
    </row>
    <row r="91" spans="1:11">
      <c r="A91" s="122"/>
      <c r="B91" s="122">
        <v>36940.276740530659</v>
      </c>
      <c r="C91" s="122">
        <v>1.0878091186774548</v>
      </c>
      <c r="D91" s="122">
        <v>5.1590619151825827E-2</v>
      </c>
      <c r="E91" s="123">
        <v>7.0744617943475821E-4</v>
      </c>
      <c r="F91" s="122">
        <v>55.522231531685655</v>
      </c>
      <c r="G91" s="122">
        <v>4.7878197362688155</v>
      </c>
      <c r="H91" s="122">
        <v>0.55748901639796833</v>
      </c>
      <c r="I91" s="122">
        <v>2.3209496764304207</v>
      </c>
      <c r="J91" s="124">
        <v>0</v>
      </c>
      <c r="K91" s="133"/>
    </row>
    <row r="92" spans="1:11">
      <c r="A92" s="122"/>
      <c r="B92" s="122">
        <v>164467.23553893389</v>
      </c>
      <c r="C92" s="122">
        <v>12.709376176555098</v>
      </c>
      <c r="D92" s="122">
        <v>0.27115653255488209</v>
      </c>
      <c r="E92" s="123">
        <v>4.1643651827568294E-3</v>
      </c>
      <c r="F92" s="122">
        <v>90.919966050040671</v>
      </c>
      <c r="G92" s="122">
        <v>3.045691924052492</v>
      </c>
      <c r="H92" s="122">
        <v>0.35313157763358799</v>
      </c>
      <c r="I92" s="122">
        <v>3.0224026460153732</v>
      </c>
      <c r="J92" s="124">
        <v>-1.9297094335696698E-16</v>
      </c>
      <c r="K92" s="133"/>
    </row>
    <row r="93" spans="1:11">
      <c r="A93" s="122"/>
      <c r="B93" s="122">
        <v>1650.6310738419097</v>
      </c>
      <c r="C93" s="122">
        <v>0.98107558710629472</v>
      </c>
      <c r="D93" s="122">
        <v>7.0660049641907644E-3</v>
      </c>
      <c r="E93" s="123">
        <v>3.3920300990839648E-5</v>
      </c>
      <c r="F93" s="122">
        <v>140.90319642064441</v>
      </c>
      <c r="G93" s="122">
        <v>2.3974978731739882</v>
      </c>
      <c r="H93" s="122">
        <v>8.4586701851277077E-2</v>
      </c>
      <c r="I93" s="122">
        <v>5.1132195499382158</v>
      </c>
      <c r="J93" s="124">
        <v>-1.4490305477424752E-16</v>
      </c>
      <c r="K93" s="133"/>
    </row>
    <row r="94" spans="1:11">
      <c r="A94" s="122"/>
      <c r="B94" s="122">
        <v>2494.962852865694</v>
      </c>
      <c r="C94" s="122">
        <v>2.1230510696975542</v>
      </c>
      <c r="D94" s="122">
        <v>1.3798142249686004E-2</v>
      </c>
      <c r="E94" s="123">
        <v>1.2208832921176694E-4</v>
      </c>
      <c r="F94" s="122">
        <v>144.91779233964647</v>
      </c>
      <c r="G94" s="122">
        <v>2.0842638321114539</v>
      </c>
      <c r="H94" s="122">
        <v>5.973596753457399E-2</v>
      </c>
      <c r="I94" s="122">
        <v>2.8458036459276821</v>
      </c>
      <c r="J94" s="124">
        <v>-2.9948328532065232E-16</v>
      </c>
      <c r="K94" s="133"/>
    </row>
    <row r="95" spans="1:11">
      <c r="A95" s="122"/>
      <c r="B95" s="122">
        <v>8222.1483945502405</v>
      </c>
      <c r="C95" s="122">
        <v>3.5887002177569376</v>
      </c>
      <c r="D95" s="122">
        <v>2.9161363066912877E-2</v>
      </c>
      <c r="E95" s="123">
        <v>6.9462586079635535E-4</v>
      </c>
      <c r="F95" s="122">
        <v>136.44806074129045</v>
      </c>
      <c r="G95" s="122">
        <v>2.1324047734352809</v>
      </c>
      <c r="H95" s="122">
        <v>0.11035967287797688</v>
      </c>
      <c r="I95" s="122">
        <v>4.8086382529799412</v>
      </c>
      <c r="J95" s="124">
        <v>8.6618062251836544E-17</v>
      </c>
      <c r="K95" s="133"/>
    </row>
    <row r="96" spans="1:11">
      <c r="A96" s="122"/>
      <c r="B96" s="122">
        <v>2569.6364670868306</v>
      </c>
      <c r="C96" s="122">
        <v>2.4347020413601084</v>
      </c>
      <c r="D96" s="122">
        <v>1.5911426643666911E-2</v>
      </c>
      <c r="E96" s="123">
        <v>6.0776795321255233E-5</v>
      </c>
      <c r="F96" s="122">
        <v>145.31671704245016</v>
      </c>
      <c r="G96" s="122">
        <v>2.0806849611143172</v>
      </c>
      <c r="H96" s="122">
        <v>5.5462491425190108E-2</v>
      </c>
      <c r="I96" s="122">
        <v>2.6455080809266702</v>
      </c>
      <c r="J96" s="124">
        <v>3.2271175995591737E-16</v>
      </c>
      <c r="K96" s="133"/>
    </row>
    <row r="97" spans="1:11">
      <c r="A97" s="122"/>
      <c r="B97" s="122">
        <v>40410.734337349357</v>
      </c>
      <c r="C97" s="122">
        <v>7.9987255418631458</v>
      </c>
      <c r="D97" s="122">
        <v>0.10042483467433891</v>
      </c>
      <c r="E97" s="123">
        <v>4.166323707604047E-3</v>
      </c>
      <c r="F97" s="122">
        <v>115.82298396383537</v>
      </c>
      <c r="G97" s="122">
        <v>2.3359995889612879</v>
      </c>
      <c r="H97" s="122">
        <v>0.21709484329594386</v>
      </c>
      <c r="I97" s="122">
        <v>3.3017590776261958</v>
      </c>
      <c r="J97" s="124">
        <v>-1.151548076526348E-16</v>
      </c>
      <c r="K97" s="133"/>
    </row>
    <row r="98" spans="1:11">
      <c r="A98" s="122"/>
      <c r="B98" s="122">
        <v>6424.9141255533259</v>
      </c>
      <c r="C98" s="122">
        <v>7.3570932465430285</v>
      </c>
      <c r="D98" s="122">
        <v>4.5512369992820802E-2</v>
      </c>
      <c r="E98" s="123">
        <v>1.0309039432798196E-4</v>
      </c>
      <c r="F98" s="122">
        <v>147.72537368302403</v>
      </c>
      <c r="G98" s="122">
        <v>2.0039158435223063</v>
      </c>
      <c r="H98" s="122">
        <v>4.9204079895022033E-2</v>
      </c>
      <c r="I98" s="122">
        <v>2.0853440625826098</v>
      </c>
      <c r="J98" s="124">
        <v>0</v>
      </c>
      <c r="K98" s="133"/>
    </row>
    <row r="99" spans="1:11">
      <c r="A99" s="122"/>
      <c r="B99" s="122">
        <v>1481.0438768548563</v>
      </c>
      <c r="C99" s="122">
        <v>1.3349458523851878</v>
      </c>
      <c r="D99" s="122">
        <v>9.0526135207864775E-3</v>
      </c>
      <c r="E99" s="123">
        <v>2.307220896272323E-4</v>
      </c>
      <c r="F99" s="122">
        <v>143.75657213319352</v>
      </c>
      <c r="G99" s="122">
        <v>2.1641141942752258</v>
      </c>
      <c r="H99" s="122">
        <v>6.7403518592674225E-2</v>
      </c>
      <c r="I99" s="122">
        <v>4.1592742822326896</v>
      </c>
      <c r="J99" s="124">
        <v>-2.9602182872736545E-16</v>
      </c>
      <c r="K99" s="133"/>
    </row>
    <row r="100" spans="1:11">
      <c r="A100" s="122"/>
      <c r="B100" s="122">
        <v>5039.7595322326943</v>
      </c>
      <c r="C100" s="122">
        <v>3.2382062846458224</v>
      </c>
      <c r="D100" s="122">
        <v>2.3655887176428175E-2</v>
      </c>
      <c r="E100" s="123">
        <v>5.758416492257785E-4</v>
      </c>
      <c r="F100" s="122">
        <v>141.5558849594224</v>
      </c>
      <c r="G100" s="122">
        <v>2.0925442149753053</v>
      </c>
      <c r="H100" s="122">
        <v>8.6975943405695144E-2</v>
      </c>
      <c r="I100" s="122">
        <v>2.6411864978952937</v>
      </c>
      <c r="J100" s="124">
        <v>-1.6070393278905109E-16</v>
      </c>
      <c r="K100" s="133"/>
    </row>
    <row r="101" spans="1:11">
      <c r="A101" s="122"/>
      <c r="B101" s="122">
        <v>3323.1260472074391</v>
      </c>
      <c r="C101" s="122">
        <v>4.1794941117914757</v>
      </c>
      <c r="D101" s="122">
        <v>2.5245599659240434E-2</v>
      </c>
      <c r="E101" s="123">
        <v>2.1423547724775868E-5</v>
      </c>
      <c r="F101" s="122">
        <v>151.4729136957522</v>
      </c>
      <c r="G101" s="122">
        <v>2.0496581787617294</v>
      </c>
      <c r="H101" s="122">
        <v>4.9309904048468904E-2</v>
      </c>
      <c r="I101" s="122">
        <v>2.2411080800356453</v>
      </c>
      <c r="J101" s="124">
        <v>0</v>
      </c>
      <c r="K101" s="133"/>
    </row>
    <row r="102" spans="1:11">
      <c r="A102" s="122"/>
      <c r="B102" s="122">
        <v>9129.8908811006113</v>
      </c>
      <c r="C102" s="122">
        <v>9.6827428732897367</v>
      </c>
      <c r="D102" s="122">
        <v>6.1678028647659359E-2</v>
      </c>
      <c r="E102" s="123">
        <v>1.9463087746748772E-4</v>
      </c>
      <c r="F102" s="122">
        <v>147.53497420967309</v>
      </c>
      <c r="G102" s="122">
        <v>2.0074099135159176</v>
      </c>
      <c r="H102" s="122">
        <v>5.7141856750380381E-2</v>
      </c>
      <c r="I102" s="122">
        <v>2.2196621915434287</v>
      </c>
      <c r="J102" s="124">
        <v>0</v>
      </c>
      <c r="K102" s="133"/>
    </row>
    <row r="103" spans="1:11">
      <c r="A103" s="122"/>
      <c r="B103" s="122">
        <v>7794.2505856760126</v>
      </c>
      <c r="C103" s="122">
        <v>2.0021847145269249</v>
      </c>
      <c r="D103" s="122">
        <v>2.2724451968864239E-2</v>
      </c>
      <c r="E103" s="123">
        <v>1.8972087746957872E-3</v>
      </c>
      <c r="F103" s="122">
        <v>122.32414409077188</v>
      </c>
      <c r="G103" s="122">
        <v>3.0864851476668056</v>
      </c>
      <c r="H103" s="122">
        <v>0.18850570136966679</v>
      </c>
      <c r="I103" s="122">
        <v>6.8785481238984261</v>
      </c>
      <c r="J103" s="124">
        <v>8.3669898271242158E-17</v>
      </c>
      <c r="K103" s="133"/>
    </row>
    <row r="104" spans="1:11">
      <c r="A104" s="122"/>
      <c r="B104" s="122">
        <v>655.6287647267269</v>
      </c>
      <c r="C104" s="122">
        <v>0.18658903092636639</v>
      </c>
      <c r="D104" s="122">
        <v>2.0633302527633228E-3</v>
      </c>
      <c r="E104" s="123">
        <v>4.2787994006063241E-4</v>
      </c>
      <c r="F104" s="122">
        <v>123.37476781567862</v>
      </c>
      <c r="G104" s="122">
        <v>3.3484768034360188</v>
      </c>
      <c r="H104" s="122">
        <v>0.1868914389582452</v>
      </c>
      <c r="I104" s="122">
        <v>6.0150598205325059</v>
      </c>
      <c r="J104" s="124">
        <v>1.7638959481402857E-16</v>
      </c>
      <c r="K104" s="133"/>
    </row>
    <row r="105" spans="1:11">
      <c r="A105" s="122"/>
      <c r="B105" s="122">
        <v>1632.9290920350563</v>
      </c>
      <c r="C105" s="122">
        <v>2.0084260474003943</v>
      </c>
      <c r="D105" s="122">
        <v>1.3010236812773563E-2</v>
      </c>
      <c r="E105" s="123">
        <v>8.469591660837121E-4</v>
      </c>
      <c r="F105" s="122">
        <v>148.5720724399493</v>
      </c>
      <c r="G105" s="122">
        <v>2.1116408361820471</v>
      </c>
      <c r="H105" s="122">
        <v>5.659511287423772E-2</v>
      </c>
      <c r="I105" s="122">
        <v>3.549207419057518</v>
      </c>
      <c r="J105" s="124">
        <v>2.3701660865095282E-16</v>
      </c>
      <c r="K105" s="133"/>
    </row>
    <row r="106" spans="1:11">
      <c r="A106" s="122"/>
      <c r="B106" s="122">
        <v>5309.6520760562198</v>
      </c>
      <c r="C106" s="122">
        <v>6.8937447486764638</v>
      </c>
      <c r="D106" s="122">
        <v>4.1623528962676751E-2</v>
      </c>
      <c r="E106" s="123">
        <v>3.8587321020530344E-5</v>
      </c>
      <c r="F106" s="122">
        <v>151.29782045850311</v>
      </c>
      <c r="G106" s="122">
        <v>2.0543681385225807</v>
      </c>
      <c r="H106" s="122">
        <v>4.9695925901853885E-2</v>
      </c>
      <c r="I106" s="122">
        <v>1.8555765517142762</v>
      </c>
      <c r="J106" s="124">
        <v>2.3299310551917411E-16</v>
      </c>
      <c r="K106" s="133"/>
    </row>
    <row r="107" spans="1:11">
      <c r="A107" s="122"/>
      <c r="B107" s="122">
        <v>4908.0140891585652</v>
      </c>
      <c r="C107" s="122">
        <v>5.7295316867523765</v>
      </c>
      <c r="D107" s="122">
        <v>3.6431901703919987E-2</v>
      </c>
      <c r="E107" s="123">
        <v>1.0530380869662169E-4</v>
      </c>
      <c r="F107" s="122">
        <v>145.80315634046423</v>
      </c>
      <c r="G107" s="122">
        <v>2.0437980874715223</v>
      </c>
      <c r="H107" s="122">
        <v>5.3303250631041826E-2</v>
      </c>
      <c r="I107" s="122">
        <v>1.8875985331110106</v>
      </c>
      <c r="J107" s="124">
        <v>0</v>
      </c>
      <c r="K107" s="133"/>
    </row>
    <row r="108" spans="1:11">
      <c r="A108" s="122"/>
      <c r="B108" s="122">
        <v>8848.0475732718005</v>
      </c>
      <c r="C108" s="122">
        <v>6.9174531209886654</v>
      </c>
      <c r="D108" s="122">
        <v>4.8493339671037777E-2</v>
      </c>
      <c r="E108" s="123">
        <v>7.9270640221650507E-5</v>
      </c>
      <c r="F108" s="122">
        <v>143.64229230247798</v>
      </c>
      <c r="G108" s="122">
        <v>2.0124570075340342</v>
      </c>
      <c r="H108" s="122">
        <v>7.9762023777944599E-2</v>
      </c>
      <c r="I108" s="122">
        <v>2.1523062420505785</v>
      </c>
      <c r="J108" s="124">
        <v>-4.1010922273207574E-16</v>
      </c>
      <c r="K108" s="133"/>
    </row>
    <row r="109" spans="1:11">
      <c r="A109" s="105"/>
      <c r="B109" s="143">
        <v>15613.338066915758</v>
      </c>
      <c r="C109" s="105">
        <v>4.9842097666759519</v>
      </c>
      <c r="D109" s="105">
        <v>4.4795726979507622E-2</v>
      </c>
      <c r="E109" s="106">
        <v>7.2293070922155723E-4</v>
      </c>
      <c r="F109" s="105">
        <v>136.28233287876827</v>
      </c>
      <c r="G109" s="105">
        <v>31.25314698056113</v>
      </c>
      <c r="H109" s="143">
        <v>0.11407105001120804</v>
      </c>
      <c r="I109" s="143">
        <v>201.71338330397154</v>
      </c>
      <c r="J109" s="144">
        <v>3.3995692877861499E-19</v>
      </c>
      <c r="K109" s="138"/>
    </row>
    <row r="110" spans="1:11">
      <c r="A110" s="139" t="s">
        <v>343</v>
      </c>
      <c r="B110" s="139">
        <v>34645.681824171748</v>
      </c>
      <c r="C110" s="139">
        <v>25.21016915323958</v>
      </c>
      <c r="D110" s="139">
        <v>9.4430629067603938E-2</v>
      </c>
      <c r="E110" s="140">
        <v>1.7972848073296874E-6</v>
      </c>
      <c r="F110" s="139">
        <v>290.77691716791173</v>
      </c>
      <c r="G110" s="139">
        <v>1.959776777936588</v>
      </c>
      <c r="H110" s="139">
        <v>0.10432893139266801</v>
      </c>
      <c r="I110" s="139">
        <v>0.97581905485005105</v>
      </c>
      <c r="J110" s="141">
        <v>-2.3221716543910653E-16</v>
      </c>
      <c r="K110" s="142"/>
    </row>
    <row r="111" spans="1:11">
      <c r="A111" s="122"/>
      <c r="B111" s="122">
        <v>37560.446491884628</v>
      </c>
      <c r="C111" s="122">
        <v>62.764722761063091</v>
      </c>
      <c r="D111" s="122">
        <v>0.19491676671838321</v>
      </c>
      <c r="E111" s="123">
        <v>2.4993898606114373E-6</v>
      </c>
      <c r="F111" s="122">
        <v>309.35401007944637</v>
      </c>
      <c r="G111" s="122">
        <v>1.9466217872418565</v>
      </c>
      <c r="H111" s="122">
        <v>4.9272910149057741E-2</v>
      </c>
      <c r="I111" s="122">
        <v>0.92495530586067876</v>
      </c>
      <c r="J111" s="124">
        <v>-2.4664248835759677E-16</v>
      </c>
      <c r="K111" s="133"/>
    </row>
    <row r="112" spans="1:11">
      <c r="A112" s="122"/>
      <c r="B112" s="122">
        <v>28582.411522317816</v>
      </c>
      <c r="C112" s="122">
        <v>30.271991708524876</v>
      </c>
      <c r="D112" s="122">
        <v>0.10157578963346571</v>
      </c>
      <c r="E112" s="123">
        <v>1.5617094684623345E-5</v>
      </c>
      <c r="F112" s="122">
        <v>302.60528099920981</v>
      </c>
      <c r="G112" s="122">
        <v>1.9640272431511829</v>
      </c>
      <c r="H112" s="122">
        <v>7.9553666918560889E-2</v>
      </c>
      <c r="I112" s="122">
        <v>2.5910523556206053</v>
      </c>
      <c r="J112" s="124">
        <v>1.7453258481981586E-16</v>
      </c>
      <c r="K112" s="133"/>
    </row>
    <row r="113" spans="1:11">
      <c r="A113" s="122"/>
      <c r="B113" s="122">
        <v>616685.95192727295</v>
      </c>
      <c r="C113" s="122">
        <v>9.9850017379142066</v>
      </c>
      <c r="D113" s="122">
        <v>0.72960948437062279</v>
      </c>
      <c r="E113" s="123">
        <v>2.7433057891207553E-6</v>
      </c>
      <c r="F113" s="122">
        <v>39.177722929178664</v>
      </c>
      <c r="G113" s="122">
        <v>1.9908528226210696</v>
      </c>
      <c r="H113" s="122">
        <v>0.67676520964167652</v>
      </c>
      <c r="I113" s="122">
        <v>0.43954384789208006</v>
      </c>
      <c r="J113" s="124">
        <v>-5.0749160224684398E-16</v>
      </c>
      <c r="K113" s="133"/>
    </row>
    <row r="114" spans="1:11">
      <c r="A114" s="122"/>
      <c r="B114" s="122">
        <v>106268.5341280375</v>
      </c>
      <c r="C114" s="122">
        <v>30.094211974800828</v>
      </c>
      <c r="D114" s="122">
        <v>0.19466000622141583</v>
      </c>
      <c r="E114" s="123">
        <v>1.3918391248317506E-6</v>
      </c>
      <c r="F114" s="122">
        <v>233.86378461384061</v>
      </c>
      <c r="G114" s="122">
        <v>1.9510698894742002</v>
      </c>
      <c r="H114" s="122">
        <v>0.23808874892915774</v>
      </c>
      <c r="I114" s="122">
        <v>0.63966280496563988</v>
      </c>
      <c r="J114" s="124">
        <v>0</v>
      </c>
      <c r="K114" s="133"/>
    </row>
    <row r="115" spans="1:11">
      <c r="A115" s="122"/>
      <c r="B115" s="122">
        <v>246726.98203966866</v>
      </c>
      <c r="C115" s="122">
        <v>7.901066047490759</v>
      </c>
      <c r="D115" s="122">
        <v>0.3152651222540091</v>
      </c>
      <c r="E115" s="123">
        <v>5.2499617521632401E-6</v>
      </c>
      <c r="F115" s="122">
        <v>67.423887756215422</v>
      </c>
      <c r="G115" s="122">
        <v>2.3277314102831639</v>
      </c>
      <c r="H115" s="122">
        <v>0.61458191107353333</v>
      </c>
      <c r="I115" s="122">
        <v>0.57916400678988766</v>
      </c>
      <c r="J115" s="124">
        <v>0</v>
      </c>
      <c r="K115" s="133"/>
    </row>
    <row r="116" spans="1:11">
      <c r="A116" s="122"/>
      <c r="B116" s="122">
        <v>46367.142323541921</v>
      </c>
      <c r="C116" s="122">
        <v>21.90200667652509</v>
      </c>
      <c r="D116" s="122">
        <v>0.10902807175178975</v>
      </c>
      <c r="E116" s="123">
        <v>1.3499965612725296E-6</v>
      </c>
      <c r="F116" s="122">
        <v>260.65842780805673</v>
      </c>
      <c r="G116" s="122">
        <v>2.0118505763663959</v>
      </c>
      <c r="H116" s="122">
        <v>0.17118981750448728</v>
      </c>
      <c r="I116" s="122">
        <v>1.2567946607170486</v>
      </c>
      <c r="J116" s="124">
        <v>0</v>
      </c>
      <c r="K116" s="133"/>
    </row>
    <row r="117" spans="1:11">
      <c r="A117" s="122"/>
      <c r="B117" s="122">
        <v>963489.35257155495</v>
      </c>
      <c r="C117" s="122">
        <v>16.328661054689196</v>
      </c>
      <c r="D117" s="122">
        <v>1.252483228992421</v>
      </c>
      <c r="E117" s="123">
        <v>1.2264240799269447E-5</v>
      </c>
      <c r="F117" s="122">
        <v>38.097949731284075</v>
      </c>
      <c r="G117" s="122">
        <v>2.1053552738778949</v>
      </c>
      <c r="H117" s="122">
        <v>0.68239751570544116</v>
      </c>
      <c r="I117" s="122">
        <v>0.45396117207547609</v>
      </c>
      <c r="J117" s="124">
        <v>-9.293003818596722E-16</v>
      </c>
      <c r="K117" s="133"/>
    </row>
    <row r="118" spans="1:11">
      <c r="A118" s="122"/>
      <c r="B118" s="122">
        <v>181646.85980273705</v>
      </c>
      <c r="C118" s="122">
        <v>25.001380757552315</v>
      </c>
      <c r="D118" s="122">
        <v>0.29832613367912009</v>
      </c>
      <c r="E118" s="123">
        <v>1.3997171310549594E-6</v>
      </c>
      <c r="F118" s="122">
        <v>166.2842146045684</v>
      </c>
      <c r="G118" s="122">
        <v>2.3116320708124185</v>
      </c>
      <c r="H118" s="122">
        <v>0.38978274828763798</v>
      </c>
      <c r="I118" s="122">
        <v>1.1942923613541176</v>
      </c>
      <c r="J118" s="124">
        <v>0</v>
      </c>
      <c r="K118" s="133"/>
    </row>
    <row r="119" spans="1:11">
      <c r="A119" s="122"/>
      <c r="B119" s="122">
        <v>117898.75579795611</v>
      </c>
      <c r="C119" s="122">
        <v>29.237733733772533</v>
      </c>
      <c r="D119" s="122">
        <v>0.2254214307021257</v>
      </c>
      <c r="E119" s="123">
        <v>7.1257781467714892E-6</v>
      </c>
      <c r="F119" s="122">
        <v>212.73503094983397</v>
      </c>
      <c r="G119" s="122">
        <v>2.0707282785906722</v>
      </c>
      <c r="H119" s="122">
        <v>0.28192913131122144</v>
      </c>
      <c r="I119" s="122">
        <v>1.3655267449322266</v>
      </c>
      <c r="J119" s="124">
        <v>3.1410647700392042E-16</v>
      </c>
      <c r="K119" s="133"/>
    </row>
    <row r="120" spans="1:11">
      <c r="A120" s="122"/>
      <c r="B120" s="122">
        <v>75653.55735644087</v>
      </c>
      <c r="C120" s="122">
        <v>28.532040843314856</v>
      </c>
      <c r="D120" s="122">
        <v>0.16059896687968014</v>
      </c>
      <c r="E120" s="123">
        <v>2.9959139746201366E-6</v>
      </c>
      <c r="F120" s="122">
        <v>256.91319614575576</v>
      </c>
      <c r="G120" s="122">
        <v>3.6144355044152001</v>
      </c>
      <c r="H120" s="122">
        <v>0.18676617058802367</v>
      </c>
      <c r="I120" s="122">
        <v>10.070900753401544</v>
      </c>
      <c r="J120" s="124">
        <v>1.4640053757326013E-16</v>
      </c>
      <c r="K120" s="133"/>
    </row>
    <row r="121" spans="1:11">
      <c r="A121" s="122"/>
      <c r="B121" s="122">
        <v>113933.95938228427</v>
      </c>
      <c r="C121" s="122">
        <v>23.547233950790371</v>
      </c>
      <c r="D121" s="122">
        <v>0.21412849750913726</v>
      </c>
      <c r="E121" s="123">
        <v>2.4866701773331452E-6</v>
      </c>
      <c r="F121" s="122">
        <v>196.2266405620714</v>
      </c>
      <c r="G121" s="122">
        <v>1.9727959872341718</v>
      </c>
      <c r="H121" s="122">
        <v>0.32745216542622951</v>
      </c>
      <c r="I121" s="122">
        <v>0.78077156904736622</v>
      </c>
      <c r="J121" s="124">
        <v>2.8831288685130352E-16</v>
      </c>
      <c r="K121" s="133"/>
    </row>
    <row r="122" spans="1:11">
      <c r="A122" s="122"/>
      <c r="B122" s="122">
        <v>38246.074098477307</v>
      </c>
      <c r="C122" s="122">
        <v>21.388604401175652</v>
      </c>
      <c r="D122" s="122">
        <v>0.10512536938939838</v>
      </c>
      <c r="E122" s="123">
        <v>3.0116815551434887E-6</v>
      </c>
      <c r="F122" s="122">
        <v>262.82388654563715</v>
      </c>
      <c r="G122" s="122">
        <v>1.9909098565475596</v>
      </c>
      <c r="H122" s="122">
        <v>0.17144366406551545</v>
      </c>
      <c r="I122" s="122">
        <v>1.1925641928520607</v>
      </c>
      <c r="J122" s="124">
        <v>1.8704101866097884E-16</v>
      </c>
      <c r="K122" s="133"/>
    </row>
    <row r="123" spans="1:11">
      <c r="A123" s="122"/>
      <c r="B123" s="122">
        <v>71197.293829923306</v>
      </c>
      <c r="C123" s="122">
        <v>32.188144650552786</v>
      </c>
      <c r="D123" s="122">
        <v>0.17819239812646423</v>
      </c>
      <c r="E123" s="123">
        <v>5.2306055347719336E-6</v>
      </c>
      <c r="F123" s="122">
        <v>250.00460948384236</v>
      </c>
      <c r="G123" s="122">
        <v>1.9566478663759481</v>
      </c>
      <c r="H123" s="122">
        <v>0.1985273303209957</v>
      </c>
      <c r="I123" s="122">
        <v>0.68713683806264381</v>
      </c>
      <c r="J123" s="124">
        <v>0</v>
      </c>
      <c r="K123" s="133"/>
    </row>
    <row r="124" spans="1:11">
      <c r="A124" s="122"/>
      <c r="B124" s="122">
        <v>354391.82565180841</v>
      </c>
      <c r="C124" s="122">
        <v>4.6815224779858706</v>
      </c>
      <c r="D124" s="122">
        <v>0.56828284539729068</v>
      </c>
      <c r="E124" s="123">
        <v>2.0903697163248043E-6</v>
      </c>
      <c r="F124" s="122">
        <v>24.568240242870321</v>
      </c>
      <c r="G124" s="122">
        <v>1.9538412335907966</v>
      </c>
      <c r="H124" s="122">
        <v>0.70855788710945489</v>
      </c>
      <c r="I124" s="122">
        <v>0.51162874465573904</v>
      </c>
      <c r="J124" s="124">
        <v>-4.4424854510003115E-16</v>
      </c>
      <c r="K124" s="133"/>
    </row>
    <row r="125" spans="1:11">
      <c r="A125" s="122"/>
      <c r="B125" s="122">
        <v>531932.55723647575</v>
      </c>
      <c r="C125" s="122">
        <v>4.9259842057632133</v>
      </c>
      <c r="D125" s="122">
        <v>0.84551466666046282</v>
      </c>
      <c r="E125" s="123">
        <v>1.2356561210390265E-4</v>
      </c>
      <c r="F125" s="122">
        <v>17.702704852790728</v>
      </c>
      <c r="G125" s="122">
        <v>1.9761818819794521</v>
      </c>
      <c r="H125" s="122">
        <v>0.72807430913463989</v>
      </c>
      <c r="I125" s="122">
        <v>0.4839722479524472</v>
      </c>
      <c r="J125" s="124">
        <v>4.6432583554753934E-16</v>
      </c>
      <c r="K125" s="133"/>
    </row>
    <row r="126" spans="1:11">
      <c r="A126" s="122"/>
      <c r="B126" s="122">
        <v>128327.27417170547</v>
      </c>
      <c r="C126" s="122">
        <v>33.116142328238581</v>
      </c>
      <c r="D126" s="122">
        <v>0.28543247640923208</v>
      </c>
      <c r="E126" s="123">
        <v>8.5591371958575059E-6</v>
      </c>
      <c r="F126" s="122">
        <v>200.45515061920602</v>
      </c>
      <c r="G126" s="122">
        <v>1.9552402848216075</v>
      </c>
      <c r="H126" s="122">
        <v>0.30876377607473376</v>
      </c>
      <c r="I126" s="122">
        <v>0.64003734517928812</v>
      </c>
      <c r="J126" s="124">
        <v>0</v>
      </c>
      <c r="K126" s="133"/>
    </row>
    <row r="127" spans="1:11">
      <c r="A127" s="122"/>
      <c r="B127" s="122">
        <v>5668.3959424619325</v>
      </c>
      <c r="C127" s="122">
        <v>1.8444885007119181</v>
      </c>
      <c r="D127" s="122">
        <v>1.3360488406301376E-2</v>
      </c>
      <c r="E127" s="123">
        <v>5.1637384645777205E-6</v>
      </c>
      <c r="F127" s="122">
        <v>221.38932745731773</v>
      </c>
      <c r="G127" s="122">
        <v>2.2590363738493391</v>
      </c>
      <c r="H127" s="122">
        <v>0.27035155635436553</v>
      </c>
      <c r="I127" s="122">
        <v>2.0635533716592476</v>
      </c>
      <c r="J127" s="124">
        <v>-1.9052908732620882E-16</v>
      </c>
      <c r="K127" s="133"/>
    </row>
    <row r="128" spans="1:11">
      <c r="A128" s="122"/>
      <c r="B128" s="122">
        <v>9047.5514081789952</v>
      </c>
      <c r="C128" s="122">
        <v>5.3327232930817736</v>
      </c>
      <c r="D128" s="122">
        <v>2.7060126903745273E-2</v>
      </c>
      <c r="E128" s="123">
        <v>6.5343129245180701E-6</v>
      </c>
      <c r="F128" s="122">
        <v>263.30072704937686</v>
      </c>
      <c r="G128" s="122">
        <v>2.0829082561772347</v>
      </c>
      <c r="H128" s="122">
        <v>0.18320294953126184</v>
      </c>
      <c r="I128" s="122">
        <v>1.5845384800243536</v>
      </c>
      <c r="J128" s="124">
        <v>-2.691084191412852E-16</v>
      </c>
      <c r="K128" s="133"/>
    </row>
    <row r="129" spans="1:11">
      <c r="A129" s="122"/>
      <c r="B129" s="122">
        <v>211447.37175468649</v>
      </c>
      <c r="C129" s="122">
        <v>13.163298328673189</v>
      </c>
      <c r="D129" s="122">
        <v>0.38814678263591401</v>
      </c>
      <c r="E129" s="123">
        <v>3.1047508530570983E-6</v>
      </c>
      <c r="F129" s="122">
        <v>86.904755938233492</v>
      </c>
      <c r="G129" s="122">
        <v>1.9535009283405247</v>
      </c>
      <c r="H129" s="122">
        <v>0.57291627039828941</v>
      </c>
      <c r="I129" s="122">
        <v>0.55659463443159685</v>
      </c>
      <c r="J129" s="124">
        <v>4.0842995239879104E-16</v>
      </c>
      <c r="K129" s="133"/>
    </row>
    <row r="130" spans="1:11">
      <c r="A130" s="122"/>
      <c r="B130" s="122">
        <v>268917.33058946853</v>
      </c>
      <c r="C130" s="122">
        <v>14.072421258306678</v>
      </c>
      <c r="D130" s="122">
        <v>0.49966679370964584</v>
      </c>
      <c r="E130" s="123">
        <v>1.7061981063840811E-5</v>
      </c>
      <c r="F130" s="122">
        <v>74.362476481893623</v>
      </c>
      <c r="G130" s="122">
        <v>1.9604318158182275</v>
      </c>
      <c r="H130" s="122">
        <v>0.59930481266529845</v>
      </c>
      <c r="I130" s="122">
        <v>0.51880003008300235</v>
      </c>
      <c r="J130" s="124">
        <v>0</v>
      </c>
      <c r="K130" s="133"/>
    </row>
    <row r="131" spans="1:11">
      <c r="A131" s="122"/>
      <c r="B131" s="122">
        <v>5627.5644856121198</v>
      </c>
      <c r="C131" s="122">
        <v>2.7113135018487795</v>
      </c>
      <c r="D131" s="122">
        <v>1.5891332872790435E-2</v>
      </c>
      <c r="E131" s="123">
        <v>3.4623179905573736E-6</v>
      </c>
      <c r="F131" s="122">
        <v>243.65882425282356</v>
      </c>
      <c r="G131" s="122">
        <v>2.204527287729948</v>
      </c>
      <c r="H131" s="122">
        <v>0.21580319213256485</v>
      </c>
      <c r="I131" s="122">
        <v>1.9695882874009314</v>
      </c>
      <c r="J131" s="124">
        <v>2.0455461630481831E-16</v>
      </c>
      <c r="K131" s="133"/>
    </row>
    <row r="132" spans="1:11">
      <c r="A132" s="122"/>
      <c r="B132" s="122">
        <v>54744.629394552408</v>
      </c>
      <c r="C132" s="122">
        <v>20.75250627643835</v>
      </c>
      <c r="D132" s="122">
        <v>0.14230559703650003</v>
      </c>
      <c r="E132" s="123">
        <v>9.4238476462921964E-6</v>
      </c>
      <c r="F132" s="122">
        <v>228.50548112226122</v>
      </c>
      <c r="G132" s="122">
        <v>2.007661892949288</v>
      </c>
      <c r="H132" s="122">
        <v>0.258368113055992</v>
      </c>
      <c r="I132" s="122">
        <v>0.90859797998867353</v>
      </c>
      <c r="J132" s="124">
        <v>-4.8689786929742438E-16</v>
      </c>
      <c r="K132" s="133"/>
    </row>
    <row r="133" spans="1:11">
      <c r="A133" s="122"/>
      <c r="B133" s="122">
        <v>16522.384767436986</v>
      </c>
      <c r="C133" s="122">
        <v>15.964402190326037</v>
      </c>
      <c r="D133" s="122">
        <v>6.4549606260463174E-2</v>
      </c>
      <c r="E133" s="123">
        <v>2.7883902580519255E-6</v>
      </c>
      <c r="F133" s="122">
        <v>285.86335151091026</v>
      </c>
      <c r="G133" s="122">
        <v>2.0059072979852721</v>
      </c>
      <c r="H133" s="122">
        <v>0.12853578943423816</v>
      </c>
      <c r="I133" s="122">
        <v>1.7257231343130166</v>
      </c>
      <c r="J133" s="124">
        <v>0</v>
      </c>
      <c r="K133" s="133"/>
    </row>
    <row r="134" spans="1:11">
      <c r="A134" s="122"/>
      <c r="B134" s="122">
        <v>7617.2155527399636</v>
      </c>
      <c r="C134" s="122">
        <v>13.63574804433553</v>
      </c>
      <c r="D134" s="122">
        <v>4.3973591297026542E-2</v>
      </c>
      <c r="E134" s="123">
        <v>2.7427423554379297E-5</v>
      </c>
      <c r="F134" s="122">
        <v>307.33665318953854</v>
      </c>
      <c r="G134" s="122">
        <v>2.0421781225928815</v>
      </c>
      <c r="H134" s="122">
        <v>7.3871988241378805E-2</v>
      </c>
      <c r="I134" s="122">
        <v>3.798913337724084</v>
      </c>
      <c r="J134" s="124">
        <v>-3.4345391068411534E-16</v>
      </c>
      <c r="K134" s="133"/>
    </row>
    <row r="135" spans="1:11">
      <c r="A135" s="122"/>
      <c r="B135" s="122">
        <v>11332.949609375013</v>
      </c>
      <c r="C135" s="122">
        <v>25.525785235391016</v>
      </c>
      <c r="D135" s="122">
        <v>7.7000165078799976E-2</v>
      </c>
      <c r="E135" s="123">
        <v>4.7475882695852487E-6</v>
      </c>
      <c r="F135" s="122">
        <v>313.96903280308698</v>
      </c>
      <c r="G135" s="122">
        <v>1.9694955287392684</v>
      </c>
      <c r="H135" s="122">
        <v>5.9795469788133965E-2</v>
      </c>
      <c r="I135" s="122">
        <v>1.957563839581784</v>
      </c>
      <c r="J135" s="124">
        <v>1.1518589148308417E-16</v>
      </c>
      <c r="K135" s="133"/>
    </row>
    <row r="136" spans="1:11">
      <c r="A136" s="145"/>
      <c r="B136" s="146">
        <v>164787.69437156816</v>
      </c>
      <c r="C136" s="145">
        <v>20.003050195865658</v>
      </c>
      <c r="D136" s="145">
        <v>0.27480562953706966</v>
      </c>
      <c r="E136" s="147">
        <v>1.0734344228456233E-5</v>
      </c>
      <c r="F136" s="145">
        <v>198.26778018835236</v>
      </c>
      <c r="G136" s="145">
        <v>100.42414185943068</v>
      </c>
      <c r="H136" s="146">
        <v>0.31844715520132916</v>
      </c>
      <c r="I136" s="146">
        <v>141.72958191945449</v>
      </c>
      <c r="J136" s="148">
        <v>-5.1807679569568182E-17</v>
      </c>
      <c r="K136" s="149"/>
    </row>
    <row r="137" spans="1:11">
      <c r="J137" s="150"/>
      <c r="K137" s="150"/>
    </row>
  </sheetData>
  <mergeCells count="3">
    <mergeCell ref="A4:A5"/>
    <mergeCell ref="J4:J5"/>
    <mergeCell ref="K4:K5"/>
  </mergeCells>
  <conditionalFormatting sqref="C6:D31">
    <cfRule type="cellIs" dxfId="347" priority="305" stopIfTrue="1" operator="lessThan">
      <formula>0.1</formula>
    </cfRule>
    <cfRule type="cellIs" dxfId="346" priority="313" stopIfTrue="1" operator="lessThan">
      <formula>1</formula>
    </cfRule>
    <cfRule type="cellIs" dxfId="345" priority="314" operator="lessThan">
      <formula>10</formula>
    </cfRule>
  </conditionalFormatting>
  <conditionalFormatting sqref="C32:D54">
    <cfRule type="cellIs" dxfId="344" priority="339" stopIfTrue="1" operator="lessThan">
      <formula>1</formula>
    </cfRule>
    <cfRule type="cellIs" dxfId="343" priority="340" operator="lessThan">
      <formula>10</formula>
    </cfRule>
  </conditionalFormatting>
  <conditionalFormatting sqref="C44:D48">
    <cfRule type="cellIs" dxfId="342" priority="19" stopIfTrue="1" operator="lessThan">
      <formula>1</formula>
    </cfRule>
    <cfRule type="cellIs" dxfId="341" priority="20" operator="lessThan">
      <formula>10</formula>
    </cfRule>
    <cfRule type="cellIs" dxfId="340" priority="43" stopIfTrue="1" operator="lessThan">
      <formula>1</formula>
    </cfRule>
    <cfRule type="cellIs" dxfId="339" priority="44" operator="lessThan">
      <formula>10</formula>
    </cfRule>
  </conditionalFormatting>
  <conditionalFormatting sqref="C44:D53">
    <cfRule type="cellIs" dxfId="338" priority="68" stopIfTrue="1" operator="lessThan">
      <formula>1</formula>
    </cfRule>
    <cfRule type="cellIs" dxfId="337" priority="69" operator="lessThan">
      <formula>10</formula>
    </cfRule>
  </conditionalFormatting>
  <conditionalFormatting sqref="C49:D53">
    <cfRule type="cellIs" dxfId="336" priority="94" stopIfTrue="1" operator="lessThan">
      <formula>1</formula>
    </cfRule>
    <cfRule type="cellIs" dxfId="335" priority="95" operator="lessThan">
      <formula>10</formula>
    </cfRule>
    <cfRule type="cellIs" dxfId="334" priority="117" stopIfTrue="1" operator="lessThan">
      <formula>1</formula>
    </cfRule>
    <cfRule type="cellIs" dxfId="333" priority="118" operator="lessThan">
      <formula>10</formula>
    </cfRule>
  </conditionalFormatting>
  <conditionalFormatting sqref="C55:D107 J32:J107 G55:G81 G6:G31 I6:J31">
    <cfRule type="cellIs" dxfId="332" priority="242" stopIfTrue="1" operator="lessThan">
      <formula>1</formula>
    </cfRule>
  </conditionalFormatting>
  <conditionalFormatting sqref="C56:D63">
    <cfRule type="cellIs" dxfId="331" priority="137" stopIfTrue="1" operator="lessThan">
      <formula>1</formula>
    </cfRule>
    <cfRule type="cellIs" dxfId="330" priority="138" operator="lessThan">
      <formula>10</formula>
    </cfRule>
  </conditionalFormatting>
  <conditionalFormatting sqref="C56:D81">
    <cfRule type="cellIs" dxfId="329" priority="161" stopIfTrue="1" operator="lessThan">
      <formula>1</formula>
    </cfRule>
    <cfRule type="cellIs" dxfId="328" priority="162" operator="lessThan">
      <formula>10</formula>
    </cfRule>
  </conditionalFormatting>
  <conditionalFormatting sqref="C64:D78">
    <cfRule type="cellIs" dxfId="327" priority="300" stopIfTrue="1" operator="lessThan">
      <formula>1</formula>
    </cfRule>
    <cfRule type="cellIs" dxfId="326" priority="301" operator="lessThan">
      <formula>10</formula>
    </cfRule>
  </conditionalFormatting>
  <conditionalFormatting sqref="C64:D81">
    <cfRule type="cellIs" dxfId="325" priority="198" stopIfTrue="1" operator="lessThan">
      <formula>1</formula>
    </cfRule>
    <cfRule type="cellIs" dxfId="324" priority="199" operator="lessThan">
      <formula>10</formula>
    </cfRule>
  </conditionalFormatting>
  <conditionalFormatting sqref="C83:D108">
    <cfRule type="cellIs" dxfId="323" priority="218" stopIfTrue="1" operator="lessThan">
      <formula>1</formula>
    </cfRule>
    <cfRule type="cellIs" dxfId="322" priority="219" operator="lessThan">
      <formula>10</formula>
    </cfRule>
  </conditionalFormatting>
  <conditionalFormatting sqref="C83:D135">
    <cfRule type="cellIs" dxfId="321" priority="235" stopIfTrue="1" operator="lessThan">
      <formula>1</formula>
    </cfRule>
    <cfRule type="cellIs" dxfId="320" priority="236" operator="lessThan">
      <formula>10</formula>
    </cfRule>
  </conditionalFormatting>
  <conditionalFormatting sqref="C110:D123">
    <cfRule type="cellIs" dxfId="319" priority="280" stopIfTrue="1" operator="lessThan">
      <formula>1</formula>
    </cfRule>
    <cfRule type="cellIs" dxfId="318" priority="281" operator="lessThan">
      <formula>10</formula>
    </cfRule>
  </conditionalFormatting>
  <conditionalFormatting sqref="C136:D136">
    <cfRule type="cellIs" dxfId="317" priority="260" stopIfTrue="1" operator="lessThan">
      <formula>1</formula>
    </cfRule>
    <cfRule type="cellIs" dxfId="316" priority="261" operator="lessThan">
      <formula>10</formula>
    </cfRule>
  </conditionalFormatting>
  <conditionalFormatting sqref="C44:E48">
    <cfRule type="cellIs" dxfId="315" priority="3" stopIfTrue="1" operator="lessThan">
      <formula>0.1</formula>
    </cfRule>
    <cfRule type="cellIs" dxfId="314" priority="29" stopIfTrue="1" operator="lessThan">
      <formula>0.1</formula>
    </cfRule>
  </conditionalFormatting>
  <conditionalFormatting sqref="C44:E53">
    <cfRule type="cellIs" dxfId="313" priority="52" stopIfTrue="1" operator="lessThan">
      <formula>0.1</formula>
    </cfRule>
  </conditionalFormatting>
  <conditionalFormatting sqref="C49:E53">
    <cfRule type="cellIs" dxfId="312" priority="80" stopIfTrue="1" operator="lessThan">
      <formula>0.1</formula>
    </cfRule>
    <cfRule type="cellIs" dxfId="311" priority="103" stopIfTrue="1" operator="lessThan">
      <formula>0.1</formula>
    </cfRule>
  </conditionalFormatting>
  <conditionalFormatting sqref="C56:E63">
    <cfRule type="cellIs" dxfId="310" priority="121" stopIfTrue="1" operator="lessThan">
      <formula>0.1</formula>
    </cfRule>
  </conditionalFormatting>
  <conditionalFormatting sqref="C56:E81">
    <cfRule type="cellIs" dxfId="309" priority="147" stopIfTrue="1" operator="lessThan">
      <formula>0.1</formula>
    </cfRule>
  </conditionalFormatting>
  <conditionalFormatting sqref="C64:E78">
    <cfRule type="cellIs" dxfId="308" priority="284" stopIfTrue="1" operator="lessThan">
      <formula>0.1</formula>
    </cfRule>
  </conditionalFormatting>
  <conditionalFormatting sqref="C64:E81">
    <cfRule type="cellIs" dxfId="307" priority="184" stopIfTrue="1" operator="lessThan">
      <formula>0.1</formula>
    </cfRule>
  </conditionalFormatting>
  <conditionalFormatting sqref="C83:E108">
    <cfRule type="cellIs" dxfId="306" priority="202" stopIfTrue="1" operator="lessThan">
      <formula>0.1</formula>
    </cfRule>
    <cfRule type="cellIs" dxfId="305" priority="228" stopIfTrue="1" operator="lessThan">
      <formula>0.1</formula>
    </cfRule>
  </conditionalFormatting>
  <conditionalFormatting sqref="C109:E135 C32:E107">
    <cfRule type="cellIs" dxfId="304" priority="325" stopIfTrue="1" operator="lessThan">
      <formula>0.1</formula>
    </cfRule>
  </conditionalFormatting>
  <conditionalFormatting sqref="C110:E123">
    <cfRule type="cellIs" dxfId="303" priority="264" stopIfTrue="1" operator="lessThan">
      <formula>0.1</formula>
    </cfRule>
  </conditionalFormatting>
  <conditionalFormatting sqref="C136:E136">
    <cfRule type="cellIs" dxfId="302" priority="246" stopIfTrue="1" operator="lessThan">
      <formula>0.1</formula>
    </cfRule>
  </conditionalFormatting>
  <conditionalFormatting sqref="E6:E31">
    <cfRule type="cellIs" dxfId="301" priority="321" stopIfTrue="1" operator="lessThan">
      <formula>0.1</formula>
    </cfRule>
    <cfRule type="cellIs" dxfId="300" priority="322" operator="lessThan">
      <formula>10</formula>
    </cfRule>
  </conditionalFormatting>
  <conditionalFormatting sqref="E6:E107">
    <cfRule type="cellIs" dxfId="299" priority="319" stopIfTrue="1" operator="lessThan">
      <formula>0.001</formula>
    </cfRule>
    <cfRule type="cellIs" dxfId="298" priority="320" stopIfTrue="1" operator="lessThan">
      <formula>0.01</formula>
    </cfRule>
  </conditionalFormatting>
  <conditionalFormatting sqref="E32:E107 E109:E135">
    <cfRule type="cellIs" dxfId="297" priority="326" operator="lessThan">
      <formula>10</formula>
    </cfRule>
  </conditionalFormatting>
  <conditionalFormatting sqref="E44:E48">
    <cfRule type="cellIs" dxfId="296" priority="1" stopIfTrue="1" operator="lessThan">
      <formula>0.001</formula>
    </cfRule>
    <cfRule type="cellIs" dxfId="295" priority="2" stopIfTrue="1" operator="lessThan">
      <formula>0.01</formula>
    </cfRule>
    <cfRule type="cellIs" dxfId="294" priority="4" operator="lessThan">
      <formula>10</formula>
    </cfRule>
    <cfRule type="cellIs" dxfId="293" priority="27" stopIfTrue="1" operator="lessThan">
      <formula>0.001</formula>
    </cfRule>
    <cfRule type="cellIs" dxfId="292" priority="28" stopIfTrue="1" operator="lessThan">
      <formula>0.01</formula>
    </cfRule>
    <cfRule type="cellIs" dxfId="291" priority="30" operator="lessThan">
      <formula>10</formula>
    </cfRule>
  </conditionalFormatting>
  <conditionalFormatting sqref="E44:E53">
    <cfRule type="cellIs" dxfId="290" priority="50" stopIfTrue="1" operator="lessThan">
      <formula>0.001</formula>
    </cfRule>
    <cfRule type="cellIs" dxfId="289" priority="51" stopIfTrue="1" operator="lessThan">
      <formula>0.01</formula>
    </cfRule>
    <cfRule type="cellIs" dxfId="288" priority="53" operator="lessThan">
      <formula>10</formula>
    </cfRule>
  </conditionalFormatting>
  <conditionalFormatting sqref="E49:E53">
    <cfRule type="cellIs" dxfId="287" priority="78" stopIfTrue="1" operator="lessThan">
      <formula>0.001</formula>
    </cfRule>
    <cfRule type="cellIs" dxfId="286" priority="79" stopIfTrue="1" operator="lessThan">
      <formula>0.01</formula>
    </cfRule>
    <cfRule type="cellIs" dxfId="285" priority="81" operator="lessThan">
      <formula>10</formula>
    </cfRule>
    <cfRule type="cellIs" dxfId="284" priority="101" stopIfTrue="1" operator="lessThan">
      <formula>0.001</formula>
    </cfRule>
    <cfRule type="cellIs" dxfId="283" priority="102" stopIfTrue="1" operator="lessThan">
      <formula>0.01</formula>
    </cfRule>
    <cfRule type="cellIs" dxfId="282" priority="104" operator="lessThan">
      <formula>10</formula>
    </cfRule>
  </conditionalFormatting>
  <conditionalFormatting sqref="E56:E63">
    <cfRule type="cellIs" dxfId="281" priority="119" stopIfTrue="1" operator="lessThan">
      <formula>0.001</formula>
    </cfRule>
    <cfRule type="cellIs" dxfId="280" priority="120" stopIfTrue="1" operator="lessThan">
      <formula>0.01</formula>
    </cfRule>
    <cfRule type="cellIs" dxfId="279" priority="122" operator="lessThan">
      <formula>10</formula>
    </cfRule>
  </conditionalFormatting>
  <conditionalFormatting sqref="E56:E81">
    <cfRule type="cellIs" dxfId="278" priority="145" stopIfTrue="1" operator="lessThan">
      <formula>0.001</formula>
    </cfRule>
    <cfRule type="cellIs" dxfId="277" priority="146" stopIfTrue="1" operator="lessThan">
      <formula>0.01</formula>
    </cfRule>
    <cfRule type="cellIs" dxfId="276" priority="148" operator="lessThan">
      <formula>10</formula>
    </cfRule>
  </conditionalFormatting>
  <conditionalFormatting sqref="E64:E78">
    <cfRule type="cellIs" dxfId="275" priority="282" stopIfTrue="1" operator="lessThan">
      <formula>0.001</formula>
    </cfRule>
    <cfRule type="cellIs" dxfId="274" priority="283" stopIfTrue="1" operator="lessThan">
      <formula>0.01</formula>
    </cfRule>
    <cfRule type="cellIs" dxfId="273" priority="285" operator="lessThan">
      <formula>10</formula>
    </cfRule>
  </conditionalFormatting>
  <conditionalFormatting sqref="E64:E81">
    <cfRule type="cellIs" dxfId="272" priority="182" stopIfTrue="1" operator="lessThan">
      <formula>0.001</formula>
    </cfRule>
    <cfRule type="cellIs" dxfId="271" priority="183" stopIfTrue="1" operator="lessThan">
      <formula>0.01</formula>
    </cfRule>
    <cfRule type="cellIs" dxfId="270" priority="185" operator="lessThan">
      <formula>10</formula>
    </cfRule>
  </conditionalFormatting>
  <conditionalFormatting sqref="E83:E108">
    <cfRule type="cellIs" dxfId="269" priority="200" stopIfTrue="1" operator="lessThan">
      <formula>0.001</formula>
    </cfRule>
    <cfRule type="cellIs" dxfId="268" priority="201" stopIfTrue="1" operator="lessThan">
      <formula>0.01</formula>
    </cfRule>
    <cfRule type="cellIs" dxfId="267" priority="203" operator="lessThan">
      <formula>10</formula>
    </cfRule>
    <cfRule type="cellIs" dxfId="266" priority="226" stopIfTrue="1" operator="lessThan">
      <formula>0.001</formula>
    </cfRule>
    <cfRule type="cellIs" dxfId="265" priority="227" stopIfTrue="1" operator="lessThan">
      <formula>0.01</formula>
    </cfRule>
    <cfRule type="cellIs" dxfId="264" priority="229" operator="lessThan">
      <formula>10</formula>
    </cfRule>
  </conditionalFormatting>
  <conditionalFormatting sqref="E109:E135">
    <cfRule type="cellIs" dxfId="263" priority="323" stopIfTrue="1" operator="lessThan">
      <formula>0.001</formula>
    </cfRule>
    <cfRule type="cellIs" dxfId="262" priority="324" stopIfTrue="1" operator="lessThan">
      <formula>0.01</formula>
    </cfRule>
  </conditionalFormatting>
  <conditionalFormatting sqref="E110:E123">
    <cfRule type="cellIs" dxfId="261" priority="262" stopIfTrue="1" operator="lessThan">
      <formula>0.001</formula>
    </cfRule>
    <cfRule type="cellIs" dxfId="260" priority="263" stopIfTrue="1" operator="lessThan">
      <formula>0.01</formula>
    </cfRule>
    <cfRule type="cellIs" dxfId="259" priority="265" operator="lessThan">
      <formula>10</formula>
    </cfRule>
  </conditionalFormatting>
  <conditionalFormatting sqref="E136">
    <cfRule type="cellIs" dxfId="258" priority="244" stopIfTrue="1" operator="lessThan">
      <formula>0.001</formula>
    </cfRule>
    <cfRule type="cellIs" dxfId="257" priority="245" stopIfTrue="1" operator="lessThan">
      <formula>0.01</formula>
    </cfRule>
    <cfRule type="cellIs" dxfId="256" priority="247" operator="lessThan">
      <formula>10</formula>
    </cfRule>
  </conditionalFormatting>
  <conditionalFormatting sqref="F6:F54 H6:H54 F110:F135 H110:H135">
    <cfRule type="cellIs" dxfId="255" priority="307" stopIfTrue="1" operator="between">
      <formula>0.1</formula>
      <formula>-0.1</formula>
    </cfRule>
    <cfRule type="cellIs" dxfId="254" priority="316" stopIfTrue="1" operator="between">
      <formula>10</formula>
      <formula>-10</formula>
    </cfRule>
    <cfRule type="cellIs" dxfId="253" priority="317" stopIfTrue="1" operator="between">
      <formula>100</formula>
      <formula>-100</formula>
    </cfRule>
    <cfRule type="cellIs" dxfId="252" priority="318" operator="between">
      <formula>1000</formula>
      <formula>-1000</formula>
    </cfRule>
  </conditionalFormatting>
  <conditionalFormatting sqref="F32:F54 H32:H54 F83:F135 H83:H135">
    <cfRule type="cellIs" dxfId="251" priority="332" stopIfTrue="1" operator="between">
      <formula>0.001</formula>
      <formula>-0.001</formula>
    </cfRule>
    <cfRule type="cellIs" dxfId="250" priority="333" stopIfTrue="1" operator="between">
      <formula>0.01</formula>
      <formula>-0.01</formula>
    </cfRule>
    <cfRule type="cellIs" dxfId="249" priority="334" stopIfTrue="1" operator="between">
      <formula>0.1</formula>
      <formula>-0.1</formula>
    </cfRule>
    <cfRule type="cellIs" dxfId="248" priority="335" stopIfTrue="1" operator="between">
      <formula>1</formula>
      <formula>-1</formula>
    </cfRule>
    <cfRule type="cellIs" dxfId="247" priority="336" stopIfTrue="1" operator="between">
      <formula>10</formula>
      <formula>-10</formula>
    </cfRule>
    <cfRule type="cellIs" dxfId="246" priority="337" stopIfTrue="1" operator="between">
      <formula>100</formula>
      <formula>-100</formula>
    </cfRule>
    <cfRule type="cellIs" dxfId="245" priority="338" operator="between">
      <formula>1000</formula>
      <formula>-1000</formula>
    </cfRule>
  </conditionalFormatting>
  <conditionalFormatting sqref="F44:F48 H44:H48">
    <cfRule type="cellIs" dxfId="244" priority="12" stopIfTrue="1" operator="between">
      <formula>0.001</formula>
      <formula>-0.001</formula>
    </cfRule>
    <cfRule type="cellIs" dxfId="243" priority="13" stopIfTrue="1" operator="between">
      <formula>0.01</formula>
      <formula>-0.01</formula>
    </cfRule>
    <cfRule type="cellIs" dxfId="242" priority="14" stopIfTrue="1" operator="between">
      <formula>0.1</formula>
      <formula>-0.1</formula>
    </cfRule>
    <cfRule type="cellIs" dxfId="241" priority="15" stopIfTrue="1" operator="between">
      <formula>1</formula>
      <formula>-1</formula>
    </cfRule>
    <cfRule type="cellIs" dxfId="240" priority="16" stopIfTrue="1" operator="between">
      <formula>10</formula>
      <formula>-10</formula>
    </cfRule>
    <cfRule type="cellIs" dxfId="239" priority="17" stopIfTrue="1" operator="between">
      <formula>100</formula>
      <formula>-100</formula>
    </cfRule>
    <cfRule type="cellIs" dxfId="238" priority="18" operator="between">
      <formula>1000</formula>
      <formula>-1000</formula>
    </cfRule>
    <cfRule type="cellIs" dxfId="237" priority="21" stopIfTrue="1" operator="between">
      <formula>0.01</formula>
      <formula>-0.01</formula>
    </cfRule>
    <cfRule type="cellIs" dxfId="236" priority="22" stopIfTrue="1" operator="between">
      <formula>0.1</formula>
      <formula>-0.1</formula>
    </cfRule>
    <cfRule type="cellIs" dxfId="235" priority="23" stopIfTrue="1" operator="between">
      <formula>1</formula>
      <formula>-1</formula>
    </cfRule>
    <cfRule type="cellIs" dxfId="234" priority="24" stopIfTrue="1" operator="between">
      <formula>10</formula>
      <formula>-10</formula>
    </cfRule>
    <cfRule type="cellIs" dxfId="233" priority="25" stopIfTrue="1" operator="between">
      <formula>100</formula>
      <formula>-100</formula>
    </cfRule>
    <cfRule type="cellIs" dxfId="232" priority="26" operator="between">
      <formula>1000</formula>
      <formula>-1000</formula>
    </cfRule>
    <cfRule type="cellIs" dxfId="231" priority="36" stopIfTrue="1" operator="between">
      <formula>0.001</formula>
      <formula>-0.001</formula>
    </cfRule>
    <cfRule type="cellIs" dxfId="230" priority="37" stopIfTrue="1" operator="between">
      <formula>0.01</formula>
      <formula>-0.01</formula>
    </cfRule>
    <cfRule type="cellIs" dxfId="229" priority="38" stopIfTrue="1" operator="between">
      <formula>0.1</formula>
      <formula>-0.1</formula>
    </cfRule>
    <cfRule type="cellIs" dxfId="228" priority="39" stopIfTrue="1" operator="between">
      <formula>1</formula>
      <formula>-1</formula>
    </cfRule>
    <cfRule type="cellIs" dxfId="227" priority="40" stopIfTrue="1" operator="between">
      <formula>10</formula>
      <formula>-10</formula>
    </cfRule>
    <cfRule type="cellIs" dxfId="226" priority="41" stopIfTrue="1" operator="between">
      <formula>100</formula>
      <formula>-100</formula>
    </cfRule>
    <cfRule type="cellIs" dxfId="225" priority="42" operator="between">
      <formula>1000</formula>
      <formula>-1000</formula>
    </cfRule>
  </conditionalFormatting>
  <conditionalFormatting sqref="F44:F53 H44:H53 F55:F107 H55:H107">
    <cfRule type="cellIs" dxfId="224" priority="62" stopIfTrue="1" operator="between">
      <formula>0.01</formula>
      <formula>-0.01</formula>
    </cfRule>
    <cfRule type="cellIs" dxfId="223" priority="63" stopIfTrue="1" operator="between">
      <formula>0.1</formula>
      <formula>-0.1</formula>
    </cfRule>
    <cfRule type="cellIs" dxfId="222" priority="64" stopIfTrue="1" operator="between">
      <formula>1</formula>
      <formula>-1</formula>
    </cfRule>
    <cfRule type="cellIs" dxfId="221" priority="65" stopIfTrue="1" operator="between">
      <formula>10</formula>
      <formula>-10</formula>
    </cfRule>
    <cfRule type="cellIs" dxfId="220" priority="66" stopIfTrue="1" operator="between">
      <formula>100</formula>
      <formula>-100</formula>
    </cfRule>
    <cfRule type="cellIs" dxfId="219" priority="67" operator="between">
      <formula>1000</formula>
      <formula>-1000</formula>
    </cfRule>
  </conditionalFormatting>
  <conditionalFormatting sqref="F49:F53 H49:H53">
    <cfRule type="cellIs" dxfId="218" priority="72" stopIfTrue="1" operator="between">
      <formula>0.01</formula>
      <formula>-0.01</formula>
    </cfRule>
    <cfRule type="cellIs" dxfId="217" priority="73" stopIfTrue="1" operator="between">
      <formula>0.1</formula>
      <formula>-0.1</formula>
    </cfRule>
    <cfRule type="cellIs" dxfId="216" priority="74" stopIfTrue="1" operator="between">
      <formula>1</formula>
      <formula>-1</formula>
    </cfRule>
    <cfRule type="cellIs" dxfId="215" priority="75" stopIfTrue="1" operator="between">
      <formula>10</formula>
      <formula>-10</formula>
    </cfRule>
    <cfRule type="cellIs" dxfId="214" priority="76" stopIfTrue="1" operator="between">
      <formula>100</formula>
      <formula>-100</formula>
    </cfRule>
    <cfRule type="cellIs" dxfId="213" priority="77" operator="between">
      <formula>1000</formula>
      <formula>-1000</formula>
    </cfRule>
    <cfRule type="cellIs" dxfId="212" priority="87" stopIfTrue="1" operator="between">
      <formula>0.001</formula>
      <formula>-0.001</formula>
    </cfRule>
    <cfRule type="cellIs" dxfId="211" priority="88" stopIfTrue="1" operator="between">
      <formula>0.01</formula>
      <formula>-0.01</formula>
    </cfRule>
    <cfRule type="cellIs" dxfId="210" priority="89" stopIfTrue="1" operator="between">
      <formula>0.1</formula>
      <formula>-0.1</formula>
    </cfRule>
    <cfRule type="cellIs" dxfId="209" priority="90" stopIfTrue="1" operator="between">
      <formula>1</formula>
      <formula>-1</formula>
    </cfRule>
    <cfRule type="cellIs" dxfId="208" priority="91" stopIfTrue="1" operator="between">
      <formula>10</formula>
      <formula>-10</formula>
    </cfRule>
    <cfRule type="cellIs" dxfId="207" priority="92" stopIfTrue="1" operator="between">
      <formula>100</formula>
      <formula>-100</formula>
    </cfRule>
    <cfRule type="cellIs" dxfId="206" priority="93" operator="between">
      <formula>1000</formula>
      <formula>-1000</formula>
    </cfRule>
    <cfRule type="cellIs" dxfId="205" priority="111" stopIfTrue="1" operator="between">
      <formula>0.01</formula>
      <formula>-0.01</formula>
    </cfRule>
    <cfRule type="cellIs" dxfId="204" priority="112" stopIfTrue="1" operator="between">
      <formula>0.1</formula>
      <formula>-0.1</formula>
    </cfRule>
    <cfRule type="cellIs" dxfId="203" priority="113" stopIfTrue="1" operator="between">
      <formula>1</formula>
      <formula>-1</formula>
    </cfRule>
    <cfRule type="cellIs" dxfId="202" priority="114" stopIfTrue="1" operator="between">
      <formula>10</formula>
      <formula>-10</formula>
    </cfRule>
    <cfRule type="cellIs" dxfId="201" priority="115" stopIfTrue="1" operator="between">
      <formula>100</formula>
      <formula>-100</formula>
    </cfRule>
    <cfRule type="cellIs" dxfId="200" priority="116" operator="between">
      <formula>1000</formula>
      <formula>-1000</formula>
    </cfRule>
  </conditionalFormatting>
  <conditionalFormatting sqref="F56:F63 H56:H63">
    <cfRule type="cellIs" dxfId="199" priority="130" stopIfTrue="1" operator="between">
      <formula>0.001</formula>
      <formula>-0.001</formula>
    </cfRule>
    <cfRule type="cellIs" dxfId="198" priority="131" stopIfTrue="1" operator="between">
      <formula>0.01</formula>
      <formula>-0.01</formula>
    </cfRule>
    <cfRule type="cellIs" dxfId="197" priority="132" stopIfTrue="1" operator="between">
      <formula>0.1</formula>
      <formula>-0.1</formula>
    </cfRule>
    <cfRule type="cellIs" dxfId="196" priority="133" stopIfTrue="1" operator="between">
      <formula>1</formula>
      <formula>-1</formula>
    </cfRule>
    <cfRule type="cellIs" dxfId="195" priority="134" stopIfTrue="1" operator="between">
      <formula>10</formula>
      <formula>-10</formula>
    </cfRule>
    <cfRule type="cellIs" dxfId="194" priority="135" stopIfTrue="1" operator="between">
      <formula>100</formula>
      <formula>-100</formula>
    </cfRule>
    <cfRule type="cellIs" dxfId="193" priority="136" operator="between">
      <formula>1000</formula>
      <formula>-1000</formula>
    </cfRule>
    <cfRule type="cellIs" dxfId="192" priority="139" stopIfTrue="1" operator="between">
      <formula>0.01</formula>
      <formula>-0.01</formula>
    </cfRule>
    <cfRule type="cellIs" dxfId="191" priority="140" stopIfTrue="1" operator="between">
      <formula>0.1</formula>
      <formula>-0.1</formula>
    </cfRule>
    <cfRule type="cellIs" dxfId="190" priority="141" stopIfTrue="1" operator="between">
      <formula>1</formula>
      <formula>-1</formula>
    </cfRule>
    <cfRule type="cellIs" dxfId="189" priority="142" stopIfTrue="1" operator="between">
      <formula>10</formula>
      <formula>-10</formula>
    </cfRule>
    <cfRule type="cellIs" dxfId="188" priority="143" stopIfTrue="1" operator="between">
      <formula>100</formula>
      <formula>-100</formula>
    </cfRule>
    <cfRule type="cellIs" dxfId="187" priority="144" operator="between">
      <formula>1000</formula>
      <formula>-1000</formula>
    </cfRule>
    <cfRule type="cellIs" dxfId="186" priority="154" stopIfTrue="1" operator="between">
      <formula>0.001</formula>
      <formula>-0.001</formula>
    </cfRule>
  </conditionalFormatting>
  <conditionalFormatting sqref="F56:F81 H56:H81">
    <cfRule type="cellIs" dxfId="185" priority="155" stopIfTrue="1" operator="between">
      <formula>0.01</formula>
      <formula>-0.01</formula>
    </cfRule>
    <cfRule type="cellIs" dxfId="184" priority="156" stopIfTrue="1" operator="between">
      <formula>0.1</formula>
      <formula>-0.1</formula>
    </cfRule>
    <cfRule type="cellIs" dxfId="183" priority="157" stopIfTrue="1" operator="between">
      <formula>1</formula>
      <formula>-1</formula>
    </cfRule>
    <cfRule type="cellIs" dxfId="182" priority="158" stopIfTrue="1" operator="between">
      <formula>10</formula>
      <formula>-10</formula>
    </cfRule>
    <cfRule type="cellIs" dxfId="181" priority="159" stopIfTrue="1" operator="between">
      <formula>100</formula>
      <formula>-100</formula>
    </cfRule>
    <cfRule type="cellIs" dxfId="180" priority="160" operator="between">
      <formula>1000</formula>
      <formula>-1000</formula>
    </cfRule>
  </conditionalFormatting>
  <conditionalFormatting sqref="F64:F78 H64:H78">
    <cfRule type="cellIs" dxfId="179" priority="293" stopIfTrue="1" operator="between">
      <formula>0.001</formula>
      <formula>-0.001</formula>
    </cfRule>
    <cfRule type="cellIs" dxfId="178" priority="294" stopIfTrue="1" operator="between">
      <formula>0.01</formula>
      <formula>-0.01</formula>
    </cfRule>
    <cfRule type="cellIs" dxfId="177" priority="295" stopIfTrue="1" operator="between">
      <formula>0.1</formula>
      <formula>-0.1</formula>
    </cfRule>
    <cfRule type="cellIs" dxfId="176" priority="296" stopIfTrue="1" operator="between">
      <formula>1</formula>
      <formula>-1</formula>
    </cfRule>
    <cfRule type="cellIs" dxfId="175" priority="297" stopIfTrue="1" operator="between">
      <formula>10</formula>
      <formula>-10</formula>
    </cfRule>
    <cfRule type="cellIs" dxfId="174" priority="298" stopIfTrue="1" operator="between">
      <formula>100</formula>
      <formula>-100</formula>
    </cfRule>
    <cfRule type="cellIs" dxfId="173" priority="299" operator="between">
      <formula>1000</formula>
      <formula>-1000</formula>
    </cfRule>
  </conditionalFormatting>
  <conditionalFormatting sqref="F64:F81 H64:H81">
    <cfRule type="cellIs" dxfId="172" priority="170" stopIfTrue="1" operator="between">
      <formula>0.001</formula>
      <formula>-0.001</formula>
    </cfRule>
    <cfRule type="cellIs" dxfId="171" priority="171" stopIfTrue="1" operator="between">
      <formula>0.01</formula>
      <formula>-0.01</formula>
    </cfRule>
    <cfRule type="cellIs" dxfId="170" priority="172" stopIfTrue="1" operator="between">
      <formula>0.1</formula>
      <formula>-0.1</formula>
    </cfRule>
    <cfRule type="cellIs" dxfId="169" priority="173" stopIfTrue="1" operator="between">
      <formula>1</formula>
      <formula>-1</formula>
    </cfRule>
    <cfRule type="cellIs" dxfId="168" priority="174" stopIfTrue="1" operator="between">
      <formula>10</formula>
      <formula>-10</formula>
    </cfRule>
    <cfRule type="cellIs" dxfId="167" priority="175" stopIfTrue="1" operator="between">
      <formula>100</formula>
      <formula>-100</formula>
    </cfRule>
    <cfRule type="cellIs" dxfId="166" priority="176" operator="between">
      <formula>1000</formula>
      <formula>-1000</formula>
    </cfRule>
    <cfRule type="cellIs" dxfId="165" priority="192" stopIfTrue="1" operator="between">
      <formula>0.01</formula>
      <formula>-0.01</formula>
    </cfRule>
    <cfRule type="cellIs" dxfId="164" priority="193" stopIfTrue="1" operator="between">
      <formula>0.1</formula>
      <formula>-0.1</formula>
    </cfRule>
    <cfRule type="cellIs" dxfId="163" priority="194" stopIfTrue="1" operator="between">
      <formula>1</formula>
      <formula>-1</formula>
    </cfRule>
    <cfRule type="cellIs" dxfId="162" priority="195" stopIfTrue="1" operator="between">
      <formula>10</formula>
      <formula>-10</formula>
    </cfRule>
    <cfRule type="cellIs" dxfId="161" priority="196" stopIfTrue="1" operator="between">
      <formula>100</formula>
      <formula>-100</formula>
    </cfRule>
    <cfRule type="cellIs" dxfId="160" priority="197" operator="between">
      <formula>1000</formula>
      <formula>-1000</formula>
    </cfRule>
  </conditionalFormatting>
  <conditionalFormatting sqref="F83:F108 H83:H108">
    <cfRule type="cellIs" dxfId="159" priority="211" stopIfTrue="1" operator="between">
      <formula>0.001</formula>
      <formula>-0.001</formula>
    </cfRule>
    <cfRule type="cellIs" dxfId="158" priority="212" stopIfTrue="1" operator="between">
      <formula>0.01</formula>
      <formula>-0.01</formula>
    </cfRule>
    <cfRule type="cellIs" dxfId="157" priority="213" stopIfTrue="1" operator="between">
      <formula>0.1</formula>
      <formula>-0.1</formula>
    </cfRule>
    <cfRule type="cellIs" dxfId="156" priority="214" stopIfTrue="1" operator="between">
      <formula>1</formula>
      <formula>-1</formula>
    </cfRule>
    <cfRule type="cellIs" dxfId="155" priority="215" stopIfTrue="1" operator="between">
      <formula>10</formula>
      <formula>-10</formula>
    </cfRule>
    <cfRule type="cellIs" dxfId="154" priority="216" stopIfTrue="1" operator="between">
      <formula>100</formula>
      <formula>-100</formula>
    </cfRule>
    <cfRule type="cellIs" dxfId="153" priority="217" operator="between">
      <formula>1000</formula>
      <formula>-1000</formula>
    </cfRule>
    <cfRule type="cellIs" dxfId="152" priority="220" stopIfTrue="1" operator="between">
      <formula>0.01</formula>
      <formula>-0.01</formula>
    </cfRule>
    <cfRule type="cellIs" dxfId="151" priority="221" stopIfTrue="1" operator="between">
      <formula>0.1</formula>
      <formula>-0.1</formula>
    </cfRule>
    <cfRule type="cellIs" dxfId="150" priority="222" stopIfTrue="1" operator="between">
      <formula>1</formula>
      <formula>-1</formula>
    </cfRule>
    <cfRule type="cellIs" dxfId="149" priority="223" stopIfTrue="1" operator="between">
      <formula>10</formula>
      <formula>-10</formula>
    </cfRule>
    <cfRule type="cellIs" dxfId="148" priority="224" stopIfTrue="1" operator="between">
      <formula>100</formula>
      <formula>-100</formula>
    </cfRule>
    <cfRule type="cellIs" dxfId="147" priority="225" operator="between">
      <formula>1000</formula>
      <formula>-1000</formula>
    </cfRule>
  </conditionalFormatting>
  <conditionalFormatting sqref="F110:F123 H110:H123">
    <cfRule type="cellIs" dxfId="146" priority="273" stopIfTrue="1" operator="between">
      <formula>0.001</formula>
      <formula>-0.001</formula>
    </cfRule>
    <cfRule type="cellIs" dxfId="145" priority="274" stopIfTrue="1" operator="between">
      <formula>0.01</formula>
      <formula>-0.01</formula>
    </cfRule>
    <cfRule type="cellIs" dxfId="144" priority="275" stopIfTrue="1" operator="between">
      <formula>0.1</formula>
      <formula>-0.1</formula>
    </cfRule>
    <cfRule type="cellIs" dxfId="143" priority="276" stopIfTrue="1" operator="between">
      <formula>1</formula>
      <formula>-1</formula>
    </cfRule>
    <cfRule type="cellIs" dxfId="142" priority="277" stopIfTrue="1" operator="between">
      <formula>10</formula>
      <formula>-10</formula>
    </cfRule>
    <cfRule type="cellIs" dxfId="141" priority="278" stopIfTrue="1" operator="between">
      <formula>100</formula>
      <formula>-100</formula>
    </cfRule>
    <cfRule type="cellIs" dxfId="140" priority="279" operator="between">
      <formula>1000</formula>
      <formula>-1000</formula>
    </cfRule>
  </conditionalFormatting>
  <conditionalFormatting sqref="F110:F135 H110:H135 F6:F54 H6:H54">
    <cfRule type="cellIs" dxfId="139" priority="306" stopIfTrue="1" operator="between">
      <formula>0.01</formula>
      <formula>-0.01</formula>
    </cfRule>
  </conditionalFormatting>
  <conditionalFormatting sqref="F136 H136">
    <cfRule type="cellIs" dxfId="138" priority="253" stopIfTrue="1" operator="between">
      <formula>0.001</formula>
      <formula>-0.001</formula>
    </cfRule>
    <cfRule type="cellIs" dxfId="137" priority="254" stopIfTrue="1" operator="between">
      <formula>0.01</formula>
      <formula>-0.01</formula>
    </cfRule>
    <cfRule type="cellIs" dxfId="136" priority="255" stopIfTrue="1" operator="between">
      <formula>0.1</formula>
      <formula>-0.1</formula>
    </cfRule>
    <cfRule type="cellIs" dxfId="135" priority="256" stopIfTrue="1" operator="between">
      <formula>1</formula>
      <formula>-1</formula>
    </cfRule>
    <cfRule type="cellIs" dxfId="134" priority="257" stopIfTrue="1" operator="between">
      <formula>10</formula>
      <formula>-10</formula>
    </cfRule>
    <cfRule type="cellIs" dxfId="133" priority="258" stopIfTrue="1" operator="between">
      <formula>100</formula>
      <formula>-100</formula>
    </cfRule>
    <cfRule type="cellIs" dxfId="132" priority="259" operator="between">
      <formula>1000</formula>
      <formula>-1000</formula>
    </cfRule>
  </conditionalFormatting>
  <conditionalFormatting sqref="G6:G31 I6:J31 J32:J107 G55:G81 C55:D107">
    <cfRule type="cellIs" dxfId="131" priority="243" operator="lessThan">
      <formula>10</formula>
    </cfRule>
  </conditionalFormatting>
  <conditionalFormatting sqref="G6:G107 I6:I107">
    <cfRule type="cellIs" dxfId="130" priority="302" stopIfTrue="1" operator="lessThan">
      <formula>0.001</formula>
    </cfRule>
    <cfRule type="cellIs" dxfId="129" priority="303" stopIfTrue="1" operator="lessThan">
      <formula>0.01</formula>
    </cfRule>
    <cfRule type="cellIs" dxfId="128" priority="304" stopIfTrue="1" operator="lessThan">
      <formula>0.1</formula>
    </cfRule>
  </conditionalFormatting>
  <conditionalFormatting sqref="G32:G54 I32:I54 G82:G107 I82:I107 G109:G135 I109:I135">
    <cfRule type="cellIs" dxfId="127" priority="331" operator="lessThan">
      <formula>10</formula>
    </cfRule>
  </conditionalFormatting>
  <conditionalFormatting sqref="G44:G48 I44:I48">
    <cfRule type="cellIs" dxfId="126" priority="7" stopIfTrue="1" operator="lessThan">
      <formula>0.001</formula>
    </cfRule>
    <cfRule type="cellIs" dxfId="125" priority="8" stopIfTrue="1" operator="lessThan">
      <formula>0.01</formula>
    </cfRule>
    <cfRule type="cellIs" dxfId="124" priority="9" stopIfTrue="1" operator="lessThan">
      <formula>0.1</formula>
    </cfRule>
    <cfRule type="cellIs" dxfId="123" priority="31" stopIfTrue="1" operator="lessThan">
      <formula>0.001</formula>
    </cfRule>
    <cfRule type="cellIs" dxfId="122" priority="32" stopIfTrue="1" operator="lessThan">
      <formula>0.01</formula>
    </cfRule>
    <cfRule type="cellIs" dxfId="121" priority="33" stopIfTrue="1" operator="lessThan">
      <formula>0.1</formula>
    </cfRule>
    <cfRule type="cellIs" dxfId="120" priority="34" stopIfTrue="1" operator="lessThan">
      <formula>1</formula>
    </cfRule>
    <cfRule type="cellIs" dxfId="119" priority="35" operator="lessThan">
      <formula>10</formula>
    </cfRule>
  </conditionalFormatting>
  <conditionalFormatting sqref="G44:G48 I44:J48">
    <cfRule type="cellIs" dxfId="118" priority="10" stopIfTrue="1" operator="lessThan">
      <formula>1</formula>
    </cfRule>
    <cfRule type="cellIs" dxfId="117" priority="11" operator="lessThan">
      <formula>10</formula>
    </cfRule>
  </conditionalFormatting>
  <conditionalFormatting sqref="G44:G53 I44:I53">
    <cfRule type="cellIs" dxfId="116" priority="56" stopIfTrue="1" operator="lessThan">
      <formula>0.001</formula>
    </cfRule>
    <cfRule type="cellIs" dxfId="115" priority="57" stopIfTrue="1" operator="lessThan">
      <formula>0.01</formula>
    </cfRule>
    <cfRule type="cellIs" dxfId="114" priority="58" stopIfTrue="1" operator="lessThan">
      <formula>0.1</formula>
    </cfRule>
  </conditionalFormatting>
  <conditionalFormatting sqref="G49:G53 I49:I53">
    <cfRule type="cellIs" dxfId="113" priority="83" stopIfTrue="1" operator="lessThan">
      <formula>0.01</formula>
    </cfRule>
    <cfRule type="cellIs" dxfId="112" priority="84" stopIfTrue="1" operator="lessThan">
      <formula>0.1</formula>
    </cfRule>
    <cfRule type="cellIs" dxfId="111" priority="105" stopIfTrue="1" operator="lessThan">
      <formula>0.001</formula>
    </cfRule>
    <cfRule type="cellIs" dxfId="110" priority="106" stopIfTrue="1" operator="lessThan">
      <formula>0.01</formula>
    </cfRule>
    <cfRule type="cellIs" dxfId="109" priority="107" stopIfTrue="1" operator="lessThan">
      <formula>0.1</formula>
    </cfRule>
    <cfRule type="cellIs" dxfId="108" priority="108" stopIfTrue="1" operator="lessThan">
      <formula>1</formula>
    </cfRule>
    <cfRule type="cellIs" dxfId="107" priority="109" operator="lessThan">
      <formula>10</formula>
    </cfRule>
  </conditionalFormatting>
  <conditionalFormatting sqref="G49:G53 I49:J53">
    <cfRule type="cellIs" dxfId="106" priority="85" stopIfTrue="1" operator="lessThan">
      <formula>1</formula>
    </cfRule>
    <cfRule type="cellIs" dxfId="105" priority="86" operator="lessThan">
      <formula>10</formula>
    </cfRule>
  </conditionalFormatting>
  <conditionalFormatting sqref="G56:G63 I56:I63">
    <cfRule type="cellIs" dxfId="104" priority="125" stopIfTrue="1" operator="lessThan">
      <formula>0.001</formula>
    </cfRule>
    <cfRule type="cellIs" dxfId="103" priority="126" stopIfTrue="1" operator="lessThan">
      <formula>0.01</formula>
    </cfRule>
    <cfRule type="cellIs" dxfId="102" priority="127" stopIfTrue="1" operator="lessThan">
      <formula>0.1</formula>
    </cfRule>
  </conditionalFormatting>
  <conditionalFormatting sqref="G56:G63 I56:J81">
    <cfRule type="cellIs" dxfId="101" priority="128" stopIfTrue="1" operator="lessThan">
      <formula>1</formula>
    </cfRule>
    <cfRule type="cellIs" dxfId="100" priority="129" operator="lessThan">
      <formula>10</formula>
    </cfRule>
  </conditionalFormatting>
  <conditionalFormatting sqref="G56:G81 I56:I81">
    <cfRule type="cellIs" dxfId="99" priority="149" stopIfTrue="1" operator="lessThan">
      <formula>0.001</formula>
    </cfRule>
    <cfRule type="cellIs" dxfId="98" priority="150" stopIfTrue="1" operator="lessThan">
      <formula>0.01</formula>
    </cfRule>
    <cfRule type="cellIs" dxfId="97" priority="151" stopIfTrue="1" operator="lessThan">
      <formula>0.1</formula>
    </cfRule>
  </conditionalFormatting>
  <conditionalFormatting sqref="G64:G78 I64:I78">
    <cfRule type="cellIs" dxfId="96" priority="288" stopIfTrue="1" operator="lessThan">
      <formula>0.001</formula>
    </cfRule>
    <cfRule type="cellIs" dxfId="95" priority="289" stopIfTrue="1" operator="lessThan">
      <formula>0.01</formula>
    </cfRule>
    <cfRule type="cellIs" dxfId="94" priority="290" stopIfTrue="1" operator="lessThan">
      <formula>0.1</formula>
    </cfRule>
    <cfRule type="cellIs" dxfId="93" priority="291" stopIfTrue="1" operator="lessThan">
      <formula>1</formula>
    </cfRule>
    <cfRule type="cellIs" dxfId="92" priority="292" operator="lessThan">
      <formula>10</formula>
    </cfRule>
  </conditionalFormatting>
  <conditionalFormatting sqref="G64:G81 I64:I81">
    <cfRule type="cellIs" dxfId="91" priority="187" stopIfTrue="1" operator="lessThan">
      <formula>0.01</formula>
    </cfRule>
    <cfRule type="cellIs" dxfId="90" priority="188" stopIfTrue="1" operator="lessThan">
      <formula>0.1</formula>
    </cfRule>
  </conditionalFormatting>
  <conditionalFormatting sqref="G83:G108 I83:I108">
    <cfRule type="cellIs" dxfId="89" priority="206" stopIfTrue="1" operator="lessThan">
      <formula>0.001</formula>
    </cfRule>
    <cfRule type="cellIs" dxfId="88" priority="207" stopIfTrue="1" operator="lessThan">
      <formula>0.01</formula>
    </cfRule>
    <cfRule type="cellIs" dxfId="87" priority="208" stopIfTrue="1" operator="lessThan">
      <formula>0.1</formula>
    </cfRule>
    <cfRule type="cellIs" dxfId="86" priority="230" stopIfTrue="1" operator="lessThan">
      <formula>0.001</formula>
    </cfRule>
    <cfRule type="cellIs" dxfId="85" priority="231" stopIfTrue="1" operator="lessThan">
      <formula>0.01</formula>
    </cfRule>
    <cfRule type="cellIs" dxfId="84" priority="232" stopIfTrue="1" operator="lessThan">
      <formula>0.1</formula>
    </cfRule>
    <cfRule type="cellIs" dxfId="83" priority="233" stopIfTrue="1" operator="lessThan">
      <formula>1</formula>
    </cfRule>
    <cfRule type="cellIs" dxfId="82" priority="234" operator="lessThan">
      <formula>10</formula>
    </cfRule>
  </conditionalFormatting>
  <conditionalFormatting sqref="G83:G108 I83:J108">
    <cfRule type="cellIs" dxfId="81" priority="209" stopIfTrue="1" operator="lessThan">
      <formula>1</formula>
    </cfRule>
    <cfRule type="cellIs" dxfId="80" priority="210" operator="lessThan">
      <formula>10</formula>
    </cfRule>
  </conditionalFormatting>
  <conditionalFormatting sqref="G109:G135 I109:I135 G32:G54 I32:I54 G82:G107 I82:I107">
    <cfRule type="cellIs" dxfId="79" priority="330" stopIfTrue="1" operator="lessThan">
      <formula>1</formula>
    </cfRule>
  </conditionalFormatting>
  <conditionalFormatting sqref="G109:G135 I109:I135">
    <cfRule type="cellIs" dxfId="78" priority="327" stopIfTrue="1" operator="lessThan">
      <formula>0.001</formula>
    </cfRule>
    <cfRule type="cellIs" dxfId="77" priority="328" stopIfTrue="1" operator="lessThan">
      <formula>0.01</formula>
    </cfRule>
    <cfRule type="cellIs" dxfId="76" priority="329" stopIfTrue="1" operator="lessThan">
      <formula>0.1</formula>
    </cfRule>
  </conditionalFormatting>
  <conditionalFormatting sqref="G110:G123 I110:I123">
    <cfRule type="cellIs" dxfId="75" priority="268" stopIfTrue="1" operator="lessThan">
      <formula>0.001</formula>
    </cfRule>
    <cfRule type="cellIs" dxfId="74" priority="269" stopIfTrue="1" operator="lessThan">
      <formula>0.01</formula>
    </cfRule>
    <cfRule type="cellIs" dxfId="73" priority="270" stopIfTrue="1" operator="lessThan">
      <formula>0.1</formula>
    </cfRule>
    <cfRule type="cellIs" dxfId="72" priority="271" stopIfTrue="1" operator="lessThan">
      <formula>1</formula>
    </cfRule>
    <cfRule type="cellIs" dxfId="71" priority="272" operator="lessThan">
      <formula>10</formula>
    </cfRule>
  </conditionalFormatting>
  <conditionalFormatting sqref="G136 I136">
    <cfRule type="cellIs" dxfId="70" priority="248" stopIfTrue="1" operator="lessThan">
      <formula>0.001</formula>
    </cfRule>
    <cfRule type="cellIs" dxfId="69" priority="249" stopIfTrue="1" operator="lessThan">
      <formula>0.01</formula>
    </cfRule>
    <cfRule type="cellIs" dxfId="68" priority="250" stopIfTrue="1" operator="lessThan">
      <formula>0.1</formula>
    </cfRule>
    <cfRule type="cellIs" dxfId="67" priority="251" stopIfTrue="1" operator="lessThan">
      <formula>1</formula>
    </cfRule>
    <cfRule type="cellIs" dxfId="66" priority="252" operator="lessThan">
      <formula>10</formula>
    </cfRule>
  </conditionalFormatting>
  <conditionalFormatting sqref="H6:H31">
    <cfRule type="cellIs" dxfId="65" priority="308" stopIfTrue="1" operator="lessThan">
      <formula>0.01</formula>
    </cfRule>
    <cfRule type="cellIs" dxfId="64" priority="309" stopIfTrue="1" operator="lessThan">
      <formula>0.1</formula>
    </cfRule>
    <cfRule type="cellIs" dxfId="63" priority="310" stopIfTrue="1" operator="lessThan">
      <formula>1</formula>
    </cfRule>
    <cfRule type="cellIs" dxfId="62" priority="311" stopIfTrue="1" operator="lessThan">
      <formula>10</formula>
    </cfRule>
    <cfRule type="cellIs" dxfId="61" priority="312" stopIfTrue="1" operator="greaterThanOrEqual">
      <formula>10</formula>
    </cfRule>
  </conditionalFormatting>
  <conditionalFormatting sqref="H6:H54 F6:F54 F110:F135 H110:H135">
    <cfRule type="cellIs" dxfId="60" priority="315" stopIfTrue="1" operator="between">
      <formula>1</formula>
      <formula>-1</formula>
    </cfRule>
  </conditionalFormatting>
  <conditionalFormatting sqref="H32:H54 H110:H135">
    <cfRule type="cellIs" dxfId="59" priority="341" stopIfTrue="1" operator="lessThan">
      <formula>0.01</formula>
    </cfRule>
    <cfRule type="cellIs" dxfId="58" priority="342" stopIfTrue="1" operator="lessThan">
      <formula>0.1</formula>
    </cfRule>
    <cfRule type="cellIs" dxfId="57" priority="343" stopIfTrue="1" operator="lessThan">
      <formula>1</formula>
    </cfRule>
    <cfRule type="cellIs" dxfId="56" priority="344" stopIfTrue="1" operator="lessThan">
      <formula>10</formula>
    </cfRule>
    <cfRule type="cellIs" dxfId="55" priority="345" stopIfTrue="1" operator="greaterThanOrEqual">
      <formula>10</formula>
    </cfRule>
  </conditionalFormatting>
  <conditionalFormatting sqref="H44:H48">
    <cfRule type="cellIs" dxfId="54" priority="45" stopIfTrue="1" operator="lessThan">
      <formula>0.01</formula>
    </cfRule>
    <cfRule type="cellIs" dxfId="53" priority="46" stopIfTrue="1" operator="lessThan">
      <formula>0.1</formula>
    </cfRule>
    <cfRule type="cellIs" dxfId="52" priority="47" stopIfTrue="1" operator="lessThan">
      <formula>1</formula>
    </cfRule>
    <cfRule type="cellIs" dxfId="51" priority="48" stopIfTrue="1" operator="lessThan">
      <formula>10</formula>
    </cfRule>
    <cfRule type="cellIs" dxfId="50" priority="49" stopIfTrue="1" operator="greaterThanOrEqual">
      <formula>10</formula>
    </cfRule>
  </conditionalFormatting>
  <conditionalFormatting sqref="H44:H53 F44:F53 F55:F107 H55:H107">
    <cfRule type="cellIs" dxfId="49" priority="61" stopIfTrue="1" operator="between">
      <formula>0.001</formula>
      <formula>-0.001</formula>
    </cfRule>
  </conditionalFormatting>
  <conditionalFormatting sqref="H49:H53 F49:F53">
    <cfRule type="cellIs" dxfId="48" priority="110" stopIfTrue="1" operator="between">
      <formula>0.001</formula>
      <formula>-0.001</formula>
    </cfRule>
  </conditionalFormatting>
  <conditionalFormatting sqref="H49:H53">
    <cfRule type="cellIs" dxfId="47" priority="96" stopIfTrue="1" operator="lessThan">
      <formula>0.01</formula>
    </cfRule>
    <cfRule type="cellIs" dxfId="46" priority="97" stopIfTrue="1" operator="lessThan">
      <formula>0.1</formula>
    </cfRule>
    <cfRule type="cellIs" dxfId="45" priority="98" stopIfTrue="1" operator="lessThan">
      <formula>1</formula>
    </cfRule>
    <cfRule type="cellIs" dxfId="44" priority="99" stopIfTrue="1" operator="lessThan">
      <formula>10</formula>
    </cfRule>
    <cfRule type="cellIs" dxfId="43" priority="100" stopIfTrue="1" operator="greaterThanOrEqual">
      <formula>10</formula>
    </cfRule>
  </conditionalFormatting>
  <conditionalFormatting sqref="H56:H63">
    <cfRule type="cellIs" dxfId="42" priority="163" stopIfTrue="1" operator="lessThan">
      <formula>0.01</formula>
    </cfRule>
    <cfRule type="cellIs" dxfId="41" priority="164" stopIfTrue="1" operator="lessThan">
      <formula>0.1</formula>
    </cfRule>
    <cfRule type="cellIs" dxfId="40" priority="165" stopIfTrue="1" operator="lessThan">
      <formula>1</formula>
    </cfRule>
    <cfRule type="cellIs" dxfId="39" priority="166" stopIfTrue="1" operator="lessThan">
      <formula>10</formula>
    </cfRule>
    <cfRule type="cellIs" dxfId="38" priority="167" stopIfTrue="1" operator="greaterThanOrEqual">
      <formula>10</formula>
    </cfRule>
  </conditionalFormatting>
  <conditionalFormatting sqref="H64:H81 F64:F81">
    <cfRule type="cellIs" dxfId="37" priority="191" stopIfTrue="1" operator="between">
      <formula>0.001</formula>
      <formula>-0.001</formula>
    </cfRule>
  </conditionalFormatting>
  <conditionalFormatting sqref="H64:H81">
    <cfRule type="cellIs" dxfId="36" priority="177" stopIfTrue="1" operator="lessThan">
      <formula>0.01</formula>
    </cfRule>
    <cfRule type="cellIs" dxfId="35" priority="178" stopIfTrue="1" operator="lessThan">
      <formula>0.1</formula>
    </cfRule>
    <cfRule type="cellIs" dxfId="34" priority="179" stopIfTrue="1" operator="lessThan">
      <formula>1</formula>
    </cfRule>
    <cfRule type="cellIs" dxfId="33" priority="180" stopIfTrue="1" operator="lessThan">
      <formula>10</formula>
    </cfRule>
    <cfRule type="cellIs" dxfId="32" priority="181" stopIfTrue="1" operator="greaterThanOrEqual">
      <formula>10</formula>
    </cfRule>
  </conditionalFormatting>
  <conditionalFormatting sqref="H83:H108">
    <cfRule type="cellIs" dxfId="31" priority="237" stopIfTrue="1" operator="lessThan">
      <formula>0.01</formula>
    </cfRule>
    <cfRule type="cellIs" dxfId="30" priority="238" stopIfTrue="1" operator="lessThan">
      <formula>0.1</formula>
    </cfRule>
    <cfRule type="cellIs" dxfId="29" priority="239" stopIfTrue="1" operator="lessThan">
      <formula>1</formula>
    </cfRule>
    <cfRule type="cellIs" dxfId="28" priority="240" stopIfTrue="1" operator="lessThan">
      <formula>10</formula>
    </cfRule>
    <cfRule type="cellIs" dxfId="27" priority="241" stopIfTrue="1" operator="greaterThanOrEqual">
      <formula>10</formula>
    </cfRule>
  </conditionalFormatting>
  <conditionalFormatting sqref="I44:I48 G44:G53">
    <cfRule type="cellIs" dxfId="26" priority="59" stopIfTrue="1" operator="lessThan">
      <formula>1</formula>
    </cfRule>
    <cfRule type="cellIs" dxfId="25" priority="60" operator="lessThan">
      <formula>10</formula>
    </cfRule>
  </conditionalFormatting>
  <conditionalFormatting sqref="I49:I53 G49:G53">
    <cfRule type="cellIs" dxfId="24" priority="82" stopIfTrue="1" operator="lessThan">
      <formula>0.001</formula>
    </cfRule>
  </conditionalFormatting>
  <conditionalFormatting sqref="I55:I81 G64:G81">
    <cfRule type="cellIs" dxfId="23" priority="189" stopIfTrue="1" operator="lessThan">
      <formula>1</formula>
    </cfRule>
    <cfRule type="cellIs" dxfId="22" priority="190" operator="lessThan">
      <formula>10</formula>
    </cfRule>
  </conditionalFormatting>
  <conditionalFormatting sqref="I56:I63 G56:G81">
    <cfRule type="cellIs" dxfId="21" priority="152" stopIfTrue="1" operator="lessThan">
      <formula>1</formula>
    </cfRule>
    <cfRule type="cellIs" dxfId="20" priority="153" operator="lessThan">
      <formula>10</formula>
    </cfRule>
  </conditionalFormatting>
  <conditionalFormatting sqref="I64:I81 G64:G81">
    <cfRule type="cellIs" dxfId="19" priority="186" stopIfTrue="1" operator="lessThan">
      <formula>0.001</formula>
    </cfRule>
  </conditionalFormatting>
  <conditionalFormatting sqref="I49:J53">
    <cfRule type="cellIs" dxfId="18" priority="70" stopIfTrue="1" operator="lessThan">
      <formula>1</formula>
    </cfRule>
    <cfRule type="cellIs" dxfId="17" priority="71" operator="lessThan">
      <formula>10</formula>
    </cfRule>
  </conditionalFormatting>
  <conditionalFormatting sqref="I64:J81">
    <cfRule type="cellIs" dxfId="16" priority="168" stopIfTrue="1" operator="lessThan">
      <formula>1</formula>
    </cfRule>
    <cfRule type="cellIs" dxfId="15" priority="169" operator="lessThan">
      <formula>10</formula>
    </cfRule>
  </conditionalFormatting>
  <conditionalFormatting sqref="J44:J48">
    <cfRule type="cellIs" dxfId="14" priority="5" stopIfTrue="1" operator="lessThan">
      <formula>1</formula>
    </cfRule>
    <cfRule type="cellIs" dxfId="13" priority="6" operator="lessThan">
      <formula>10</formula>
    </cfRule>
  </conditionalFormatting>
  <conditionalFormatting sqref="J44:J53">
    <cfRule type="cellIs" dxfId="12" priority="54" stopIfTrue="1" operator="lessThan">
      <formula>1</formula>
    </cfRule>
    <cfRule type="cellIs" dxfId="11" priority="55" operator="lessThan">
      <formula>10</formula>
    </cfRule>
  </conditionalFormatting>
  <conditionalFormatting sqref="J56:J63">
    <cfRule type="cellIs" dxfId="10" priority="123" stopIfTrue="1" operator="lessThan">
      <formula>1</formula>
    </cfRule>
    <cfRule type="cellIs" dxfId="9" priority="124" operator="lessThan">
      <formula>10</formula>
    </cfRule>
  </conditionalFormatting>
  <conditionalFormatting sqref="J64:J78">
    <cfRule type="cellIs" dxfId="8" priority="286" stopIfTrue="1" operator="lessThan">
      <formula>1</formula>
    </cfRule>
    <cfRule type="cellIs" dxfId="7" priority="287" operator="lessThan">
      <formula>10</formula>
    </cfRule>
  </conditionalFormatting>
  <conditionalFormatting sqref="J83:J136">
    <cfRule type="cellIs" dxfId="6" priority="204" stopIfTrue="1" operator="lessThan">
      <formula>1</formula>
    </cfRule>
    <cfRule type="cellIs" dxfId="5" priority="205" operator="lessThan">
      <formula>10</formula>
    </cfRule>
  </conditionalFormatting>
  <conditionalFormatting sqref="J110:J123">
    <cfRule type="cellIs" dxfId="4" priority="266" stopIfTrue="1" operator="lessThan">
      <formula>1</formula>
    </cfRule>
    <cfRule type="cellIs" dxfId="3" priority="267" operator="lessThan">
      <formula>10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84567-C03D-F249-AD11-BB842B904755}">
  <dimension ref="A1:D44"/>
  <sheetViews>
    <sheetView workbookViewId="0">
      <selection activeCell="C30" sqref="C30"/>
    </sheetView>
  </sheetViews>
  <sheetFormatPr baseColWidth="10" defaultColWidth="8.83203125" defaultRowHeight="16"/>
  <cols>
    <col min="1" max="1" width="4" customWidth="1"/>
    <col min="2" max="2" width="35.6640625" bestFit="1" customWidth="1"/>
    <col min="3" max="3" width="60.6640625" bestFit="1" customWidth="1"/>
    <col min="4" max="4" width="5" customWidth="1"/>
  </cols>
  <sheetData>
    <row r="1" spans="1:4">
      <c r="A1" s="47"/>
      <c r="B1" s="47"/>
      <c r="C1" s="47"/>
      <c r="D1" s="47"/>
    </row>
    <row r="2" spans="1:4" ht="18">
      <c r="A2" s="47"/>
      <c r="B2" s="164" t="s">
        <v>367</v>
      </c>
      <c r="C2" s="47"/>
      <c r="D2" s="47"/>
    </row>
    <row r="3" spans="1:4">
      <c r="A3" s="47"/>
      <c r="B3" s="165"/>
      <c r="C3" s="47"/>
      <c r="D3" s="47"/>
    </row>
    <row r="4" spans="1:4" ht="17">
      <c r="A4" s="47"/>
      <c r="B4" s="166" t="s">
        <v>368</v>
      </c>
      <c r="C4" s="167"/>
      <c r="D4" s="47"/>
    </row>
    <row r="5" spans="1:4" ht="34">
      <c r="A5" s="47"/>
      <c r="B5" s="168" t="s">
        <v>369</v>
      </c>
      <c r="C5" s="168" t="s">
        <v>370</v>
      </c>
      <c r="D5" s="47"/>
    </row>
    <row r="6" spans="1:4" ht="17">
      <c r="A6" s="47"/>
      <c r="B6" s="168" t="s">
        <v>371</v>
      </c>
      <c r="C6" s="168" t="s">
        <v>372</v>
      </c>
      <c r="D6" s="47"/>
    </row>
    <row r="7" spans="1:4" ht="17">
      <c r="A7" s="47"/>
      <c r="B7" s="168" t="s">
        <v>373</v>
      </c>
      <c r="C7" s="168" t="s">
        <v>374</v>
      </c>
      <c r="D7" s="47"/>
    </row>
    <row r="8" spans="1:4" ht="17">
      <c r="A8" s="47"/>
      <c r="B8" s="168" t="s">
        <v>375</v>
      </c>
      <c r="C8" s="168" t="s">
        <v>376</v>
      </c>
      <c r="D8" s="47"/>
    </row>
    <row r="9" spans="1:4" ht="17">
      <c r="A9" s="47"/>
      <c r="B9" s="166" t="s">
        <v>377</v>
      </c>
      <c r="C9" s="167"/>
      <c r="D9" s="47"/>
    </row>
    <row r="10" spans="1:4" ht="17">
      <c r="A10" s="47"/>
      <c r="B10" s="168" t="s">
        <v>378</v>
      </c>
      <c r="C10" s="169" t="s">
        <v>379</v>
      </c>
      <c r="D10" s="47"/>
    </row>
    <row r="11" spans="1:4" ht="17">
      <c r="A11" s="47"/>
      <c r="B11" s="168" t="s">
        <v>380</v>
      </c>
      <c r="C11" s="168" t="s">
        <v>381</v>
      </c>
      <c r="D11" s="47"/>
    </row>
    <row r="12" spans="1:4" ht="17">
      <c r="A12" s="47"/>
      <c r="B12" s="168" t="s">
        <v>382</v>
      </c>
      <c r="C12" s="168" t="s">
        <v>383</v>
      </c>
      <c r="D12" s="47"/>
    </row>
    <row r="13" spans="1:4" ht="17">
      <c r="A13" s="47"/>
      <c r="B13" s="168" t="s">
        <v>384</v>
      </c>
      <c r="C13" s="168" t="s">
        <v>385</v>
      </c>
      <c r="D13" s="47"/>
    </row>
    <row r="14" spans="1:4" ht="17">
      <c r="A14" s="47"/>
      <c r="B14" s="168" t="s">
        <v>386</v>
      </c>
      <c r="C14" s="168" t="s">
        <v>387</v>
      </c>
      <c r="D14" s="47"/>
    </row>
    <row r="15" spans="1:4" ht="17">
      <c r="A15" s="47"/>
      <c r="B15" s="168" t="s">
        <v>388</v>
      </c>
      <c r="C15" s="168" t="s">
        <v>389</v>
      </c>
      <c r="D15" s="47"/>
    </row>
    <row r="16" spans="1:4" ht="17">
      <c r="A16" s="47"/>
      <c r="B16" s="168" t="s">
        <v>390</v>
      </c>
      <c r="C16" s="168" t="s">
        <v>391</v>
      </c>
      <c r="D16" s="47"/>
    </row>
    <row r="17" spans="1:4" ht="17">
      <c r="A17" s="47"/>
      <c r="B17" s="168" t="s">
        <v>392</v>
      </c>
      <c r="C17" s="168" t="s">
        <v>393</v>
      </c>
      <c r="D17" s="47"/>
    </row>
    <row r="18" spans="1:4" ht="17">
      <c r="A18" s="47"/>
      <c r="B18" s="168" t="s">
        <v>394</v>
      </c>
      <c r="C18" s="168" t="s">
        <v>395</v>
      </c>
      <c r="D18" s="47"/>
    </row>
    <row r="19" spans="1:4" ht="17">
      <c r="A19" s="47"/>
      <c r="B19" s="168" t="s">
        <v>396</v>
      </c>
      <c r="C19" s="168" t="s">
        <v>397</v>
      </c>
      <c r="D19" s="47"/>
    </row>
    <row r="20" spans="1:4" ht="17">
      <c r="A20" s="47"/>
      <c r="B20" s="168" t="s">
        <v>398</v>
      </c>
      <c r="C20" s="168" t="s">
        <v>399</v>
      </c>
      <c r="D20" s="47"/>
    </row>
    <row r="21" spans="1:4" ht="17">
      <c r="A21" s="47"/>
      <c r="B21" s="168" t="s">
        <v>400</v>
      </c>
      <c r="C21" s="168" t="s">
        <v>401</v>
      </c>
      <c r="D21" s="47"/>
    </row>
    <row r="22" spans="1:4" ht="17">
      <c r="A22" s="47"/>
      <c r="B22" s="168" t="s">
        <v>402</v>
      </c>
      <c r="C22" s="170" t="s">
        <v>403</v>
      </c>
      <c r="D22" s="47"/>
    </row>
    <row r="23" spans="1:4" ht="17">
      <c r="A23" s="47"/>
      <c r="B23" s="166" t="s">
        <v>404</v>
      </c>
      <c r="C23" s="167"/>
      <c r="D23" s="47"/>
    </row>
    <row r="24" spans="1:4" ht="17">
      <c r="A24" s="47"/>
      <c r="B24" s="168" t="s">
        <v>378</v>
      </c>
      <c r="C24" s="168" t="s">
        <v>405</v>
      </c>
      <c r="D24" s="47"/>
    </row>
    <row r="25" spans="1:4" ht="17">
      <c r="A25" s="47"/>
      <c r="B25" s="168" t="s">
        <v>406</v>
      </c>
      <c r="C25" s="168" t="s">
        <v>407</v>
      </c>
      <c r="D25" s="47"/>
    </row>
    <row r="26" spans="1:4" ht="17">
      <c r="A26" s="47"/>
      <c r="B26" s="168" t="s">
        <v>408</v>
      </c>
      <c r="C26" s="168" t="s">
        <v>409</v>
      </c>
      <c r="D26" s="47"/>
    </row>
    <row r="27" spans="1:4" ht="68">
      <c r="A27" s="47"/>
      <c r="B27" s="168" t="s">
        <v>410</v>
      </c>
      <c r="C27" s="168" t="s">
        <v>411</v>
      </c>
      <c r="D27" s="47"/>
    </row>
    <row r="28" spans="1:4" ht="17">
      <c r="A28" s="47"/>
      <c r="B28" s="168" t="s">
        <v>412</v>
      </c>
      <c r="C28" s="168" t="s">
        <v>413</v>
      </c>
      <c r="D28" s="47"/>
    </row>
    <row r="29" spans="1:4" ht="17">
      <c r="A29" s="47"/>
      <c r="B29" s="168" t="s">
        <v>414</v>
      </c>
      <c r="C29" s="170" t="s">
        <v>415</v>
      </c>
      <c r="D29" s="47"/>
    </row>
    <row r="30" spans="1:4" ht="17">
      <c r="A30" s="47"/>
      <c r="B30" s="171" t="s">
        <v>416</v>
      </c>
      <c r="C30" s="170" t="s">
        <v>417</v>
      </c>
      <c r="D30" s="47"/>
    </row>
    <row r="31" spans="1:4" ht="17">
      <c r="A31" s="47"/>
      <c r="B31" s="171" t="s">
        <v>418</v>
      </c>
      <c r="C31" s="170" t="s">
        <v>419</v>
      </c>
      <c r="D31" s="47"/>
    </row>
    <row r="32" spans="1:4" ht="17">
      <c r="A32" s="47"/>
      <c r="B32" s="171" t="s">
        <v>420</v>
      </c>
      <c r="C32" s="170" t="s">
        <v>421</v>
      </c>
      <c r="D32" s="47"/>
    </row>
    <row r="33" spans="1:4" ht="34">
      <c r="A33" s="47"/>
      <c r="B33" s="171" t="s">
        <v>422</v>
      </c>
      <c r="C33" s="170" t="s">
        <v>423</v>
      </c>
      <c r="D33" s="47"/>
    </row>
    <row r="34" spans="1:4" ht="17">
      <c r="A34" s="47"/>
      <c r="B34" s="168" t="s">
        <v>424</v>
      </c>
      <c r="C34" s="170" t="s">
        <v>425</v>
      </c>
      <c r="D34" s="47"/>
    </row>
    <row r="35" spans="1:4" ht="17">
      <c r="A35" s="47"/>
      <c r="B35" s="166" t="s">
        <v>426</v>
      </c>
      <c r="C35" s="167"/>
      <c r="D35" s="47"/>
    </row>
    <row r="36" spans="1:4" ht="17">
      <c r="A36" s="47"/>
      <c r="B36" s="168" t="s">
        <v>427</v>
      </c>
      <c r="C36" s="168" t="s">
        <v>428</v>
      </c>
      <c r="D36" s="47"/>
    </row>
    <row r="37" spans="1:4" ht="51">
      <c r="A37" s="47"/>
      <c r="B37" s="168" t="s">
        <v>429</v>
      </c>
      <c r="C37" s="168" t="s">
        <v>430</v>
      </c>
      <c r="D37" s="47"/>
    </row>
    <row r="38" spans="1:4" ht="34">
      <c r="A38" s="47"/>
      <c r="B38" s="171" t="s">
        <v>431</v>
      </c>
      <c r="C38" s="168" t="s">
        <v>1718</v>
      </c>
      <c r="D38" s="47"/>
    </row>
    <row r="39" spans="1:4" ht="51">
      <c r="A39" s="47"/>
      <c r="B39" s="168" t="s">
        <v>432</v>
      </c>
      <c r="C39" s="168" t="s">
        <v>1717</v>
      </c>
      <c r="D39" s="47"/>
    </row>
    <row r="40" spans="1:4" ht="34">
      <c r="A40" s="47"/>
      <c r="B40" s="168" t="s">
        <v>433</v>
      </c>
      <c r="C40" s="168" t="s">
        <v>434</v>
      </c>
      <c r="D40" s="47"/>
    </row>
    <row r="41" spans="1:4" ht="17">
      <c r="A41" s="47"/>
      <c r="B41" s="168" t="s">
        <v>435</v>
      </c>
      <c r="C41" s="168" t="s">
        <v>436</v>
      </c>
      <c r="D41" s="47"/>
    </row>
    <row r="42" spans="1:4" ht="136">
      <c r="A42" s="47"/>
      <c r="B42" s="168" t="s">
        <v>437</v>
      </c>
      <c r="C42" s="168" t="s">
        <v>438</v>
      </c>
      <c r="D42" s="47"/>
    </row>
    <row r="43" spans="1:4" ht="17">
      <c r="A43" s="47"/>
      <c r="B43" s="166" t="s">
        <v>439</v>
      </c>
      <c r="C43" s="170"/>
      <c r="D43" s="47"/>
    </row>
    <row r="44" spans="1:4">
      <c r="A44" s="47"/>
      <c r="B44" s="165"/>
      <c r="C44" s="47"/>
      <c r="D44" s="4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BE5F-8498-9845-A4FB-6FF77F1F2445}">
  <dimension ref="A1:J58"/>
  <sheetViews>
    <sheetView tabSelected="1" zoomScale="89" workbookViewId="0">
      <selection activeCell="I3" sqref="I3"/>
    </sheetView>
  </sheetViews>
  <sheetFormatPr baseColWidth="10" defaultRowHeight="16"/>
  <cols>
    <col min="1" max="1" width="19.1640625" bestFit="1" customWidth="1"/>
    <col min="2" max="2" width="16.33203125" customWidth="1"/>
    <col min="3" max="3" width="23.83203125" bestFit="1" customWidth="1"/>
    <col min="4" max="4" width="11.83203125" bestFit="1" customWidth="1"/>
    <col min="5" max="5" width="23.83203125" bestFit="1" customWidth="1"/>
    <col min="6" max="6" width="11.1640625" bestFit="1" customWidth="1"/>
    <col min="8" max="8" width="20.6640625" bestFit="1" customWidth="1"/>
    <col min="9" max="9" width="20.83203125" bestFit="1" customWidth="1"/>
  </cols>
  <sheetData>
    <row r="1" spans="1:10" s="176" customFormat="1" ht="19">
      <c r="A1" s="182" t="s">
        <v>458</v>
      </c>
      <c r="B1" s="182" t="s">
        <v>457</v>
      </c>
      <c r="C1" s="183" t="s">
        <v>456</v>
      </c>
      <c r="D1" s="182" t="s">
        <v>453</v>
      </c>
      <c r="E1" s="183" t="s">
        <v>455</v>
      </c>
      <c r="F1" s="182" t="s">
        <v>453</v>
      </c>
    </row>
    <row r="2" spans="1:10" s="176" customFormat="1" ht="19">
      <c r="A2" s="179" t="s">
        <v>14</v>
      </c>
      <c r="B2" s="172" t="s">
        <v>442</v>
      </c>
      <c r="C2" s="178">
        <f>'SA01'!D62</f>
        <v>-13.347964208947142</v>
      </c>
      <c r="D2" s="177">
        <f>'SA01'!D63</f>
        <v>0.81419969236481293</v>
      </c>
      <c r="E2" s="178">
        <f>'SA01'!C62</f>
        <v>-2.7942290033303312</v>
      </c>
      <c r="F2" s="177">
        <f>'SA01'!C63</f>
        <v>1.9028645504598796</v>
      </c>
      <c r="H2" s="36"/>
      <c r="I2" s="181" t="s">
        <v>454</v>
      </c>
      <c r="J2" s="180" t="s">
        <v>453</v>
      </c>
    </row>
    <row r="3" spans="1:10" s="176" customFormat="1" ht="19">
      <c r="A3" s="179" t="s">
        <v>14</v>
      </c>
      <c r="B3" s="172" t="s">
        <v>441</v>
      </c>
      <c r="C3" s="178">
        <f>'SA01'!D9</f>
        <v>-11.20069650340389</v>
      </c>
      <c r="D3" s="177">
        <f>'SA01'!D10</f>
        <v>0.53111302648747316</v>
      </c>
      <c r="E3" s="178">
        <f>'SA01'!C9</f>
        <v>-1.3033333333333335</v>
      </c>
      <c r="F3" s="177">
        <f>'SA01'!C10</f>
        <v>0.47500877184882928</v>
      </c>
      <c r="H3" s="36" t="s">
        <v>452</v>
      </c>
      <c r="I3" s="175">
        <f>AVERAGE('SA07'!D8:D73,'SA10'!D8:D116,'SA10'!I8:I132,'SA11'!D7:D90)</f>
        <v>-14.164789985508607</v>
      </c>
      <c r="J3" s="174">
        <f>STDEV('SA07'!D8:D73,'SA10'!D8:D116,'SA10'!I8:I132,'SA11'!D7:D90)</f>
        <v>0.93870305846457336</v>
      </c>
    </row>
    <row r="4" spans="1:10" s="176" customFormat="1" ht="19">
      <c r="A4" s="179" t="s">
        <v>14</v>
      </c>
      <c r="B4" s="172" t="s">
        <v>440</v>
      </c>
      <c r="C4" s="178">
        <f>'SA01'!D50</f>
        <v>-13.597116043487212</v>
      </c>
      <c r="D4" s="177">
        <f>'SA01'!D51</f>
        <v>0.48484568744745477</v>
      </c>
      <c r="E4" s="178">
        <f>'SA01'!C50</f>
        <v>-2.6970679850008112</v>
      </c>
      <c r="F4" s="177">
        <f>'SA01'!C51</f>
        <v>1.853767486892367</v>
      </c>
      <c r="H4" s="36" t="s">
        <v>451</v>
      </c>
      <c r="I4" s="175">
        <f>AVERAGE('SA01'!D17:D48,'SA04'!D9:D39,'SA05'!D11:D23,'SA05'!D31:D43,'SA09'!D37:D87,'SA14'!D7:D24,'SA14'!D33:D43,'SA25'!D7:D38,'SA27'!D8:D43,'SA32'!D34:D47,'SA32'!D55:D59,'SA32'!D67:D85)</f>
        <v>-13.002151092311609</v>
      </c>
      <c r="J4" s="174">
        <f>STDEV('SA01'!D17:D48,'SA04'!D9:D39,'SA05'!D11:D23,'SA05'!D31:D43,'SA09'!D37:D87,'SA14'!D7:D24,'SA14'!D33:D43,'SA25'!D7:D38,'SA27'!D8:D43,'SA32'!D34:D47,'SA32'!D55:D59,'SA32'!D67:D85)</f>
        <v>0.87166216026962762</v>
      </c>
    </row>
    <row r="5" spans="1:10" s="176" customFormat="1" ht="19">
      <c r="A5" s="179" t="s">
        <v>14</v>
      </c>
      <c r="B5" s="172" t="s">
        <v>444</v>
      </c>
      <c r="C5" s="178">
        <f>'SA01'!D59</f>
        <v>-12.837612346062967</v>
      </c>
      <c r="D5" s="177">
        <f>'SA01'!D60</f>
        <v>0.19554954435502742</v>
      </c>
      <c r="E5" s="178">
        <f>'SA01'!C59</f>
        <v>-5.3215088688422094</v>
      </c>
      <c r="F5" s="177">
        <f>'SA01'!C60</f>
        <v>0.65570316989406474</v>
      </c>
      <c r="H5" s="36" t="s">
        <v>450</v>
      </c>
      <c r="I5" s="175">
        <f>AVERAGE('SA09'!D7:D11,'SA09'!D19:D29,'SA17'!D7:D16,'SA17'!D25:D53,'SA17'!D62:D64,'SA19'!D7:D28,'SA20'!D8:D74,'SA21'!D7:D60)</f>
        <v>-11.997197915621021</v>
      </c>
      <c r="J5" s="174">
        <f>STDEV('SA09'!D7:D11,'SA09'!D19:D29,'SA17'!D7:D16,'SA17'!D25:D53,'SA17'!D62:D64,'SA19'!D7:D28,'SA20'!D8:D74,'SA21'!D7:D60)</f>
        <v>1.6781315858923775</v>
      </c>
    </row>
    <row r="6" spans="1:10" ht="19" customHeight="1">
      <c r="A6" s="172" t="s">
        <v>21</v>
      </c>
      <c r="B6" s="172" t="s">
        <v>442</v>
      </c>
      <c r="C6" s="173">
        <f>'SA04'!D41</f>
        <v>-12.812159556198262</v>
      </c>
      <c r="D6" s="173">
        <f>'SA04'!D42</f>
        <v>0.67021097587639289</v>
      </c>
      <c r="E6" s="173">
        <f>'SA04'!C41</f>
        <v>-3.4148430304411255</v>
      </c>
      <c r="F6" s="173">
        <f>'SA04'!C42</f>
        <v>0.49628635710147068</v>
      </c>
      <c r="H6" s="36" t="s">
        <v>449</v>
      </c>
      <c r="I6" s="175">
        <f>AVERAGE('SA18'!D16:D21,'SA26'!D16:D55,'SA30'!D8:D58,'SA31'!D18:D53,'SA35'!D7:D28,'SA35'!D60:D67,'SA35'!D75:D100,'SA40'!D7:D11)</f>
        <v>-8.4806344315137228</v>
      </c>
      <c r="J6" s="174">
        <f>STDEV('SA18'!D16:D21,'SA26'!D16:D55,'SA30'!D8:D58,'SA31'!D18:D53,'SA35'!D7:D28,'SA35'!D60:D67,'SA35'!D75:D100,'SA40'!D7:D11)</f>
        <v>2.7977230881146835</v>
      </c>
    </row>
    <row r="7" spans="1:10">
      <c r="A7" s="172" t="s">
        <v>24</v>
      </c>
      <c r="B7" s="172" t="s">
        <v>442</v>
      </c>
      <c r="C7" s="173">
        <f>'SA05'!D49</f>
        <v>-12.670272447272993</v>
      </c>
      <c r="D7" s="173">
        <f>'SA05'!D50</f>
        <v>0.77178292675308946</v>
      </c>
      <c r="E7" s="173">
        <f>'SA05'!C49</f>
        <v>-3.2928591161747516</v>
      </c>
      <c r="F7" s="173">
        <f>'SA05'!C50</f>
        <v>2.4159086513489432</v>
      </c>
    </row>
    <row r="8" spans="1:10">
      <c r="A8" s="172" t="s">
        <v>24</v>
      </c>
      <c r="B8" s="172" t="s">
        <v>440</v>
      </c>
      <c r="C8" s="173">
        <f>'SA05'!D25</f>
        <v>-13.067789939840058</v>
      </c>
      <c r="D8" s="173">
        <f>'SA05'!D26</f>
        <v>0.69968946400088872</v>
      </c>
      <c r="E8" s="173">
        <f>'SA05'!C25</f>
        <v>-5.4886454355218994</v>
      </c>
      <c r="F8" s="173">
        <f>'SA05'!C26</f>
        <v>0.99546309264976285</v>
      </c>
    </row>
    <row r="9" spans="1:10">
      <c r="A9" s="172" t="s">
        <v>24</v>
      </c>
      <c r="B9" s="172" t="s">
        <v>444</v>
      </c>
      <c r="C9" s="173">
        <f>'SA05'!D45</f>
        <v>-12.272754954705928</v>
      </c>
      <c r="D9" s="173">
        <f>'SA05'!D46</f>
        <v>0.63952546984501957</v>
      </c>
      <c r="E9" s="173">
        <f>'SA05'!C45</f>
        <v>-1.0970727968276028</v>
      </c>
      <c r="F9" s="173">
        <f>'SA05'!C46</f>
        <v>0.84978367343294425</v>
      </c>
    </row>
    <row r="10" spans="1:10">
      <c r="A10" s="172" t="s">
        <v>28</v>
      </c>
      <c r="B10" s="172" t="s">
        <v>442</v>
      </c>
      <c r="C10" s="173">
        <f>'SA07'!D75</f>
        <v>-12.784163329651737</v>
      </c>
      <c r="D10" s="173">
        <f>'SA07'!D76</f>
        <v>0.75026605878231867</v>
      </c>
      <c r="E10" s="173">
        <f>'SA07'!C75</f>
        <v>-4.7779087581731199</v>
      </c>
      <c r="F10" s="173">
        <f>'SA07'!C76</f>
        <v>0.87896857182749077</v>
      </c>
    </row>
    <row r="11" spans="1:10">
      <c r="A11" s="172" t="s">
        <v>34</v>
      </c>
      <c r="B11" s="172" t="s">
        <v>442</v>
      </c>
      <c r="C11" s="173">
        <f>'SA09'!D93</f>
        <v>-12.820367991569617</v>
      </c>
      <c r="D11" s="173">
        <f>'SA09'!D94</f>
        <v>0.43493901716726646</v>
      </c>
      <c r="E11" s="173">
        <f>'SA09'!C93</f>
        <v>-4.8692371967658143</v>
      </c>
      <c r="F11" s="173">
        <f>'SA09'!C94</f>
        <v>2.5778408394988777</v>
      </c>
    </row>
    <row r="12" spans="1:10">
      <c r="A12" s="172" t="s">
        <v>34</v>
      </c>
      <c r="B12" s="172" t="s">
        <v>441</v>
      </c>
      <c r="C12" s="173">
        <f>'SA09'!D13</f>
        <v>-9.9515602074844018</v>
      </c>
      <c r="D12" s="173">
        <f>'SA09'!D14</f>
        <v>3.3441939301419916</v>
      </c>
      <c r="E12" s="173">
        <f>'SA09'!C13</f>
        <v>-1.2139838195058503</v>
      </c>
      <c r="F12" s="173">
        <f>'SA09'!C14</f>
        <v>2.1290191997906827</v>
      </c>
    </row>
    <row r="13" spans="1:10">
      <c r="A13" s="172" t="s">
        <v>34</v>
      </c>
      <c r="B13" s="172" t="s">
        <v>440</v>
      </c>
      <c r="C13" s="173">
        <f>'SA09'!D31</f>
        <v>-11.632351038188773</v>
      </c>
      <c r="D13" s="173">
        <f>'SA09'!D32</f>
        <v>0.91504466169874932</v>
      </c>
      <c r="E13" s="173">
        <f>'SA09'!C31</f>
        <v>-0.62190316216455621</v>
      </c>
      <c r="F13" s="173">
        <f>'SA09'!C32</f>
        <v>1.7114498306646422</v>
      </c>
    </row>
    <row r="14" spans="1:10">
      <c r="A14" s="172" t="s">
        <v>34</v>
      </c>
      <c r="B14" s="172" t="s">
        <v>444</v>
      </c>
      <c r="C14" s="173">
        <f>'SA09'!D89</f>
        <v>-13.357862607405211</v>
      </c>
      <c r="D14" s="173">
        <f>'SA09'!D90</f>
        <v>0.43493901716726646</v>
      </c>
      <c r="E14" s="173">
        <f>'SA09'!C89</f>
        <v>-6.143687025528827</v>
      </c>
      <c r="F14" s="173">
        <f>'SA09'!C90</f>
        <v>0.928308681474033</v>
      </c>
    </row>
    <row r="15" spans="1:10">
      <c r="A15" s="172" t="s">
        <v>448</v>
      </c>
      <c r="B15" s="172" t="s">
        <v>442</v>
      </c>
      <c r="C15" s="173">
        <f>'SA10'!I134</f>
        <v>-14.653236709003792</v>
      </c>
      <c r="D15" s="173">
        <f>'SA10'!I135</f>
        <v>0.46261280460790871</v>
      </c>
      <c r="E15" s="173">
        <f>'SA10'!H134</f>
        <v>-14.653236709003792</v>
      </c>
      <c r="F15" s="173">
        <f>'SA10'!H135</f>
        <v>0.46261280460790871</v>
      </c>
    </row>
    <row r="16" spans="1:10">
      <c r="A16" s="172" t="s">
        <v>447</v>
      </c>
      <c r="B16" s="172" t="s">
        <v>442</v>
      </c>
      <c r="C16" s="173">
        <f>'SA10'!D119</f>
        <v>-14.431715956255809</v>
      </c>
      <c r="D16" s="173">
        <f>'SA10'!D120</f>
        <v>0.90121776007204757</v>
      </c>
      <c r="E16" s="173">
        <f>'SA10'!C119</f>
        <v>-3.350924787374745</v>
      </c>
      <c r="F16" s="173">
        <f>'SA10'!C120</f>
        <v>0.94471618660891499</v>
      </c>
    </row>
    <row r="17" spans="1:6">
      <c r="A17" s="172" t="s">
        <v>48</v>
      </c>
      <c r="B17" s="172" t="s">
        <v>442</v>
      </c>
      <c r="C17" s="173">
        <f>'SA11'!D92</f>
        <v>-14.176344605011124</v>
      </c>
      <c r="D17" s="173">
        <f>'SA11'!D93</f>
        <v>0.52913239903415776</v>
      </c>
      <c r="E17" s="173">
        <f>'SA11'!C92</f>
        <v>-3.5278454490064077</v>
      </c>
      <c r="F17" s="173">
        <f>'SA11'!C93</f>
        <v>1.2489696095305236</v>
      </c>
    </row>
    <row r="18" spans="1:6">
      <c r="A18" s="172" t="s">
        <v>50</v>
      </c>
      <c r="B18" s="172" t="s">
        <v>442</v>
      </c>
      <c r="C18" s="173">
        <f>'SA14'!D49</f>
        <v>-12.935537160296242</v>
      </c>
      <c r="D18" s="173">
        <f>'SA14'!D50</f>
        <v>0.77908825185106823</v>
      </c>
      <c r="E18" s="173">
        <f>'SA14'!C49</f>
        <v>-3.5068462628001584</v>
      </c>
      <c r="F18" s="173">
        <f>'SA14'!C50</f>
        <v>0.96995332696555148</v>
      </c>
    </row>
    <row r="19" spans="1:6">
      <c r="A19" s="172" t="s">
        <v>50</v>
      </c>
      <c r="B19" s="172" t="s">
        <v>441</v>
      </c>
      <c r="C19" s="173">
        <f>'SA14'!D26</f>
        <v>-12.564845841011531</v>
      </c>
      <c r="D19" s="173">
        <f>'SA14'!D27</f>
        <v>0.74989049178913436</v>
      </c>
      <c r="E19" s="173">
        <f>'SA14'!C26</f>
        <v>-3.9184622826905033</v>
      </c>
      <c r="F19" s="173">
        <f>'SA14'!C27</f>
        <v>0.97014664188104305</v>
      </c>
    </row>
    <row r="20" spans="1:6">
      <c r="A20" s="172" t="s">
        <v>50</v>
      </c>
      <c r="B20" s="172" t="s">
        <v>440</v>
      </c>
      <c r="C20" s="173">
        <f>'SA14'!D45</f>
        <v>-13.542122955489402</v>
      </c>
      <c r="D20" s="173">
        <f>'SA14'!D46</f>
        <v>0.30246715534618107</v>
      </c>
      <c r="E20" s="173">
        <f>'SA14'!C45</f>
        <v>-2.8332927757068691</v>
      </c>
      <c r="F20" s="173">
        <f>'SA14'!C46</f>
        <v>0.47983449295392289</v>
      </c>
    </row>
    <row r="21" spans="1:6">
      <c r="A21" s="172" t="s">
        <v>53</v>
      </c>
      <c r="B21" s="172" t="s">
        <v>442</v>
      </c>
      <c r="C21" s="173">
        <f>'SA17'!D70</f>
        <v>-11.324542283541401</v>
      </c>
      <c r="D21" s="173">
        <f>'SA17'!D71</f>
        <v>1.5253284689471813</v>
      </c>
      <c r="E21" s="173">
        <f>'SA17'!C70</f>
        <v>-1.006802653057469</v>
      </c>
      <c r="F21" s="173">
        <f>'SA17'!C71</f>
        <v>1.9372935553111401</v>
      </c>
    </row>
    <row r="22" spans="1:6">
      <c r="A22" s="172" t="s">
        <v>53</v>
      </c>
      <c r="B22" s="172" t="s">
        <v>441</v>
      </c>
      <c r="C22" s="173">
        <f>'SA17'!D18</f>
        <v>-12.624704252227181</v>
      </c>
      <c r="D22" s="173">
        <f>'SA17'!D19</f>
        <v>1.078056682262921</v>
      </c>
      <c r="E22" s="173">
        <f>'SA17'!C18</f>
        <v>0.60656159688638966</v>
      </c>
      <c r="F22" s="173">
        <f>'SA17'!C19</f>
        <v>0.17673627672649803</v>
      </c>
    </row>
    <row r="23" spans="1:6">
      <c r="A23" s="172" t="s">
        <v>53</v>
      </c>
      <c r="B23" s="172" t="s">
        <v>440</v>
      </c>
      <c r="C23" s="173">
        <f>'SA17'!D55</f>
        <v>-11.000559520534434</v>
      </c>
      <c r="D23" s="173">
        <f>'SA17'!D56</f>
        <v>1.4549773807485444</v>
      </c>
      <c r="E23" s="173">
        <f>'SA17'!C55</f>
        <v>-1.4980327578918</v>
      </c>
      <c r="F23" s="173">
        <f>'SA17'!C56</f>
        <v>2.0382105313450296</v>
      </c>
    </row>
    <row r="24" spans="1:6">
      <c r="A24" s="172" t="s">
        <v>53</v>
      </c>
      <c r="B24" s="172" t="s">
        <v>444</v>
      </c>
      <c r="C24" s="173">
        <f>'SA17'!D66</f>
        <v>-10.12250243032276</v>
      </c>
      <c r="D24" s="173">
        <f>'SA17'!D67</f>
        <v>0.82888497717049803</v>
      </c>
      <c r="E24" s="173">
        <f>'SA17'!C66</f>
        <v>-1.6361258061384649</v>
      </c>
      <c r="F24" s="173">
        <f>'SA17'!C67</f>
        <v>1.2369900055172969</v>
      </c>
    </row>
    <row r="25" spans="1:6">
      <c r="A25" s="172" t="s">
        <v>57</v>
      </c>
      <c r="B25" s="172" t="s">
        <v>442</v>
      </c>
      <c r="C25" s="173">
        <f>'SA18'!D27</f>
        <v>-12.296273870220663</v>
      </c>
      <c r="D25" s="173">
        <f>'SA18'!D28</f>
        <v>0.94322722586286323</v>
      </c>
      <c r="E25" s="173">
        <f>'SA18'!C27</f>
        <v>-3.6446036229364767</v>
      </c>
      <c r="F25" s="173">
        <f>'SA18'!C28</f>
        <v>1.2247438001122919</v>
      </c>
    </row>
    <row r="26" spans="1:6">
      <c r="A26" s="172" t="s">
        <v>57</v>
      </c>
      <c r="B26" s="172" t="s">
        <v>441</v>
      </c>
      <c r="C26" s="173">
        <f>'SA18'!D10</f>
        <v>-11.700330992336212</v>
      </c>
      <c r="D26" s="173">
        <f>'SA18'!D11</f>
        <v>1.1653045715453196</v>
      </c>
      <c r="E26" s="173">
        <f>'SA18'!C10</f>
        <v>-3.3268131249999997</v>
      </c>
      <c r="F26" s="173">
        <f>'SA18'!C11</f>
        <v>1.0635952369816433</v>
      </c>
    </row>
    <row r="27" spans="1:6">
      <c r="A27" s="172" t="s">
        <v>57</v>
      </c>
      <c r="B27" s="172" t="s">
        <v>440</v>
      </c>
      <c r="C27" s="173">
        <f>'SA18'!D23</f>
        <v>-12.69356912214363</v>
      </c>
      <c r="D27" s="173">
        <f>'SA18'!D24</f>
        <v>0.55957866383186927</v>
      </c>
      <c r="E27" s="173">
        <f>'SA18'!C23</f>
        <v>-3.8564639548941266</v>
      </c>
      <c r="F27" s="173">
        <f>'SA18'!C24</f>
        <v>1.3735355761663646</v>
      </c>
    </row>
    <row r="28" spans="1:6">
      <c r="A28" s="172" t="s">
        <v>61</v>
      </c>
      <c r="B28" s="172" t="s">
        <v>442</v>
      </c>
      <c r="C28" s="173">
        <f>'SA19'!D30</f>
        <v>-9.7747824349484471</v>
      </c>
      <c r="D28" s="173">
        <f>'SA19'!D31</f>
        <v>2.4447406546684602</v>
      </c>
      <c r="E28" s="173">
        <f>'SA19'!C30</f>
        <v>-1.3541289442710474</v>
      </c>
      <c r="F28" s="173">
        <f>'SA19'!C31</f>
        <v>2.5044732870591138</v>
      </c>
    </row>
    <row r="29" spans="1:6">
      <c r="A29" s="172" t="s">
        <v>64</v>
      </c>
      <c r="B29" s="172" t="s">
        <v>442</v>
      </c>
      <c r="C29" s="173">
        <f>'SA20'!D109</f>
        <v>-12.588549402094056</v>
      </c>
      <c r="D29" s="173">
        <f>'SA20'!D110</f>
        <v>1.2373496186043436</v>
      </c>
      <c r="E29" s="173">
        <f>'SA20'!C109</f>
        <v>8.4790169828975082E-2</v>
      </c>
      <c r="F29" s="173">
        <f>'SA20'!C110</f>
        <v>1.5305016299913239</v>
      </c>
    </row>
    <row r="30" spans="1:6">
      <c r="A30" s="172" t="s">
        <v>64</v>
      </c>
      <c r="B30" s="172" t="s">
        <v>441</v>
      </c>
      <c r="C30" s="173">
        <f>'SA20'!D76</f>
        <v>-12.868583226688848</v>
      </c>
      <c r="D30" s="173">
        <f>'SA20'!D77</f>
        <v>0.8126037730001906</v>
      </c>
      <c r="E30" s="173">
        <f>'SA20'!C76</f>
        <v>0.36094820018668117</v>
      </c>
      <c r="F30" s="173">
        <f>'SA20'!C77</f>
        <v>0.18863249882594579</v>
      </c>
    </row>
    <row r="31" spans="1:6">
      <c r="A31" s="172" t="s">
        <v>64</v>
      </c>
      <c r="B31" s="172" t="s">
        <v>440</v>
      </c>
      <c r="C31" s="173">
        <f>'SA20'!D88</f>
        <v>-12.414165051545238</v>
      </c>
      <c r="D31" s="173">
        <f>'SA20'!D89</f>
        <v>0.59473477709581724</v>
      </c>
      <c r="E31" s="173">
        <f>'SA20'!C88</f>
        <v>0.37615168330258869</v>
      </c>
      <c r="F31" s="173">
        <f>'SA20'!C89</f>
        <v>0.14215320714442689</v>
      </c>
    </row>
    <row r="32" spans="1:6">
      <c r="A32" s="172" t="s">
        <v>64</v>
      </c>
      <c r="B32" s="172" t="s">
        <v>444</v>
      </c>
      <c r="C32" s="173">
        <f>'SA20'!D105</f>
        <v>-10.834391822693128</v>
      </c>
      <c r="D32" s="173">
        <f>'SA20'!D106</f>
        <v>2.2394072209727969</v>
      </c>
      <c r="E32" s="173">
        <f>'SA20'!C105</f>
        <v>-1.9694216929991861</v>
      </c>
      <c r="F32" s="173">
        <f>'SA20'!C106</f>
        <v>4.0007042492244542</v>
      </c>
    </row>
    <row r="33" spans="1:6">
      <c r="A33" s="172" t="s">
        <v>67</v>
      </c>
      <c r="B33" s="172" t="s">
        <v>442</v>
      </c>
      <c r="C33" s="173">
        <f>'SA21'!D62</f>
        <v>-12.608371350306831</v>
      </c>
      <c r="D33" s="173">
        <f>'SA21'!D63</f>
        <v>0.68039850885339492</v>
      </c>
      <c r="E33" s="173">
        <f>'SA21'!C62</f>
        <v>0.41484342336945279</v>
      </c>
      <c r="F33" s="173">
        <f>'SA21'!C63</f>
        <v>0.25525515882318595</v>
      </c>
    </row>
    <row r="34" spans="1:6">
      <c r="A34" s="172" t="s">
        <v>72</v>
      </c>
      <c r="B34" s="172" t="s">
        <v>442</v>
      </c>
      <c r="C34" s="173">
        <f>'SA25'!D40</f>
        <v>-12.719597910593903</v>
      </c>
      <c r="D34" s="173">
        <f>'SA25'!D41</f>
        <v>0.97239133716757531</v>
      </c>
      <c r="E34" s="173">
        <f>'SA25'!C40</f>
        <v>-1.9819015376620301</v>
      </c>
      <c r="F34" s="173">
        <f>'SA25'!C41</f>
        <v>1.2593485365617365</v>
      </c>
    </row>
    <row r="35" spans="1:6">
      <c r="A35" s="172" t="s">
        <v>74</v>
      </c>
      <c r="B35" s="172" t="s">
        <v>442</v>
      </c>
      <c r="C35" s="173">
        <f>'SA26'!D70</f>
        <v>-10.254134623238697</v>
      </c>
      <c r="D35" s="173">
        <f>'SA26'!D71</f>
        <v>4.6550423053470169</v>
      </c>
      <c r="E35" s="173">
        <f>'SA26'!C70</f>
        <v>-2.0311304140648851</v>
      </c>
      <c r="F35" s="173">
        <f>'SA26'!C71</f>
        <v>2.4673571269951138</v>
      </c>
    </row>
    <row r="36" spans="1:6">
      <c r="A36" s="172" t="s">
        <v>74</v>
      </c>
      <c r="B36" s="172" t="s">
        <v>441</v>
      </c>
      <c r="C36" s="173">
        <f>'SA26'!D8</f>
        <v>-7.2728710216857468</v>
      </c>
      <c r="D36" s="173">
        <f>'SA26'!D9</f>
        <v>1.406790294886515</v>
      </c>
      <c r="E36" s="173">
        <f>'SA26'!C8</f>
        <v>0.25918707577401612</v>
      </c>
      <c r="F36" s="173">
        <f>'SA26'!C9</f>
        <v>0.20758811938578581</v>
      </c>
    </row>
    <row r="37" spans="1:6">
      <c r="A37" s="172" t="s">
        <v>74</v>
      </c>
      <c r="B37" s="172" t="s">
        <v>440</v>
      </c>
      <c r="C37" s="173">
        <f>'SA26'!D57</f>
        <v>-10.725373222703992</v>
      </c>
      <c r="D37" s="173">
        <f>'SA26'!D58</f>
        <v>2.9957675765844276</v>
      </c>
      <c r="E37" s="173">
        <f>'SA26'!C57</f>
        <v>-2.3406988002306508</v>
      </c>
      <c r="F37" s="173">
        <f>'SA26'!C58</f>
        <v>2.3850322415785805</v>
      </c>
    </row>
    <row r="38" spans="1:6">
      <c r="A38" s="172" t="s">
        <v>74</v>
      </c>
      <c r="B38" s="172" t="s">
        <v>444</v>
      </c>
      <c r="C38" s="173">
        <f>'SA26'!D66</f>
        <v>-5.9584623647367385</v>
      </c>
      <c r="D38" s="173">
        <f>'SA26'!D67</f>
        <v>1.6103269016231296</v>
      </c>
      <c r="E38" s="173">
        <f>'SA26'!C66</f>
        <v>0.56956974158604901</v>
      </c>
      <c r="F38" s="173">
        <f>'SA26'!C67</f>
        <v>2.3833013814139719</v>
      </c>
    </row>
    <row r="39" spans="1:6">
      <c r="A39" s="172" t="s">
        <v>77</v>
      </c>
      <c r="B39" s="172" t="s">
        <v>442</v>
      </c>
      <c r="C39" s="173">
        <f>'SA27'!D45</f>
        <v>-13.087390426834364</v>
      </c>
      <c r="D39" s="173">
        <f>'SA27'!D46</f>
        <v>1.4451939781794796</v>
      </c>
      <c r="E39" s="173">
        <f>'SA27'!C45</f>
        <v>-2.5179991830237975</v>
      </c>
      <c r="F39" s="173">
        <f>'SA27'!C46</f>
        <v>1.1839660118954034</v>
      </c>
    </row>
    <row r="40" spans="1:6">
      <c r="A40" s="172" t="s">
        <v>79</v>
      </c>
      <c r="B40" s="172" t="s">
        <v>442</v>
      </c>
      <c r="C40" s="173">
        <f>'SA30'!D60</f>
        <v>-8.3434717203780586</v>
      </c>
      <c r="D40" s="173">
        <f>'SA30'!D61</f>
        <v>0.9997236066219507</v>
      </c>
      <c r="E40" s="173">
        <f>'SA30'!C60</f>
        <v>-4.8591781909104652</v>
      </c>
      <c r="F40" s="173">
        <f>'SA30'!C61</f>
        <v>0.9541780635474536</v>
      </c>
    </row>
    <row r="41" spans="1:6">
      <c r="A41" s="172" t="s">
        <v>83</v>
      </c>
      <c r="B41" s="172" t="s">
        <v>442</v>
      </c>
      <c r="C41" s="173">
        <f>'SA31'!D55</f>
        <v>-7.5261974526796269</v>
      </c>
      <c r="D41" s="173">
        <f>'SA31'!D56</f>
        <v>1.8835450009051522</v>
      </c>
      <c r="E41" s="173">
        <f>'SA31'!C55</f>
        <v>-3.6933001331062396</v>
      </c>
      <c r="F41" s="173">
        <f>'SA31'!C56</f>
        <v>1.3820423806801012</v>
      </c>
    </row>
    <row r="42" spans="1:6">
      <c r="A42" s="172" t="s">
        <v>87</v>
      </c>
      <c r="B42" s="172" t="s">
        <v>442</v>
      </c>
      <c r="C42" s="173">
        <f>'SA32'!D97</f>
        <v>-12.696531849347096</v>
      </c>
      <c r="D42" s="173">
        <f>'SA32'!D98</f>
        <v>0.73221765619504187</v>
      </c>
      <c r="E42" s="173">
        <f>'SA32'!C97</f>
        <v>-4.2206728094421271</v>
      </c>
      <c r="F42" s="173">
        <f>'SA32'!C98</f>
        <v>0.9891354502568771</v>
      </c>
    </row>
    <row r="43" spans="1:6">
      <c r="A43" s="172" t="s">
        <v>87</v>
      </c>
      <c r="B43" s="172" t="s">
        <v>441</v>
      </c>
      <c r="C43" s="173">
        <f>'SA32'!D18</f>
        <v>-13.126834517964108</v>
      </c>
      <c r="D43" s="173">
        <f>'SA32'!D19</f>
        <v>0.32418470000754318</v>
      </c>
      <c r="E43" s="173">
        <f>'SA32'!C18</f>
        <v>-3.645498603681272</v>
      </c>
      <c r="F43" s="173">
        <f>'SA32'!C19</f>
        <v>0.47341886836201058</v>
      </c>
    </row>
    <row r="44" spans="1:6">
      <c r="A44" s="172" t="s">
        <v>87</v>
      </c>
      <c r="B44" s="172" t="s">
        <v>440</v>
      </c>
      <c r="C44" s="173">
        <f>'SA32'!D28</f>
        <v>-13.163043285577624</v>
      </c>
      <c r="D44" s="173">
        <f>'SA32'!D29</f>
        <v>0.60559536903830335</v>
      </c>
      <c r="E44" s="173">
        <f>'SA32'!C28</f>
        <v>-2.670047713098687</v>
      </c>
      <c r="F44" s="173">
        <f>'SA32'!C29</f>
        <v>1.1191605546242811</v>
      </c>
    </row>
    <row r="45" spans="1:6">
      <c r="A45" s="172" t="s">
        <v>87</v>
      </c>
      <c r="B45" s="172" t="s">
        <v>444</v>
      </c>
      <c r="C45" s="173">
        <f>'SA32'!D49</f>
        <v>-12.772622292688608</v>
      </c>
      <c r="D45" s="173">
        <f>'SA32'!D50</f>
        <v>0.57399112918302186</v>
      </c>
      <c r="E45" s="173">
        <f>'SA32'!C49</f>
        <v>-5.360270762208212</v>
      </c>
      <c r="F45" s="173">
        <f>'SA32'!C50</f>
        <v>0.57508104388939751</v>
      </c>
    </row>
    <row r="46" spans="1:6">
      <c r="A46" s="172" t="s">
        <v>87</v>
      </c>
      <c r="B46" s="172" t="s">
        <v>443</v>
      </c>
      <c r="C46" s="173">
        <f>'SA32'!D61</f>
        <v>-12.17096955688123</v>
      </c>
      <c r="D46" s="173">
        <f>'SA32'!D62</f>
        <v>0.3818490543253803</v>
      </c>
      <c r="E46" s="173">
        <f>'SA32'!C61</f>
        <v>-3.4506506634497365</v>
      </c>
      <c r="F46" s="173">
        <f>'SA32'!C62</f>
        <v>0.46493204959702217</v>
      </c>
    </row>
    <row r="47" spans="1:6">
      <c r="A47" s="172" t="s">
        <v>87</v>
      </c>
      <c r="B47" s="172" t="s">
        <v>446</v>
      </c>
      <c r="C47" s="173">
        <f>'SA32'!D87</f>
        <v>-12.613341479448044</v>
      </c>
      <c r="D47" s="173">
        <f>'SA32'!D88</f>
        <v>0.62470668077683422</v>
      </c>
      <c r="E47" s="173">
        <f>'SA32'!C87</f>
        <v>-4.4482613812796288</v>
      </c>
      <c r="F47" s="173">
        <f>'SA32'!C88</f>
        <v>0.35241907470762451</v>
      </c>
    </row>
    <row r="48" spans="1:6">
      <c r="A48" s="172" t="s">
        <v>87</v>
      </c>
      <c r="B48" s="172" t="s">
        <v>445</v>
      </c>
      <c r="C48" s="173">
        <f>'SA32'!D94</f>
        <v>-10.520018388883805</v>
      </c>
      <c r="D48" s="173">
        <f>'SA32'!D95</f>
        <v>1.0638959256217886</v>
      </c>
      <c r="E48" s="173">
        <f>'SA32'!C94</f>
        <v>-3.3340590480279779</v>
      </c>
      <c r="F48" s="173">
        <f>'SA32'!C95</f>
        <v>0.46916158172430977</v>
      </c>
    </row>
    <row r="49" spans="1:6">
      <c r="A49" s="172" t="s">
        <v>91</v>
      </c>
      <c r="B49" s="172" t="s">
        <v>442</v>
      </c>
      <c r="C49" s="173">
        <f>'SA35'!D106</f>
        <v>-6.5795319228704185</v>
      </c>
      <c r="D49" s="173">
        <f>'SA35'!D107</f>
        <v>2.762395619939189</v>
      </c>
      <c r="E49" s="173">
        <f>'SA35'!C106</f>
        <v>-2.9199692415719927</v>
      </c>
      <c r="F49" s="173">
        <f>'SA35'!C107</f>
        <v>1.3663717226468175</v>
      </c>
    </row>
    <row r="50" spans="1:6">
      <c r="A50" s="172" t="s">
        <v>91</v>
      </c>
      <c r="B50" s="172" t="s">
        <v>441</v>
      </c>
      <c r="C50" s="173">
        <f>'SA35'!D30</f>
        <v>-9.9348884922029228</v>
      </c>
      <c r="D50" s="173">
        <f>'SA35'!D31</f>
        <v>1.5308223392451019</v>
      </c>
      <c r="E50" s="173">
        <f>'SA35'!C30</f>
        <v>-1.5370512974210329</v>
      </c>
      <c r="F50" s="173">
        <f>'SA35'!C31</f>
        <v>0.73186744194990616</v>
      </c>
    </row>
    <row r="51" spans="1:6">
      <c r="A51" s="172" t="s">
        <v>91</v>
      </c>
      <c r="B51" s="172" t="s">
        <v>440</v>
      </c>
      <c r="C51" s="173">
        <f>'SA35'!D54</f>
        <v>-5.4065420697247299</v>
      </c>
      <c r="D51" s="173">
        <f>'SA35'!D55</f>
        <v>1.4046579319239907</v>
      </c>
      <c r="E51" s="173">
        <f>'SA35'!C54</f>
        <v>-3.4229888868248208</v>
      </c>
      <c r="F51" s="173">
        <f>'SA35'!C55</f>
        <v>1.4651396890259167</v>
      </c>
    </row>
    <row r="52" spans="1:6">
      <c r="A52" s="172" t="s">
        <v>91</v>
      </c>
      <c r="B52" s="172" t="s">
        <v>444</v>
      </c>
      <c r="C52" s="173">
        <f>'SA35'!D69</f>
        <v>-3.3592107720996047</v>
      </c>
      <c r="D52" s="173">
        <f>'SA35'!D70</f>
        <v>0.83760696257137612</v>
      </c>
      <c r="E52" s="173">
        <f>'SA35'!C69</f>
        <v>-3.8850711327406944</v>
      </c>
      <c r="F52" s="173">
        <f>'SA35'!C70</f>
        <v>1.0538880711819316</v>
      </c>
    </row>
    <row r="53" spans="1:6">
      <c r="A53" s="172" t="s">
        <v>91</v>
      </c>
      <c r="B53" s="172" t="s">
        <v>443</v>
      </c>
      <c r="C53" s="173">
        <f>'SA35'!D102</f>
        <v>-5.5884369955865516</v>
      </c>
      <c r="D53" s="173">
        <f>'SA35'!D103</f>
        <v>1.9257543842382325</v>
      </c>
      <c r="E53" s="173">
        <f>'SA35'!C102</f>
        <v>-3.4255848716553654</v>
      </c>
      <c r="F53" s="173">
        <f>'SA35'!C103</f>
        <v>0.88348371016979899</v>
      </c>
    </row>
    <row r="54" spans="1:6">
      <c r="A54" s="172" t="s">
        <v>97</v>
      </c>
      <c r="B54" s="172" t="s">
        <v>442</v>
      </c>
      <c r="C54" s="173">
        <f>'SA40'!D26</f>
        <v>-10.547949870258229</v>
      </c>
      <c r="D54" s="173">
        <f>'SA40'!D27</f>
        <v>0.3269867077076502</v>
      </c>
      <c r="E54" s="173">
        <f>'SA40'!C26</f>
        <v>-1.4721526555821556</v>
      </c>
      <c r="F54" s="173">
        <f>'SA40'!C27</f>
        <v>0.85942073262746344</v>
      </c>
    </row>
    <row r="55" spans="1:6">
      <c r="A55" s="172" t="s">
        <v>97</v>
      </c>
      <c r="B55" s="172" t="s">
        <v>441</v>
      </c>
      <c r="C55" s="173">
        <f>'SA40'!D13</f>
        <v>-10.573195029276047</v>
      </c>
      <c r="D55" s="173">
        <f>'SA40'!D14</f>
        <v>0.37629154167886097</v>
      </c>
      <c r="E55" s="173">
        <f>'SA40'!C13</f>
        <v>-0.94882780700189273</v>
      </c>
      <c r="F55" s="173">
        <f>'SA40'!C14</f>
        <v>0.24666207048087793</v>
      </c>
    </row>
    <row r="56" spans="1:6">
      <c r="A56" s="172" t="s">
        <v>97</v>
      </c>
      <c r="B56" s="172" t="s">
        <v>440</v>
      </c>
      <c r="C56" s="173">
        <f>'SA40'!D23</f>
        <v>-10.526912237743376</v>
      </c>
      <c r="D56" s="173">
        <f>'SA40'!D24</f>
        <v>0.31527121361092036</v>
      </c>
      <c r="E56" s="173">
        <f>'SA40'!C23</f>
        <v>-1.9082566960657079</v>
      </c>
      <c r="F56" s="173">
        <f>'SA40'!C24</f>
        <v>0.96251819288565721</v>
      </c>
    </row>
    <row r="57" spans="1:6">
      <c r="A57" s="172"/>
      <c r="B57" s="172"/>
      <c r="C57" s="172"/>
      <c r="D57" s="172"/>
      <c r="E57" s="172"/>
      <c r="F57" s="172"/>
    </row>
    <row r="58" spans="1:6">
      <c r="A58" s="172"/>
      <c r="B58" s="172"/>
      <c r="C58" s="172"/>
      <c r="D58" s="172"/>
      <c r="E58" s="172"/>
      <c r="F58" s="17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F06D-613D-AA43-BC3A-AF3E32706FD6}">
  <dimension ref="A1:M63"/>
  <sheetViews>
    <sheetView topLeftCell="A46" workbookViewId="0">
      <selection activeCell="D60" sqref="D60"/>
    </sheetView>
  </sheetViews>
  <sheetFormatPr baseColWidth="10" defaultRowHeight="16"/>
  <cols>
    <col min="1" max="1" width="13.1640625" bestFit="1" customWidth="1"/>
    <col min="3" max="4" width="15" bestFit="1" customWidth="1"/>
  </cols>
  <sheetData>
    <row r="1" spans="1:13">
      <c r="A1" s="236" t="s">
        <v>507</v>
      </c>
      <c r="B1" s="235" t="s">
        <v>506</v>
      </c>
      <c r="C1" s="234"/>
      <c r="D1" s="211"/>
      <c r="E1" s="234"/>
      <c r="F1" s="233"/>
      <c r="G1" s="203"/>
      <c r="H1" s="203"/>
      <c r="I1" s="203"/>
      <c r="J1" s="203"/>
      <c r="K1" s="203"/>
      <c r="L1" s="203"/>
      <c r="M1" s="203"/>
    </row>
    <row r="2" spans="1:13">
      <c r="A2" s="232" t="s">
        <v>505</v>
      </c>
      <c r="B2" s="231" t="s">
        <v>14</v>
      </c>
      <c r="C2" s="225"/>
      <c r="D2" s="231"/>
      <c r="E2" s="225"/>
      <c r="F2" s="204"/>
      <c r="G2" s="203"/>
      <c r="H2" s="203"/>
      <c r="I2" s="203"/>
      <c r="J2" s="203"/>
      <c r="K2" s="203"/>
      <c r="L2" s="203"/>
      <c r="M2" s="203"/>
    </row>
    <row r="3" spans="1:13">
      <c r="A3" s="198" t="s">
        <v>568</v>
      </c>
      <c r="B3" s="220"/>
      <c r="C3" s="219"/>
      <c r="D3" s="220"/>
      <c r="E3" s="219"/>
      <c r="F3" s="218"/>
      <c r="G3" s="203"/>
      <c r="H3" s="203"/>
      <c r="I3" s="203"/>
      <c r="J3" s="203"/>
      <c r="K3" s="203"/>
      <c r="L3" s="203"/>
      <c r="M3" s="203"/>
    </row>
    <row r="4" spans="1:13" ht="18">
      <c r="A4" s="197" t="s">
        <v>466</v>
      </c>
      <c r="B4" s="196" t="s">
        <v>102</v>
      </c>
      <c r="C4" s="197" t="s">
        <v>504</v>
      </c>
      <c r="D4" s="197" t="s">
        <v>503</v>
      </c>
      <c r="E4" s="219"/>
      <c r="F4" s="218"/>
      <c r="G4" s="203"/>
      <c r="H4" s="203"/>
      <c r="I4" s="203"/>
      <c r="J4" s="203"/>
      <c r="K4" s="203"/>
      <c r="L4" s="203"/>
      <c r="M4" s="203"/>
    </row>
    <row r="5" spans="1:13">
      <c r="A5" s="230">
        <v>0</v>
      </c>
      <c r="B5" s="172" t="s">
        <v>502</v>
      </c>
      <c r="C5" s="226">
        <v>-1.51</v>
      </c>
      <c r="D5" s="226">
        <v>-10.979760760876552</v>
      </c>
      <c r="E5" s="219"/>
      <c r="F5" s="218"/>
      <c r="G5" s="203"/>
      <c r="H5" s="203"/>
      <c r="I5" s="203"/>
      <c r="J5" s="203"/>
      <c r="K5" s="203"/>
      <c r="L5" s="203"/>
      <c r="M5" s="203"/>
    </row>
    <row r="6" spans="1:13">
      <c r="A6" s="230">
        <v>2</v>
      </c>
      <c r="B6" s="172" t="s">
        <v>334</v>
      </c>
      <c r="C6" s="227">
        <v>-0.76</v>
      </c>
      <c r="D6" s="226">
        <v>-10.815713473810471</v>
      </c>
      <c r="E6" s="219"/>
      <c r="F6" s="218"/>
      <c r="G6" s="203"/>
      <c r="H6" s="203"/>
      <c r="I6" s="203"/>
      <c r="J6" s="203"/>
      <c r="K6" s="203"/>
      <c r="L6" s="203"/>
      <c r="M6" s="203"/>
    </row>
    <row r="7" spans="1:13">
      <c r="A7" s="229">
        <v>4</v>
      </c>
      <c r="B7" s="228" t="s">
        <v>501</v>
      </c>
      <c r="C7" s="227">
        <v>-1.64</v>
      </c>
      <c r="D7" s="226">
        <v>-11.806615275524653</v>
      </c>
      <c r="E7" s="225"/>
      <c r="F7" s="204"/>
      <c r="G7" s="203"/>
      <c r="H7" s="203"/>
      <c r="I7" s="203"/>
      <c r="J7" s="203"/>
      <c r="K7" s="203"/>
      <c r="L7" s="203"/>
      <c r="M7" s="203"/>
    </row>
    <row r="8" spans="1:13">
      <c r="A8" s="224"/>
      <c r="B8" s="172"/>
      <c r="C8" s="223"/>
      <c r="D8" s="222"/>
      <c r="E8" s="219"/>
      <c r="F8" s="218"/>
      <c r="G8" s="203"/>
      <c r="H8" s="203"/>
      <c r="I8" s="203"/>
      <c r="J8" s="203"/>
      <c r="K8" s="203"/>
      <c r="L8" s="203"/>
      <c r="M8" s="203"/>
    </row>
    <row r="9" spans="1:13">
      <c r="A9" s="224"/>
      <c r="B9" s="192" t="s">
        <v>459</v>
      </c>
      <c r="C9" s="191">
        <v>-1.3033333333333335</v>
      </c>
      <c r="D9" s="191">
        <v>-11.20069650340389</v>
      </c>
      <c r="E9" s="219"/>
      <c r="F9" s="218"/>
      <c r="G9" s="203"/>
      <c r="H9" s="203"/>
      <c r="I9" s="203"/>
      <c r="J9" s="203"/>
      <c r="K9" s="203"/>
      <c r="L9" s="203"/>
      <c r="M9" s="203"/>
    </row>
    <row r="10" spans="1:13">
      <c r="A10" s="224"/>
      <c r="B10" s="190" t="s">
        <v>453</v>
      </c>
      <c r="C10" s="189">
        <v>0.47500877184882928</v>
      </c>
      <c r="D10" s="189">
        <v>0.53111302648747316</v>
      </c>
      <c r="E10" s="219"/>
      <c r="F10" s="218"/>
      <c r="G10" s="203"/>
      <c r="H10" s="203"/>
      <c r="I10" s="203"/>
      <c r="J10" s="203"/>
      <c r="K10" s="203"/>
      <c r="L10" s="203"/>
      <c r="M10" s="203"/>
    </row>
    <row r="11" spans="1:13">
      <c r="A11" s="224"/>
      <c r="B11" s="172"/>
      <c r="C11" s="223"/>
      <c r="D11" s="222"/>
      <c r="E11" s="219"/>
      <c r="F11" s="218"/>
      <c r="G11" s="203"/>
      <c r="H11" s="203"/>
      <c r="I11" s="203"/>
      <c r="J11" s="203"/>
      <c r="K11" s="203"/>
      <c r="L11" s="203"/>
      <c r="M11" s="203"/>
    </row>
    <row r="12" spans="1:13">
      <c r="A12" s="221" t="s">
        <v>700</v>
      </c>
      <c r="B12" s="220"/>
      <c r="C12" s="219"/>
      <c r="D12" s="220"/>
      <c r="E12" s="219"/>
      <c r="F12" s="218"/>
      <c r="G12" s="203"/>
      <c r="H12" s="203"/>
      <c r="I12" s="203"/>
      <c r="J12" s="203"/>
      <c r="K12" s="203"/>
      <c r="L12" s="203"/>
      <c r="M12" s="203"/>
    </row>
    <row r="13" spans="1:13">
      <c r="A13" s="217" t="s">
        <v>102</v>
      </c>
      <c r="B13" s="216" t="s">
        <v>466</v>
      </c>
      <c r="C13" s="216" t="s">
        <v>305</v>
      </c>
      <c r="D13" s="215" t="s">
        <v>500</v>
      </c>
      <c r="E13" s="214" t="s">
        <v>499</v>
      </c>
      <c r="F13" s="213"/>
      <c r="G13" s="203"/>
      <c r="H13" s="203"/>
      <c r="I13" s="203"/>
      <c r="J13" s="203"/>
      <c r="K13" s="203"/>
      <c r="L13" s="203"/>
      <c r="M13" s="203"/>
    </row>
    <row r="14" spans="1:13" s="172" customFormat="1">
      <c r="A14" s="212" t="s">
        <v>20</v>
      </c>
      <c r="B14" s="211">
        <v>65</v>
      </c>
      <c r="C14" s="210">
        <v>4.0538303760891798</v>
      </c>
      <c r="D14" s="210">
        <v>2.5830000000000002</v>
      </c>
      <c r="E14" s="210">
        <v>5.4969999999999999</v>
      </c>
      <c r="F14" s="209"/>
      <c r="G14" s="209"/>
      <c r="H14" s="209"/>
      <c r="I14" s="209"/>
      <c r="J14" s="209"/>
      <c r="K14" s="209"/>
      <c r="L14" s="209"/>
      <c r="M14" s="209"/>
    </row>
    <row r="15" spans="1:13">
      <c r="A15" s="208"/>
      <c r="B15" s="207"/>
      <c r="C15" s="206"/>
      <c r="D15" s="206"/>
      <c r="E15" s="205"/>
      <c r="F15" s="204"/>
      <c r="G15" s="203"/>
      <c r="H15" s="203"/>
      <c r="I15" s="203"/>
      <c r="J15" s="203"/>
      <c r="K15" s="203"/>
      <c r="L15" s="203"/>
      <c r="M15" s="203"/>
    </row>
    <row r="16" spans="1:13" ht="18">
      <c r="A16" s="197" t="s">
        <v>466</v>
      </c>
      <c r="B16" s="196" t="s">
        <v>102</v>
      </c>
      <c r="C16" s="195" t="s">
        <v>465</v>
      </c>
      <c r="D16" s="195" t="s">
        <v>464</v>
      </c>
    </row>
    <row r="17" spans="1:4">
      <c r="A17" s="194">
        <v>6</v>
      </c>
      <c r="B17" s="194" t="s">
        <v>498</v>
      </c>
      <c r="C17" s="202">
        <v>-1.59</v>
      </c>
      <c r="D17" s="202">
        <v>-13.196827599935586</v>
      </c>
    </row>
    <row r="18" spans="1:4">
      <c r="A18" s="194">
        <v>8</v>
      </c>
      <c r="B18" s="194" t="s">
        <v>497</v>
      </c>
      <c r="C18" s="202">
        <v>-2.41</v>
      </c>
      <c r="D18" s="202">
        <v>-13.963195852652781</v>
      </c>
    </row>
    <row r="19" spans="1:4">
      <c r="A19" s="194">
        <v>10</v>
      </c>
      <c r="B19" s="194" t="s">
        <v>496</v>
      </c>
      <c r="C19" s="202">
        <v>-1.75</v>
      </c>
      <c r="D19" s="202">
        <v>-13.378338584358259</v>
      </c>
    </row>
    <row r="20" spans="1:4">
      <c r="A20" s="194">
        <v>12</v>
      </c>
      <c r="B20" s="194" t="s">
        <v>495</v>
      </c>
      <c r="C20" s="202">
        <v>-1.52</v>
      </c>
      <c r="D20" s="202">
        <v>-13.060567322153908</v>
      </c>
    </row>
    <row r="21" spans="1:4">
      <c r="A21" s="194">
        <v>14</v>
      </c>
      <c r="B21" s="194" t="s">
        <v>494</v>
      </c>
      <c r="C21" s="202">
        <v>-1.95</v>
      </c>
      <c r="D21" s="202">
        <v>-14.143057579812151</v>
      </c>
    </row>
    <row r="22" spans="1:4">
      <c r="A22" s="194">
        <v>16</v>
      </c>
      <c r="B22" s="194" t="s">
        <v>493</v>
      </c>
      <c r="C22" s="202">
        <v>-1.58</v>
      </c>
      <c r="D22" s="202">
        <v>-14.074456445161676</v>
      </c>
    </row>
    <row r="23" spans="1:4">
      <c r="A23" s="194">
        <v>18</v>
      </c>
      <c r="B23" s="194" t="s">
        <v>492</v>
      </c>
      <c r="C23" s="202">
        <v>-1.47</v>
      </c>
      <c r="D23" s="202">
        <v>-13.612239881920015</v>
      </c>
    </row>
    <row r="24" spans="1:4">
      <c r="A24" s="194">
        <v>20</v>
      </c>
      <c r="B24" s="194" t="s">
        <v>491</v>
      </c>
      <c r="C24" s="202">
        <v>-1.31</v>
      </c>
      <c r="D24" s="202">
        <v>-13.51975325138018</v>
      </c>
    </row>
    <row r="25" spans="1:4">
      <c r="A25" s="194">
        <v>22</v>
      </c>
      <c r="B25" s="194" t="s">
        <v>490</v>
      </c>
      <c r="C25" s="202">
        <v>-1.18</v>
      </c>
      <c r="D25" s="202">
        <v>-13.718569728740125</v>
      </c>
    </row>
    <row r="26" spans="1:4">
      <c r="A26" s="194">
        <v>24</v>
      </c>
      <c r="B26" s="194" t="s">
        <v>489</v>
      </c>
      <c r="C26" s="202">
        <v>-1.6</v>
      </c>
      <c r="D26" s="202">
        <v>-13.460752849026731</v>
      </c>
    </row>
    <row r="27" spans="1:4">
      <c r="A27" s="194">
        <v>26</v>
      </c>
      <c r="B27" s="194" t="s">
        <v>488</v>
      </c>
      <c r="C27" s="202">
        <v>-1.48</v>
      </c>
      <c r="D27" s="202">
        <v>-13.471208031750344</v>
      </c>
    </row>
    <row r="28" spans="1:4">
      <c r="A28" s="194">
        <v>28</v>
      </c>
      <c r="B28" s="194" t="s">
        <v>487</v>
      </c>
      <c r="C28" s="201">
        <v>-1.4046728597065923</v>
      </c>
      <c r="D28" s="201">
        <v>-13.097754950891417</v>
      </c>
    </row>
    <row r="29" spans="1:4">
      <c r="A29" s="194">
        <v>30</v>
      </c>
      <c r="B29" s="194" t="s">
        <v>486</v>
      </c>
      <c r="C29" s="201">
        <v>-1.2847500208769254</v>
      </c>
      <c r="D29" s="201">
        <v>-14.000397283307496</v>
      </c>
    </row>
    <row r="30" spans="1:4">
      <c r="A30" s="194">
        <v>32</v>
      </c>
      <c r="B30" s="194" t="s">
        <v>485</v>
      </c>
      <c r="C30" s="201">
        <v>-1.475927341728523</v>
      </c>
      <c r="D30" s="201">
        <v>-14.389275190328741</v>
      </c>
    </row>
    <row r="31" spans="1:4">
      <c r="A31" s="194">
        <v>34</v>
      </c>
      <c r="B31" s="194" t="s">
        <v>484</v>
      </c>
      <c r="C31" s="201">
        <v>-1.2811596766482916</v>
      </c>
      <c r="D31" s="201">
        <v>-13.183388438273411</v>
      </c>
    </row>
    <row r="32" spans="1:4">
      <c r="A32" s="194">
        <v>36</v>
      </c>
      <c r="B32" s="194" t="s">
        <v>483</v>
      </c>
      <c r="C32" s="201">
        <v>-0.46427221082915371</v>
      </c>
      <c r="D32" s="201">
        <v>-13.486212713893176</v>
      </c>
    </row>
    <row r="33" spans="1:4">
      <c r="A33" s="194">
        <v>38</v>
      </c>
      <c r="B33" s="194" t="s">
        <v>482</v>
      </c>
      <c r="C33" s="201">
        <v>-0.21919200526488131</v>
      </c>
      <c r="D33" s="201">
        <v>-13.415187417402025</v>
      </c>
    </row>
    <row r="34" spans="1:4">
      <c r="A34" s="194">
        <v>40</v>
      </c>
      <c r="B34" s="194" t="s">
        <v>481</v>
      </c>
      <c r="C34" s="201">
        <v>2.2037626572722013E-2</v>
      </c>
      <c r="D34" s="201">
        <v>-13.67374267939643</v>
      </c>
    </row>
    <row r="35" spans="1:4">
      <c r="A35" s="194">
        <v>42</v>
      </c>
      <c r="B35" s="194" t="s">
        <v>480</v>
      </c>
      <c r="C35" s="201">
        <v>-1.3233064051558818</v>
      </c>
      <c r="D35" s="201">
        <v>-13.963994393311335</v>
      </c>
    </row>
    <row r="36" spans="1:4">
      <c r="A36" s="194">
        <v>44</v>
      </c>
      <c r="B36" s="194" t="s">
        <v>479</v>
      </c>
      <c r="C36" s="201">
        <v>-3.5827744966006159</v>
      </c>
      <c r="D36" s="201">
        <v>-13.629455137416919</v>
      </c>
    </row>
    <row r="37" spans="1:4">
      <c r="A37" s="194">
        <v>46</v>
      </c>
      <c r="B37" s="194" t="s">
        <v>478</v>
      </c>
      <c r="C37" s="201">
        <v>-3.757762033665065</v>
      </c>
      <c r="D37" s="201">
        <v>-13.72056335725779</v>
      </c>
    </row>
    <row r="38" spans="1:4">
      <c r="A38" s="194">
        <v>48</v>
      </c>
      <c r="B38" s="194" t="s">
        <v>477</v>
      </c>
      <c r="C38" s="201">
        <v>-4.3844951417169664</v>
      </c>
      <c r="D38" s="201">
        <v>-14.332735047843716</v>
      </c>
    </row>
    <row r="39" spans="1:4">
      <c r="A39" s="194">
        <v>50</v>
      </c>
      <c r="B39" s="194" t="s">
        <v>476</v>
      </c>
      <c r="C39" s="201">
        <v>-4.2453600097367792</v>
      </c>
      <c r="D39" s="201">
        <v>-14.089625246742308</v>
      </c>
    </row>
    <row r="40" spans="1:4">
      <c r="A40" s="194">
        <v>52</v>
      </c>
      <c r="B40" s="194" t="s">
        <v>475</v>
      </c>
      <c r="C40" s="201">
        <v>-3.8069061714581887</v>
      </c>
      <c r="D40" s="201">
        <v>-14.211929634921328</v>
      </c>
    </row>
    <row r="41" spans="1:4">
      <c r="A41" s="194">
        <v>54</v>
      </c>
      <c r="B41" s="194" t="s">
        <v>474</v>
      </c>
      <c r="C41" s="201">
        <v>-4.0565304159060762</v>
      </c>
      <c r="D41" s="201">
        <v>-14.270694720631811</v>
      </c>
    </row>
    <row r="42" spans="1:4">
      <c r="A42" s="194">
        <v>56</v>
      </c>
      <c r="B42" s="194" t="s">
        <v>473</v>
      </c>
      <c r="C42" s="201">
        <v>-3.7782232576719874</v>
      </c>
      <c r="D42" s="201">
        <v>-14.150433542276593</v>
      </c>
    </row>
    <row r="43" spans="1:4">
      <c r="A43" s="194">
        <v>58</v>
      </c>
      <c r="B43" s="194" t="s">
        <v>472</v>
      </c>
      <c r="C43" s="201">
        <v>-4.7889304159060764</v>
      </c>
      <c r="D43" s="201">
        <v>-13.05389472063181</v>
      </c>
    </row>
    <row r="44" spans="1:4">
      <c r="A44" s="194">
        <v>60</v>
      </c>
      <c r="B44" s="194" t="s">
        <v>471</v>
      </c>
      <c r="C44" s="201">
        <v>-4.0712135568996013</v>
      </c>
      <c r="D44" s="201">
        <v>-12.632119562115772</v>
      </c>
    </row>
    <row r="45" spans="1:4">
      <c r="A45" s="194">
        <v>62</v>
      </c>
      <c r="B45" s="194" t="s">
        <v>470</v>
      </c>
      <c r="C45" s="201">
        <v>-5.9484936112442632</v>
      </c>
      <c r="D45" s="201">
        <v>-12.596752883058263</v>
      </c>
    </row>
    <row r="46" spans="1:4">
      <c r="A46" s="194">
        <v>64</v>
      </c>
      <c r="B46" s="194" t="s">
        <v>469</v>
      </c>
      <c r="C46" s="201">
        <v>-6.2105169759687922</v>
      </c>
      <c r="D46" s="201">
        <v>-13.024183754262101</v>
      </c>
    </row>
    <row r="47" spans="1:4">
      <c r="A47" s="194">
        <v>66</v>
      </c>
      <c r="B47" s="194" t="s">
        <v>468</v>
      </c>
      <c r="C47" s="201">
        <v>-6.1871314338627812</v>
      </c>
      <c r="D47" s="201">
        <v>-13.264839837756305</v>
      </c>
    </row>
    <row r="48" spans="1:4">
      <c r="A48" s="194">
        <v>68</v>
      </c>
      <c r="B48" s="194" t="s">
        <v>467</v>
      </c>
      <c r="C48" s="201">
        <v>-6.2165951057512494</v>
      </c>
      <c r="D48" s="201">
        <v>-13.321565752980371</v>
      </c>
    </row>
    <row r="49" spans="1:4">
      <c r="A49" s="200"/>
      <c r="B49" s="200"/>
      <c r="C49" s="199"/>
      <c r="D49" s="199"/>
    </row>
    <row r="50" spans="1:4">
      <c r="A50" s="200"/>
      <c r="B50" s="192" t="s">
        <v>459</v>
      </c>
      <c r="C50" s="191">
        <v>-2.6970679850008112</v>
      </c>
      <c r="D50" s="191">
        <v>-13.597116043487212</v>
      </c>
    </row>
    <row r="51" spans="1:4">
      <c r="A51" s="200"/>
      <c r="B51" s="190" t="s">
        <v>453</v>
      </c>
      <c r="C51" s="189">
        <v>1.853767486892367</v>
      </c>
      <c r="D51" s="189">
        <v>0.48484568744745477</v>
      </c>
    </row>
    <row r="52" spans="1:4">
      <c r="A52" s="200"/>
      <c r="B52" s="200"/>
      <c r="C52" s="199"/>
      <c r="D52" s="199"/>
    </row>
    <row r="53" spans="1:4">
      <c r="A53" s="198" t="s">
        <v>444</v>
      </c>
    </row>
    <row r="54" spans="1:4" ht="18">
      <c r="A54" s="197" t="s">
        <v>466</v>
      </c>
      <c r="B54" s="196" t="s">
        <v>102</v>
      </c>
      <c r="C54" s="195" t="s">
        <v>465</v>
      </c>
      <c r="D54" s="195" t="s">
        <v>464</v>
      </c>
    </row>
    <row r="55" spans="1:4">
      <c r="A55" s="194">
        <v>70</v>
      </c>
      <c r="B55" s="194" t="s">
        <v>463</v>
      </c>
      <c r="C55" s="193">
        <v>-5.7122312056847582</v>
      </c>
      <c r="D55" s="193">
        <v>-13.060859638946596</v>
      </c>
    </row>
    <row r="56" spans="1:4">
      <c r="A56" s="194">
        <v>72</v>
      </c>
      <c r="B56" s="194" t="s">
        <v>462</v>
      </c>
      <c r="C56" s="193">
        <v>-5.6877958897960443</v>
      </c>
      <c r="D56" s="193">
        <v>-12.755316313955721</v>
      </c>
    </row>
    <row r="57" spans="1:4">
      <c r="A57" s="194">
        <v>74</v>
      </c>
      <c r="B57" s="194" t="s">
        <v>461</v>
      </c>
      <c r="C57" s="193">
        <v>-4.5644995110458275</v>
      </c>
      <c r="D57" s="193">
        <v>-12.696661085286584</v>
      </c>
    </row>
    <row r="59" spans="1:4">
      <c r="B59" s="192" t="s">
        <v>459</v>
      </c>
      <c r="C59" s="191">
        <v>-5.3215088688422094</v>
      </c>
      <c r="D59" s="191">
        <v>-12.837612346062967</v>
      </c>
    </row>
    <row r="60" spans="1:4">
      <c r="B60" s="190" t="s">
        <v>453</v>
      </c>
      <c r="C60" s="189">
        <v>0.65570316989406474</v>
      </c>
      <c r="D60" s="189">
        <v>0.19554954435502742</v>
      </c>
    </row>
    <row r="62" spans="1:4">
      <c r="A62" s="188" t="s">
        <v>460</v>
      </c>
      <c r="B62" s="187" t="s">
        <v>459</v>
      </c>
      <c r="C62" s="186">
        <v>-2.7942290033303312</v>
      </c>
      <c r="D62" s="186">
        <v>-13.347964208947142</v>
      </c>
    </row>
    <row r="63" spans="1:4" ht="17" thickBot="1">
      <c r="B63" s="185" t="s">
        <v>453</v>
      </c>
      <c r="C63" s="184">
        <v>1.9028645504598796</v>
      </c>
      <c r="D63" s="184">
        <v>0.81419969236481293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1F18F-08E7-394A-8A60-0A97B54FCDDD}">
  <dimension ref="A1:M42"/>
  <sheetViews>
    <sheetView topLeftCell="A29" workbookViewId="0">
      <selection activeCell="D41" sqref="D41"/>
    </sheetView>
  </sheetViews>
  <sheetFormatPr baseColWidth="10" defaultRowHeight="16"/>
  <cols>
    <col min="1" max="1" width="12.6640625" bestFit="1" customWidth="1"/>
    <col min="3" max="4" width="15" style="188" bestFit="1" customWidth="1"/>
    <col min="5" max="5" width="15" bestFit="1" customWidth="1"/>
    <col min="11" max="11" width="15.6640625" bestFit="1" customWidth="1"/>
  </cols>
  <sheetData>
    <row r="1" spans="1:13">
      <c r="A1" s="249" t="s">
        <v>507</v>
      </c>
      <c r="B1" s="235" t="s">
        <v>540</v>
      </c>
      <c r="C1" s="249"/>
      <c r="D1" s="235"/>
      <c r="E1" s="249"/>
      <c r="F1" s="97"/>
    </row>
    <row r="2" spans="1:13">
      <c r="A2" s="247" t="s">
        <v>505</v>
      </c>
      <c r="B2" s="248" t="s">
        <v>21</v>
      </c>
      <c r="C2" s="247"/>
      <c r="D2" s="248"/>
      <c r="E2" s="247"/>
      <c r="F2" s="158"/>
    </row>
    <row r="3" spans="1:13">
      <c r="A3" s="246" t="s">
        <v>102</v>
      </c>
      <c r="B3" s="246" t="s">
        <v>466</v>
      </c>
      <c r="C3" s="246" t="s">
        <v>305</v>
      </c>
      <c r="D3" s="245" t="s">
        <v>500</v>
      </c>
      <c r="E3" s="244" t="s">
        <v>499</v>
      </c>
      <c r="F3" s="243"/>
    </row>
    <row r="4" spans="1:13">
      <c r="A4" s="235" t="s">
        <v>21</v>
      </c>
      <c r="B4" s="242" t="s">
        <v>251</v>
      </c>
      <c r="C4" s="239">
        <v>3.8056790955662199</v>
      </c>
      <c r="D4" s="239">
        <v>3.527094982979865</v>
      </c>
      <c r="E4" s="239">
        <v>4.08275759692172</v>
      </c>
    </row>
    <row r="5" spans="1:13">
      <c r="A5" s="241" t="s">
        <v>262</v>
      </c>
      <c r="B5" s="240" t="s">
        <v>251</v>
      </c>
      <c r="C5" s="239">
        <v>3.73902704901132</v>
      </c>
      <c r="D5" s="239">
        <v>3.1814647986764735</v>
      </c>
      <c r="E5" s="239">
        <v>4.2811022505599521</v>
      </c>
      <c r="F5" s="97" t="s">
        <v>539</v>
      </c>
    </row>
    <row r="6" spans="1:13">
      <c r="A6" s="241" t="s">
        <v>277</v>
      </c>
      <c r="B6" s="240">
        <v>8</v>
      </c>
      <c r="C6" s="239">
        <v>3.4613644125745502</v>
      </c>
      <c r="D6" s="239">
        <v>2.6149123395767861</v>
      </c>
      <c r="E6" s="239">
        <v>4.2975708139697035</v>
      </c>
      <c r="F6" s="158"/>
    </row>
    <row r="7" spans="1:13">
      <c r="A7" s="241" t="s">
        <v>279</v>
      </c>
      <c r="B7" s="240">
        <v>8</v>
      </c>
      <c r="C7" s="239">
        <v>3.64667948764296</v>
      </c>
      <c r="D7" s="239">
        <v>3.0883435508708428</v>
      </c>
      <c r="E7" s="524">
        <v>4.194830611263952</v>
      </c>
      <c r="F7" s="283" t="s">
        <v>539</v>
      </c>
    </row>
    <row r="8" spans="1:13" ht="18">
      <c r="A8" s="197" t="s">
        <v>466</v>
      </c>
      <c r="B8" s="196" t="s">
        <v>102</v>
      </c>
      <c r="C8" s="195" t="s">
        <v>465</v>
      </c>
      <c r="D8" s="195" t="s">
        <v>464</v>
      </c>
      <c r="E8" s="631"/>
      <c r="F8" s="238"/>
      <c r="G8" s="230"/>
      <c r="H8" s="238"/>
      <c r="I8" s="237"/>
      <c r="J8" s="230"/>
      <c r="K8" s="237"/>
      <c r="L8" s="230"/>
      <c r="M8" s="230"/>
    </row>
    <row r="9" spans="1:13">
      <c r="A9" s="194">
        <v>0</v>
      </c>
      <c r="B9" s="194" t="s">
        <v>538</v>
      </c>
      <c r="C9" s="201">
        <v>-4.4725814293376978</v>
      </c>
      <c r="D9" s="201">
        <v>-14.677505258115232</v>
      </c>
      <c r="E9" s="523"/>
      <c r="F9" s="172"/>
      <c r="G9" s="172"/>
      <c r="H9" s="172"/>
      <c r="I9" s="172"/>
      <c r="J9" s="172"/>
      <c r="K9" s="172"/>
      <c r="L9" s="172"/>
      <c r="M9" s="172"/>
    </row>
    <row r="10" spans="1:13">
      <c r="A10" s="194">
        <v>2</v>
      </c>
      <c r="B10" s="194" t="s">
        <v>537</v>
      </c>
      <c r="C10" s="201">
        <v>-3.2863995743365759</v>
      </c>
      <c r="D10" s="201">
        <v>-12.218347943279699</v>
      </c>
      <c r="E10" s="522"/>
      <c r="F10" s="172"/>
      <c r="G10" s="172"/>
      <c r="H10" s="172"/>
      <c r="I10" s="172"/>
      <c r="J10" s="172"/>
      <c r="K10" s="172"/>
      <c r="L10" s="172"/>
      <c r="M10" s="172"/>
    </row>
    <row r="11" spans="1:13">
      <c r="A11" s="194">
        <v>4</v>
      </c>
      <c r="B11" s="194" t="s">
        <v>536</v>
      </c>
      <c r="C11" s="201">
        <v>-3.581067582711126</v>
      </c>
      <c r="D11" s="201">
        <v>-13.056092054854874</v>
      </c>
      <c r="E11" s="523"/>
      <c r="F11" s="172"/>
      <c r="G11" s="172"/>
      <c r="H11" s="172"/>
      <c r="I11" s="172"/>
      <c r="J11" s="172"/>
      <c r="K11" s="172"/>
      <c r="L11" s="172"/>
      <c r="M11" s="172"/>
    </row>
    <row r="12" spans="1:13">
      <c r="A12" s="194">
        <v>6</v>
      </c>
      <c r="B12" s="194" t="s">
        <v>535</v>
      </c>
      <c r="C12" s="201">
        <v>-3.917579074246393</v>
      </c>
      <c r="D12" s="201">
        <v>-12.656883971460566</v>
      </c>
      <c r="E12" s="522"/>
    </row>
    <row r="13" spans="1:13">
      <c r="A13" s="194">
        <v>8</v>
      </c>
      <c r="B13" s="194" t="s">
        <v>534</v>
      </c>
      <c r="C13" s="201">
        <v>-4.0010206410138842</v>
      </c>
      <c r="D13" s="201">
        <v>-13.075395878176579</v>
      </c>
      <c r="E13" s="523"/>
    </row>
    <row r="14" spans="1:13">
      <c r="A14" s="194">
        <v>10</v>
      </c>
      <c r="B14" s="194" t="s">
        <v>533</v>
      </c>
      <c r="C14" s="201">
        <v>-3.5557340589665118</v>
      </c>
      <c r="D14" s="201">
        <v>-12.470472987553698</v>
      </c>
      <c r="E14" s="523"/>
    </row>
    <row r="15" spans="1:13">
      <c r="A15" s="194">
        <v>12</v>
      </c>
      <c r="B15" s="194" t="s">
        <v>532</v>
      </c>
      <c r="C15" s="201">
        <v>-3.2258668698315045</v>
      </c>
      <c r="D15" s="201">
        <v>-12.325225481900084</v>
      </c>
      <c r="E15" s="523"/>
    </row>
    <row r="16" spans="1:13">
      <c r="A16" s="194">
        <v>14</v>
      </c>
      <c r="B16" s="194" t="s">
        <v>531</v>
      </c>
      <c r="C16" s="201">
        <v>-3.5788938198863463</v>
      </c>
      <c r="D16" s="201">
        <v>-11.963671704428087</v>
      </c>
      <c r="E16" s="523"/>
    </row>
    <row r="17" spans="1:5">
      <c r="A17" s="194">
        <v>16</v>
      </c>
      <c r="B17" s="194" t="s">
        <v>530</v>
      </c>
      <c r="C17" s="201">
        <v>-2.5259081256420206</v>
      </c>
      <c r="D17" s="201">
        <v>-11.968501748741897</v>
      </c>
      <c r="E17" s="523"/>
    </row>
    <row r="18" spans="1:5">
      <c r="A18" s="194">
        <v>18</v>
      </c>
      <c r="B18" s="194" t="s">
        <v>529</v>
      </c>
      <c r="C18" s="201">
        <v>-3.0193147379705136</v>
      </c>
      <c r="D18" s="201">
        <v>-13.241151583740965</v>
      </c>
      <c r="E18" s="523"/>
    </row>
    <row r="19" spans="1:5">
      <c r="A19" s="194">
        <v>20</v>
      </c>
      <c r="B19" s="194" t="s">
        <v>528</v>
      </c>
      <c r="C19" s="201">
        <v>-3.617591909839188</v>
      </c>
      <c r="D19" s="201">
        <v>-12.414753645654942</v>
      </c>
      <c r="E19" s="523"/>
    </row>
    <row r="20" spans="1:5">
      <c r="A20" s="194">
        <v>22</v>
      </c>
      <c r="B20" s="194" t="s">
        <v>527</v>
      </c>
      <c r="C20" s="201">
        <v>-4.1399561463612748</v>
      </c>
      <c r="D20" s="201">
        <v>-13.868242853999458</v>
      </c>
      <c r="E20" s="523"/>
    </row>
    <row r="21" spans="1:5">
      <c r="A21" s="194">
        <v>24</v>
      </c>
      <c r="B21" s="194" t="s">
        <v>526</v>
      </c>
      <c r="C21" s="201">
        <v>-3.9240833969022875</v>
      </c>
      <c r="D21" s="201">
        <v>-13.028551947825051</v>
      </c>
      <c r="E21" s="523"/>
    </row>
    <row r="22" spans="1:5">
      <c r="A22" s="194">
        <v>26</v>
      </c>
      <c r="B22" s="194" t="s">
        <v>525</v>
      </c>
      <c r="C22" s="201">
        <v>-3.2271494051210503</v>
      </c>
      <c r="D22" s="201">
        <v>-13.181134819984088</v>
      </c>
      <c r="E22" s="523"/>
    </row>
    <row r="23" spans="1:5">
      <c r="A23" s="194">
        <v>28</v>
      </c>
      <c r="B23" s="194" t="s">
        <v>524</v>
      </c>
      <c r="C23" s="201">
        <v>-3.6069654683040953</v>
      </c>
      <c r="D23" s="201">
        <v>-13.078913929049227</v>
      </c>
      <c r="E23" s="523"/>
    </row>
    <row r="24" spans="1:5">
      <c r="A24" s="194">
        <v>30</v>
      </c>
      <c r="B24" s="194" t="s">
        <v>523</v>
      </c>
      <c r="C24" s="201">
        <v>-3.0409487585718988</v>
      </c>
      <c r="D24" s="201">
        <v>-11.869902980093833</v>
      </c>
      <c r="E24" s="522"/>
    </row>
    <row r="25" spans="1:5">
      <c r="A25" s="194">
        <v>32</v>
      </c>
      <c r="B25" s="194" t="s">
        <v>522</v>
      </c>
      <c r="C25" s="201">
        <v>-2.9913924033038004</v>
      </c>
      <c r="D25" s="201">
        <v>-12.019121655903726</v>
      </c>
      <c r="E25" s="523"/>
    </row>
    <row r="26" spans="1:5">
      <c r="A26" s="194">
        <v>34</v>
      </c>
      <c r="B26" s="194" t="s">
        <v>521</v>
      </c>
      <c r="C26" s="201">
        <v>-3.7422373926436538</v>
      </c>
      <c r="D26" s="201">
        <v>-12.608178652610221</v>
      </c>
      <c r="E26" s="522"/>
    </row>
    <row r="27" spans="1:5">
      <c r="A27" s="194">
        <v>36</v>
      </c>
      <c r="B27" s="194" t="s">
        <v>520</v>
      </c>
      <c r="C27" s="201">
        <v>-3.7931620848698779</v>
      </c>
      <c r="D27" s="201">
        <v>-14.057047707153252</v>
      </c>
      <c r="E27" s="523"/>
    </row>
    <row r="28" spans="1:5">
      <c r="A28" s="194">
        <v>38</v>
      </c>
      <c r="B28" s="194" t="s">
        <v>519</v>
      </c>
      <c r="C28" s="201">
        <v>-3.6285758453587036</v>
      </c>
      <c r="D28" s="201">
        <v>-12.726854348966931</v>
      </c>
      <c r="E28" s="523"/>
    </row>
    <row r="29" spans="1:5">
      <c r="A29" s="194">
        <v>40</v>
      </c>
      <c r="B29" s="194" t="s">
        <v>518</v>
      </c>
      <c r="C29" s="201">
        <v>-3.3806776601987836</v>
      </c>
      <c r="D29" s="201">
        <v>-12.718724532931619</v>
      </c>
      <c r="E29" s="523"/>
    </row>
    <row r="30" spans="1:5">
      <c r="A30" s="194">
        <v>42</v>
      </c>
      <c r="B30" s="194" t="s">
        <v>517</v>
      </c>
      <c r="C30" s="201">
        <v>-3.6435052479222989</v>
      </c>
      <c r="D30" s="201">
        <v>-12.433707760836505</v>
      </c>
      <c r="E30" s="523"/>
    </row>
    <row r="31" spans="1:5">
      <c r="A31" s="194">
        <v>44</v>
      </c>
      <c r="B31" s="194" t="s">
        <v>516</v>
      </c>
      <c r="C31" s="201">
        <v>-2.200243909897925</v>
      </c>
      <c r="D31" s="201">
        <v>-13.733106434379618</v>
      </c>
      <c r="E31" s="523"/>
    </row>
    <row r="32" spans="1:5">
      <c r="A32" s="194">
        <v>46</v>
      </c>
      <c r="B32" s="194" t="s">
        <v>515</v>
      </c>
      <c r="C32" s="201">
        <v>-3.6011704984418067</v>
      </c>
      <c r="D32" s="201">
        <v>-12.525623126965396</v>
      </c>
      <c r="E32" s="523"/>
    </row>
    <row r="33" spans="1:5">
      <c r="A33" s="194">
        <v>48</v>
      </c>
      <c r="B33" s="194" t="s">
        <v>514</v>
      </c>
      <c r="C33" s="201">
        <v>-3.7002068444505563</v>
      </c>
      <c r="D33" s="201">
        <v>-12.779477504015889</v>
      </c>
      <c r="E33" s="522"/>
    </row>
    <row r="34" spans="1:5">
      <c r="A34" s="194">
        <v>50</v>
      </c>
      <c r="B34" s="194" t="s">
        <v>513</v>
      </c>
      <c r="C34" s="201">
        <v>-3.0958080007316831</v>
      </c>
      <c r="D34" s="201">
        <v>-13.125817258119779</v>
      </c>
      <c r="E34" s="523"/>
    </row>
    <row r="35" spans="1:5">
      <c r="A35" s="194">
        <v>52</v>
      </c>
      <c r="B35" s="194" t="s">
        <v>512</v>
      </c>
      <c r="C35" s="201">
        <v>-3.166559781440264</v>
      </c>
      <c r="D35" s="201">
        <v>-13.099915615585317</v>
      </c>
      <c r="E35" s="522"/>
    </row>
    <row r="36" spans="1:5">
      <c r="A36" s="194">
        <v>54</v>
      </c>
      <c r="B36" s="194" t="s">
        <v>511</v>
      </c>
      <c r="C36" s="201">
        <v>-3.3754799254127281</v>
      </c>
      <c r="D36" s="201">
        <v>-13.313729868959829</v>
      </c>
      <c r="E36" s="523"/>
    </row>
    <row r="37" spans="1:5">
      <c r="A37" s="194">
        <v>56</v>
      </c>
      <c r="B37" s="194" t="s">
        <v>510</v>
      </c>
      <c r="C37" s="201">
        <v>-3.4278369179547266</v>
      </c>
      <c r="D37" s="201">
        <v>-11.678552423930835</v>
      </c>
      <c r="E37" s="523"/>
    </row>
    <row r="38" spans="1:5">
      <c r="A38" s="194">
        <v>58</v>
      </c>
      <c r="B38" s="194" t="s">
        <v>509</v>
      </c>
      <c r="C38" s="201">
        <v>-3.0453724167010829</v>
      </c>
      <c r="D38" s="201">
        <v>-12.707015363062768</v>
      </c>
      <c r="E38" s="523"/>
    </row>
    <row r="39" spans="1:5">
      <c r="A39" s="194">
        <v>60</v>
      </c>
      <c r="B39" s="194" t="s">
        <v>508</v>
      </c>
      <c r="C39" s="201">
        <v>-2.3468440153046464</v>
      </c>
      <c r="D39" s="201">
        <v>-12.555325199866054</v>
      </c>
      <c r="E39" s="523"/>
    </row>
    <row r="40" spans="1:5">
      <c r="A40" s="525"/>
      <c r="B40" s="531"/>
      <c r="C40" s="720"/>
      <c r="D40" s="720"/>
      <c r="E40" s="302"/>
    </row>
    <row r="41" spans="1:5">
      <c r="A41" s="471" t="s">
        <v>460</v>
      </c>
      <c r="B41" s="279" t="s">
        <v>459</v>
      </c>
      <c r="C41" s="368">
        <v>-3.4148430304411255</v>
      </c>
      <c r="D41" s="548">
        <v>-12.812159556198262</v>
      </c>
      <c r="E41" s="465"/>
    </row>
    <row r="42" spans="1:5" ht="17" thickBot="1">
      <c r="A42" s="468"/>
      <c r="B42" s="276" t="s">
        <v>453</v>
      </c>
      <c r="C42" s="366">
        <v>0.49628635710147068</v>
      </c>
      <c r="D42" s="535">
        <v>0.67021097587639289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5495-47A0-3444-B700-96AE1E10AB64}">
  <dimension ref="A1:M52"/>
  <sheetViews>
    <sheetView workbookViewId="0">
      <selection activeCell="H51" sqref="H51"/>
    </sheetView>
  </sheetViews>
  <sheetFormatPr baseColWidth="10" defaultRowHeight="16"/>
  <cols>
    <col min="1" max="1" width="16.33203125" bestFit="1" customWidth="1"/>
    <col min="3" max="4" width="15" bestFit="1" customWidth="1"/>
    <col min="5" max="5" width="15" style="188" bestFit="1" customWidth="1"/>
    <col min="7" max="7" width="10.83203125" style="188"/>
    <col min="10" max="10" width="15" bestFit="1" customWidth="1"/>
    <col min="12" max="12" width="15" bestFit="1" customWidth="1"/>
  </cols>
  <sheetData>
    <row r="1" spans="1:7">
      <c r="A1" s="249" t="s">
        <v>507</v>
      </c>
      <c r="B1" s="235" t="s">
        <v>570</v>
      </c>
      <c r="C1" s="249"/>
      <c r="D1" s="235"/>
      <c r="E1" s="271"/>
      <c r="G1"/>
    </row>
    <row r="2" spans="1:7">
      <c r="A2" s="481" t="s">
        <v>505</v>
      </c>
      <c r="B2" s="452" t="s">
        <v>24</v>
      </c>
      <c r="C2" s="481"/>
      <c r="D2" s="452"/>
      <c r="E2" s="482"/>
      <c r="G2"/>
    </row>
    <row r="3" spans="1:7">
      <c r="A3" s="479" t="s">
        <v>568</v>
      </c>
      <c r="B3" s="447"/>
      <c r="C3" s="323"/>
      <c r="D3" s="266"/>
      <c r="E3" s="322"/>
      <c r="G3"/>
    </row>
    <row r="4" spans="1:7">
      <c r="A4" s="264" t="s">
        <v>102</v>
      </c>
      <c r="B4" s="264" t="s">
        <v>466</v>
      </c>
      <c r="C4" s="264" t="s">
        <v>305</v>
      </c>
      <c r="D4" s="263" t="s">
        <v>500</v>
      </c>
      <c r="E4" s="262" t="s">
        <v>499</v>
      </c>
      <c r="G4"/>
    </row>
    <row r="5" spans="1:7">
      <c r="A5" s="452" t="s">
        <v>569</v>
      </c>
      <c r="B5" s="452">
        <v>0.7</v>
      </c>
      <c r="C5" s="330">
        <v>0.21807069999999998</v>
      </c>
      <c r="D5" s="330">
        <v>4.854E-2</v>
      </c>
      <c r="E5" s="329">
        <v>3.3600000000000005E-2</v>
      </c>
      <c r="G5"/>
    </row>
    <row r="6" spans="1:7">
      <c r="A6" s="449"/>
      <c r="B6" s="241"/>
      <c r="C6" s="450"/>
      <c r="D6" s="445"/>
      <c r="E6" s="451"/>
      <c r="G6"/>
    </row>
    <row r="7" spans="1:7">
      <c r="A7" s="448" t="s">
        <v>700</v>
      </c>
      <c r="B7" s="447"/>
      <c r="C7" s="445"/>
      <c r="D7" s="270"/>
      <c r="E7" s="444"/>
      <c r="G7"/>
    </row>
    <row r="8" spans="1:7">
      <c r="A8" s="264" t="s">
        <v>102</v>
      </c>
      <c r="B8" s="264" t="s">
        <v>466</v>
      </c>
      <c r="C8" s="264" t="s">
        <v>305</v>
      </c>
      <c r="D8" s="263" t="s">
        <v>500</v>
      </c>
      <c r="E8" s="262" t="s">
        <v>499</v>
      </c>
      <c r="G8"/>
    </row>
    <row r="9" spans="1:7">
      <c r="A9" s="446" t="s">
        <v>297</v>
      </c>
      <c r="B9" s="388">
        <v>25</v>
      </c>
      <c r="C9" s="270">
        <v>3.2004467078991499</v>
      </c>
      <c r="D9" s="270">
        <v>3.036705086064496</v>
      </c>
      <c r="E9" s="269">
        <v>3.3652784621949219</v>
      </c>
    </row>
    <row r="10" spans="1:7" ht="18">
      <c r="A10" s="197" t="s">
        <v>466</v>
      </c>
      <c r="B10" s="196" t="s">
        <v>102</v>
      </c>
      <c r="C10" s="195" t="s">
        <v>465</v>
      </c>
      <c r="D10" s="195" t="s">
        <v>464</v>
      </c>
      <c r="E10" s="456"/>
      <c r="F10" s="230"/>
      <c r="G10" s="230"/>
    </row>
    <row r="11" spans="1:7">
      <c r="A11" s="268">
        <v>1</v>
      </c>
      <c r="B11" s="194" t="s">
        <v>567</v>
      </c>
      <c r="C11" s="201">
        <v>-6.7406321240553799</v>
      </c>
      <c r="D11" s="201">
        <v>-14.186997504866028</v>
      </c>
      <c r="E11" s="455"/>
      <c r="G11" s="172"/>
    </row>
    <row r="12" spans="1:7">
      <c r="A12" s="268">
        <v>3</v>
      </c>
      <c r="B12" s="194" t="s">
        <v>566</v>
      </c>
      <c r="C12" s="201">
        <v>-6.0679371826206525</v>
      </c>
      <c r="D12" s="201">
        <v>-13.461094699728305</v>
      </c>
      <c r="E12" s="455"/>
      <c r="G12" s="172"/>
    </row>
    <row r="13" spans="1:7">
      <c r="A13" s="268">
        <v>5</v>
      </c>
      <c r="B13" s="194" t="s">
        <v>565</v>
      </c>
      <c r="C13" s="201">
        <v>-5.6566696426637586</v>
      </c>
      <c r="D13" s="201">
        <v>-13.022806636105599</v>
      </c>
      <c r="E13" s="455"/>
      <c r="G13" s="172"/>
    </row>
    <row r="14" spans="1:7">
      <c r="A14" s="268">
        <v>7</v>
      </c>
      <c r="B14" s="194" t="s">
        <v>564</v>
      </c>
      <c r="C14" s="201">
        <v>-5.4225755295737192</v>
      </c>
      <c r="D14" s="201">
        <v>-13.350159189809855</v>
      </c>
      <c r="E14" s="455"/>
      <c r="G14" s="172"/>
    </row>
    <row r="15" spans="1:7">
      <c r="A15" s="268">
        <v>9</v>
      </c>
      <c r="B15" s="194" t="s">
        <v>563</v>
      </c>
      <c r="C15" s="201">
        <v>-5.8468968393407206</v>
      </c>
      <c r="D15" s="201">
        <v>-12.985115527614829</v>
      </c>
      <c r="E15" s="455"/>
      <c r="G15" s="172"/>
    </row>
    <row r="16" spans="1:7">
      <c r="A16" s="268">
        <v>11</v>
      </c>
      <c r="B16" s="194" t="s">
        <v>562</v>
      </c>
      <c r="C16" s="201">
        <v>-6.2030183366962763</v>
      </c>
      <c r="D16" s="201">
        <v>-13.104657048815625</v>
      </c>
      <c r="E16" s="455"/>
      <c r="G16" s="172"/>
    </row>
    <row r="17" spans="1:11">
      <c r="A17" s="268">
        <v>13</v>
      </c>
      <c r="B17" s="194" t="s">
        <v>561</v>
      </c>
      <c r="C17" s="201">
        <v>-5.7235914148183715</v>
      </c>
      <c r="D17" s="201">
        <v>-13.189406095603614</v>
      </c>
      <c r="E17" s="455"/>
      <c r="G17" s="172"/>
    </row>
    <row r="18" spans="1:11">
      <c r="A18" s="268">
        <v>15</v>
      </c>
      <c r="B18" s="194" t="s">
        <v>560</v>
      </c>
      <c r="C18" s="201">
        <v>-6.6454229888973062</v>
      </c>
      <c r="D18" s="201">
        <v>-13.969261828438542</v>
      </c>
      <c r="E18" s="455"/>
      <c r="G18" s="172"/>
    </row>
    <row r="19" spans="1:11">
      <c r="A19" s="268">
        <v>17</v>
      </c>
      <c r="B19" s="194" t="s">
        <v>559</v>
      </c>
      <c r="C19" s="201">
        <v>-5.3982005721797197</v>
      </c>
      <c r="D19" s="201">
        <v>-13.071050319010103</v>
      </c>
      <c r="E19" s="455"/>
      <c r="G19" s="172"/>
    </row>
    <row r="20" spans="1:11">
      <c r="A20" s="268">
        <v>19</v>
      </c>
      <c r="B20" s="194" t="s">
        <v>558</v>
      </c>
      <c r="C20" s="201">
        <v>-4.500623619622699</v>
      </c>
      <c r="D20" s="201">
        <v>-12.285869190789562</v>
      </c>
      <c r="E20" s="455"/>
      <c r="G20" s="172"/>
    </row>
    <row r="21" spans="1:11">
      <c r="A21" s="268">
        <v>21</v>
      </c>
      <c r="B21" s="194" t="s">
        <v>557</v>
      </c>
      <c r="C21" s="201">
        <v>-4.7385039690396518</v>
      </c>
      <c r="D21" s="201">
        <v>-13.010975637574544</v>
      </c>
      <c r="E21" s="455"/>
      <c r="G21" s="172"/>
    </row>
    <row r="22" spans="1:11">
      <c r="A22" s="268">
        <v>23</v>
      </c>
      <c r="B22" s="194" t="s">
        <v>556</v>
      </c>
      <c r="C22" s="201">
        <v>-5.4444854604168356</v>
      </c>
      <c r="D22" s="201">
        <v>-12.878960407570073</v>
      </c>
      <c r="E22" s="455"/>
      <c r="G22" s="172"/>
    </row>
    <row r="23" spans="1:11">
      <c r="A23" s="268">
        <v>25</v>
      </c>
      <c r="B23" s="194" t="s">
        <v>555</v>
      </c>
      <c r="C23" s="201">
        <v>-2.9638329818595901</v>
      </c>
      <c r="D23" s="201">
        <v>-11.364915131994085</v>
      </c>
      <c r="E23" s="455"/>
      <c r="G23" s="172"/>
    </row>
    <row r="24" spans="1:11">
      <c r="A24" s="341"/>
      <c r="B24" s="461"/>
      <c r="C24" s="461"/>
      <c r="D24" s="246"/>
      <c r="E24" s="457"/>
      <c r="F24" s="172"/>
      <c r="G24" s="252"/>
      <c r="H24" s="172"/>
      <c r="I24" s="172"/>
    </row>
    <row r="25" spans="1:11">
      <c r="A25" s="345"/>
      <c r="B25" s="341" t="s">
        <v>459</v>
      </c>
      <c r="C25" s="459">
        <v>-5.4886454355218994</v>
      </c>
      <c r="D25" s="459">
        <v>-13.067789939840058</v>
      </c>
      <c r="E25" s="458"/>
      <c r="H25" s="172"/>
      <c r="I25" s="172"/>
    </row>
    <row r="26" spans="1:11">
      <c r="A26" s="345"/>
      <c r="B26" s="300" t="s">
        <v>453</v>
      </c>
      <c r="C26" s="460">
        <v>0.99546309264976285</v>
      </c>
      <c r="D26" s="460">
        <v>0.69968946400088872</v>
      </c>
      <c r="E26" s="458"/>
      <c r="H26" s="172"/>
      <c r="I26" s="172"/>
    </row>
    <row r="27" spans="1:11">
      <c r="A27" s="463" t="s">
        <v>688</v>
      </c>
      <c r="B27" s="243"/>
      <c r="C27" s="243"/>
      <c r="D27" s="243"/>
      <c r="G27" s="252"/>
      <c r="H27" s="267"/>
      <c r="I27" s="172"/>
    </row>
    <row r="28" spans="1:11">
      <c r="A28" s="264" t="s">
        <v>102</v>
      </c>
      <c r="B28" s="265" t="s">
        <v>554</v>
      </c>
      <c r="C28" s="264" t="s">
        <v>305</v>
      </c>
      <c r="D28" s="263" t="s">
        <v>500</v>
      </c>
      <c r="E28" s="262" t="s">
        <v>499</v>
      </c>
      <c r="G28" s="252"/>
    </row>
    <row r="29" spans="1:11">
      <c r="A29" s="235" t="s">
        <v>265</v>
      </c>
      <c r="B29" s="242">
        <v>28.2</v>
      </c>
      <c r="C29" s="261">
        <v>3.1606996162921299</v>
      </c>
      <c r="D29" s="261">
        <v>2.8689622530609005</v>
      </c>
      <c r="E29" s="329">
        <v>3.4508320256398219</v>
      </c>
      <c r="G29" s="252"/>
    </row>
    <row r="30" spans="1:11" ht="18">
      <c r="A30" s="197" t="s">
        <v>466</v>
      </c>
      <c r="B30" s="196" t="s">
        <v>102</v>
      </c>
      <c r="C30" s="195" t="s">
        <v>465</v>
      </c>
      <c r="D30" s="195" t="s">
        <v>464</v>
      </c>
      <c r="E30" s="464"/>
      <c r="F30" s="237"/>
      <c r="G30" s="258"/>
      <c r="H30" s="257"/>
      <c r="I30" s="237"/>
      <c r="J30" s="257"/>
      <c r="K30" s="237"/>
    </row>
    <row r="31" spans="1:11">
      <c r="A31" s="256">
        <v>27</v>
      </c>
      <c r="B31" s="255" t="s">
        <v>553</v>
      </c>
      <c r="C31" s="254">
        <v>-2.8235679325046714</v>
      </c>
      <c r="D31" s="453">
        <v>-12.509450446936743</v>
      </c>
      <c r="E31" s="455"/>
      <c r="F31" s="200"/>
      <c r="G31" s="200"/>
      <c r="H31" s="172"/>
      <c r="I31" s="172"/>
      <c r="J31" s="172"/>
      <c r="K31" s="172"/>
    </row>
    <row r="32" spans="1:11">
      <c r="A32" s="256">
        <v>29</v>
      </c>
      <c r="B32" s="255" t="s">
        <v>552</v>
      </c>
      <c r="C32" s="254">
        <v>-0.88822381926470295</v>
      </c>
      <c r="D32" s="454">
        <v>-12.293587160373116</v>
      </c>
      <c r="E32" s="455"/>
      <c r="F32" s="200"/>
      <c r="G32" s="200"/>
      <c r="H32" s="172"/>
      <c r="I32" s="172"/>
      <c r="J32" s="172"/>
      <c r="K32" s="172"/>
    </row>
    <row r="33" spans="1:13">
      <c r="A33" s="256">
        <v>31</v>
      </c>
      <c r="B33" s="255" t="s">
        <v>551</v>
      </c>
      <c r="C33" s="254">
        <v>5.3872936248575365E-2</v>
      </c>
      <c r="D33" s="454">
        <v>-12.044337775017667</v>
      </c>
      <c r="E33" s="455"/>
      <c r="F33" s="200"/>
      <c r="G33" s="200"/>
      <c r="H33" s="172"/>
      <c r="I33" s="172"/>
      <c r="J33" s="172"/>
      <c r="K33" s="172"/>
    </row>
    <row r="34" spans="1:13">
      <c r="A34" s="256">
        <v>33</v>
      </c>
      <c r="B34" s="255" t="s">
        <v>550</v>
      </c>
      <c r="C34" s="254">
        <v>3.5535947247381738E-2</v>
      </c>
      <c r="D34" s="454">
        <v>-12.096004314232921</v>
      </c>
      <c r="E34" s="455"/>
      <c r="F34" s="200"/>
      <c r="G34" s="200"/>
      <c r="H34" s="172"/>
      <c r="I34" s="172"/>
      <c r="J34" s="172"/>
      <c r="K34" s="172"/>
    </row>
    <row r="35" spans="1:13">
      <c r="A35" s="256">
        <v>35</v>
      </c>
      <c r="B35" s="255" t="s">
        <v>549</v>
      </c>
      <c r="C35" s="254">
        <v>-0.11669997232018992</v>
      </c>
      <c r="D35" s="454">
        <v>-12.046447649633116</v>
      </c>
      <c r="E35" s="455"/>
      <c r="F35" s="200"/>
      <c r="G35" s="200"/>
      <c r="H35" s="172"/>
      <c r="I35" s="172"/>
      <c r="J35" s="172"/>
      <c r="K35" s="172"/>
    </row>
    <row r="36" spans="1:13">
      <c r="A36" s="256">
        <v>37</v>
      </c>
      <c r="B36" s="255" t="s">
        <v>548</v>
      </c>
      <c r="C36" s="254">
        <v>-1.1122511298169022</v>
      </c>
      <c r="D36" s="454">
        <v>-11.098355592090755</v>
      </c>
      <c r="E36" s="455"/>
      <c r="F36" s="200"/>
      <c r="G36" s="200"/>
      <c r="H36" s="172"/>
      <c r="I36" s="172"/>
      <c r="J36" s="172"/>
      <c r="K36" s="172"/>
    </row>
    <row r="37" spans="1:13">
      <c r="A37" s="256">
        <v>39</v>
      </c>
      <c r="B37" s="255" t="s">
        <v>547</v>
      </c>
      <c r="C37" s="254">
        <v>-1.1597831262897786</v>
      </c>
      <c r="D37" s="454">
        <v>-11.564166555160675</v>
      </c>
      <c r="E37" s="455"/>
      <c r="F37" s="200"/>
      <c r="G37" s="200"/>
      <c r="H37" s="172"/>
      <c r="I37" s="172"/>
      <c r="J37" s="172"/>
      <c r="K37" s="172"/>
    </row>
    <row r="38" spans="1:13">
      <c r="A38" s="256">
        <v>41</v>
      </c>
      <c r="B38" s="255" t="s">
        <v>546</v>
      </c>
      <c r="C38" s="254">
        <v>-1.2086023943540325</v>
      </c>
      <c r="D38" s="454">
        <v>-11.782895524382134</v>
      </c>
      <c r="E38" s="455"/>
      <c r="F38" s="200"/>
      <c r="G38" s="200"/>
      <c r="H38" s="172"/>
      <c r="I38" s="172"/>
      <c r="J38" s="172"/>
      <c r="K38" s="172"/>
    </row>
    <row r="39" spans="1:13">
      <c r="A39" s="256">
        <v>43</v>
      </c>
      <c r="B39" s="255" t="s">
        <v>545</v>
      </c>
      <c r="C39" s="254">
        <v>-0.3451263679994091</v>
      </c>
      <c r="D39" s="454">
        <v>-12.551786039448849</v>
      </c>
      <c r="E39" s="455"/>
      <c r="F39" s="200"/>
      <c r="G39" s="200"/>
      <c r="H39" s="172"/>
      <c r="I39" s="172"/>
      <c r="J39" s="172"/>
      <c r="K39" s="172"/>
    </row>
    <row r="40" spans="1:13">
      <c r="A40" s="256">
        <v>45</v>
      </c>
      <c r="B40" s="255" t="s">
        <v>544</v>
      </c>
      <c r="C40" s="254">
        <v>-1.7602904578484564</v>
      </c>
      <c r="D40" s="454">
        <v>-13.534172459097997</v>
      </c>
      <c r="E40" s="455"/>
      <c r="F40" s="200"/>
      <c r="G40" s="200"/>
      <c r="H40" s="172"/>
      <c r="I40" s="172"/>
      <c r="J40" s="172"/>
      <c r="K40" s="172"/>
    </row>
    <row r="41" spans="1:13">
      <c r="A41" s="256">
        <v>47</v>
      </c>
      <c r="B41" s="255" t="s">
        <v>543</v>
      </c>
      <c r="C41" s="254">
        <v>-1.5295953440380243</v>
      </c>
      <c r="D41" s="454">
        <v>-12.692758855549238</v>
      </c>
      <c r="E41" s="455"/>
      <c r="F41" s="200"/>
      <c r="G41" s="200"/>
      <c r="H41" s="172"/>
      <c r="I41" s="172"/>
      <c r="J41" s="172"/>
      <c r="K41" s="172"/>
    </row>
    <row r="42" spans="1:13">
      <c r="A42" s="256">
        <v>49</v>
      </c>
      <c r="B42" s="255" t="s">
        <v>542</v>
      </c>
      <c r="C42" s="254">
        <v>-1.4507757524465208</v>
      </c>
      <c r="D42" s="454">
        <v>-12.196379095127686</v>
      </c>
      <c r="E42" s="455"/>
      <c r="F42" s="200"/>
      <c r="G42" s="200"/>
      <c r="H42" s="172"/>
      <c r="I42" s="172"/>
      <c r="J42" s="172"/>
      <c r="K42" s="172"/>
    </row>
    <row r="43" spans="1:13">
      <c r="A43" s="256">
        <v>51</v>
      </c>
      <c r="B43" s="255" t="s">
        <v>541</v>
      </c>
      <c r="C43" s="254">
        <v>-1.9564389453721063</v>
      </c>
      <c r="D43" s="454">
        <v>-13.135472944126152</v>
      </c>
      <c r="E43" s="455"/>
      <c r="F43" s="200"/>
      <c r="G43" s="200"/>
      <c r="H43" s="172"/>
      <c r="I43" s="172"/>
      <c r="J43" s="172"/>
      <c r="K43" s="172"/>
    </row>
    <row r="44" spans="1:13">
      <c r="A44" s="279"/>
      <c r="B44" s="478"/>
      <c r="C44" s="372"/>
      <c r="D44" s="172"/>
      <c r="E44" s="457"/>
      <c r="F44" s="172"/>
      <c r="G44" s="252"/>
      <c r="H44" s="200"/>
      <c r="I44" s="200"/>
      <c r="J44" s="172"/>
      <c r="K44" s="172"/>
      <c r="L44" s="172"/>
      <c r="M44" s="172"/>
    </row>
    <row r="45" spans="1:13">
      <c r="A45" s="345"/>
      <c r="B45" s="279" t="s">
        <v>459</v>
      </c>
      <c r="C45" s="548">
        <v>-1.0970727968276028</v>
      </c>
      <c r="D45" s="368">
        <v>-12.272754954705928</v>
      </c>
      <c r="E45" s="462"/>
      <c r="F45" s="252"/>
      <c r="G45" s="200"/>
      <c r="H45" s="200"/>
      <c r="I45" s="172"/>
      <c r="J45" s="172"/>
      <c r="K45" s="172"/>
      <c r="L45" s="172"/>
    </row>
    <row r="46" spans="1:13" ht="17" thickBot="1">
      <c r="A46" s="160"/>
      <c r="B46" s="276" t="s">
        <v>453</v>
      </c>
      <c r="C46" s="535">
        <v>0.84978367343294425</v>
      </c>
      <c r="D46" s="366">
        <v>0.63952546984501957</v>
      </c>
      <c r="E46" s="465"/>
      <c r="F46" s="188"/>
      <c r="G46" s="200"/>
      <c r="H46" s="200"/>
      <c r="I46" s="172"/>
      <c r="J46" s="172"/>
      <c r="K46" s="172"/>
      <c r="L46" s="172"/>
    </row>
    <row r="47" spans="1:13">
      <c r="A47" s="160"/>
      <c r="B47" s="476"/>
      <c r="C47" s="475"/>
      <c r="D47" s="473"/>
      <c r="E47" s="465"/>
      <c r="F47" s="188"/>
      <c r="G47" s="200"/>
      <c r="H47" s="200"/>
      <c r="I47" s="172"/>
      <c r="J47" s="172"/>
      <c r="K47" s="172"/>
      <c r="L47" s="172"/>
    </row>
    <row r="48" spans="1:13">
      <c r="A48" s="160"/>
      <c r="B48" s="477"/>
      <c r="C48" s="474"/>
      <c r="D48" s="472"/>
      <c r="E48" s="465"/>
      <c r="F48" s="188"/>
      <c r="G48" s="200"/>
      <c r="H48" s="200"/>
      <c r="I48" s="172"/>
      <c r="J48" s="172"/>
      <c r="K48" s="172"/>
      <c r="L48" s="172"/>
    </row>
    <row r="49" spans="1:13">
      <c r="A49" s="471" t="s">
        <v>460</v>
      </c>
      <c r="B49" s="279" t="s">
        <v>459</v>
      </c>
      <c r="C49" s="368">
        <v>-3.2928591161747516</v>
      </c>
      <c r="D49" s="368">
        <v>-12.670272447272993</v>
      </c>
      <c r="E49" s="465"/>
      <c r="F49" s="188"/>
      <c r="G49" s="200"/>
      <c r="H49" s="200"/>
      <c r="I49" s="172"/>
      <c r="J49" s="172"/>
      <c r="K49" s="172"/>
      <c r="L49" s="172"/>
    </row>
    <row r="50" spans="1:13" ht="17" thickBot="1">
      <c r="A50" s="160"/>
      <c r="B50" s="370" t="s">
        <v>453</v>
      </c>
      <c r="C50" s="366">
        <v>2.4159086513489432</v>
      </c>
      <c r="D50" s="366">
        <v>0.77178292675308946</v>
      </c>
      <c r="E50" s="465"/>
      <c r="F50" s="188"/>
      <c r="G50" s="200"/>
      <c r="H50" s="200"/>
      <c r="I50" s="172"/>
      <c r="J50" s="172"/>
      <c r="K50" s="172"/>
      <c r="L50" s="172"/>
    </row>
    <row r="51" spans="1:13">
      <c r="A51" s="468"/>
      <c r="B51" s="470"/>
      <c r="C51" s="469"/>
      <c r="D51" s="469"/>
      <c r="H51" s="200"/>
      <c r="I51" s="200"/>
      <c r="J51" s="172"/>
      <c r="K51" s="172"/>
      <c r="L51" s="172"/>
      <c r="M51" s="172"/>
    </row>
    <row r="52" spans="1:13">
      <c r="A52" t="s">
        <v>1721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8C34-B655-BB49-BC28-592D17FE3F83}">
  <dimension ref="A1:G76"/>
  <sheetViews>
    <sheetView topLeftCell="A69" workbookViewId="0">
      <selection activeCell="D84" sqref="D84"/>
    </sheetView>
  </sheetViews>
  <sheetFormatPr baseColWidth="10" defaultRowHeight="16"/>
  <cols>
    <col min="1" max="1" width="13.1640625" bestFit="1" customWidth="1"/>
    <col min="3" max="3" width="14.6640625" style="188" bestFit="1" customWidth="1"/>
    <col min="4" max="4" width="14.5" customWidth="1"/>
    <col min="5" max="5" width="14.6640625" style="188" bestFit="1" customWidth="1"/>
    <col min="6" max="6" width="14.33203125" customWidth="1"/>
  </cols>
  <sheetData>
    <row r="1" spans="1:6">
      <c r="A1" s="249" t="s">
        <v>507</v>
      </c>
      <c r="B1" s="235" t="s">
        <v>506</v>
      </c>
      <c r="C1" s="249"/>
      <c r="D1" s="235"/>
      <c r="E1" s="271"/>
    </row>
    <row r="2" spans="1:6">
      <c r="A2" s="481" t="s">
        <v>505</v>
      </c>
      <c r="B2" s="452" t="s">
        <v>28</v>
      </c>
      <c r="C2" s="481"/>
      <c r="D2" s="452"/>
      <c r="E2" s="482"/>
    </row>
    <row r="3" spans="1:6">
      <c r="A3" s="483" t="s">
        <v>568</v>
      </c>
      <c r="B3" s="266"/>
      <c r="C3" s="323"/>
      <c r="D3" s="266"/>
      <c r="E3" s="322"/>
    </row>
    <row r="4" spans="1:6">
      <c r="A4" s="264" t="s">
        <v>102</v>
      </c>
      <c r="B4" s="264" t="s">
        <v>466</v>
      </c>
      <c r="C4" s="264" t="s">
        <v>305</v>
      </c>
      <c r="D4" s="263" t="s">
        <v>500</v>
      </c>
      <c r="E4" s="262" t="s">
        <v>499</v>
      </c>
    </row>
    <row r="5" spans="1:6">
      <c r="A5" s="484" t="s">
        <v>295</v>
      </c>
      <c r="B5" s="242">
        <v>67.5</v>
      </c>
      <c r="C5" s="210">
        <v>6.2451497978633697</v>
      </c>
      <c r="D5" s="210">
        <v>2.1399510329749258</v>
      </c>
      <c r="E5" s="210">
        <v>10.082802464758631</v>
      </c>
    </row>
    <row r="6" spans="1:6">
      <c r="A6" s="240" t="s">
        <v>261</v>
      </c>
      <c r="B6" s="240" t="s">
        <v>251</v>
      </c>
      <c r="C6" s="210">
        <v>6.3534674784420702</v>
      </c>
      <c r="D6" s="210">
        <v>5.8947674084066026</v>
      </c>
      <c r="E6" s="335">
        <v>6.8072602041080117</v>
      </c>
    </row>
    <row r="7" spans="1:6" ht="18">
      <c r="A7" s="197" t="s">
        <v>466</v>
      </c>
      <c r="B7" s="197" t="s">
        <v>102</v>
      </c>
      <c r="C7" s="195" t="s">
        <v>465</v>
      </c>
      <c r="D7" s="195" t="s">
        <v>464</v>
      </c>
      <c r="E7"/>
    </row>
    <row r="8" spans="1:6">
      <c r="A8" s="272">
        <v>0</v>
      </c>
      <c r="B8" s="194" t="s">
        <v>636</v>
      </c>
      <c r="C8" s="201">
        <v>0.37914431354008349</v>
      </c>
      <c r="D8" s="201">
        <v>-11.834533994268181</v>
      </c>
      <c r="E8" s="172"/>
      <c r="F8" s="172"/>
    </row>
    <row r="9" spans="1:6">
      <c r="A9" s="272">
        <v>2</v>
      </c>
      <c r="B9" s="194" t="s">
        <v>635</v>
      </c>
      <c r="C9" s="201">
        <v>-2.9499567710206125</v>
      </c>
      <c r="D9" s="201">
        <v>-11.655706558853852</v>
      </c>
      <c r="E9" s="172"/>
      <c r="F9" s="172"/>
    </row>
    <row r="10" spans="1:6">
      <c r="A10" s="272">
        <v>4</v>
      </c>
      <c r="B10" s="194" t="s">
        <v>634</v>
      </c>
      <c r="C10" s="201">
        <v>-4.559480044295773</v>
      </c>
      <c r="D10" s="201">
        <v>-12.4522442675073</v>
      </c>
      <c r="E10" s="172"/>
      <c r="F10" s="172"/>
    </row>
    <row r="11" spans="1:6">
      <c r="A11" s="272">
        <v>6</v>
      </c>
      <c r="B11" s="194" t="s">
        <v>633</v>
      </c>
      <c r="C11" s="201">
        <v>-4.6088798297769706</v>
      </c>
      <c r="D11" s="274">
        <v>-12.690834754301157</v>
      </c>
      <c r="E11" s="172"/>
      <c r="F11" s="172"/>
    </row>
    <row r="12" spans="1:6">
      <c r="A12" s="272">
        <v>8</v>
      </c>
      <c r="B12" s="194" t="s">
        <v>632</v>
      </c>
      <c r="C12" s="201">
        <v>-4.6596454966385865</v>
      </c>
      <c r="D12" s="273">
        <v>-12.507467008218615</v>
      </c>
      <c r="E12" s="172"/>
      <c r="F12" s="172"/>
    </row>
    <row r="13" spans="1:6">
      <c r="A13" s="272">
        <v>10</v>
      </c>
      <c r="B13" s="194" t="s">
        <v>631</v>
      </c>
      <c r="C13" s="201">
        <v>-4.9095567603429435</v>
      </c>
      <c r="D13" s="201">
        <v>-12.602716421875902</v>
      </c>
      <c r="E13" s="172"/>
      <c r="F13" s="172"/>
    </row>
    <row r="14" spans="1:6">
      <c r="A14" s="272">
        <v>12</v>
      </c>
      <c r="B14" s="194" t="s">
        <v>630</v>
      </c>
      <c r="C14" s="201">
        <v>-5.0973094720802559</v>
      </c>
      <c r="D14" s="201">
        <v>-12.583855599289372</v>
      </c>
      <c r="E14" s="172"/>
      <c r="F14" s="172"/>
    </row>
    <row r="15" spans="1:6">
      <c r="A15" s="272">
        <v>14</v>
      </c>
      <c r="B15" s="194" t="s">
        <v>629</v>
      </c>
      <c r="C15" s="201">
        <v>-5.1945693585638431</v>
      </c>
      <c r="D15" s="201">
        <v>-12.549758388549135</v>
      </c>
      <c r="E15" s="172"/>
      <c r="F15" s="172"/>
    </row>
    <row r="16" spans="1:6">
      <c r="A16" s="272">
        <v>16</v>
      </c>
      <c r="B16" s="194" t="s">
        <v>628</v>
      </c>
      <c r="C16" s="201">
        <v>-5.3461527825577724</v>
      </c>
      <c r="D16" s="201">
        <v>-12.483266987004091</v>
      </c>
      <c r="E16" s="172"/>
      <c r="F16" s="172"/>
    </row>
    <row r="17" spans="1:6">
      <c r="A17" s="272">
        <v>18</v>
      </c>
      <c r="B17" s="194" t="s">
        <v>627</v>
      </c>
      <c r="C17" s="201">
        <v>-5.0706551931427297</v>
      </c>
      <c r="D17" s="201">
        <v>-12.401770801935317</v>
      </c>
      <c r="E17" s="172"/>
      <c r="F17" s="172"/>
    </row>
    <row r="18" spans="1:6">
      <c r="A18" s="272">
        <v>20</v>
      </c>
      <c r="B18" s="194" t="s">
        <v>626</v>
      </c>
      <c r="C18" s="201">
        <v>-4.5732631655561224</v>
      </c>
      <c r="D18" s="201">
        <v>-12.090914710800837</v>
      </c>
      <c r="E18" s="172"/>
      <c r="F18" s="172"/>
    </row>
    <row r="19" spans="1:6">
      <c r="A19" s="272">
        <v>22</v>
      </c>
      <c r="B19" s="194" t="s">
        <v>625</v>
      </c>
      <c r="C19" s="201">
        <v>-4.6550991749659101</v>
      </c>
      <c r="D19" s="201">
        <v>-12.128191597592567</v>
      </c>
      <c r="E19" s="172"/>
      <c r="F19" s="172"/>
    </row>
    <row r="20" spans="1:6">
      <c r="A20" s="272">
        <v>24</v>
      </c>
      <c r="B20" s="194" t="s">
        <v>624</v>
      </c>
      <c r="C20" s="201">
        <v>-4.3956980891787385</v>
      </c>
      <c r="D20" s="201">
        <v>-12.004254785774767</v>
      </c>
      <c r="E20" s="172"/>
      <c r="F20" s="172"/>
    </row>
    <row r="21" spans="1:6">
      <c r="A21" s="272">
        <v>26</v>
      </c>
      <c r="B21" s="194" t="s">
        <v>623</v>
      </c>
      <c r="C21" s="201">
        <v>-4.055007110204734</v>
      </c>
      <c r="D21" s="201">
        <v>-12.19620407338695</v>
      </c>
      <c r="E21" s="172"/>
      <c r="F21" s="172"/>
    </row>
    <row r="22" spans="1:6">
      <c r="A22" s="272">
        <v>28</v>
      </c>
      <c r="B22" s="194" t="s">
        <v>622</v>
      </c>
      <c r="C22" s="201">
        <v>-4.1177764509697541</v>
      </c>
      <c r="D22" s="201">
        <v>-12.536690268893931</v>
      </c>
      <c r="E22" s="172"/>
      <c r="F22" s="172"/>
    </row>
    <row r="23" spans="1:6">
      <c r="A23" s="272">
        <v>30</v>
      </c>
      <c r="B23" s="194" t="s">
        <v>621</v>
      </c>
      <c r="C23" s="201">
        <v>-3.9191249613701378</v>
      </c>
      <c r="D23" s="201">
        <v>-12.344203890712127</v>
      </c>
      <c r="E23" s="172"/>
      <c r="F23" s="172"/>
    </row>
    <row r="24" spans="1:6">
      <c r="A24" s="272">
        <v>32</v>
      </c>
      <c r="B24" s="194" t="s">
        <v>620</v>
      </c>
      <c r="C24" s="201">
        <v>-4.5466420347800218</v>
      </c>
      <c r="D24" s="201">
        <v>-12.151682353974451</v>
      </c>
      <c r="E24" s="172"/>
      <c r="F24" s="172"/>
    </row>
    <row r="25" spans="1:6">
      <c r="A25" s="272">
        <v>34</v>
      </c>
      <c r="B25" s="194" t="s">
        <v>619</v>
      </c>
      <c r="C25" s="201">
        <v>-4.6880063921345565</v>
      </c>
      <c r="D25" s="201">
        <v>-11.83388937588041</v>
      </c>
      <c r="E25" s="172"/>
      <c r="F25" s="172"/>
    </row>
    <row r="26" spans="1:6">
      <c r="A26" s="272">
        <v>36</v>
      </c>
      <c r="B26" s="194" t="s">
        <v>618</v>
      </c>
      <c r="C26" s="201">
        <v>-3.744661756381364</v>
      </c>
      <c r="D26" s="201">
        <v>-11.642841703992318</v>
      </c>
      <c r="E26" s="172"/>
      <c r="F26" s="172"/>
    </row>
    <row r="27" spans="1:6">
      <c r="A27" s="272">
        <v>38</v>
      </c>
      <c r="B27" s="194" t="s">
        <v>617</v>
      </c>
      <c r="C27" s="201">
        <v>-4.5437249903185712</v>
      </c>
      <c r="D27" s="201">
        <v>-11.518445008625031</v>
      </c>
      <c r="E27" s="172"/>
      <c r="F27" s="172"/>
    </row>
    <row r="28" spans="1:6">
      <c r="A28" s="272">
        <v>40</v>
      </c>
      <c r="B28" s="194" t="s">
        <v>616</v>
      </c>
      <c r="C28" s="201">
        <v>-5.0149309626279859</v>
      </c>
      <c r="D28" s="201">
        <v>-12.235877390452405</v>
      </c>
      <c r="E28" s="172"/>
      <c r="F28" s="172"/>
    </row>
    <row r="29" spans="1:6">
      <c r="A29" s="272">
        <v>42</v>
      </c>
      <c r="B29" s="194" t="s">
        <v>615</v>
      </c>
      <c r="C29" s="201">
        <v>-4.9518689755783942</v>
      </c>
      <c r="D29" s="201">
        <v>-12.677348632667213</v>
      </c>
      <c r="E29" s="172"/>
      <c r="F29" s="172"/>
    </row>
    <row r="30" spans="1:6">
      <c r="A30" s="272">
        <v>44</v>
      </c>
      <c r="B30" s="194" t="s">
        <v>614</v>
      </c>
      <c r="C30" s="201">
        <v>-4.9415019871316188</v>
      </c>
      <c r="D30" s="201">
        <v>-13.639706119641463</v>
      </c>
      <c r="E30" s="172"/>
      <c r="F30" s="172"/>
    </row>
    <row r="31" spans="1:6">
      <c r="A31" s="272">
        <v>46</v>
      </c>
      <c r="B31" s="194" t="s">
        <v>613</v>
      </c>
      <c r="C31" s="201">
        <v>-4.9440709918896486</v>
      </c>
      <c r="D31" s="201">
        <v>-14.248197652759643</v>
      </c>
      <c r="E31" s="172"/>
      <c r="F31" s="172"/>
    </row>
    <row r="32" spans="1:6">
      <c r="A32" s="272">
        <v>48</v>
      </c>
      <c r="B32" s="194" t="s">
        <v>612</v>
      </c>
      <c r="C32" s="201">
        <v>-5.2769449766158729</v>
      </c>
      <c r="D32" s="201">
        <v>-14.62070941701176</v>
      </c>
      <c r="E32" s="172"/>
      <c r="F32" s="172"/>
    </row>
    <row r="33" spans="1:6">
      <c r="A33" s="272">
        <v>50</v>
      </c>
      <c r="B33" s="194" t="s">
        <v>611</v>
      </c>
      <c r="C33" s="201">
        <v>-5.2847555928450856</v>
      </c>
      <c r="D33" s="201">
        <v>-15.129810623673352</v>
      </c>
      <c r="E33" s="172"/>
      <c r="F33" s="172"/>
    </row>
    <row r="34" spans="1:6">
      <c r="A34" s="272">
        <v>52</v>
      </c>
      <c r="B34" s="194" t="s">
        <v>610</v>
      </c>
      <c r="C34" s="201">
        <v>-5.3028166139777255</v>
      </c>
      <c r="D34" s="201">
        <v>-14.4578479683297</v>
      </c>
      <c r="E34" s="172"/>
      <c r="F34" s="172"/>
    </row>
    <row r="35" spans="1:6">
      <c r="A35" s="272">
        <v>54</v>
      </c>
      <c r="B35" s="194" t="s">
        <v>609</v>
      </c>
      <c r="C35" s="201">
        <v>-5.4598514429388016</v>
      </c>
      <c r="D35" s="201">
        <v>-13.981989941857957</v>
      </c>
      <c r="E35" s="172"/>
      <c r="F35" s="172"/>
    </row>
    <row r="36" spans="1:6">
      <c r="A36" s="272">
        <v>56</v>
      </c>
      <c r="B36" s="194" t="s">
        <v>608</v>
      </c>
      <c r="C36" s="201">
        <v>-5.1034803202788357</v>
      </c>
      <c r="D36" s="201">
        <v>-13.710849623300026</v>
      </c>
      <c r="E36" s="172"/>
      <c r="F36" s="172"/>
    </row>
    <row r="37" spans="1:6">
      <c r="A37" s="272">
        <v>58</v>
      </c>
      <c r="B37" s="194" t="s">
        <v>607</v>
      </c>
      <c r="C37" s="201">
        <v>-5.1895850337616807</v>
      </c>
      <c r="D37" s="201">
        <v>-13.619819222631065</v>
      </c>
      <c r="E37" s="172"/>
      <c r="F37" s="172"/>
    </row>
    <row r="38" spans="1:6">
      <c r="A38" s="272">
        <v>60</v>
      </c>
      <c r="B38" s="194" t="s">
        <v>606</v>
      </c>
      <c r="C38" s="201">
        <v>-4.8850650996174263</v>
      </c>
      <c r="D38" s="201">
        <v>-13.361737228152627</v>
      </c>
      <c r="E38" s="172"/>
      <c r="F38" s="172"/>
    </row>
    <row r="39" spans="1:6">
      <c r="A39" s="272">
        <v>62</v>
      </c>
      <c r="B39" s="194" t="s">
        <v>605</v>
      </c>
      <c r="C39" s="201">
        <v>-5.0558888043224215</v>
      </c>
      <c r="D39" s="201">
        <v>-13.346580594305479</v>
      </c>
      <c r="E39" s="172"/>
      <c r="F39" s="172"/>
    </row>
    <row r="40" spans="1:6">
      <c r="A40" s="272">
        <v>64</v>
      </c>
      <c r="B40" s="194" t="s">
        <v>604</v>
      </c>
      <c r="C40" s="201">
        <v>-5.3214243010317954</v>
      </c>
      <c r="D40" s="201">
        <v>-13.402569330763338</v>
      </c>
      <c r="E40" s="172"/>
      <c r="F40" s="172"/>
    </row>
    <row r="41" spans="1:6">
      <c r="A41" s="272">
        <v>66</v>
      </c>
      <c r="B41" s="194" t="s">
        <v>603</v>
      </c>
      <c r="C41" s="201">
        <v>-5.3671921400029916</v>
      </c>
      <c r="D41" s="201">
        <v>-13.444952028005947</v>
      </c>
      <c r="E41" s="172"/>
      <c r="F41" s="172"/>
    </row>
    <row r="42" spans="1:6">
      <c r="A42" s="272">
        <v>68</v>
      </c>
      <c r="B42" s="194" t="s">
        <v>602</v>
      </c>
      <c r="C42" s="201">
        <v>-5.4600081556685591</v>
      </c>
      <c r="D42" s="201">
        <v>-13.549727401253971</v>
      </c>
      <c r="E42" s="172"/>
      <c r="F42" s="172"/>
    </row>
    <row r="43" spans="1:6">
      <c r="A43" s="272">
        <v>70</v>
      </c>
      <c r="B43" s="194" t="s">
        <v>601</v>
      </c>
      <c r="C43" s="201">
        <v>-5.2763744458023751</v>
      </c>
      <c r="D43" s="201">
        <v>-13.570510502641262</v>
      </c>
      <c r="E43" s="172"/>
      <c r="F43" s="172"/>
    </row>
    <row r="44" spans="1:6">
      <c r="A44" s="272">
        <v>72</v>
      </c>
      <c r="B44" s="194" t="s">
        <v>600</v>
      </c>
      <c r="C44" s="201">
        <v>-5.2441382675589701</v>
      </c>
      <c r="D44" s="201">
        <v>-12.938898053727121</v>
      </c>
      <c r="E44" s="172"/>
      <c r="F44" s="172"/>
    </row>
    <row r="45" spans="1:6">
      <c r="A45" s="272">
        <v>74</v>
      </c>
      <c r="B45" s="194" t="s">
        <v>599</v>
      </c>
      <c r="C45" s="201">
        <v>-5.1924938618574945</v>
      </c>
      <c r="D45" s="201">
        <v>-12.761944711140863</v>
      </c>
      <c r="E45" s="172"/>
      <c r="F45" s="172"/>
    </row>
    <row r="46" spans="1:6">
      <c r="A46" s="272">
        <v>76</v>
      </c>
      <c r="B46" s="194" t="s">
        <v>598</v>
      </c>
      <c r="C46" s="201">
        <v>-5.0208211704574106</v>
      </c>
      <c r="D46" s="201">
        <v>-12.772979036827067</v>
      </c>
      <c r="E46" s="172"/>
      <c r="F46" s="172"/>
    </row>
    <row r="47" spans="1:6">
      <c r="A47" s="272">
        <v>78</v>
      </c>
      <c r="B47" s="194" t="s">
        <v>597</v>
      </c>
      <c r="C47" s="201">
        <v>-5.1371896584228862</v>
      </c>
      <c r="D47" s="201">
        <v>-12.621881938657456</v>
      </c>
      <c r="E47" s="172"/>
      <c r="F47" s="172"/>
    </row>
    <row r="48" spans="1:6">
      <c r="A48" s="272">
        <v>80</v>
      </c>
      <c r="B48" s="194" t="s">
        <v>596</v>
      </c>
      <c r="C48" s="201">
        <v>-2.0249848470130178</v>
      </c>
      <c r="D48" s="201">
        <v>-12.336536535693968</v>
      </c>
      <c r="E48" s="172"/>
      <c r="F48" s="172"/>
    </row>
    <row r="49" spans="1:6">
      <c r="A49" s="272">
        <v>82</v>
      </c>
      <c r="B49" s="194" t="s">
        <v>595</v>
      </c>
      <c r="C49" s="201">
        <v>-4.456901741008453</v>
      </c>
      <c r="D49" s="201">
        <v>-12.06759022794272</v>
      </c>
      <c r="E49" s="172"/>
      <c r="F49" s="172"/>
    </row>
    <row r="50" spans="1:6">
      <c r="A50" s="272">
        <v>84</v>
      </c>
      <c r="B50" s="194" t="s">
        <v>594</v>
      </c>
      <c r="C50" s="201">
        <v>-4.6708980647212979</v>
      </c>
      <c r="D50" s="201">
        <v>-12.351127882433172</v>
      </c>
      <c r="E50" s="172"/>
      <c r="F50" s="172"/>
    </row>
    <row r="51" spans="1:6">
      <c r="A51" s="272">
        <v>86</v>
      </c>
      <c r="B51" s="194" t="s">
        <v>593</v>
      </c>
      <c r="C51" s="201">
        <v>-3.9311990990688765</v>
      </c>
      <c r="D51" s="201">
        <v>-12.701680118003337</v>
      </c>
      <c r="E51" s="172"/>
      <c r="F51" s="172"/>
    </row>
    <row r="52" spans="1:6">
      <c r="A52" s="272">
        <v>88</v>
      </c>
      <c r="B52" s="194" t="s">
        <v>592</v>
      </c>
      <c r="C52" s="201">
        <v>-4.8423664675820657</v>
      </c>
      <c r="D52" s="201">
        <v>-12.202464685320757</v>
      </c>
      <c r="E52" s="172"/>
      <c r="F52" s="172"/>
    </row>
    <row r="53" spans="1:6">
      <c r="A53" s="272">
        <v>90</v>
      </c>
      <c r="B53" s="194" t="s">
        <v>591</v>
      </c>
      <c r="C53" s="201">
        <v>-4.5453997405533562</v>
      </c>
      <c r="D53" s="201">
        <v>-12.057404617541891</v>
      </c>
      <c r="E53" s="172"/>
      <c r="F53" s="172"/>
    </row>
    <row r="54" spans="1:6">
      <c r="A54" s="272">
        <v>92</v>
      </c>
      <c r="B54" s="194" t="s">
        <v>590</v>
      </c>
      <c r="C54" s="201">
        <v>-4.687896367035318</v>
      </c>
      <c r="D54" s="201">
        <v>-12.370422467717104</v>
      </c>
      <c r="E54" s="172"/>
      <c r="F54" s="172"/>
    </row>
    <row r="55" spans="1:6">
      <c r="A55" s="272">
        <v>94</v>
      </c>
      <c r="B55" s="194" t="s">
        <v>589</v>
      </c>
      <c r="C55" s="201">
        <v>-4.7138884196556168</v>
      </c>
      <c r="D55" s="201">
        <v>-12.384587077905092</v>
      </c>
      <c r="E55" s="172"/>
      <c r="F55" s="172"/>
    </row>
    <row r="56" spans="1:6">
      <c r="A56" s="272">
        <v>96</v>
      </c>
      <c r="B56" s="194" t="s">
        <v>588</v>
      </c>
      <c r="C56" s="201">
        <v>-4.8050718896144122</v>
      </c>
      <c r="D56" s="201">
        <v>-12.168754988536516</v>
      </c>
      <c r="E56" s="172"/>
      <c r="F56" s="172"/>
    </row>
    <row r="57" spans="1:6">
      <c r="A57" s="272">
        <v>98</v>
      </c>
      <c r="B57" s="194" t="s">
        <v>587</v>
      </c>
      <c r="C57" s="201">
        <v>-4.9738078460293416</v>
      </c>
      <c r="D57" s="201">
        <v>-12.332596132381591</v>
      </c>
      <c r="E57" s="172"/>
      <c r="F57" s="172"/>
    </row>
    <row r="58" spans="1:6">
      <c r="A58" s="272">
        <v>100</v>
      </c>
      <c r="B58" s="194" t="s">
        <v>586</v>
      </c>
      <c r="C58" s="201">
        <v>-4.8958419317051964</v>
      </c>
      <c r="D58" s="201">
        <v>-12.560855952147374</v>
      </c>
      <c r="E58" s="172"/>
      <c r="F58" s="172"/>
    </row>
    <row r="59" spans="1:6">
      <c r="A59" s="272">
        <v>102</v>
      </c>
      <c r="B59" s="194" t="s">
        <v>585</v>
      </c>
      <c r="C59" s="201">
        <v>-5.1060656184512601</v>
      </c>
      <c r="D59" s="201">
        <v>-13.388171640557511</v>
      </c>
      <c r="E59" s="172"/>
      <c r="F59" s="172"/>
    </row>
    <row r="60" spans="1:6">
      <c r="A60" s="272">
        <v>104</v>
      </c>
      <c r="B60" s="194" t="s">
        <v>584</v>
      </c>
      <c r="C60" s="201">
        <v>-5.700352026347633</v>
      </c>
      <c r="D60" s="201">
        <v>-13.183938599570164</v>
      </c>
      <c r="E60" s="172"/>
      <c r="F60" s="172"/>
    </row>
    <row r="61" spans="1:6">
      <c r="A61" s="272">
        <v>106</v>
      </c>
      <c r="B61" s="194" t="s">
        <v>583</v>
      </c>
      <c r="C61" s="201">
        <v>-5.2724883810163927</v>
      </c>
      <c r="D61" s="201">
        <v>-12.632872049660012</v>
      </c>
      <c r="E61" s="172"/>
      <c r="F61" s="172"/>
    </row>
    <row r="62" spans="1:6">
      <c r="A62" s="272">
        <v>108</v>
      </c>
      <c r="B62" s="194" t="s">
        <v>582</v>
      </c>
      <c r="C62" s="201">
        <v>-5.2467406294579728</v>
      </c>
      <c r="D62" s="201">
        <v>-13.004551586184391</v>
      </c>
      <c r="E62" s="172"/>
      <c r="F62" s="172"/>
    </row>
    <row r="63" spans="1:6">
      <c r="A63" s="272">
        <v>110</v>
      </c>
      <c r="B63" s="194" t="s">
        <v>581</v>
      </c>
      <c r="C63" s="201">
        <v>-5.5482786411680101</v>
      </c>
      <c r="D63" s="201">
        <v>-13.494375116122869</v>
      </c>
      <c r="E63" s="172"/>
      <c r="F63" s="172"/>
    </row>
    <row r="64" spans="1:6">
      <c r="A64" s="272">
        <v>112</v>
      </c>
      <c r="B64" s="194" t="s">
        <v>580</v>
      </c>
      <c r="C64" s="201">
        <v>-5.2687394223662745</v>
      </c>
      <c r="D64" s="201">
        <v>-13.362183257182489</v>
      </c>
      <c r="E64" s="172"/>
      <c r="F64" s="172"/>
    </row>
    <row r="65" spans="1:7">
      <c r="A65" s="272">
        <v>114</v>
      </c>
      <c r="B65" s="194" t="s">
        <v>579</v>
      </c>
      <c r="C65" s="201">
        <v>-5.2181990990688778</v>
      </c>
      <c r="D65" s="201">
        <v>-13.112880118003339</v>
      </c>
      <c r="E65" s="172"/>
      <c r="F65" s="172"/>
    </row>
    <row r="66" spans="1:7">
      <c r="A66" s="272">
        <v>116</v>
      </c>
      <c r="B66" s="194" t="s">
        <v>578</v>
      </c>
      <c r="C66" s="201">
        <v>-5.1248183553408628</v>
      </c>
      <c r="D66" s="201">
        <v>-12.817417864158012</v>
      </c>
      <c r="E66" s="172"/>
      <c r="F66" s="172"/>
    </row>
    <row r="67" spans="1:7">
      <c r="A67" s="272">
        <v>118</v>
      </c>
      <c r="B67" s="194" t="s">
        <v>577</v>
      </c>
      <c r="C67" s="201">
        <v>-5.1094814235015109</v>
      </c>
      <c r="D67" s="201">
        <v>-13.060789051589628</v>
      </c>
      <c r="E67" s="172"/>
      <c r="F67" s="172"/>
    </row>
    <row r="68" spans="1:7">
      <c r="A68" s="272">
        <v>120</v>
      </c>
      <c r="B68" s="194" t="s">
        <v>576</v>
      </c>
      <c r="C68" s="201">
        <v>-5.125320612126302</v>
      </c>
      <c r="D68" s="201">
        <v>-13.723449777458313</v>
      </c>
      <c r="E68" s="172"/>
      <c r="F68" s="172"/>
    </row>
    <row r="69" spans="1:7">
      <c r="A69" s="272">
        <v>122</v>
      </c>
      <c r="B69" s="194" t="s">
        <v>575</v>
      </c>
      <c r="C69" s="201">
        <v>-5.0389807918412908</v>
      </c>
      <c r="D69" s="201">
        <v>-13.113349674132682</v>
      </c>
      <c r="E69" s="172"/>
      <c r="F69" s="172"/>
    </row>
    <row r="70" spans="1:7">
      <c r="A70" s="272">
        <v>124</v>
      </c>
      <c r="B70" s="194" t="s">
        <v>574</v>
      </c>
      <c r="C70" s="201">
        <v>-4.4309187476234531</v>
      </c>
      <c r="D70" s="201">
        <v>-11.835713391637178</v>
      </c>
      <c r="E70" s="172"/>
      <c r="F70" s="172"/>
    </row>
    <row r="71" spans="1:7">
      <c r="A71" s="272">
        <v>126</v>
      </c>
      <c r="B71" s="194" t="s">
        <v>573</v>
      </c>
      <c r="C71" s="201">
        <v>-4.8197772648266852</v>
      </c>
      <c r="D71" s="201">
        <v>-12.134019834573783</v>
      </c>
      <c r="E71" s="172"/>
      <c r="F71" s="172"/>
    </row>
    <row r="72" spans="1:7">
      <c r="A72" s="272">
        <v>128</v>
      </c>
      <c r="B72" s="194" t="s">
        <v>572</v>
      </c>
      <c r="C72" s="201">
        <v>-5.6105759689553754</v>
      </c>
      <c r="D72" s="201">
        <v>-12.260104885387776</v>
      </c>
      <c r="E72" s="172"/>
      <c r="F72" s="172"/>
    </row>
    <row r="73" spans="1:7">
      <c r="A73" s="272">
        <v>130</v>
      </c>
      <c r="B73" s="194" t="s">
        <v>571</v>
      </c>
      <c r="C73" s="201">
        <v>-5.4865163202197458</v>
      </c>
      <c r="D73" s="201">
        <v>-12.793532255937102</v>
      </c>
      <c r="E73" s="172"/>
      <c r="F73" s="172"/>
    </row>
    <row r="74" spans="1:7">
      <c r="A74" s="486"/>
      <c r="B74" s="251"/>
      <c r="C74" s="250"/>
      <c r="D74" s="251"/>
      <c r="E74" s="250"/>
      <c r="F74" s="251"/>
    </row>
    <row r="75" spans="1:7">
      <c r="A75" s="487" t="s">
        <v>460</v>
      </c>
      <c r="B75" s="489" t="s">
        <v>459</v>
      </c>
      <c r="C75" s="368">
        <v>-4.7779087581731199</v>
      </c>
      <c r="D75" s="368">
        <v>-12.784163329651737</v>
      </c>
      <c r="F75" s="251"/>
    </row>
    <row r="76" spans="1:7" ht="17" thickBot="1">
      <c r="A76" s="488"/>
      <c r="B76" s="490" t="s">
        <v>453</v>
      </c>
      <c r="C76" s="366">
        <v>0.87896857182749077</v>
      </c>
      <c r="D76" s="366">
        <v>0.75026605878231867</v>
      </c>
      <c r="F76" s="200"/>
      <c r="G76" s="17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7665F-6773-2D4D-B33B-2C8EA443719F}">
  <dimension ref="A1:K94"/>
  <sheetViews>
    <sheetView zoomScaleNormal="100" workbookViewId="0">
      <selection sqref="A1:E94"/>
    </sheetView>
  </sheetViews>
  <sheetFormatPr baseColWidth="10" defaultRowHeight="16"/>
  <cols>
    <col min="1" max="1" width="13.1640625" style="172" bestFit="1" customWidth="1"/>
    <col min="2" max="2" width="10.83203125" style="172"/>
    <col min="3" max="5" width="15" style="172" bestFit="1" customWidth="1"/>
    <col min="6" max="8" width="10.83203125" style="172"/>
  </cols>
  <sheetData>
    <row r="1" spans="1:11">
      <c r="A1" s="249" t="s">
        <v>507</v>
      </c>
      <c r="B1" s="235" t="s">
        <v>706</v>
      </c>
      <c r="C1" s="249"/>
      <c r="D1" s="235"/>
      <c r="E1" s="271"/>
      <c r="F1"/>
    </row>
    <row r="2" spans="1:11">
      <c r="A2" s="247" t="s">
        <v>505</v>
      </c>
      <c r="B2" s="452" t="s">
        <v>34</v>
      </c>
      <c r="C2" s="481"/>
      <c r="D2" s="452"/>
      <c r="E2" s="482"/>
      <c r="F2"/>
    </row>
    <row r="3" spans="1:11">
      <c r="A3" s="491" t="s">
        <v>568</v>
      </c>
      <c r="B3" s="447"/>
      <c r="C3" s="323"/>
      <c r="D3" s="266"/>
      <c r="E3" s="322"/>
      <c r="F3"/>
    </row>
    <row r="4" spans="1:11">
      <c r="A4" s="264" t="s">
        <v>102</v>
      </c>
      <c r="B4" s="285" t="s">
        <v>466</v>
      </c>
      <c r="C4" s="284" t="s">
        <v>305</v>
      </c>
      <c r="D4" s="263" t="s">
        <v>500</v>
      </c>
      <c r="E4" s="262" t="s">
        <v>499</v>
      </c>
      <c r="F4"/>
    </row>
    <row r="5" spans="1:11">
      <c r="A5" s="242" t="s">
        <v>39</v>
      </c>
      <c r="B5" s="242">
        <v>10</v>
      </c>
      <c r="C5" s="239">
        <v>2.1882613648441902</v>
      </c>
      <c r="D5" s="239">
        <v>2.047422845421754</v>
      </c>
      <c r="E5" s="239">
        <v>2.3288724108672785</v>
      </c>
      <c r="F5"/>
    </row>
    <row r="6" spans="1:11" ht="18">
      <c r="A6" s="197" t="s">
        <v>466</v>
      </c>
      <c r="B6" s="197" t="s">
        <v>102</v>
      </c>
      <c r="C6" s="195" t="s">
        <v>465</v>
      </c>
      <c r="D6" s="195" t="s">
        <v>464</v>
      </c>
      <c r="E6" s="493"/>
      <c r="F6" s="230"/>
      <c r="G6"/>
      <c r="H6"/>
    </row>
    <row r="7" spans="1:11">
      <c r="A7" s="294">
        <v>1</v>
      </c>
      <c r="B7" s="294" t="s">
        <v>705</v>
      </c>
      <c r="C7" s="202">
        <v>-4.6907767455263034</v>
      </c>
      <c r="D7" s="202">
        <v>-4.1687762420215062</v>
      </c>
      <c r="E7" s="492"/>
      <c r="F7" s="282"/>
      <c r="G7"/>
      <c r="H7"/>
    </row>
    <row r="8" spans="1:11">
      <c r="A8" s="294">
        <v>3</v>
      </c>
      <c r="B8" s="294" t="s">
        <v>704</v>
      </c>
      <c r="C8" s="202">
        <v>-0.67140970672829259</v>
      </c>
      <c r="D8" s="202">
        <v>-12.012286016673681</v>
      </c>
      <c r="E8" s="494"/>
      <c r="F8" s="282"/>
      <c r="G8"/>
      <c r="I8" s="172"/>
      <c r="J8" s="172"/>
      <c r="K8" s="172"/>
    </row>
    <row r="9" spans="1:11">
      <c r="A9" s="294">
        <v>5</v>
      </c>
      <c r="B9" s="294" t="s">
        <v>703</v>
      </c>
      <c r="C9" s="202">
        <v>0.94431975082349484</v>
      </c>
      <c r="D9" s="202">
        <v>-9.9201389117214234</v>
      </c>
      <c r="E9" s="494"/>
      <c r="F9" s="282"/>
      <c r="G9"/>
      <c r="I9" s="296"/>
      <c r="J9" s="295"/>
      <c r="K9" s="296"/>
    </row>
    <row r="10" spans="1:11">
      <c r="A10" s="294">
        <v>7</v>
      </c>
      <c r="B10" s="294" t="s">
        <v>702</v>
      </c>
      <c r="C10" s="202">
        <v>-0.19788657971648893</v>
      </c>
      <c r="D10" s="202">
        <v>-11.796209269264358</v>
      </c>
      <c r="E10" s="494"/>
      <c r="F10" s="282"/>
      <c r="G10"/>
      <c r="I10" s="295"/>
      <c r="J10" s="295"/>
      <c r="K10" s="295"/>
    </row>
    <row r="11" spans="1:11">
      <c r="A11" s="294">
        <v>9</v>
      </c>
      <c r="B11" s="294" t="s">
        <v>701</v>
      </c>
      <c r="C11" s="202">
        <v>-1.4541658163816624</v>
      </c>
      <c r="D11" s="202">
        <v>-11.860390597741048</v>
      </c>
      <c r="E11" s="494"/>
      <c r="F11" s="282"/>
      <c r="G11"/>
      <c r="I11" s="172"/>
      <c r="J11" s="172"/>
      <c r="K11" s="172"/>
    </row>
    <row r="12" spans="1:11">
      <c r="A12" s="516"/>
      <c r="B12" s="517"/>
      <c r="C12" s="246"/>
      <c r="D12" s="496"/>
      <c r="E12" s="462"/>
      <c r="F12" s="287"/>
      <c r="H12" s="282"/>
    </row>
    <row r="13" spans="1:11">
      <c r="A13" s="497"/>
      <c r="B13" s="279" t="s">
        <v>459</v>
      </c>
      <c r="C13" s="289">
        <v>-1.2139838195058503</v>
      </c>
      <c r="D13" s="278">
        <v>-9.9515602074844018</v>
      </c>
      <c r="E13" s="495"/>
      <c r="F13" s="287"/>
      <c r="H13" s="282"/>
    </row>
    <row r="14" spans="1:11" ht="17" thickBot="1">
      <c r="A14" s="502"/>
      <c r="B14" s="293" t="s">
        <v>453</v>
      </c>
      <c r="C14" s="288">
        <v>2.1290191997906827</v>
      </c>
      <c r="D14" s="275">
        <v>3.3441939301419916</v>
      </c>
      <c r="E14" s="495"/>
      <c r="F14" s="287"/>
      <c r="H14" s="282"/>
    </row>
    <row r="15" spans="1:11">
      <c r="A15" s="479" t="s">
        <v>700</v>
      </c>
      <c r="B15" s="447"/>
      <c r="C15" s="514"/>
      <c r="D15" s="515"/>
      <c r="F15" s="287"/>
      <c r="H15" s="282"/>
    </row>
    <row r="16" spans="1:11">
      <c r="A16" s="264" t="s">
        <v>102</v>
      </c>
      <c r="B16" s="285" t="s">
        <v>466</v>
      </c>
      <c r="C16" s="284" t="s">
        <v>305</v>
      </c>
      <c r="D16" s="263" t="s">
        <v>500</v>
      </c>
      <c r="E16" s="262" t="s">
        <v>499</v>
      </c>
      <c r="F16" s="287"/>
      <c r="H16" s="282"/>
    </row>
    <row r="17" spans="1:8" ht="17" customHeight="1">
      <c r="A17" s="242" t="s">
        <v>40</v>
      </c>
      <c r="B17" s="242">
        <v>28</v>
      </c>
      <c r="C17" s="239">
        <v>2.29</v>
      </c>
      <c r="D17" s="239">
        <v>2.1470191618357384</v>
      </c>
      <c r="E17" s="239">
        <v>2.4262339524825678</v>
      </c>
      <c r="F17" s="287"/>
      <c r="H17" s="282"/>
    </row>
    <row r="18" spans="1:8" ht="18">
      <c r="A18" s="197" t="s">
        <v>466</v>
      </c>
      <c r="B18" s="197" t="s">
        <v>102</v>
      </c>
      <c r="C18" s="195" t="s">
        <v>465</v>
      </c>
      <c r="D18" s="195" t="s">
        <v>464</v>
      </c>
      <c r="E18" s="494"/>
      <c r="F18" s="282"/>
      <c r="G18"/>
      <c r="H18"/>
    </row>
    <row r="19" spans="1:8">
      <c r="A19" s="281">
        <v>11</v>
      </c>
      <c r="B19" s="280" t="s">
        <v>699</v>
      </c>
      <c r="C19" s="226">
        <v>-3.1658806464948563</v>
      </c>
      <c r="D19" s="226">
        <v>-11.8404732235089</v>
      </c>
      <c r="E19" s="499"/>
      <c r="F19" s="282"/>
      <c r="G19"/>
      <c r="H19"/>
    </row>
    <row r="20" spans="1:8">
      <c r="A20" s="280">
        <v>13</v>
      </c>
      <c r="B20" s="280" t="s">
        <v>698</v>
      </c>
      <c r="C20" s="226">
        <v>-3.6164829052170018</v>
      </c>
      <c r="D20" s="226">
        <v>-13.755528008491716</v>
      </c>
      <c r="E20" s="499"/>
      <c r="F20" s="282"/>
      <c r="G20"/>
      <c r="H20"/>
    </row>
    <row r="21" spans="1:8">
      <c r="A21" s="281">
        <v>15</v>
      </c>
      <c r="B21" s="280" t="s">
        <v>697</v>
      </c>
      <c r="C21" s="226">
        <v>-1.692910499914583</v>
      </c>
      <c r="D21" s="226">
        <v>-11.575586688887281</v>
      </c>
      <c r="E21" s="499"/>
      <c r="F21" s="282"/>
      <c r="G21"/>
      <c r="H21"/>
    </row>
    <row r="22" spans="1:8">
      <c r="A22" s="280">
        <v>17</v>
      </c>
      <c r="B22" s="280" t="s">
        <v>696</v>
      </c>
      <c r="C22" s="226">
        <v>0.71496476758608207</v>
      </c>
      <c r="D22" s="226">
        <v>-10.948791430327343</v>
      </c>
      <c r="E22" s="499"/>
      <c r="F22" s="282"/>
      <c r="G22"/>
      <c r="H22"/>
    </row>
    <row r="23" spans="1:8">
      <c r="A23" s="281">
        <v>19</v>
      </c>
      <c r="B23" s="280" t="s">
        <v>695</v>
      </c>
      <c r="C23" s="226">
        <v>0.78321760274454744</v>
      </c>
      <c r="D23" s="226">
        <v>-10.837924877874599</v>
      </c>
      <c r="E23" s="499"/>
      <c r="F23" s="282"/>
      <c r="G23"/>
      <c r="H23"/>
    </row>
    <row r="24" spans="1:8">
      <c r="A24" s="280">
        <v>21</v>
      </c>
      <c r="B24" s="280" t="s">
        <v>694</v>
      </c>
      <c r="C24" s="226">
        <v>0.31921171365898016</v>
      </c>
      <c r="D24" s="226">
        <v>-11.795602338814389</v>
      </c>
      <c r="E24" s="499"/>
      <c r="F24" s="282"/>
      <c r="G24"/>
      <c r="H24"/>
    </row>
    <row r="25" spans="1:8">
      <c r="A25" s="281">
        <v>23</v>
      </c>
      <c r="B25" s="280" t="s">
        <v>693</v>
      </c>
      <c r="C25" s="226">
        <v>0.77694371740065704</v>
      </c>
      <c r="D25" s="226">
        <v>-12.24400885469854</v>
      </c>
      <c r="E25" s="499"/>
      <c r="F25" s="282"/>
      <c r="G25"/>
      <c r="H25"/>
    </row>
    <row r="26" spans="1:8">
      <c r="A26" s="280">
        <v>25</v>
      </c>
      <c r="B26" s="280" t="s">
        <v>692</v>
      </c>
      <c r="C26" s="226">
        <v>0.92988067826731791</v>
      </c>
      <c r="D26" s="226">
        <v>-11.545041097625779</v>
      </c>
      <c r="E26" s="499"/>
      <c r="F26" s="282"/>
      <c r="G26"/>
      <c r="H26"/>
    </row>
    <row r="27" spans="1:8">
      <c r="A27" s="281">
        <v>27</v>
      </c>
      <c r="B27" s="280" t="s">
        <v>691</v>
      </c>
      <c r="C27" s="226">
        <v>0.70915400160984754</v>
      </c>
      <c r="D27" s="226">
        <v>-12.109647799759815</v>
      </c>
      <c r="E27" s="499"/>
      <c r="F27" s="282"/>
      <c r="G27"/>
      <c r="H27"/>
    </row>
    <row r="28" spans="1:8">
      <c r="A28" s="280">
        <v>29</v>
      </c>
      <c r="B28" s="280" t="s">
        <v>690</v>
      </c>
      <c r="C28" s="226">
        <v>-2.0073665146600934</v>
      </c>
      <c r="D28" s="226">
        <v>-10.934858572514768</v>
      </c>
      <c r="E28" s="499"/>
      <c r="F28" s="282"/>
      <c r="G28"/>
      <c r="H28"/>
    </row>
    <row r="29" spans="1:8">
      <c r="A29" s="281">
        <v>31</v>
      </c>
      <c r="B29" s="280" t="s">
        <v>689</v>
      </c>
      <c r="C29" s="226">
        <v>-0.59166669879101397</v>
      </c>
      <c r="D29" s="226">
        <v>-10.368398527573365</v>
      </c>
      <c r="E29" s="499"/>
      <c r="F29" s="282"/>
      <c r="G29"/>
      <c r="H29"/>
    </row>
    <row r="30" spans="1:8">
      <c r="A30" s="501"/>
      <c r="B30" s="500"/>
      <c r="C30" s="518"/>
      <c r="D30" s="519"/>
      <c r="E30" s="498"/>
      <c r="G30" s="282"/>
      <c r="H30"/>
    </row>
    <row r="31" spans="1:8">
      <c r="A31" s="502"/>
      <c r="B31" s="279" t="s">
        <v>459</v>
      </c>
      <c r="C31" s="289">
        <v>-0.62190316216455621</v>
      </c>
      <c r="D31" s="278">
        <v>-11.632351038188773</v>
      </c>
      <c r="E31" s="466"/>
      <c r="F31" s="287"/>
      <c r="H31" s="282"/>
    </row>
    <row r="32" spans="1:8" ht="17" thickBot="1">
      <c r="A32" s="502"/>
      <c r="B32" s="276" t="s">
        <v>453</v>
      </c>
      <c r="C32" s="288">
        <v>1.7114498306646422</v>
      </c>
      <c r="D32" s="275">
        <v>0.91504466169874932</v>
      </c>
      <c r="E32" s="466"/>
      <c r="F32" s="287"/>
      <c r="H32" s="282"/>
    </row>
    <row r="33" spans="1:8">
      <c r="A33" s="448" t="s">
        <v>688</v>
      </c>
      <c r="B33" s="520"/>
      <c r="C33" s="504"/>
      <c r="D33" s="506"/>
      <c r="E33" s="505"/>
      <c r="F33" s="286"/>
      <c r="H33" s="282"/>
    </row>
    <row r="34" spans="1:8">
      <c r="A34" s="264" t="s">
        <v>102</v>
      </c>
      <c r="B34" s="285" t="s">
        <v>466</v>
      </c>
      <c r="C34" s="284" t="s">
        <v>305</v>
      </c>
      <c r="D34" s="263" t="s">
        <v>500</v>
      </c>
      <c r="E34" s="262" t="s">
        <v>499</v>
      </c>
      <c r="F34"/>
      <c r="H34" s="282"/>
    </row>
    <row r="35" spans="1:8">
      <c r="A35" s="242" t="s">
        <v>253</v>
      </c>
      <c r="B35" s="242">
        <v>117.5</v>
      </c>
      <c r="C35" s="239">
        <v>4.09750525231878</v>
      </c>
      <c r="D35" s="239">
        <v>3.3447069471955553</v>
      </c>
      <c r="E35" s="239">
        <v>4.8484326712064183</v>
      </c>
      <c r="F35"/>
      <c r="H35" s="282"/>
    </row>
    <row r="36" spans="1:8" ht="18">
      <c r="A36" s="197" t="s">
        <v>466</v>
      </c>
      <c r="B36" s="197" t="s">
        <v>102</v>
      </c>
      <c r="C36" s="195" t="s">
        <v>465</v>
      </c>
      <c r="D36" s="195" t="s">
        <v>464</v>
      </c>
      <c r="E36" s="494"/>
      <c r="F36" s="282"/>
      <c r="G36"/>
      <c r="H36"/>
    </row>
    <row r="37" spans="1:8">
      <c r="A37" s="280">
        <v>33</v>
      </c>
      <c r="B37" s="280" t="s">
        <v>687</v>
      </c>
      <c r="C37" s="226">
        <v>-6.0335623945946155</v>
      </c>
      <c r="D37" s="226">
        <v>-13.13294476807358</v>
      </c>
      <c r="E37" s="507"/>
      <c r="F37" s="282"/>
      <c r="G37"/>
      <c r="H37"/>
    </row>
    <row r="38" spans="1:8">
      <c r="A38" s="281">
        <v>35</v>
      </c>
      <c r="B38" s="280" t="s">
        <v>686</v>
      </c>
      <c r="C38" s="226">
        <v>-6.7203135346780662</v>
      </c>
      <c r="D38" s="226">
        <v>-13.158686311212971</v>
      </c>
      <c r="E38" s="507"/>
      <c r="F38" s="282"/>
      <c r="G38"/>
      <c r="H38"/>
    </row>
    <row r="39" spans="1:8">
      <c r="A39" s="280">
        <v>37</v>
      </c>
      <c r="B39" s="280" t="s">
        <v>685</v>
      </c>
      <c r="C39" s="226">
        <v>-5.6920996645938624</v>
      </c>
      <c r="D39" s="226">
        <v>-13.819553015309355</v>
      </c>
      <c r="E39" s="499"/>
      <c r="F39" s="282"/>
      <c r="G39"/>
      <c r="H39"/>
    </row>
    <row r="40" spans="1:8">
      <c r="A40" s="281">
        <v>39</v>
      </c>
      <c r="B40" s="280" t="s">
        <v>684</v>
      </c>
      <c r="C40" s="226">
        <v>-6.1748861927735419</v>
      </c>
      <c r="D40" s="226">
        <v>-13.30491174032664</v>
      </c>
      <c r="E40" s="507"/>
      <c r="F40" s="282"/>
      <c r="G40"/>
      <c r="H40"/>
    </row>
    <row r="41" spans="1:8">
      <c r="A41" s="280">
        <v>41</v>
      </c>
      <c r="B41" s="280" t="s">
        <v>683</v>
      </c>
      <c r="C41" s="226">
        <v>-5.7496832891145839</v>
      </c>
      <c r="D41" s="226">
        <v>-13.263453070848074</v>
      </c>
      <c r="E41" s="499"/>
      <c r="F41" s="282"/>
      <c r="G41"/>
      <c r="H41"/>
    </row>
    <row r="42" spans="1:8">
      <c r="A42" s="281">
        <v>43</v>
      </c>
      <c r="B42" s="280" t="s">
        <v>682</v>
      </c>
      <c r="C42" s="226">
        <v>-6.9843884201860806</v>
      </c>
      <c r="D42" s="226">
        <v>-13.624875449910762</v>
      </c>
      <c r="E42" s="499"/>
      <c r="F42" s="282"/>
      <c r="G42"/>
      <c r="H42"/>
    </row>
    <row r="43" spans="1:8">
      <c r="A43" s="280">
        <v>45</v>
      </c>
      <c r="B43" s="280" t="s">
        <v>681</v>
      </c>
      <c r="C43" s="226">
        <v>-6.0215923691776583</v>
      </c>
      <c r="D43" s="226">
        <v>-13.399918570796174</v>
      </c>
      <c r="E43" s="499"/>
      <c r="F43" s="282"/>
      <c r="G43"/>
      <c r="H43"/>
    </row>
    <row r="44" spans="1:8">
      <c r="A44" s="281">
        <v>47</v>
      </c>
      <c r="B44" s="280" t="s">
        <v>680</v>
      </c>
      <c r="C44" s="226">
        <v>-5.0067813716765466</v>
      </c>
      <c r="D44" s="226">
        <v>-14.440129851322194</v>
      </c>
      <c r="E44" s="499"/>
      <c r="F44" s="282"/>
      <c r="G44"/>
      <c r="H44"/>
    </row>
    <row r="45" spans="1:8">
      <c r="A45" s="280">
        <v>49</v>
      </c>
      <c r="B45" s="280" t="s">
        <v>679</v>
      </c>
      <c r="C45" s="226">
        <v>-6.0012750542226314</v>
      </c>
      <c r="D45" s="226">
        <v>-13.11740784016833</v>
      </c>
      <c r="E45" s="499"/>
      <c r="F45" s="282"/>
      <c r="G45"/>
      <c r="H45"/>
    </row>
    <row r="46" spans="1:8">
      <c r="A46" s="281">
        <v>51</v>
      </c>
      <c r="B46" s="280" t="s">
        <v>678</v>
      </c>
      <c r="C46" s="226">
        <v>-6.5993589500370033</v>
      </c>
      <c r="D46" s="226">
        <v>-12.835161489425818</v>
      </c>
      <c r="E46" s="499"/>
      <c r="F46" s="282"/>
      <c r="G46"/>
      <c r="H46"/>
    </row>
    <row r="47" spans="1:8">
      <c r="A47" s="280">
        <v>53</v>
      </c>
      <c r="B47" s="280" t="s">
        <v>677</v>
      </c>
      <c r="C47" s="226">
        <v>-7.2179090726447441</v>
      </c>
      <c r="D47" s="226">
        <v>-12.92043223525104</v>
      </c>
      <c r="E47" s="499"/>
      <c r="F47" s="282"/>
      <c r="G47"/>
      <c r="H47"/>
    </row>
    <row r="48" spans="1:8">
      <c r="A48" s="281">
        <v>55</v>
      </c>
      <c r="B48" s="280" t="s">
        <v>676</v>
      </c>
      <c r="C48" s="226">
        <v>-6.7195230179784371</v>
      </c>
      <c r="D48" s="226">
        <v>-12.953807096906377</v>
      </c>
      <c r="E48" s="507"/>
      <c r="F48" s="282"/>
      <c r="G48"/>
      <c r="H48"/>
    </row>
    <row r="49" spans="1:8">
      <c r="A49" s="280">
        <v>57</v>
      </c>
      <c r="B49" s="280" t="s">
        <v>675</v>
      </c>
      <c r="C49" s="226">
        <v>-7.7757386232960712</v>
      </c>
      <c r="D49" s="226">
        <v>-12.966626068800664</v>
      </c>
      <c r="E49" s="507"/>
      <c r="F49" s="282"/>
      <c r="G49"/>
      <c r="H49"/>
    </row>
    <row r="50" spans="1:8">
      <c r="A50" s="281">
        <v>59</v>
      </c>
      <c r="B50" s="280" t="s">
        <v>674</v>
      </c>
      <c r="C50" s="226">
        <v>-7.6884588725842749</v>
      </c>
      <c r="D50" s="226">
        <v>-13.466770813548461</v>
      </c>
      <c r="E50" s="507"/>
      <c r="F50" s="282"/>
      <c r="G50"/>
      <c r="H50"/>
    </row>
    <row r="51" spans="1:8">
      <c r="A51" s="280">
        <v>61</v>
      </c>
      <c r="B51" s="280" t="s">
        <v>673</v>
      </c>
      <c r="C51" s="226">
        <v>-7.0940870692553109</v>
      </c>
      <c r="D51" s="226">
        <v>-13.119583731235192</v>
      </c>
      <c r="E51" s="507"/>
      <c r="F51" s="282"/>
      <c r="G51"/>
      <c r="H51"/>
    </row>
    <row r="52" spans="1:8">
      <c r="A52" s="281">
        <v>63</v>
      </c>
      <c r="B52" s="280" t="s">
        <v>672</v>
      </c>
      <c r="C52" s="226">
        <v>-5.4919833959669004</v>
      </c>
      <c r="D52" s="226">
        <v>-13.278140176477446</v>
      </c>
      <c r="E52" s="507"/>
      <c r="F52" s="282"/>
      <c r="G52"/>
      <c r="H52"/>
    </row>
    <row r="53" spans="1:8">
      <c r="A53" s="280">
        <v>65</v>
      </c>
      <c r="B53" s="280" t="s">
        <v>671</v>
      </c>
      <c r="C53" s="226">
        <v>-5.4159307611877541</v>
      </c>
      <c r="D53" s="226">
        <v>-12.979011629509658</v>
      </c>
      <c r="E53" s="507"/>
      <c r="F53" s="282"/>
      <c r="G53"/>
      <c r="H53"/>
    </row>
    <row r="54" spans="1:8">
      <c r="A54" s="281">
        <v>67</v>
      </c>
      <c r="B54" s="280" t="s">
        <v>670</v>
      </c>
      <c r="C54" s="226">
        <v>-4.7643304435218674</v>
      </c>
      <c r="D54" s="226">
        <v>-13.003619365751398</v>
      </c>
      <c r="E54" s="507"/>
      <c r="F54" s="282"/>
      <c r="G54"/>
      <c r="H54"/>
    </row>
    <row r="55" spans="1:8">
      <c r="A55" s="280">
        <v>69</v>
      </c>
      <c r="B55" s="280" t="s">
        <v>669</v>
      </c>
      <c r="C55" s="226">
        <v>-5.1871385200929723</v>
      </c>
      <c r="D55" s="226">
        <v>-13.138335381126337</v>
      </c>
      <c r="E55" s="507"/>
      <c r="F55" s="282"/>
      <c r="G55"/>
      <c r="H55"/>
    </row>
    <row r="56" spans="1:8">
      <c r="A56" s="281">
        <v>71</v>
      </c>
      <c r="B56" s="280" t="s">
        <v>668</v>
      </c>
      <c r="C56" s="226">
        <v>-5.0639102066852839</v>
      </c>
      <c r="D56" s="226">
        <v>-13.012259355772077</v>
      </c>
      <c r="E56" s="507"/>
      <c r="F56" s="282"/>
      <c r="G56"/>
      <c r="H56"/>
    </row>
    <row r="57" spans="1:8">
      <c r="A57" s="280">
        <v>73</v>
      </c>
      <c r="B57" s="280" t="s">
        <v>667</v>
      </c>
      <c r="C57" s="226">
        <v>-5.853427546576877</v>
      </c>
      <c r="D57" s="226">
        <v>-13.519524935131278</v>
      </c>
      <c r="E57" s="507"/>
      <c r="F57" s="282"/>
      <c r="G57"/>
      <c r="H57"/>
    </row>
    <row r="58" spans="1:8">
      <c r="A58" s="281">
        <v>75</v>
      </c>
      <c r="B58" s="280" t="s">
        <v>666</v>
      </c>
      <c r="C58" s="226">
        <v>-6.2421714064295575</v>
      </c>
      <c r="D58" s="226">
        <v>-13.00288049654162</v>
      </c>
      <c r="E58" s="507"/>
      <c r="F58" s="282"/>
      <c r="G58"/>
      <c r="H58"/>
    </row>
    <row r="59" spans="1:8">
      <c r="A59" s="280">
        <v>77</v>
      </c>
      <c r="B59" s="280" t="s">
        <v>665</v>
      </c>
      <c r="C59" s="226">
        <v>-6.4051244270094747</v>
      </c>
      <c r="D59" s="226">
        <v>-13.618572274442764</v>
      </c>
      <c r="E59" s="507"/>
      <c r="F59" s="282"/>
      <c r="G59"/>
      <c r="H59"/>
    </row>
    <row r="60" spans="1:8">
      <c r="A60" s="281">
        <v>79</v>
      </c>
      <c r="B60" s="280" t="s">
        <v>664</v>
      </c>
      <c r="C60" s="226">
        <v>-5.3182652173181015</v>
      </c>
      <c r="D60" s="226">
        <v>-13.678222981332922</v>
      </c>
      <c r="E60" s="507"/>
      <c r="F60" s="282"/>
      <c r="G60"/>
      <c r="H60"/>
    </row>
    <row r="61" spans="1:8">
      <c r="A61" s="280">
        <v>81</v>
      </c>
      <c r="B61" s="280" t="s">
        <v>663</v>
      </c>
      <c r="C61" s="226">
        <v>-4.6722484124506707</v>
      </c>
      <c r="D61" s="226">
        <v>-13.18550789338873</v>
      </c>
      <c r="E61" s="507"/>
      <c r="F61" s="282"/>
      <c r="G61"/>
      <c r="H61"/>
    </row>
    <row r="62" spans="1:8">
      <c r="A62" s="281">
        <v>83</v>
      </c>
      <c r="B62" s="280" t="s">
        <v>662</v>
      </c>
      <c r="C62" s="226">
        <v>-4.3995757489276031</v>
      </c>
      <c r="D62" s="226">
        <v>-12.738719924385553</v>
      </c>
      <c r="E62" s="507"/>
      <c r="F62" s="282"/>
      <c r="G62"/>
      <c r="H62"/>
    </row>
    <row r="63" spans="1:8">
      <c r="A63" s="280">
        <v>85</v>
      </c>
      <c r="B63" s="280" t="s">
        <v>661</v>
      </c>
      <c r="C63" s="226">
        <v>-4.7857458668851907</v>
      </c>
      <c r="D63" s="226">
        <v>-13.726903278917844</v>
      </c>
      <c r="E63" s="507"/>
      <c r="F63" s="282"/>
      <c r="G63"/>
      <c r="H63"/>
    </row>
    <row r="64" spans="1:8">
      <c r="A64" s="281">
        <v>87</v>
      </c>
      <c r="B64" s="280" t="s">
        <v>660</v>
      </c>
      <c r="C64" s="226">
        <v>-5.941076421101239</v>
      </c>
      <c r="D64" s="226">
        <v>-13.266037966317317</v>
      </c>
      <c r="E64" s="507"/>
      <c r="F64" s="282"/>
      <c r="G64"/>
      <c r="H64"/>
    </row>
    <row r="65" spans="1:8">
      <c r="A65" s="280">
        <v>89</v>
      </c>
      <c r="B65" s="280" t="s">
        <v>659</v>
      </c>
      <c r="C65" s="226">
        <v>-6.1076730142384479</v>
      </c>
      <c r="D65" s="226">
        <v>-13.791269903074756</v>
      </c>
      <c r="E65" s="507"/>
      <c r="F65" s="282"/>
      <c r="G65"/>
      <c r="H65"/>
    </row>
    <row r="66" spans="1:8">
      <c r="A66" s="281">
        <v>91</v>
      </c>
      <c r="B66" s="280" t="s">
        <v>658</v>
      </c>
      <c r="C66" s="226">
        <v>-5.2308222665833624</v>
      </c>
      <c r="D66" s="226">
        <v>-13.940186555626861</v>
      </c>
      <c r="E66" s="507"/>
      <c r="F66" s="282"/>
      <c r="G66"/>
      <c r="H66"/>
    </row>
    <row r="67" spans="1:8">
      <c r="A67" s="280">
        <v>93</v>
      </c>
      <c r="B67" s="280" t="s">
        <v>657</v>
      </c>
      <c r="C67" s="226">
        <v>-5.6036580430787142</v>
      </c>
      <c r="D67" s="226">
        <v>-13.46442462072079</v>
      </c>
      <c r="E67" s="507"/>
      <c r="F67" s="282"/>
      <c r="G67"/>
      <c r="H67"/>
    </row>
    <row r="68" spans="1:8">
      <c r="A68" s="281">
        <v>95</v>
      </c>
      <c r="B68" s="280" t="s">
        <v>656</v>
      </c>
      <c r="C68" s="226">
        <v>-5.1634502565958833</v>
      </c>
      <c r="D68" s="226">
        <v>-13.775824009179397</v>
      </c>
      <c r="E68" s="499"/>
      <c r="F68" s="282"/>
      <c r="G68"/>
      <c r="H68"/>
    </row>
    <row r="69" spans="1:8">
      <c r="A69" s="280">
        <v>97</v>
      </c>
      <c r="B69" s="280" t="s">
        <v>655</v>
      </c>
      <c r="C69" s="226">
        <v>-4.7540262407370273</v>
      </c>
      <c r="D69" s="226">
        <v>-13.31881202161844</v>
      </c>
      <c r="E69" s="499"/>
      <c r="F69" s="282"/>
      <c r="G69"/>
      <c r="H69"/>
    </row>
    <row r="70" spans="1:8">
      <c r="A70" s="281">
        <v>99</v>
      </c>
      <c r="B70" s="280" t="s">
        <v>654</v>
      </c>
      <c r="C70" s="226">
        <v>-6.0333879014150718</v>
      </c>
      <c r="D70" s="226">
        <v>-12.956608250401978</v>
      </c>
      <c r="E70" s="499"/>
      <c r="F70" s="282"/>
      <c r="G70"/>
      <c r="H70"/>
    </row>
    <row r="71" spans="1:8">
      <c r="A71" s="280">
        <v>101</v>
      </c>
      <c r="B71" s="280" t="s">
        <v>653</v>
      </c>
      <c r="C71" s="226">
        <v>-5.7121160521035108</v>
      </c>
      <c r="D71" s="226">
        <v>-13.915911294806042</v>
      </c>
      <c r="E71" s="499"/>
      <c r="F71" s="282"/>
      <c r="G71"/>
      <c r="H71"/>
    </row>
    <row r="72" spans="1:8">
      <c r="A72" s="281">
        <v>103</v>
      </c>
      <c r="B72" s="280" t="s">
        <v>652</v>
      </c>
      <c r="C72" s="226">
        <v>-5.6111696477503488</v>
      </c>
      <c r="D72" s="226">
        <v>-13.673504321383165</v>
      </c>
      <c r="E72" s="499"/>
      <c r="F72" s="282"/>
      <c r="G72"/>
      <c r="H72"/>
    </row>
    <row r="73" spans="1:8">
      <c r="A73" s="280">
        <v>105</v>
      </c>
      <c r="B73" s="280" t="s">
        <v>651</v>
      </c>
      <c r="C73" s="226">
        <v>-5.4552741139593834</v>
      </c>
      <c r="D73" s="226">
        <v>-12.659388633488781</v>
      </c>
      <c r="E73" s="499"/>
      <c r="F73" s="282"/>
      <c r="G73"/>
      <c r="H73"/>
    </row>
    <row r="74" spans="1:8">
      <c r="A74" s="281">
        <v>107</v>
      </c>
      <c r="B74" s="280" t="s">
        <v>650</v>
      </c>
      <c r="C74" s="226">
        <v>-7.1898724390361242</v>
      </c>
      <c r="D74" s="226">
        <v>-13.11686372822837</v>
      </c>
      <c r="E74" s="499"/>
      <c r="F74" s="282"/>
      <c r="G74"/>
      <c r="H74"/>
    </row>
    <row r="75" spans="1:8">
      <c r="A75" s="280">
        <v>109</v>
      </c>
      <c r="B75" s="280" t="s">
        <v>649</v>
      </c>
      <c r="C75" s="226">
        <v>-7.5185454331292076</v>
      </c>
      <c r="D75" s="226">
        <v>-12.745063671335057</v>
      </c>
      <c r="E75" s="499"/>
      <c r="F75" s="282"/>
      <c r="G75"/>
      <c r="H75"/>
    </row>
    <row r="76" spans="1:8">
      <c r="A76" s="281">
        <v>111</v>
      </c>
      <c r="B76" s="280" t="s">
        <v>648</v>
      </c>
      <c r="C76" s="226">
        <v>-8.3484770988705215</v>
      </c>
      <c r="D76" s="226">
        <v>-13.906713153669747</v>
      </c>
      <c r="E76" s="499"/>
      <c r="F76" s="282"/>
      <c r="G76"/>
      <c r="H76"/>
    </row>
    <row r="77" spans="1:8">
      <c r="A77" s="280">
        <v>113</v>
      </c>
      <c r="B77" s="280" t="s">
        <v>647</v>
      </c>
      <c r="C77" s="226">
        <v>-7.1631043321422094</v>
      </c>
      <c r="D77" s="226">
        <v>-12.98906257580899</v>
      </c>
      <c r="E77" s="499"/>
      <c r="F77" s="282"/>
      <c r="G77"/>
      <c r="H77"/>
    </row>
    <row r="78" spans="1:8">
      <c r="A78" s="281">
        <v>115</v>
      </c>
      <c r="B78" s="280" t="s">
        <v>646</v>
      </c>
      <c r="C78" s="226">
        <v>-6.4966985358100953</v>
      </c>
      <c r="D78" s="226">
        <v>-12.891206718376056</v>
      </c>
      <c r="E78" s="507"/>
      <c r="F78" s="282"/>
      <c r="G78"/>
      <c r="H78"/>
    </row>
    <row r="79" spans="1:8">
      <c r="A79" s="280">
        <v>117</v>
      </c>
      <c r="B79" s="280" t="s">
        <v>645</v>
      </c>
      <c r="C79" s="226">
        <v>-6.035185329161993</v>
      </c>
      <c r="D79" s="226">
        <v>-13.711205101537267</v>
      </c>
      <c r="E79" s="499"/>
      <c r="F79" s="282"/>
      <c r="G79"/>
      <c r="H79"/>
    </row>
    <row r="80" spans="1:8">
      <c r="A80" s="281">
        <v>119</v>
      </c>
      <c r="B80" s="280" t="s">
        <v>644</v>
      </c>
      <c r="C80" s="226">
        <v>-5.4610410875442508</v>
      </c>
      <c r="D80" s="226">
        <v>-14.169959710057217</v>
      </c>
      <c r="E80" s="499"/>
      <c r="F80" s="282"/>
      <c r="G80"/>
      <c r="H80"/>
    </row>
    <row r="81" spans="1:8">
      <c r="A81" s="280">
        <v>121</v>
      </c>
      <c r="B81" s="280" t="s">
        <v>643</v>
      </c>
      <c r="C81" s="226">
        <v>-6.0340320529624281</v>
      </c>
      <c r="D81" s="226">
        <v>-13.493837344460619</v>
      </c>
      <c r="E81" s="499"/>
      <c r="F81" s="282"/>
      <c r="G81"/>
      <c r="H81"/>
    </row>
    <row r="82" spans="1:8">
      <c r="A82" s="281">
        <v>123</v>
      </c>
      <c r="B82" s="280" t="s">
        <v>642</v>
      </c>
      <c r="C82" s="226">
        <v>-7.0175280674428899</v>
      </c>
      <c r="D82" s="226">
        <v>-12.739003498877777</v>
      </c>
      <c r="E82" s="499"/>
      <c r="G82"/>
      <c r="H82"/>
    </row>
    <row r="83" spans="1:8">
      <c r="A83" s="280">
        <v>125</v>
      </c>
      <c r="B83" s="280" t="s">
        <v>641</v>
      </c>
      <c r="C83" s="226">
        <v>-6.8073828190631147</v>
      </c>
      <c r="D83" s="226">
        <v>-13.725644345679161</v>
      </c>
      <c r="E83" s="499"/>
      <c r="G83"/>
      <c r="H83"/>
    </row>
    <row r="84" spans="1:8">
      <c r="A84" s="281">
        <v>127</v>
      </c>
      <c r="B84" s="280" t="s">
        <v>640</v>
      </c>
      <c r="C84" s="226">
        <v>-6.9926115119573566</v>
      </c>
      <c r="D84" s="226">
        <v>-13.147321530108545</v>
      </c>
      <c r="E84" s="499"/>
      <c r="G84"/>
      <c r="H84"/>
    </row>
    <row r="85" spans="1:8">
      <c r="A85" s="280">
        <v>129</v>
      </c>
      <c r="B85" s="280" t="s">
        <v>639</v>
      </c>
      <c r="C85" s="226">
        <v>-7.4811663660147154</v>
      </c>
      <c r="D85" s="226">
        <v>-13.907572768666839</v>
      </c>
      <c r="E85" s="499"/>
      <c r="G85"/>
      <c r="H85"/>
    </row>
    <row r="86" spans="1:8">
      <c r="A86" s="281">
        <v>131</v>
      </c>
      <c r="B86" s="280" t="s">
        <v>638</v>
      </c>
      <c r="C86" s="226">
        <v>-6.9551189425445905</v>
      </c>
      <c r="D86" s="226">
        <v>-14.401581584515499</v>
      </c>
      <c r="E86" s="499"/>
      <c r="G86"/>
      <c r="H86"/>
    </row>
    <row r="87" spans="1:8">
      <c r="A87" s="280">
        <v>133</v>
      </c>
      <c r="B87" s="280" t="s">
        <v>637</v>
      </c>
      <c r="C87" s="226">
        <v>-7.1351104788621358</v>
      </c>
      <c r="D87" s="226">
        <v>-13.138029923813686</v>
      </c>
      <c r="E87" s="499"/>
      <c r="G87"/>
      <c r="H87"/>
    </row>
    <row r="88" spans="1:8">
      <c r="A88" s="279"/>
      <c r="B88" s="478"/>
      <c r="C88" s="513"/>
      <c r="D88" s="513"/>
      <c r="E88" s="466"/>
    </row>
    <row r="89" spans="1:8">
      <c r="A89" s="345"/>
      <c r="B89" s="279" t="s">
        <v>459</v>
      </c>
      <c r="C89" s="278">
        <v>-6.143687025528827</v>
      </c>
      <c r="D89" s="278">
        <v>-13.357862607405211</v>
      </c>
      <c r="E89" s="462"/>
    </row>
    <row r="90" spans="1:8" ht="17" thickBot="1">
      <c r="A90" s="345"/>
      <c r="B90" s="276" t="s">
        <v>453</v>
      </c>
      <c r="C90" s="275">
        <v>0.928308681474033</v>
      </c>
      <c r="D90" s="275">
        <v>0.43493901716726646</v>
      </c>
      <c r="E90" s="495"/>
    </row>
    <row r="91" spans="1:8">
      <c r="A91" s="449"/>
      <c r="B91" s="510"/>
      <c r="C91" s="509"/>
      <c r="D91" s="509"/>
      <c r="E91" s="462"/>
    </row>
    <row r="92" spans="1:8">
      <c r="A92" s="345"/>
      <c r="B92" s="511"/>
      <c r="C92" s="508"/>
      <c r="D92" s="508"/>
      <c r="E92" s="495"/>
    </row>
    <row r="93" spans="1:8">
      <c r="A93" s="512" t="s">
        <v>460</v>
      </c>
      <c r="B93" s="279" t="s">
        <v>459</v>
      </c>
      <c r="C93" s="278">
        <v>-4.8692371967658143</v>
      </c>
      <c r="D93" s="278">
        <v>-12.820367991569617</v>
      </c>
      <c r="E93" s="462"/>
    </row>
    <row r="94" spans="1:8" ht="17" thickBot="1">
      <c r="A94" s="447"/>
      <c r="B94" s="276" t="s">
        <v>453</v>
      </c>
      <c r="C94" s="275">
        <v>2.5778408394988777</v>
      </c>
      <c r="D94" s="275">
        <v>0.43493901716726646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FAF5-623F-3240-A057-990CEF3AD836}">
  <dimension ref="A1:M137"/>
  <sheetViews>
    <sheetView topLeftCell="A102" workbookViewId="0">
      <selection activeCell="H134" sqref="H134"/>
    </sheetView>
  </sheetViews>
  <sheetFormatPr baseColWidth="10" defaultRowHeight="16"/>
  <cols>
    <col min="1" max="1" width="13.1640625" bestFit="1" customWidth="1"/>
    <col min="2" max="2" width="12.33203125" bestFit="1" customWidth="1"/>
    <col min="3" max="3" width="16.1640625" style="188" customWidth="1"/>
    <col min="4" max="4" width="16.5" customWidth="1"/>
    <col min="5" max="5" width="15.1640625" style="188" bestFit="1" customWidth="1"/>
    <col min="6" max="6" width="16" bestFit="1" customWidth="1"/>
    <col min="8" max="8" width="14.83203125" customWidth="1"/>
    <col min="9" max="9" width="15" bestFit="1" customWidth="1"/>
    <col min="10" max="10" width="16.6640625" customWidth="1"/>
    <col min="11" max="11" width="10" style="188" customWidth="1"/>
    <col min="12" max="12" width="15" bestFit="1" customWidth="1"/>
    <col min="13" max="13" width="7.5" style="188" customWidth="1"/>
  </cols>
  <sheetData>
    <row r="1" spans="1:13">
      <c r="A1" s="249" t="s">
        <v>507</v>
      </c>
      <c r="B1" s="235" t="s">
        <v>506</v>
      </c>
      <c r="C1" s="249"/>
      <c r="D1" s="235"/>
      <c r="E1" s="249"/>
      <c r="F1" s="249" t="s">
        <v>507</v>
      </c>
      <c r="G1" s="235" t="s">
        <v>506</v>
      </c>
      <c r="H1" s="249"/>
      <c r="I1" s="235"/>
      <c r="J1" s="271"/>
      <c r="K1"/>
    </row>
    <row r="2" spans="1:13">
      <c r="A2" s="481" t="s">
        <v>505</v>
      </c>
      <c r="B2" s="452" t="s">
        <v>1722</v>
      </c>
      <c r="C2" s="481"/>
      <c r="D2" s="452"/>
      <c r="E2" s="481"/>
      <c r="F2" s="481" t="s">
        <v>505</v>
      </c>
      <c r="G2" s="452" t="s">
        <v>1723</v>
      </c>
      <c r="H2" s="481"/>
      <c r="I2" s="452"/>
      <c r="J2" s="482"/>
      <c r="K2"/>
    </row>
    <row r="3" spans="1:13">
      <c r="A3" s="483" t="s">
        <v>568</v>
      </c>
      <c r="B3" s="266"/>
      <c r="C3" s="323"/>
      <c r="D3" s="266"/>
      <c r="E3" s="323"/>
      <c r="F3" s="483" t="s">
        <v>568</v>
      </c>
      <c r="G3" s="266"/>
      <c r="H3" s="323"/>
      <c r="I3" s="266"/>
      <c r="J3" s="322"/>
      <c r="K3"/>
    </row>
    <row r="4" spans="1:13">
      <c r="A4" s="264" t="s">
        <v>102</v>
      </c>
      <c r="B4" s="285" t="s">
        <v>466</v>
      </c>
      <c r="C4" s="284" t="s">
        <v>305</v>
      </c>
      <c r="D4" s="263" t="s">
        <v>500</v>
      </c>
      <c r="E4" s="301" t="s">
        <v>499</v>
      </c>
      <c r="F4" s="264" t="s">
        <v>102</v>
      </c>
      <c r="G4" s="285" t="s">
        <v>466</v>
      </c>
      <c r="H4" s="284" t="s">
        <v>305</v>
      </c>
      <c r="I4" s="263" t="s">
        <v>500</v>
      </c>
      <c r="J4" s="262" t="s">
        <v>499</v>
      </c>
      <c r="K4"/>
    </row>
    <row r="5" spans="1:13">
      <c r="A5" s="235" t="s">
        <v>238</v>
      </c>
      <c r="B5" s="242">
        <v>80</v>
      </c>
      <c r="C5" s="239">
        <v>6.6206565709137299</v>
      </c>
      <c r="D5" s="239">
        <v>6.2445640163431895</v>
      </c>
      <c r="E5" s="239">
        <v>6.9730771524981625</v>
      </c>
      <c r="F5" s="235" t="s">
        <v>242</v>
      </c>
      <c r="G5" s="242">
        <v>146</v>
      </c>
      <c r="H5" s="239">
        <v>7.44441145977434</v>
      </c>
      <c r="I5" s="239">
        <v>6.9517366956592994</v>
      </c>
      <c r="J5" s="239">
        <v>7.9050985462361663</v>
      </c>
      <c r="K5"/>
    </row>
    <row r="6" spans="1:13">
      <c r="A6" s="300" t="s">
        <v>244</v>
      </c>
      <c r="B6" s="298">
        <v>210.4</v>
      </c>
      <c r="C6" s="239">
        <v>6.4325492981345596</v>
      </c>
      <c r="D6" s="239">
        <v>6.0783341631797638</v>
      </c>
      <c r="E6" s="524">
        <v>6.7829641448900029</v>
      </c>
      <c r="F6" s="299" t="s">
        <v>47</v>
      </c>
      <c r="G6" s="298">
        <v>228</v>
      </c>
      <c r="H6" s="239">
        <v>6.7780447448795798</v>
      </c>
      <c r="I6" s="239">
        <v>6.4942975799433142</v>
      </c>
      <c r="J6" s="524">
        <v>7.0593339251461726</v>
      </c>
      <c r="K6"/>
    </row>
    <row r="7" spans="1:13" ht="18">
      <c r="A7" s="197" t="s">
        <v>466</v>
      </c>
      <c r="B7" s="197" t="s">
        <v>102</v>
      </c>
      <c r="C7" s="195" t="s">
        <v>465</v>
      </c>
      <c r="D7" s="195" t="s">
        <v>464</v>
      </c>
      <c r="E7" s="523"/>
      <c r="F7" s="197" t="s">
        <v>466</v>
      </c>
      <c r="G7" s="197" t="s">
        <v>102</v>
      </c>
      <c r="H7" s="195" t="s">
        <v>465</v>
      </c>
      <c r="I7" s="195" t="s">
        <v>464</v>
      </c>
      <c r="J7" s="523"/>
      <c r="K7"/>
      <c r="M7"/>
    </row>
    <row r="8" spans="1:13">
      <c r="A8" s="297">
        <v>1</v>
      </c>
      <c r="B8" s="297" t="s">
        <v>936</v>
      </c>
      <c r="C8" s="202">
        <v>-5.814650795881577</v>
      </c>
      <c r="D8" s="202">
        <v>-10.613120891604888</v>
      </c>
      <c r="E8" s="494"/>
      <c r="F8" s="194">
        <v>1</v>
      </c>
      <c r="G8" s="194" t="s">
        <v>43</v>
      </c>
      <c r="H8" s="201">
        <v>-5.1735515360982838</v>
      </c>
      <c r="I8" s="201">
        <v>-15.100057297172679</v>
      </c>
      <c r="J8" s="494"/>
      <c r="K8" s="172"/>
      <c r="M8"/>
    </row>
    <row r="9" spans="1:13">
      <c r="A9" s="297">
        <v>3</v>
      </c>
      <c r="B9" s="297" t="s">
        <v>935</v>
      </c>
      <c r="C9" s="202">
        <v>-5.1780500824514162</v>
      </c>
      <c r="D9" s="202">
        <v>-10.117375813817805</v>
      </c>
      <c r="E9" s="494"/>
      <c r="F9" s="194">
        <v>3</v>
      </c>
      <c r="G9" s="194" t="s">
        <v>242</v>
      </c>
      <c r="H9" s="201">
        <v>-5.9433634582104427</v>
      </c>
      <c r="I9" s="201">
        <v>-15.288012380014489</v>
      </c>
      <c r="J9" s="494"/>
      <c r="K9" s="172"/>
      <c r="M9"/>
    </row>
    <row r="10" spans="1:13">
      <c r="A10" s="297">
        <v>5</v>
      </c>
      <c r="B10" s="297" t="s">
        <v>934</v>
      </c>
      <c r="C10" s="202">
        <v>-5.015196072022519</v>
      </c>
      <c r="D10" s="202">
        <v>-10.155478155796271</v>
      </c>
      <c r="E10" s="494"/>
      <c r="F10" s="194">
        <v>5</v>
      </c>
      <c r="G10" s="194" t="s">
        <v>933</v>
      </c>
      <c r="H10" s="201">
        <v>-5.9065617578444307</v>
      </c>
      <c r="I10" s="201">
        <v>-14.679225185449035</v>
      </c>
      <c r="J10" s="494"/>
      <c r="K10" s="172"/>
      <c r="M10"/>
    </row>
    <row r="11" spans="1:13">
      <c r="A11" s="297">
        <v>7</v>
      </c>
      <c r="B11" s="297" t="s">
        <v>932</v>
      </c>
      <c r="C11" s="202">
        <v>-3.5467744968523274</v>
      </c>
      <c r="D11" s="202">
        <v>-11.670508752225633</v>
      </c>
      <c r="E11" s="492"/>
      <c r="F11" s="194">
        <v>7</v>
      </c>
      <c r="G11" s="194" t="s">
        <v>931</v>
      </c>
      <c r="H11" s="201">
        <v>-5.8891464056898766</v>
      </c>
      <c r="I11" s="201">
        <v>-14.672632001219883</v>
      </c>
      <c r="J11" s="492"/>
      <c r="K11" s="172"/>
      <c r="M11"/>
    </row>
    <row r="12" spans="1:13">
      <c r="A12" s="297">
        <v>9</v>
      </c>
      <c r="B12" s="297" t="s">
        <v>930</v>
      </c>
      <c r="C12" s="202">
        <v>-5.7416348959946957</v>
      </c>
      <c r="D12" s="202">
        <v>-14.468477033044895</v>
      </c>
      <c r="E12" s="494"/>
      <c r="F12" s="194">
        <v>9</v>
      </c>
      <c r="G12" s="194" t="s">
        <v>244</v>
      </c>
      <c r="H12" s="201">
        <v>-5.4901548291542994</v>
      </c>
      <c r="I12" s="201">
        <v>-14.40957071375437</v>
      </c>
      <c r="J12" s="494"/>
      <c r="K12" s="172"/>
      <c r="M12"/>
    </row>
    <row r="13" spans="1:13">
      <c r="A13" s="297">
        <v>11</v>
      </c>
      <c r="B13" s="297" t="s">
        <v>929</v>
      </c>
      <c r="C13" s="202">
        <v>-5.6166421197683052</v>
      </c>
      <c r="D13" s="202">
        <v>-14.639538042057891</v>
      </c>
      <c r="E13" s="494"/>
      <c r="F13" s="194">
        <v>11</v>
      </c>
      <c r="G13" s="194" t="s">
        <v>42</v>
      </c>
      <c r="H13" s="201">
        <v>-3.7369203349338584</v>
      </c>
      <c r="I13" s="201">
        <v>-14.048797621578469</v>
      </c>
      <c r="J13" s="494"/>
      <c r="K13" s="172"/>
      <c r="M13"/>
    </row>
    <row r="14" spans="1:13">
      <c r="A14" s="297">
        <v>13</v>
      </c>
      <c r="B14" s="297" t="s">
        <v>928</v>
      </c>
      <c r="C14" s="202">
        <v>-5.2742110689180901</v>
      </c>
      <c r="D14" s="202">
        <v>-14.226995540843838</v>
      </c>
      <c r="E14" s="494"/>
      <c r="F14" s="194">
        <v>13</v>
      </c>
      <c r="G14" s="194" t="s">
        <v>927</v>
      </c>
      <c r="H14" s="201">
        <v>-5.0500020586298291</v>
      </c>
      <c r="I14" s="201">
        <v>-14.619112845648049</v>
      </c>
      <c r="J14" s="494"/>
      <c r="K14" s="172"/>
      <c r="M14"/>
    </row>
    <row r="15" spans="1:13">
      <c r="A15" s="297">
        <v>15</v>
      </c>
      <c r="B15" s="297" t="s">
        <v>926</v>
      </c>
      <c r="C15" s="202">
        <v>-4.2101635637027064</v>
      </c>
      <c r="D15" s="202">
        <v>-14.168375923870322</v>
      </c>
      <c r="E15" s="494"/>
      <c r="F15" s="194">
        <v>15</v>
      </c>
      <c r="G15" s="194" t="s">
        <v>925</v>
      </c>
      <c r="H15" s="201">
        <v>-5.8001114615741809</v>
      </c>
      <c r="I15" s="201">
        <v>-14.649047786554958</v>
      </c>
      <c r="J15" s="494"/>
      <c r="K15" s="172"/>
      <c r="M15"/>
    </row>
    <row r="16" spans="1:13">
      <c r="A16" s="297">
        <v>17</v>
      </c>
      <c r="B16" s="297" t="s">
        <v>924</v>
      </c>
      <c r="C16" s="202">
        <v>-4.7397649955952632</v>
      </c>
      <c r="D16" s="202">
        <v>-14.688767929935182</v>
      </c>
      <c r="E16" s="494"/>
      <c r="F16" s="194">
        <v>17</v>
      </c>
      <c r="G16" s="194" t="s">
        <v>923</v>
      </c>
      <c r="H16" s="201">
        <v>-4.2355133465441162</v>
      </c>
      <c r="I16" s="201">
        <v>-14.614737011510222</v>
      </c>
      <c r="J16" s="494"/>
      <c r="K16" s="172"/>
      <c r="M16"/>
    </row>
    <row r="17" spans="1:13">
      <c r="A17" s="297">
        <v>19</v>
      </c>
      <c r="B17" s="297" t="s">
        <v>922</v>
      </c>
      <c r="C17" s="202">
        <v>-5.0589669893735296</v>
      </c>
      <c r="D17" s="202">
        <v>-14.893362595909378</v>
      </c>
      <c r="E17" s="494"/>
      <c r="F17" s="194">
        <v>19</v>
      </c>
      <c r="G17" s="194" t="s">
        <v>921</v>
      </c>
      <c r="H17" s="201">
        <v>-2.6433660593667794</v>
      </c>
      <c r="I17" s="201">
        <v>-14.434520441518146</v>
      </c>
      <c r="J17" s="494"/>
      <c r="K17" s="172"/>
      <c r="M17"/>
    </row>
    <row r="18" spans="1:13">
      <c r="A18" s="297">
        <v>21</v>
      </c>
      <c r="B18" s="297" t="s">
        <v>920</v>
      </c>
      <c r="C18" s="202">
        <v>-5.3005846459757073</v>
      </c>
      <c r="D18" s="202">
        <v>-14.808177863927369</v>
      </c>
      <c r="E18" s="494"/>
      <c r="F18" s="194">
        <v>21</v>
      </c>
      <c r="G18" s="194" t="s">
        <v>919</v>
      </c>
      <c r="H18" s="201">
        <v>-2.8122263673906174</v>
      </c>
      <c r="I18" s="201">
        <v>-14.6999419470669</v>
      </c>
      <c r="J18" s="494"/>
      <c r="K18" s="172"/>
      <c r="M18"/>
    </row>
    <row r="19" spans="1:13">
      <c r="A19" s="297">
        <v>23</v>
      </c>
      <c r="B19" s="297" t="s">
        <v>918</v>
      </c>
      <c r="C19" s="202">
        <v>-6.0413896205627431</v>
      </c>
      <c r="D19" s="202">
        <v>-14.89754522498837</v>
      </c>
      <c r="E19" s="494"/>
      <c r="F19" s="194">
        <v>23</v>
      </c>
      <c r="G19" s="194" t="s">
        <v>917</v>
      </c>
      <c r="H19" s="201">
        <v>-3.6051098227729708</v>
      </c>
      <c r="I19" s="201">
        <v>-14.934854785893133</v>
      </c>
      <c r="J19" s="494"/>
      <c r="K19" s="172"/>
      <c r="M19"/>
    </row>
    <row r="20" spans="1:13">
      <c r="A20" s="297">
        <v>25</v>
      </c>
      <c r="B20" s="297" t="s">
        <v>916</v>
      </c>
      <c r="C20" s="202">
        <v>-6.2371753807427908</v>
      </c>
      <c r="D20" s="202">
        <v>-14.514669281025062</v>
      </c>
      <c r="E20" s="494"/>
      <c r="F20" s="194">
        <v>25</v>
      </c>
      <c r="G20" s="194" t="s">
        <v>915</v>
      </c>
      <c r="H20" s="201">
        <v>-2.8298798810692327</v>
      </c>
      <c r="I20" s="201">
        <v>-14.556492470673344</v>
      </c>
      <c r="J20" s="494"/>
      <c r="K20" s="172"/>
      <c r="M20"/>
    </row>
    <row r="21" spans="1:13">
      <c r="A21" s="297">
        <v>27</v>
      </c>
      <c r="B21" s="297" t="s">
        <v>914</v>
      </c>
      <c r="C21" s="202">
        <v>-6.9506196687439612</v>
      </c>
      <c r="D21" s="202">
        <v>-14.421938055255543</v>
      </c>
      <c r="E21" s="494"/>
      <c r="F21" s="194">
        <v>27</v>
      </c>
      <c r="G21" s="194" t="s">
        <v>913</v>
      </c>
      <c r="H21" s="201">
        <v>-3.2526155548826634</v>
      </c>
      <c r="I21" s="201">
        <v>-14.897201803497047</v>
      </c>
      <c r="J21" s="494"/>
      <c r="K21" s="172"/>
      <c r="M21"/>
    </row>
    <row r="22" spans="1:13">
      <c r="A22" s="297">
        <v>29</v>
      </c>
      <c r="B22" s="297" t="s">
        <v>912</v>
      </c>
      <c r="C22" s="202">
        <v>-5.8011931521698941</v>
      </c>
      <c r="D22" s="202">
        <v>-14.578929089113117</v>
      </c>
      <c r="E22" s="492"/>
      <c r="F22" s="194">
        <v>29</v>
      </c>
      <c r="G22" s="194" t="s">
        <v>911</v>
      </c>
      <c r="H22" s="201">
        <v>-3.023779711035016</v>
      </c>
      <c r="I22" s="201">
        <v>-14.317892127940125</v>
      </c>
      <c r="J22" s="492"/>
      <c r="K22" s="172"/>
      <c r="M22"/>
    </row>
    <row r="23" spans="1:13">
      <c r="A23" s="297">
        <v>31</v>
      </c>
      <c r="B23" s="297" t="s">
        <v>910</v>
      </c>
      <c r="C23" s="202">
        <v>-2.7903320146787851</v>
      </c>
      <c r="D23" s="202">
        <v>-14.399831997538495</v>
      </c>
      <c r="E23" s="494"/>
      <c r="F23" s="194">
        <v>31</v>
      </c>
      <c r="G23" s="194" t="s">
        <v>909</v>
      </c>
      <c r="H23" s="201">
        <v>-2.9587635006847641</v>
      </c>
      <c r="I23" s="201">
        <v>-14.390893246701173</v>
      </c>
      <c r="J23" s="494"/>
      <c r="K23" s="172"/>
      <c r="M23"/>
    </row>
    <row r="24" spans="1:13">
      <c r="A24" s="297">
        <v>33</v>
      </c>
      <c r="B24" s="297" t="s">
        <v>908</v>
      </c>
      <c r="C24" s="202">
        <v>-3.2672798920591646</v>
      </c>
      <c r="D24" s="202">
        <v>-14.678275479516932</v>
      </c>
      <c r="E24" s="494"/>
      <c r="F24" s="194">
        <v>33</v>
      </c>
      <c r="G24" s="194" t="s">
        <v>907</v>
      </c>
      <c r="H24" s="201">
        <v>-3.2880108284061</v>
      </c>
      <c r="I24" s="201">
        <v>-14.406372306243268</v>
      </c>
      <c r="J24" s="494"/>
      <c r="K24" s="172"/>
      <c r="M24"/>
    </row>
    <row r="25" spans="1:13">
      <c r="A25" s="297">
        <v>35</v>
      </c>
      <c r="B25" s="297" t="s">
        <v>906</v>
      </c>
      <c r="C25" s="202">
        <v>-3.5596910308589447</v>
      </c>
      <c r="D25" s="202">
        <v>-14.821329056747384</v>
      </c>
      <c r="E25" s="494"/>
      <c r="F25" s="194">
        <v>35</v>
      </c>
      <c r="G25" s="194" t="s">
        <v>905</v>
      </c>
      <c r="H25" s="201">
        <v>-2.5164436182152508</v>
      </c>
      <c r="I25" s="201">
        <v>-14.447794956432059</v>
      </c>
      <c r="J25" s="494"/>
      <c r="K25" s="172"/>
      <c r="M25"/>
    </row>
    <row r="26" spans="1:13">
      <c r="A26" s="297">
        <v>37</v>
      </c>
      <c r="B26" s="297" t="s">
        <v>904</v>
      </c>
      <c r="C26" s="202">
        <v>-2.9954905892552914</v>
      </c>
      <c r="D26" s="202">
        <v>-14.481135790225109</v>
      </c>
      <c r="E26" s="492"/>
      <c r="F26" s="194">
        <v>37</v>
      </c>
      <c r="G26" s="194" t="s">
        <v>903</v>
      </c>
      <c r="H26" s="201">
        <v>-2.2831032784074088</v>
      </c>
      <c r="I26" s="201">
        <v>-14.236683398127164</v>
      </c>
      <c r="J26" s="492"/>
      <c r="K26" s="172"/>
      <c r="M26"/>
    </row>
    <row r="27" spans="1:13">
      <c r="A27" s="297">
        <v>39</v>
      </c>
      <c r="B27" s="297" t="s">
        <v>902</v>
      </c>
      <c r="C27" s="202">
        <v>-3.3830861968909813</v>
      </c>
      <c r="D27" s="202">
        <v>-14.29150647386861</v>
      </c>
      <c r="E27" s="492"/>
      <c r="F27" s="194">
        <v>39</v>
      </c>
      <c r="G27" s="194" t="s">
        <v>901</v>
      </c>
      <c r="H27" s="201">
        <v>-2.9064804328622413</v>
      </c>
      <c r="I27" s="201">
        <v>-14.609253385299715</v>
      </c>
      <c r="J27" s="492"/>
      <c r="K27" s="172"/>
      <c r="M27"/>
    </row>
    <row r="28" spans="1:13">
      <c r="A28" s="297">
        <v>41</v>
      </c>
      <c r="B28" s="297" t="s">
        <v>900</v>
      </c>
      <c r="C28" s="202">
        <v>-3.0884223112940461</v>
      </c>
      <c r="D28" s="202">
        <v>-14.408638529097846</v>
      </c>
      <c r="E28" s="492"/>
      <c r="F28" s="194">
        <v>41</v>
      </c>
      <c r="G28" s="194" t="s">
        <v>899</v>
      </c>
      <c r="H28" s="201">
        <v>-2.6625715714721476</v>
      </c>
      <c r="I28" s="201">
        <v>-14.268589004603523</v>
      </c>
      <c r="J28" s="492"/>
      <c r="K28" s="172"/>
      <c r="M28"/>
    </row>
    <row r="29" spans="1:13">
      <c r="A29" s="297">
        <v>43</v>
      </c>
      <c r="B29" s="297" t="s">
        <v>898</v>
      </c>
      <c r="C29" s="202">
        <v>-2.7691951815307361</v>
      </c>
      <c r="D29" s="202">
        <v>-14.393675371510845</v>
      </c>
      <c r="E29" s="492"/>
      <c r="F29" s="194">
        <v>43</v>
      </c>
      <c r="G29" s="194" t="s">
        <v>897</v>
      </c>
      <c r="H29" s="201">
        <v>-2.4651458028687192</v>
      </c>
      <c r="I29" s="201">
        <v>-14.251045654520093</v>
      </c>
      <c r="J29" s="492"/>
      <c r="K29" s="172"/>
      <c r="M29"/>
    </row>
    <row r="30" spans="1:13">
      <c r="A30" s="297">
        <v>45</v>
      </c>
      <c r="B30" s="297" t="s">
        <v>896</v>
      </c>
      <c r="C30" s="202">
        <v>-3.0082486870398588</v>
      </c>
      <c r="D30" s="202">
        <v>-14.280682230917868</v>
      </c>
      <c r="E30" s="492"/>
      <c r="F30" s="194">
        <v>45</v>
      </c>
      <c r="G30" s="194" t="s">
        <v>895</v>
      </c>
      <c r="H30" s="201">
        <v>-2.3960426298645037</v>
      </c>
      <c r="I30" s="201">
        <v>-14.268727363217504</v>
      </c>
      <c r="J30" s="492"/>
      <c r="K30" s="172"/>
      <c r="M30"/>
    </row>
    <row r="31" spans="1:13">
      <c r="A31" s="297">
        <v>47</v>
      </c>
      <c r="B31" s="297" t="s">
        <v>894</v>
      </c>
      <c r="C31" s="202">
        <v>-3.2701401534663015</v>
      </c>
      <c r="D31" s="202">
        <v>-14.25219728355315</v>
      </c>
      <c r="E31" s="172"/>
      <c r="F31" s="194">
        <v>47</v>
      </c>
      <c r="G31" s="194" t="s">
        <v>893</v>
      </c>
      <c r="H31" s="201">
        <v>-2.509770743767183</v>
      </c>
      <c r="I31" s="201">
        <v>-14.48556738763768</v>
      </c>
      <c r="J31" s="172"/>
      <c r="K31" s="172"/>
      <c r="M31"/>
    </row>
    <row r="32" spans="1:13">
      <c r="A32" s="297">
        <v>49</v>
      </c>
      <c r="B32" s="297" t="s">
        <v>892</v>
      </c>
      <c r="C32" s="202">
        <v>-2.1481324912957671</v>
      </c>
      <c r="D32" s="202">
        <v>-13.985173405795022</v>
      </c>
      <c r="E32" s="494"/>
      <c r="F32" s="194">
        <v>49</v>
      </c>
      <c r="G32" s="194" t="s">
        <v>891</v>
      </c>
      <c r="H32" s="201">
        <v>-1.9719289605731034</v>
      </c>
      <c r="I32" s="201">
        <v>-13.794800695988108</v>
      </c>
      <c r="J32" s="494"/>
      <c r="K32" s="172"/>
      <c r="M32"/>
    </row>
    <row r="33" spans="1:13">
      <c r="A33" s="297">
        <v>51</v>
      </c>
      <c r="B33" s="297" t="s">
        <v>890</v>
      </c>
      <c r="C33" s="202">
        <v>-2.5309962448669632</v>
      </c>
      <c r="D33" s="202">
        <v>-14.202159911737933</v>
      </c>
      <c r="E33" s="494"/>
      <c r="F33" s="194">
        <v>51</v>
      </c>
      <c r="G33" s="194" t="s">
        <v>889</v>
      </c>
      <c r="H33" s="201">
        <v>-2.6963624244919888</v>
      </c>
      <c r="I33" s="201">
        <v>-14.144892709692005</v>
      </c>
      <c r="J33" s="494"/>
      <c r="K33" s="172"/>
      <c r="M33"/>
    </row>
    <row r="34" spans="1:13">
      <c r="A34" s="297">
        <v>53</v>
      </c>
      <c r="B34" s="297" t="s">
        <v>888</v>
      </c>
      <c r="C34" s="202">
        <v>-2.3853630934667205</v>
      </c>
      <c r="D34" s="202">
        <v>-13.961955149030322</v>
      </c>
      <c r="E34" s="494"/>
      <c r="F34" s="194">
        <v>53</v>
      </c>
      <c r="G34" s="194" t="s">
        <v>887</v>
      </c>
      <c r="H34" s="201">
        <v>-2.353706543136922</v>
      </c>
      <c r="I34" s="201">
        <v>-14.245622842326444</v>
      </c>
      <c r="J34" s="494"/>
      <c r="K34" s="172"/>
      <c r="M34"/>
    </row>
    <row r="35" spans="1:13">
      <c r="A35" s="297">
        <v>55</v>
      </c>
      <c r="B35" s="297" t="s">
        <v>886</v>
      </c>
      <c r="C35" s="202">
        <v>-2.6</v>
      </c>
      <c r="D35" s="202">
        <v>-13.9</v>
      </c>
      <c r="E35" s="494"/>
      <c r="F35" s="194">
        <v>55</v>
      </c>
      <c r="G35" s="194" t="s">
        <v>885</v>
      </c>
      <c r="H35" s="201">
        <v>-2.4879579159444223</v>
      </c>
      <c r="I35" s="201">
        <v>-14.298953917660365</v>
      </c>
      <c r="J35" s="494"/>
      <c r="K35" s="172"/>
      <c r="M35"/>
    </row>
    <row r="36" spans="1:13">
      <c r="A36" s="297">
        <v>57</v>
      </c>
      <c r="B36" s="297" t="s">
        <v>884</v>
      </c>
      <c r="C36" s="202">
        <v>-1.8372754527181356</v>
      </c>
      <c r="D36" s="202">
        <v>-14.004090588530175</v>
      </c>
      <c r="E36" s="494"/>
      <c r="F36" s="194">
        <v>57</v>
      </c>
      <c r="G36" s="194" t="s">
        <v>883</v>
      </c>
      <c r="H36" s="201">
        <v>-2.8471481632725717</v>
      </c>
      <c r="I36" s="201">
        <v>-14.788364384162573</v>
      </c>
      <c r="J36" s="494"/>
      <c r="K36" s="172"/>
      <c r="M36"/>
    </row>
    <row r="37" spans="1:13">
      <c r="A37" s="297">
        <v>59</v>
      </c>
      <c r="B37" s="297" t="s">
        <v>882</v>
      </c>
      <c r="C37" s="202">
        <v>-2.0502731652836088</v>
      </c>
      <c r="D37" s="202">
        <v>-13.902802920447535</v>
      </c>
      <c r="E37" s="494"/>
      <c r="F37" s="194">
        <v>59</v>
      </c>
      <c r="G37" s="194" t="s">
        <v>881</v>
      </c>
      <c r="H37" s="201">
        <v>-2.4745923676175048</v>
      </c>
      <c r="I37" s="201">
        <v>-14.278015208983843</v>
      </c>
      <c r="J37" s="494"/>
      <c r="K37" s="172"/>
      <c r="M37"/>
    </row>
    <row r="38" spans="1:13">
      <c r="A38" s="297">
        <v>61</v>
      </c>
      <c r="B38" s="297" t="s">
        <v>880</v>
      </c>
      <c r="C38" s="202">
        <v>-2.5310624631036021</v>
      </c>
      <c r="D38" s="202">
        <v>-14.003195136346918</v>
      </c>
      <c r="E38" s="494"/>
      <c r="F38" s="194">
        <v>61</v>
      </c>
      <c r="G38" s="194" t="s">
        <v>879</v>
      </c>
      <c r="H38" s="201">
        <v>-2.764485470503486</v>
      </c>
      <c r="I38" s="201">
        <v>-14.62301128004669</v>
      </c>
      <c r="J38" s="494"/>
      <c r="K38" s="172"/>
      <c r="M38"/>
    </row>
    <row r="39" spans="1:13">
      <c r="A39" s="297">
        <v>63</v>
      </c>
      <c r="B39" s="297" t="s">
        <v>878</v>
      </c>
      <c r="C39" s="202">
        <v>-2.4591880079295692</v>
      </c>
      <c r="D39" s="202">
        <v>-14.104364274625583</v>
      </c>
      <c r="E39" s="494"/>
      <c r="F39" s="194">
        <v>63</v>
      </c>
      <c r="G39" s="194" t="s">
        <v>877</v>
      </c>
      <c r="H39" s="201">
        <v>-3.2271640394269587</v>
      </c>
      <c r="I39" s="201">
        <v>-14.80433807889705</v>
      </c>
      <c r="J39" s="532"/>
      <c r="K39" s="172"/>
      <c r="M39"/>
    </row>
    <row r="40" spans="1:13">
      <c r="A40" s="297">
        <v>65</v>
      </c>
      <c r="B40" s="297" t="s">
        <v>876</v>
      </c>
      <c r="C40" s="202">
        <v>-2.4324213445037293</v>
      </c>
      <c r="D40" s="202">
        <v>-14.111057159715825</v>
      </c>
      <c r="E40" s="492"/>
      <c r="F40" s="194">
        <v>65</v>
      </c>
      <c r="G40" s="194" t="s">
        <v>875</v>
      </c>
      <c r="H40" s="201">
        <v>-2.8177591509479059</v>
      </c>
      <c r="I40" s="201">
        <v>-14.358880675547791</v>
      </c>
      <c r="J40" s="522"/>
      <c r="K40" s="172"/>
      <c r="M40"/>
    </row>
    <row r="41" spans="1:13">
      <c r="A41" s="297">
        <v>67</v>
      </c>
      <c r="B41" s="297" t="s">
        <v>874</v>
      </c>
      <c r="C41" s="202">
        <v>-2.1218956319110864</v>
      </c>
      <c r="D41" s="202">
        <v>-13.793017469350149</v>
      </c>
      <c r="E41" s="494"/>
      <c r="F41" s="194">
        <v>67</v>
      </c>
      <c r="G41" s="194" t="s">
        <v>873</v>
      </c>
      <c r="H41" s="201">
        <v>-2.7972212354190775</v>
      </c>
      <c r="I41" s="201">
        <v>-14.708225686001025</v>
      </c>
      <c r="J41" s="494"/>
      <c r="K41" s="172"/>
      <c r="M41"/>
    </row>
    <row r="42" spans="1:13">
      <c r="A42" s="297">
        <v>69</v>
      </c>
      <c r="B42" s="297" t="s">
        <v>872</v>
      </c>
      <c r="C42" s="202">
        <v>-2.2739012858930518</v>
      </c>
      <c r="D42" s="202">
        <v>-14.05461899930304</v>
      </c>
      <c r="E42" s="494"/>
      <c r="F42" s="194">
        <v>69</v>
      </c>
      <c r="G42" s="194" t="s">
        <v>871</v>
      </c>
      <c r="H42" s="201">
        <v>-3.1823445259534457</v>
      </c>
      <c r="I42" s="201">
        <v>-14.794396988718962</v>
      </c>
      <c r="J42" s="494"/>
      <c r="K42" s="172"/>
      <c r="M42"/>
    </row>
    <row r="43" spans="1:13">
      <c r="A43" s="297">
        <v>71</v>
      </c>
      <c r="B43" s="297" t="s">
        <v>870</v>
      </c>
      <c r="C43" s="202">
        <v>-2.4432802071202189</v>
      </c>
      <c r="D43" s="202">
        <v>-14.045011812993083</v>
      </c>
      <c r="E43" s="494"/>
      <c r="F43" s="194">
        <v>71</v>
      </c>
      <c r="G43" s="194" t="s">
        <v>869</v>
      </c>
      <c r="H43" s="201">
        <v>-2.922151199701819</v>
      </c>
      <c r="I43" s="201">
        <v>-14.968160747256132</v>
      </c>
      <c r="J43" s="494"/>
      <c r="K43" s="172"/>
      <c r="M43"/>
    </row>
    <row r="44" spans="1:13">
      <c r="A44" s="297">
        <v>73</v>
      </c>
      <c r="B44" s="297" t="s">
        <v>868</v>
      </c>
      <c r="C44" s="202">
        <v>-3.1599199872517181</v>
      </c>
      <c r="D44" s="202">
        <v>-14.650868934112729</v>
      </c>
      <c r="E44" s="494"/>
      <c r="F44" s="194">
        <v>73</v>
      </c>
      <c r="G44" s="194" t="s">
        <v>867</v>
      </c>
      <c r="H44" s="201">
        <v>-3.7559260518414317</v>
      </c>
      <c r="I44" s="201">
        <v>-15.007372813564778</v>
      </c>
      <c r="J44" s="492"/>
      <c r="K44" s="172"/>
      <c r="M44"/>
    </row>
    <row r="45" spans="1:13">
      <c r="A45" s="297">
        <v>75</v>
      </c>
      <c r="B45" s="297" t="s">
        <v>866</v>
      </c>
      <c r="C45" s="202">
        <v>-3.0476010676630692</v>
      </c>
      <c r="D45" s="202">
        <v>-14.344652742127998</v>
      </c>
      <c r="E45" s="494"/>
      <c r="F45" s="194">
        <v>75</v>
      </c>
      <c r="G45" s="194" t="s">
        <v>865</v>
      </c>
      <c r="H45" s="201">
        <v>-3.713923623029407</v>
      </c>
      <c r="I45" s="201">
        <v>-14.531011190236013</v>
      </c>
      <c r="J45" s="494"/>
      <c r="K45" s="172"/>
      <c r="M45"/>
    </row>
    <row r="46" spans="1:13">
      <c r="A46" s="297">
        <v>77</v>
      </c>
      <c r="B46" s="297" t="s">
        <v>864</v>
      </c>
      <c r="C46" s="202">
        <v>-3.1744941608218387</v>
      </c>
      <c r="D46" s="202">
        <v>-14.390060877644448</v>
      </c>
      <c r="E46" s="494"/>
      <c r="F46" s="194">
        <v>77</v>
      </c>
      <c r="G46" s="194" t="s">
        <v>863</v>
      </c>
      <c r="H46" s="201">
        <v>-2.9901369590751727</v>
      </c>
      <c r="I46" s="201">
        <v>-15.030232901368136</v>
      </c>
      <c r="J46" s="494"/>
      <c r="K46" s="172"/>
      <c r="M46"/>
    </row>
    <row r="47" spans="1:13">
      <c r="A47" s="297">
        <v>79</v>
      </c>
      <c r="B47" s="297" t="s">
        <v>862</v>
      </c>
      <c r="C47" s="202">
        <v>-3.318871570805499</v>
      </c>
      <c r="D47" s="202">
        <v>-14.99627930667862</v>
      </c>
      <c r="E47" s="494"/>
      <c r="F47" s="194">
        <v>79</v>
      </c>
      <c r="G47" s="194" t="s">
        <v>861</v>
      </c>
      <c r="H47" s="201">
        <v>-3.0385012759515657</v>
      </c>
      <c r="I47" s="201">
        <v>-15.020177932190771</v>
      </c>
      <c r="J47" s="494"/>
      <c r="K47" s="172"/>
      <c r="M47"/>
    </row>
    <row r="48" spans="1:13">
      <c r="A48" s="297">
        <v>81</v>
      </c>
      <c r="B48" s="297" t="s">
        <v>860</v>
      </c>
      <c r="C48" s="202">
        <v>-3.9290033058348266</v>
      </c>
      <c r="D48" s="202">
        <v>-14.938317216554292</v>
      </c>
      <c r="E48" s="494"/>
      <c r="F48" s="194">
        <v>81</v>
      </c>
      <c r="G48" s="194" t="s">
        <v>859</v>
      </c>
      <c r="H48" s="201">
        <v>-3.5307417127940735</v>
      </c>
      <c r="I48" s="201">
        <v>-15.316406879906395</v>
      </c>
      <c r="J48" s="494"/>
      <c r="K48" s="172"/>
      <c r="M48"/>
    </row>
    <row r="49" spans="1:13">
      <c r="A49" s="297">
        <v>83</v>
      </c>
      <c r="B49" s="297" t="s">
        <v>858</v>
      </c>
      <c r="C49" s="202">
        <v>-3.132079349174508</v>
      </c>
      <c r="D49" s="202">
        <v>-14.037613445368775</v>
      </c>
      <c r="E49" s="494"/>
      <c r="F49" s="194">
        <v>83</v>
      </c>
      <c r="G49" s="194" t="s">
        <v>857</v>
      </c>
      <c r="H49" s="201">
        <v>-4.1723455755766334</v>
      </c>
      <c r="I49" s="201">
        <v>-15.640048433347012</v>
      </c>
      <c r="J49" s="494"/>
      <c r="K49" s="172"/>
      <c r="M49"/>
    </row>
    <row r="50" spans="1:13">
      <c r="A50" s="297">
        <v>85</v>
      </c>
      <c r="B50" s="297" t="s">
        <v>856</v>
      </c>
      <c r="C50" s="202">
        <v>-3.0512581009034028</v>
      </c>
      <c r="D50" s="202">
        <v>-14.205786418209165</v>
      </c>
      <c r="E50" s="494"/>
      <c r="F50" s="194">
        <v>85</v>
      </c>
      <c r="G50" s="194" t="s">
        <v>855</v>
      </c>
      <c r="H50" s="201">
        <v>-3.5345879382150054</v>
      </c>
      <c r="I50" s="201">
        <v>-15.436339624019702</v>
      </c>
      <c r="J50" s="494"/>
      <c r="K50" s="172"/>
      <c r="M50"/>
    </row>
    <row r="51" spans="1:13">
      <c r="A51" s="297">
        <v>87</v>
      </c>
      <c r="B51" s="297" t="s">
        <v>854</v>
      </c>
      <c r="C51" s="202">
        <v>-2.8174269382965962</v>
      </c>
      <c r="D51" s="202">
        <v>-14.714020412525961</v>
      </c>
      <c r="E51" s="492"/>
      <c r="F51" s="194">
        <v>87</v>
      </c>
      <c r="G51" s="194" t="s">
        <v>853</v>
      </c>
      <c r="H51" s="201">
        <v>-3.8214301436083113</v>
      </c>
      <c r="I51" s="201">
        <v>-15.43718263589296</v>
      </c>
      <c r="J51" s="494"/>
      <c r="K51" s="172"/>
      <c r="M51"/>
    </row>
    <row r="52" spans="1:13">
      <c r="A52" s="297">
        <v>89</v>
      </c>
      <c r="B52" s="297" t="s">
        <v>852</v>
      </c>
      <c r="C52" s="202">
        <v>-2.7802595315133871</v>
      </c>
      <c r="D52" s="202">
        <v>-14.698621301102804</v>
      </c>
      <c r="E52" s="494"/>
      <c r="F52" s="194">
        <v>89</v>
      </c>
      <c r="G52" s="194" t="s">
        <v>851</v>
      </c>
      <c r="H52" s="201">
        <v>-3.5715641553932969</v>
      </c>
      <c r="I52" s="201">
        <v>-15.429762720859239</v>
      </c>
      <c r="J52" s="494"/>
      <c r="K52" s="172"/>
      <c r="M52"/>
    </row>
    <row r="53" spans="1:13">
      <c r="A53" s="297">
        <v>91</v>
      </c>
      <c r="B53" s="297" t="s">
        <v>850</v>
      </c>
      <c r="C53" s="202">
        <v>-3.1775518825381033</v>
      </c>
      <c r="D53" s="202">
        <v>-14.931543694742491</v>
      </c>
      <c r="E53" s="494"/>
      <c r="F53" s="194">
        <v>91</v>
      </c>
      <c r="G53" s="194" t="s">
        <v>849</v>
      </c>
      <c r="H53" s="201">
        <v>-3.2718775276508749</v>
      </c>
      <c r="I53" s="201">
        <v>-15.695445224393428</v>
      </c>
      <c r="J53" s="494"/>
      <c r="K53" s="172"/>
      <c r="M53"/>
    </row>
    <row r="54" spans="1:13">
      <c r="A54" s="297">
        <v>93</v>
      </c>
      <c r="B54" s="297" t="s">
        <v>848</v>
      </c>
      <c r="C54" s="202">
        <v>-2.8601418049814384</v>
      </c>
      <c r="D54" s="202">
        <v>-14.953028567716853</v>
      </c>
      <c r="E54"/>
      <c r="F54" s="194">
        <v>93</v>
      </c>
      <c r="G54" s="194" t="s">
        <v>847</v>
      </c>
      <c r="H54" s="201">
        <v>-3.4127633049830308</v>
      </c>
      <c r="I54" s="201">
        <v>-15.040293288784493</v>
      </c>
      <c r="J54" s="494"/>
      <c r="K54" s="172"/>
      <c r="M54"/>
    </row>
    <row r="55" spans="1:13">
      <c r="A55" s="297">
        <v>95</v>
      </c>
      <c r="B55" s="297" t="s">
        <v>846</v>
      </c>
      <c r="C55" s="202">
        <v>-2.9654292710574177</v>
      </c>
      <c r="D55" s="202">
        <v>-14.709802431055749</v>
      </c>
      <c r="E55" s="494"/>
      <c r="F55" s="194">
        <v>95</v>
      </c>
      <c r="G55" s="194" t="s">
        <v>845</v>
      </c>
      <c r="H55" s="201">
        <v>-2.9893029148912342</v>
      </c>
      <c r="I55" s="201">
        <v>-14.666996420339425</v>
      </c>
      <c r="J55" s="492"/>
      <c r="K55" s="172"/>
      <c r="M55"/>
    </row>
    <row r="56" spans="1:13">
      <c r="A56" s="297">
        <v>97</v>
      </c>
      <c r="B56" s="297" t="s">
        <v>844</v>
      </c>
      <c r="C56" s="202">
        <v>-3.3660208165387715</v>
      </c>
      <c r="D56" s="202">
        <v>-14.912262667247372</v>
      </c>
      <c r="E56" s="494"/>
      <c r="F56" s="194">
        <v>97</v>
      </c>
      <c r="G56" s="194" t="s">
        <v>843</v>
      </c>
      <c r="H56" s="201">
        <v>-3.4905027987410597</v>
      </c>
      <c r="I56" s="201">
        <v>-14.476789470463872</v>
      </c>
      <c r="J56" s="494"/>
      <c r="K56" s="172"/>
      <c r="M56"/>
    </row>
    <row r="57" spans="1:13">
      <c r="A57" s="297">
        <v>99</v>
      </c>
      <c r="B57" s="297" t="s">
        <v>842</v>
      </c>
      <c r="C57" s="202">
        <v>-2.941687298691793</v>
      </c>
      <c r="D57" s="202">
        <v>-14.072168811309785</v>
      </c>
      <c r="E57" s="494"/>
      <c r="F57" s="194">
        <v>99</v>
      </c>
      <c r="G57" s="194" t="s">
        <v>841</v>
      </c>
      <c r="H57" s="201">
        <v>-3.1428243639435882</v>
      </c>
      <c r="I57" s="201">
        <v>-13.938514620466062</v>
      </c>
      <c r="J57" s="494"/>
      <c r="K57" s="172"/>
      <c r="M57"/>
    </row>
    <row r="58" spans="1:13">
      <c r="A58" s="297">
        <v>101</v>
      </c>
      <c r="B58" s="297" t="s">
        <v>840</v>
      </c>
      <c r="C58" s="202">
        <v>-2.9815904295413929</v>
      </c>
      <c r="D58" s="202">
        <v>-14.352728880277613</v>
      </c>
      <c r="E58" s="494"/>
      <c r="F58" s="194">
        <v>101</v>
      </c>
      <c r="G58" s="194" t="s">
        <v>839</v>
      </c>
      <c r="H58" s="201">
        <v>-3.599232884928262</v>
      </c>
      <c r="I58" s="201">
        <v>-14.03048825233417</v>
      </c>
      <c r="J58" s="494"/>
      <c r="K58" s="172"/>
      <c r="M58"/>
    </row>
    <row r="59" spans="1:13">
      <c r="A59" s="297">
        <v>103</v>
      </c>
      <c r="B59" s="297" t="s">
        <v>838</v>
      </c>
      <c r="C59" s="202">
        <v>-3.4074188066200435</v>
      </c>
      <c r="D59" s="202">
        <v>-14.66794794814307</v>
      </c>
      <c r="E59" s="494"/>
      <c r="F59" s="194">
        <v>103</v>
      </c>
      <c r="G59" s="194" t="s">
        <v>837</v>
      </c>
      <c r="H59" s="201">
        <v>-3.3931672198981104</v>
      </c>
      <c r="I59" s="201">
        <v>-14.418061976235373</v>
      </c>
      <c r="J59" s="492"/>
      <c r="K59" s="172"/>
      <c r="M59"/>
    </row>
    <row r="60" spans="1:13">
      <c r="A60" s="297">
        <v>105</v>
      </c>
      <c r="B60" s="297" t="s">
        <v>836</v>
      </c>
      <c r="C60" s="202">
        <v>-2.8366237567636476</v>
      </c>
      <c r="D60" s="202">
        <v>-14.911390270393293</v>
      </c>
      <c r="E60" s="494"/>
      <c r="F60" s="194">
        <v>105</v>
      </c>
      <c r="G60" s="194" t="s">
        <v>835</v>
      </c>
      <c r="H60" s="201">
        <v>-2.9211838379155863</v>
      </c>
      <c r="I60" s="201">
        <v>-14.478472298316612</v>
      </c>
      <c r="J60" s="492"/>
      <c r="K60" s="172"/>
      <c r="M60"/>
    </row>
    <row r="61" spans="1:13">
      <c r="A61" s="297">
        <v>107</v>
      </c>
      <c r="B61" s="297" t="s">
        <v>834</v>
      </c>
      <c r="C61" s="202">
        <v>-3.2770230559794591</v>
      </c>
      <c r="D61" s="202">
        <v>-14.721289966057974</v>
      </c>
      <c r="E61" s="494"/>
      <c r="F61" s="194">
        <v>107</v>
      </c>
      <c r="G61" s="194" t="s">
        <v>833</v>
      </c>
      <c r="H61" s="201">
        <v>-3.2275492661397864</v>
      </c>
      <c r="I61" s="201">
        <v>-14.591916165866731</v>
      </c>
      <c r="J61" s="492"/>
      <c r="K61" s="172"/>
      <c r="M61"/>
    </row>
    <row r="62" spans="1:13">
      <c r="A62" s="297">
        <v>109</v>
      </c>
      <c r="B62" s="297" t="s">
        <v>832</v>
      </c>
      <c r="C62" s="202">
        <v>-3.0087012562958995</v>
      </c>
      <c r="D62" s="202">
        <v>-14.643186070385138</v>
      </c>
      <c r="E62" s="494"/>
      <c r="F62" s="194">
        <v>109</v>
      </c>
      <c r="G62" s="194" t="s">
        <v>831</v>
      </c>
      <c r="H62" s="201">
        <v>-2.960900054712277</v>
      </c>
      <c r="I62" s="201">
        <v>-14.725230597052921</v>
      </c>
      <c r="J62" s="492"/>
      <c r="K62" s="172"/>
      <c r="M62"/>
    </row>
    <row r="63" spans="1:13">
      <c r="A63" s="297">
        <v>111</v>
      </c>
      <c r="B63" s="297" t="s">
        <v>830</v>
      </c>
      <c r="C63" s="202">
        <v>-3.4368914866730287</v>
      </c>
      <c r="D63" s="202">
        <v>-14.58224040543363</v>
      </c>
      <c r="E63" s="492"/>
      <c r="F63" s="194">
        <v>111</v>
      </c>
      <c r="G63" s="194" t="s">
        <v>829</v>
      </c>
      <c r="H63" s="201">
        <v>-2.7683339601909891</v>
      </c>
      <c r="I63" s="201">
        <v>-14.902749323701283</v>
      </c>
      <c r="J63" s="492"/>
      <c r="K63" s="172"/>
      <c r="M63"/>
    </row>
    <row r="64" spans="1:13">
      <c r="A64" s="297">
        <v>113</v>
      </c>
      <c r="B64" s="297" t="s">
        <v>828</v>
      </c>
      <c r="C64" s="202">
        <v>-2.9801609031651086</v>
      </c>
      <c r="D64" s="202">
        <v>-14.117597558090866</v>
      </c>
      <c r="E64" s="494"/>
      <c r="F64" s="194">
        <v>113</v>
      </c>
      <c r="G64" s="194" t="s">
        <v>827</v>
      </c>
      <c r="H64" s="201">
        <v>-3.1345380259114304</v>
      </c>
      <c r="I64" s="201">
        <v>-14.447427029461645</v>
      </c>
      <c r="J64" s="172"/>
      <c r="K64" s="172"/>
      <c r="M64"/>
    </row>
    <row r="65" spans="1:13">
      <c r="A65" s="297">
        <v>115</v>
      </c>
      <c r="B65" s="297" t="s">
        <v>826</v>
      </c>
      <c r="C65" s="202">
        <v>-3.3286408467579531</v>
      </c>
      <c r="D65" s="202">
        <v>-14.234024522726237</v>
      </c>
      <c r="E65" s="494"/>
      <c r="F65" s="194">
        <v>115</v>
      </c>
      <c r="G65" s="194" t="s">
        <v>825</v>
      </c>
      <c r="H65" s="201">
        <v>-3.2901414846697028</v>
      </c>
      <c r="I65" s="201">
        <v>-14.121619361924255</v>
      </c>
      <c r="J65" s="494"/>
      <c r="K65" s="172"/>
      <c r="M65"/>
    </row>
    <row r="66" spans="1:13">
      <c r="A66" s="297">
        <v>117</v>
      </c>
      <c r="B66" s="297" t="s">
        <v>824</v>
      </c>
      <c r="C66" s="202">
        <v>-3.889238834233316</v>
      </c>
      <c r="D66" s="202">
        <v>-14.232857357775874</v>
      </c>
      <c r="E66" s="523"/>
      <c r="F66" s="194">
        <v>117</v>
      </c>
      <c r="G66" s="194" t="s">
        <v>823</v>
      </c>
      <c r="H66" s="201">
        <v>-2.328659892982329</v>
      </c>
      <c r="I66" s="201">
        <v>-14.321442598660679</v>
      </c>
      <c r="J66" s="494"/>
      <c r="K66" s="172"/>
      <c r="M66"/>
    </row>
    <row r="67" spans="1:13">
      <c r="A67" s="297">
        <v>119</v>
      </c>
      <c r="B67" s="297" t="s">
        <v>822</v>
      </c>
      <c r="C67" s="202">
        <v>-3.4350924941590089</v>
      </c>
      <c r="D67" s="202">
        <v>-13.900040426576739</v>
      </c>
      <c r="E67" s="523"/>
      <c r="F67" s="194">
        <v>119</v>
      </c>
      <c r="G67" s="194" t="s">
        <v>821</v>
      </c>
      <c r="H67" s="201">
        <v>-2.7198740207109342</v>
      </c>
      <c r="I67" s="201">
        <v>-14.959532848627241</v>
      </c>
      <c r="J67" s="494"/>
      <c r="K67" s="172"/>
      <c r="M67"/>
    </row>
    <row r="68" spans="1:13">
      <c r="A68" s="297">
        <v>121</v>
      </c>
      <c r="B68" s="297" t="s">
        <v>820</v>
      </c>
      <c r="C68" s="202">
        <v>-2.6163877769410107</v>
      </c>
      <c r="D68" s="202">
        <v>-14.384942310350326</v>
      </c>
      <c r="E68" s="523"/>
      <c r="F68" s="194">
        <v>121</v>
      </c>
      <c r="G68" s="194" t="s">
        <v>819</v>
      </c>
      <c r="H68" s="201">
        <v>-2.7163092131974933</v>
      </c>
      <c r="I68" s="201">
        <v>-14.500015082795837</v>
      </c>
      <c r="J68" s="494"/>
      <c r="K68" s="172"/>
      <c r="M68"/>
    </row>
    <row r="69" spans="1:13">
      <c r="A69" s="297">
        <v>123</v>
      </c>
      <c r="B69" s="297" t="s">
        <v>818</v>
      </c>
      <c r="C69" s="202">
        <v>-3.1319614804499949</v>
      </c>
      <c r="D69" s="202">
        <v>-14.32838239967163</v>
      </c>
      <c r="E69"/>
      <c r="F69" s="194">
        <v>123</v>
      </c>
      <c r="G69" s="194" t="s">
        <v>817</v>
      </c>
      <c r="H69" s="201">
        <v>-2.9550214950563749</v>
      </c>
      <c r="I69" s="201">
        <v>-14.325054813449841</v>
      </c>
      <c r="J69" s="494"/>
      <c r="K69" s="172"/>
      <c r="M69"/>
    </row>
    <row r="70" spans="1:13">
      <c r="A70" s="297">
        <v>125</v>
      </c>
      <c r="B70" s="297" t="s">
        <v>816</v>
      </c>
      <c r="C70" s="202">
        <v>-3.0747900443902534</v>
      </c>
      <c r="D70" s="202">
        <v>-14.345744792212697</v>
      </c>
      <c r="E70" s="494"/>
      <c r="F70" s="194">
        <v>125</v>
      </c>
      <c r="G70" s="194" t="s">
        <v>815</v>
      </c>
      <c r="H70" s="201">
        <v>-2.4836792573726671</v>
      </c>
      <c r="I70" s="201">
        <v>-13.938356229939732</v>
      </c>
      <c r="J70" s="494"/>
      <c r="K70" s="172"/>
      <c r="M70"/>
    </row>
    <row r="71" spans="1:13">
      <c r="A71" s="297">
        <v>127</v>
      </c>
      <c r="B71" s="297" t="s">
        <v>814</v>
      </c>
      <c r="C71" s="202">
        <v>-2.8539736275380938</v>
      </c>
      <c r="D71" s="202">
        <v>-14.346862290180573</v>
      </c>
      <c r="E71" s="494"/>
      <c r="F71" s="194">
        <v>127</v>
      </c>
      <c r="G71" s="194" t="s">
        <v>813</v>
      </c>
      <c r="H71" s="201">
        <v>-2.5918598326081947</v>
      </c>
      <c r="I71" s="201">
        <v>-14.251375974013298</v>
      </c>
      <c r="J71" s="494"/>
      <c r="K71" s="172"/>
      <c r="M71"/>
    </row>
    <row r="72" spans="1:13">
      <c r="A72" s="297">
        <v>129</v>
      </c>
      <c r="B72" s="297" t="s">
        <v>812</v>
      </c>
      <c r="C72" s="202">
        <v>-2.7751101053610716</v>
      </c>
      <c r="D72" s="202">
        <v>-14.289411773974885</v>
      </c>
      <c r="E72" s="494"/>
      <c r="F72" s="194">
        <v>129</v>
      </c>
      <c r="G72" s="194" t="s">
        <v>811</v>
      </c>
      <c r="H72" s="201">
        <v>-2.8976116528206273</v>
      </c>
      <c r="I72" s="201">
        <v>-14.55366688353946</v>
      </c>
      <c r="J72" s="532"/>
      <c r="K72" s="172"/>
      <c r="M72"/>
    </row>
    <row r="73" spans="1:13">
      <c r="A73" s="297">
        <v>131</v>
      </c>
      <c r="B73" s="297" t="s">
        <v>810</v>
      </c>
      <c r="C73" s="202">
        <v>-2.9429828995646661</v>
      </c>
      <c r="D73" s="202">
        <v>-14.10542258601205</v>
      </c>
      <c r="E73" s="494"/>
      <c r="F73" s="194">
        <v>131</v>
      </c>
      <c r="G73" s="194" t="s">
        <v>809</v>
      </c>
      <c r="H73" s="201">
        <v>-2.5496471605380329</v>
      </c>
      <c r="I73" s="201">
        <v>-14.507101369942198</v>
      </c>
      <c r="J73" s="522"/>
      <c r="K73" s="172"/>
      <c r="M73"/>
    </row>
    <row r="74" spans="1:13">
      <c r="A74" s="297">
        <v>133</v>
      </c>
      <c r="B74" s="297" t="s">
        <v>808</v>
      </c>
      <c r="C74" s="202">
        <v>-2.7233306213650961</v>
      </c>
      <c r="D74" s="202">
        <v>-13.750438521519085</v>
      </c>
      <c r="E74" s="494"/>
      <c r="F74" s="194">
        <v>133</v>
      </c>
      <c r="G74" s="194" t="s">
        <v>807</v>
      </c>
      <c r="H74" s="201">
        <v>-2.8259805719214146</v>
      </c>
      <c r="I74" s="201">
        <v>-14.121711664220584</v>
      </c>
      <c r="J74" s="494"/>
      <c r="K74" s="172"/>
      <c r="M74"/>
    </row>
    <row r="75" spans="1:13">
      <c r="A75" s="194">
        <v>135</v>
      </c>
      <c r="B75" s="194" t="s">
        <v>806</v>
      </c>
      <c r="C75" s="201">
        <v>-2.7302623912488047</v>
      </c>
      <c r="D75" s="201">
        <v>-14.32455932569408</v>
      </c>
      <c r="E75" s="494"/>
      <c r="F75" s="194">
        <v>135</v>
      </c>
      <c r="G75" s="194" t="s">
        <v>805</v>
      </c>
      <c r="H75" s="201">
        <v>-2.6341436956065478</v>
      </c>
      <c r="I75" s="201">
        <v>-14.232718928984088</v>
      </c>
      <c r="J75" s="494"/>
      <c r="K75" s="172"/>
      <c r="M75"/>
    </row>
    <row r="76" spans="1:13">
      <c r="A76" s="194">
        <v>137</v>
      </c>
      <c r="B76" s="194" t="s">
        <v>804</v>
      </c>
      <c r="C76" s="201">
        <v>-2.976236775043736</v>
      </c>
      <c r="D76" s="201">
        <v>-14.383859264978934</v>
      </c>
      <c r="E76" s="494"/>
      <c r="F76" s="194">
        <v>137</v>
      </c>
      <c r="G76" s="194" t="s">
        <v>803</v>
      </c>
      <c r="H76" s="201">
        <v>-2.8027467840603126</v>
      </c>
      <c r="I76" s="201">
        <v>-14.257302938050849</v>
      </c>
      <c r="J76" s="494"/>
      <c r="K76" s="172"/>
      <c r="M76"/>
    </row>
    <row r="77" spans="1:13">
      <c r="A77" s="194">
        <v>139</v>
      </c>
      <c r="B77" s="194" t="s">
        <v>802</v>
      </c>
      <c r="C77" s="201">
        <v>-2.84584826224628</v>
      </c>
      <c r="D77" s="201">
        <v>-14.399439615435877</v>
      </c>
      <c r="E77" s="494"/>
      <c r="F77" s="194">
        <v>139</v>
      </c>
      <c r="G77" s="194" t="s">
        <v>801</v>
      </c>
      <c r="H77" s="201">
        <v>-2.7713211491599976</v>
      </c>
      <c r="I77" s="201">
        <v>-14.527998350190931</v>
      </c>
      <c r="J77" s="492"/>
      <c r="K77" s="172"/>
      <c r="M77"/>
    </row>
    <row r="78" spans="1:13">
      <c r="A78" s="194">
        <v>141</v>
      </c>
      <c r="B78" s="194" t="s">
        <v>800</v>
      </c>
      <c r="C78" s="201">
        <v>-2.7578188449063479</v>
      </c>
      <c r="D78" s="201">
        <v>-14.524384195711765</v>
      </c>
      <c r="E78" s="492"/>
      <c r="F78" s="194">
        <v>141</v>
      </c>
      <c r="G78" s="194" t="s">
        <v>799</v>
      </c>
      <c r="H78" s="201">
        <v>-2.3939356512266778</v>
      </c>
      <c r="I78" s="201">
        <v>-14.922111104137622</v>
      </c>
      <c r="J78" s="494"/>
      <c r="K78" s="172"/>
      <c r="M78"/>
    </row>
    <row r="79" spans="1:13">
      <c r="A79" s="194">
        <v>143</v>
      </c>
      <c r="B79" s="194" t="s">
        <v>798</v>
      </c>
      <c r="C79" s="201">
        <v>-2.6197372441608406</v>
      </c>
      <c r="D79" s="201">
        <v>-14.784481485517016</v>
      </c>
      <c r="E79" s="494"/>
      <c r="F79" s="194">
        <v>143</v>
      </c>
      <c r="G79" s="194" t="s">
        <v>797</v>
      </c>
      <c r="H79" s="201">
        <v>-2.4772794392908288</v>
      </c>
      <c r="I79" s="201">
        <v>-15.324063111472066</v>
      </c>
      <c r="J79" s="494"/>
      <c r="K79" s="172"/>
      <c r="M79"/>
    </row>
    <row r="80" spans="1:13">
      <c r="A80" s="194">
        <v>145</v>
      </c>
      <c r="B80" s="194" t="s">
        <v>796</v>
      </c>
      <c r="C80" s="201">
        <v>-2.3384735460372079</v>
      </c>
      <c r="D80" s="201">
        <v>-14.921436406157568</v>
      </c>
      <c r="E80" s="494"/>
      <c r="F80" s="194">
        <v>145</v>
      </c>
      <c r="G80" s="194" t="s">
        <v>795</v>
      </c>
      <c r="H80" s="201">
        <v>-2.4665573004968415</v>
      </c>
      <c r="I80" s="201">
        <v>-15.260802801425537</v>
      </c>
      <c r="J80" s="494"/>
      <c r="K80" s="172"/>
      <c r="M80"/>
    </row>
    <row r="81" spans="1:13">
      <c r="A81" s="194">
        <v>147</v>
      </c>
      <c r="B81" s="194" t="s">
        <v>794</v>
      </c>
      <c r="C81" s="201">
        <v>-2.5237149792084672</v>
      </c>
      <c r="D81" s="201">
        <v>-15.443200584105377</v>
      </c>
      <c r="E81"/>
      <c r="F81" s="194">
        <v>147</v>
      </c>
      <c r="G81" s="194" t="s">
        <v>793</v>
      </c>
      <c r="H81" s="201">
        <v>-2.4594164851571696</v>
      </c>
      <c r="I81" s="201">
        <v>-15.240735685194446</v>
      </c>
      <c r="J81" s="494"/>
      <c r="K81" s="172"/>
      <c r="M81"/>
    </row>
    <row r="82" spans="1:13">
      <c r="A82" s="194">
        <v>149</v>
      </c>
      <c r="B82" s="194" t="s">
        <v>792</v>
      </c>
      <c r="C82" s="201">
        <v>-3.1061405494856342</v>
      </c>
      <c r="D82" s="201">
        <v>-15.651272587423005</v>
      </c>
      <c r="E82" s="494"/>
      <c r="F82" s="194">
        <v>149</v>
      </c>
      <c r="G82" s="194" t="s">
        <v>791</v>
      </c>
      <c r="H82" s="201">
        <v>-2.5748064905689017</v>
      </c>
      <c r="I82" s="201">
        <v>-15.500384820732</v>
      </c>
      <c r="J82" s="494"/>
      <c r="K82" s="172"/>
      <c r="M82"/>
    </row>
    <row r="83" spans="1:13">
      <c r="A83" s="194">
        <v>151</v>
      </c>
      <c r="B83" s="194" t="s">
        <v>790</v>
      </c>
      <c r="C83" s="201">
        <v>-2.9441579927349757</v>
      </c>
      <c r="D83" s="201">
        <v>-15.3234605551434</v>
      </c>
      <c r="E83" s="494"/>
      <c r="F83" s="194">
        <v>151</v>
      </c>
      <c r="G83" s="194" t="s">
        <v>789</v>
      </c>
      <c r="H83" s="201">
        <v>-2.5261100515434975</v>
      </c>
      <c r="I83" s="201">
        <v>-14.99618624352952</v>
      </c>
      <c r="J83" s="494"/>
      <c r="K83" s="172"/>
      <c r="M83"/>
    </row>
    <row r="84" spans="1:13">
      <c r="A84" s="194">
        <v>153</v>
      </c>
      <c r="B84" s="194" t="s">
        <v>788</v>
      </c>
      <c r="C84" s="201">
        <v>-3.1225068784422279</v>
      </c>
      <c r="D84" s="201">
        <v>-15.148153568016406</v>
      </c>
      <c r="E84" s="494"/>
      <c r="F84" s="194">
        <v>153</v>
      </c>
      <c r="G84" s="194" t="s">
        <v>787</v>
      </c>
      <c r="H84" s="201">
        <v>-2.7875497940686191</v>
      </c>
      <c r="I84" s="201">
        <v>-14.896161950913307</v>
      </c>
      <c r="J84" s="494"/>
      <c r="K84" s="172"/>
      <c r="M84"/>
    </row>
    <row r="85" spans="1:13">
      <c r="A85" s="194">
        <v>155</v>
      </c>
      <c r="B85" s="194" t="s">
        <v>786</v>
      </c>
      <c r="C85" s="201">
        <v>-2.9846273461358788</v>
      </c>
      <c r="D85" s="201">
        <v>-15.414109349169721</v>
      </c>
      <c r="E85" s="494"/>
      <c r="F85" s="194">
        <v>155</v>
      </c>
      <c r="G85" s="194" t="s">
        <v>785</v>
      </c>
      <c r="H85" s="201">
        <v>-3.0079607259616488</v>
      </c>
      <c r="I85" s="201">
        <v>-15.705064541426241</v>
      </c>
      <c r="J85" s="494"/>
      <c r="K85" s="172"/>
      <c r="M85"/>
    </row>
    <row r="86" spans="1:13">
      <c r="A86" s="194">
        <v>157</v>
      </c>
      <c r="B86" s="194" t="s">
        <v>784</v>
      </c>
      <c r="C86" s="201">
        <v>-3.3408845348059018</v>
      </c>
      <c r="D86" s="201">
        <v>-16.717512411783844</v>
      </c>
      <c r="E86" s="494"/>
      <c r="F86" s="194">
        <v>157</v>
      </c>
      <c r="G86" s="194" t="s">
        <v>783</v>
      </c>
      <c r="H86" s="201">
        <v>-3.1658348252332775</v>
      </c>
      <c r="I86" s="201">
        <v>-16.295873664106058</v>
      </c>
      <c r="J86" s="494"/>
      <c r="K86" s="172"/>
      <c r="M86"/>
    </row>
    <row r="87" spans="1:13">
      <c r="A87" s="194">
        <v>159</v>
      </c>
      <c r="B87" s="194" t="s">
        <v>782</v>
      </c>
      <c r="C87" s="201">
        <v>-3.4044277148087376</v>
      </c>
      <c r="D87" s="201">
        <v>-16.337195766484339</v>
      </c>
      <c r="E87" s="494"/>
      <c r="F87" s="194">
        <v>159</v>
      </c>
      <c r="G87" s="194" t="s">
        <v>781</v>
      </c>
      <c r="H87" s="201">
        <v>-3.1003849627158293</v>
      </c>
      <c r="I87" s="201">
        <v>-15.826864130507923</v>
      </c>
      <c r="J87" s="494"/>
      <c r="K87" s="172"/>
      <c r="M87"/>
    </row>
    <row r="88" spans="1:13">
      <c r="A88" s="194">
        <v>161</v>
      </c>
      <c r="B88" s="194" t="s">
        <v>780</v>
      </c>
      <c r="C88" s="201">
        <v>-3.1990421584555682</v>
      </c>
      <c r="D88" s="201">
        <v>-15.853425760515449</v>
      </c>
      <c r="E88" s="494"/>
      <c r="F88" s="194">
        <v>161</v>
      </c>
      <c r="G88" s="194" t="s">
        <v>779</v>
      </c>
      <c r="H88" s="201">
        <v>-3.2764269935142192</v>
      </c>
      <c r="I88" s="201">
        <v>-15.083497871651851</v>
      </c>
      <c r="J88" s="492"/>
      <c r="K88" s="172"/>
      <c r="M88"/>
    </row>
    <row r="89" spans="1:13">
      <c r="A89" s="194">
        <v>163</v>
      </c>
      <c r="B89" s="194" t="s">
        <v>778</v>
      </c>
      <c r="C89" s="201">
        <v>-3.1490731081981864</v>
      </c>
      <c r="D89" s="201">
        <v>-14.891986811655102</v>
      </c>
      <c r="E89" s="494"/>
      <c r="F89" s="194">
        <v>163</v>
      </c>
      <c r="G89" s="194" t="s">
        <v>777</v>
      </c>
      <c r="H89" s="201">
        <v>-3.3808397179263925</v>
      </c>
      <c r="I89" s="201">
        <v>-14.936030854625608</v>
      </c>
      <c r="J89" s="494"/>
      <c r="K89" s="172"/>
      <c r="M89"/>
    </row>
    <row r="90" spans="1:13">
      <c r="A90" s="194">
        <v>165</v>
      </c>
      <c r="B90" s="194" t="s">
        <v>776</v>
      </c>
      <c r="C90" s="201">
        <v>-3.4255821013028038</v>
      </c>
      <c r="D90" s="201">
        <v>-14.671262973235319</v>
      </c>
      <c r="E90" s="492"/>
      <c r="F90" s="194">
        <v>165</v>
      </c>
      <c r="G90" s="194" t="s">
        <v>775</v>
      </c>
      <c r="H90" s="201">
        <v>-3.4033681581385924</v>
      </c>
      <c r="I90" s="201">
        <v>-14.66575203719376</v>
      </c>
      <c r="J90" s="494"/>
      <c r="K90" s="172"/>
      <c r="M90"/>
    </row>
    <row r="91" spans="1:13">
      <c r="A91" s="194">
        <v>167</v>
      </c>
      <c r="B91" s="194" t="s">
        <v>774</v>
      </c>
      <c r="C91" s="201">
        <v>-3.4303919445201463</v>
      </c>
      <c r="D91" s="201">
        <v>-14.223010071982857</v>
      </c>
      <c r="E91" s="494"/>
      <c r="F91" s="194">
        <v>167</v>
      </c>
      <c r="G91" s="194" t="s">
        <v>773</v>
      </c>
      <c r="H91" s="201">
        <v>-3.3107885898957843</v>
      </c>
      <c r="I91" s="201">
        <v>-14.374497554305774</v>
      </c>
      <c r="J91" s="494"/>
      <c r="K91" s="172"/>
      <c r="M91"/>
    </row>
    <row r="92" spans="1:13">
      <c r="A92" s="194">
        <v>169</v>
      </c>
      <c r="B92" s="194" t="s">
        <v>772</v>
      </c>
      <c r="C92" s="201">
        <v>-3.4767853740281391</v>
      </c>
      <c r="D92" s="201">
        <v>-14.150381302952324</v>
      </c>
      <c r="E92" s="494"/>
      <c r="F92" s="194">
        <v>169</v>
      </c>
      <c r="G92" s="194" t="s">
        <v>771</v>
      </c>
      <c r="H92" s="201">
        <v>-2.8404921112334516</v>
      </c>
      <c r="I92" s="201">
        <v>-14.112098461826466</v>
      </c>
      <c r="J92" s="492"/>
      <c r="K92" s="172"/>
      <c r="M92"/>
    </row>
    <row r="93" spans="1:13">
      <c r="A93" s="194">
        <v>171</v>
      </c>
      <c r="B93" s="194" t="s">
        <v>770</v>
      </c>
      <c r="C93" s="201">
        <v>-3.017914158366275</v>
      </c>
      <c r="D93" s="201">
        <v>-14.371849569573627</v>
      </c>
      <c r="E93" s="494"/>
      <c r="F93" s="194">
        <v>171</v>
      </c>
      <c r="G93" s="194" t="s">
        <v>769</v>
      </c>
      <c r="H93" s="201">
        <v>-3.0600298920159634</v>
      </c>
      <c r="I93" s="201">
        <v>-13.845932901810468</v>
      </c>
      <c r="J93" s="492"/>
      <c r="K93" s="172"/>
      <c r="M93"/>
    </row>
    <row r="94" spans="1:13">
      <c r="A94" s="194">
        <v>173</v>
      </c>
      <c r="B94" s="194" t="s">
        <v>768</v>
      </c>
      <c r="C94" s="201">
        <v>-2.7218569991313397</v>
      </c>
      <c r="D94" s="201">
        <v>-14.801273589851558</v>
      </c>
      <c r="E94" s="494"/>
      <c r="F94" s="194">
        <v>173</v>
      </c>
      <c r="G94" s="194" t="s">
        <v>767</v>
      </c>
      <c r="H94" s="201">
        <v>-2.8958857682640664</v>
      </c>
      <c r="I94" s="201">
        <v>-14.056060961036707</v>
      </c>
      <c r="J94" s="492"/>
      <c r="K94" s="172"/>
      <c r="M94"/>
    </row>
    <row r="95" spans="1:13">
      <c r="A95" s="194">
        <v>175</v>
      </c>
      <c r="B95" s="194" t="s">
        <v>766</v>
      </c>
      <c r="C95" s="201">
        <v>-2.8069676051694783</v>
      </c>
      <c r="D95" s="201">
        <v>-14.953159816954104</v>
      </c>
      <c r="E95" s="494"/>
      <c r="F95" s="194">
        <v>175</v>
      </c>
      <c r="G95" s="194" t="s">
        <v>765</v>
      </c>
      <c r="H95" s="201">
        <v>-2.9092451406365232</v>
      </c>
      <c r="I95" s="201">
        <v>-14.455830198605076</v>
      </c>
      <c r="J95" s="492"/>
      <c r="K95" s="172"/>
      <c r="M95"/>
    </row>
    <row r="96" spans="1:13">
      <c r="A96" s="194">
        <v>177</v>
      </c>
      <c r="B96" s="194" t="s">
        <v>764</v>
      </c>
      <c r="C96" s="201">
        <v>-3.2385495195900558</v>
      </c>
      <c r="D96" s="201">
        <v>-14.829542903450367</v>
      </c>
      <c r="E96" s="494"/>
      <c r="F96" s="194">
        <v>177</v>
      </c>
      <c r="G96" s="194" t="s">
        <v>763</v>
      </c>
      <c r="H96" s="201">
        <v>-2.7920189278473475</v>
      </c>
      <c r="I96" s="201">
        <v>-14.706780474576767</v>
      </c>
      <c r="J96" s="492"/>
      <c r="K96" s="172"/>
      <c r="M96"/>
    </row>
    <row r="97" spans="1:13">
      <c r="A97" s="194">
        <v>179</v>
      </c>
      <c r="B97" s="194" t="s">
        <v>762</v>
      </c>
      <c r="C97" s="201">
        <v>-3.2591691224982391</v>
      </c>
      <c r="D97" s="201">
        <v>-14.805931497759341</v>
      </c>
      <c r="E97" s="494"/>
      <c r="F97" s="194">
        <v>179</v>
      </c>
      <c r="G97" s="194" t="s">
        <v>761</v>
      </c>
      <c r="H97" s="201">
        <v>-2.8646447201938363</v>
      </c>
      <c r="I97" s="201">
        <v>-15.015165177376932</v>
      </c>
      <c r="J97" s="172"/>
      <c r="K97" s="172"/>
      <c r="M97"/>
    </row>
    <row r="98" spans="1:13">
      <c r="A98" s="194">
        <v>181</v>
      </c>
      <c r="B98" s="194" t="s">
        <v>760</v>
      </c>
      <c r="C98" s="201">
        <v>-3.2336423631415503</v>
      </c>
      <c r="D98" s="201">
        <v>-15.024579977849807</v>
      </c>
      <c r="E98" s="494"/>
      <c r="F98" s="194">
        <v>181</v>
      </c>
      <c r="G98" s="194" t="s">
        <v>759</v>
      </c>
      <c r="H98" s="201">
        <v>-3.0174307174421746</v>
      </c>
      <c r="I98" s="201">
        <v>-14.654410261013636</v>
      </c>
      <c r="J98" s="494"/>
      <c r="K98" s="172"/>
      <c r="M98"/>
    </row>
    <row r="99" spans="1:13">
      <c r="A99" s="194">
        <v>183</v>
      </c>
      <c r="B99" s="194" t="s">
        <v>758</v>
      </c>
      <c r="C99" s="201">
        <v>-3.1532725095229015</v>
      </c>
      <c r="D99" s="201">
        <v>-14.786828397652664</v>
      </c>
      <c r="E99" s="494"/>
      <c r="F99" s="194">
        <v>183</v>
      </c>
      <c r="G99" s="194" t="s">
        <v>757</v>
      </c>
      <c r="H99" s="201">
        <v>-2.779685442511509</v>
      </c>
      <c r="I99" s="201">
        <v>-14.591425975423601</v>
      </c>
      <c r="J99" s="494"/>
      <c r="K99" s="172"/>
      <c r="M99"/>
    </row>
    <row r="100" spans="1:13">
      <c r="A100" s="194">
        <v>185</v>
      </c>
      <c r="B100" s="194" t="s">
        <v>756</v>
      </c>
      <c r="C100" s="201">
        <v>-3.004271441702715</v>
      </c>
      <c r="D100" s="201">
        <v>-14.792625551713641</v>
      </c>
      <c r="E100" s="494"/>
      <c r="F100" s="194">
        <v>185</v>
      </c>
      <c r="G100" s="194" t="s">
        <v>755</v>
      </c>
      <c r="H100" s="201">
        <v>-3.1455585165268172</v>
      </c>
      <c r="I100" s="201">
        <v>-14.902185286851077</v>
      </c>
      <c r="J100" s="494"/>
      <c r="K100" s="172"/>
      <c r="M100"/>
    </row>
    <row r="101" spans="1:13">
      <c r="A101" s="194">
        <v>187</v>
      </c>
      <c r="B101" s="194" t="s">
        <v>754</v>
      </c>
      <c r="C101" s="201">
        <v>-3.4095617351150489</v>
      </c>
      <c r="D101" s="201">
        <v>-15.13795960516542</v>
      </c>
      <c r="E101" s="492"/>
      <c r="F101" s="194">
        <v>187</v>
      </c>
      <c r="G101" s="194" t="s">
        <v>753</v>
      </c>
      <c r="H101" s="201">
        <v>-3.4289158105088342</v>
      </c>
      <c r="I101" s="201">
        <v>-14.829061582651205</v>
      </c>
      <c r="J101" s="494"/>
      <c r="K101" s="172"/>
      <c r="M101"/>
    </row>
    <row r="102" spans="1:13">
      <c r="A102" s="194">
        <v>189</v>
      </c>
      <c r="B102" s="194" t="s">
        <v>752</v>
      </c>
      <c r="C102" s="201">
        <v>-3.5418769453935894</v>
      </c>
      <c r="D102" s="201">
        <v>-15.192285473850822</v>
      </c>
      <c r="E102" s="494"/>
      <c r="F102" s="194">
        <v>189</v>
      </c>
      <c r="G102" s="194" t="s">
        <v>751</v>
      </c>
      <c r="H102" s="201">
        <v>-3.6475793577110265</v>
      </c>
      <c r="I102" s="201">
        <v>-14.802262649432688</v>
      </c>
      <c r="J102" s="494"/>
      <c r="K102" s="172"/>
      <c r="M102"/>
    </row>
    <row r="103" spans="1:13">
      <c r="A103" s="194">
        <v>191</v>
      </c>
      <c r="B103" s="194" t="s">
        <v>750</v>
      </c>
      <c r="C103" s="201">
        <v>-3.5119405327092426</v>
      </c>
      <c r="D103" s="201">
        <v>-15.015989294353808</v>
      </c>
      <c r="E103" s="494"/>
      <c r="F103" s="194">
        <v>191</v>
      </c>
      <c r="G103" s="194" t="s">
        <v>749</v>
      </c>
      <c r="H103" s="201">
        <v>-3.3707077791939093</v>
      </c>
      <c r="I103" s="201">
        <v>-14.595289876090577</v>
      </c>
      <c r="J103" s="494"/>
      <c r="K103" s="172"/>
      <c r="M103"/>
    </row>
    <row r="104" spans="1:13">
      <c r="A104" s="194">
        <v>193</v>
      </c>
      <c r="B104" s="194" t="s">
        <v>748</v>
      </c>
      <c r="C104" s="201">
        <v>-3.6435507426921947</v>
      </c>
      <c r="D104" s="201">
        <v>-14.91812461261943</v>
      </c>
      <c r="E104" s="494"/>
      <c r="F104" s="194">
        <v>193</v>
      </c>
      <c r="G104" s="194" t="s">
        <v>747</v>
      </c>
      <c r="H104" s="201">
        <v>-3.1906881983536541</v>
      </c>
      <c r="I104" s="201">
        <v>-15.107607576982403</v>
      </c>
      <c r="J104" s="494"/>
      <c r="K104" s="172"/>
      <c r="M104"/>
    </row>
    <row r="105" spans="1:13">
      <c r="A105" s="194">
        <v>195</v>
      </c>
      <c r="B105" s="194" t="s">
        <v>746</v>
      </c>
      <c r="C105" s="201">
        <v>-3.951478254212796</v>
      </c>
      <c r="D105" s="201">
        <v>-15.024216721952516</v>
      </c>
      <c r="E105" s="494"/>
      <c r="F105" s="194">
        <v>195</v>
      </c>
      <c r="G105" s="194" t="s">
        <v>745</v>
      </c>
      <c r="H105" s="201">
        <v>-3.3624394526436072</v>
      </c>
      <c r="I105" s="201">
        <v>-14.894548121546865</v>
      </c>
      <c r="J105" s="532"/>
      <c r="K105" s="172"/>
      <c r="M105"/>
    </row>
    <row r="106" spans="1:13">
      <c r="A106" s="194">
        <v>197</v>
      </c>
      <c r="B106" s="194" t="s">
        <v>744</v>
      </c>
      <c r="C106" s="201">
        <v>-3.8734319781872815</v>
      </c>
      <c r="D106" s="201">
        <v>-14.862489858318312</v>
      </c>
      <c r="E106" s="494"/>
      <c r="F106" s="194">
        <v>197</v>
      </c>
      <c r="G106" s="194" t="s">
        <v>743</v>
      </c>
      <c r="H106" s="201">
        <v>-3.0990805967879798</v>
      </c>
      <c r="I106" s="201">
        <v>-13.738726927335859</v>
      </c>
      <c r="J106" s="522"/>
      <c r="K106" s="172"/>
      <c r="M106"/>
    </row>
    <row r="107" spans="1:13">
      <c r="A107" s="194">
        <v>199</v>
      </c>
      <c r="B107" s="194" t="s">
        <v>742</v>
      </c>
      <c r="C107" s="201">
        <v>-3.6469345661779728</v>
      </c>
      <c r="D107" s="201">
        <v>-14.578237692473024</v>
      </c>
      <c r="E107" s="494"/>
      <c r="F107" s="194">
        <v>199</v>
      </c>
      <c r="G107" s="194" t="s">
        <v>741</v>
      </c>
      <c r="H107" s="201">
        <v>-2.7352006402121818</v>
      </c>
      <c r="I107" s="201">
        <v>-14.079813613521754</v>
      </c>
      <c r="J107" s="494"/>
      <c r="K107" s="172"/>
      <c r="M107"/>
    </row>
    <row r="108" spans="1:13">
      <c r="A108" s="194">
        <v>201</v>
      </c>
      <c r="B108" s="194" t="s">
        <v>740</v>
      </c>
      <c r="C108" s="201">
        <v>-3.4457737657533896</v>
      </c>
      <c r="D108" s="201">
        <v>-15.129510740686865</v>
      </c>
      <c r="E108" s="494"/>
      <c r="F108" s="194">
        <v>201</v>
      </c>
      <c r="G108" s="194" t="s">
        <v>739</v>
      </c>
      <c r="H108" s="201">
        <v>-3.2439871796351629</v>
      </c>
      <c r="I108" s="201">
        <v>-14.568926556651732</v>
      </c>
      <c r="J108" s="494"/>
      <c r="K108" s="172"/>
      <c r="M108"/>
    </row>
    <row r="109" spans="1:13">
      <c r="A109" s="194">
        <v>203</v>
      </c>
      <c r="B109" s="194" t="s">
        <v>738</v>
      </c>
      <c r="C109" s="201">
        <v>-2.9626706778470853</v>
      </c>
      <c r="D109" s="201">
        <v>-15.192934742870865</v>
      </c>
      <c r="E109" s="494"/>
      <c r="F109" s="194">
        <v>203</v>
      </c>
      <c r="G109" s="194" t="s">
        <v>737</v>
      </c>
      <c r="H109" s="201">
        <v>-3.2027468123714762</v>
      </c>
      <c r="I109" s="201">
        <v>-13.682565870203572</v>
      </c>
      <c r="J109" s="494"/>
      <c r="K109" s="172"/>
      <c r="M109"/>
    </row>
    <row r="110" spans="1:13">
      <c r="A110" s="194">
        <v>205</v>
      </c>
      <c r="B110" s="194" t="s">
        <v>736</v>
      </c>
      <c r="C110" s="201">
        <v>-3.0563068545663223</v>
      </c>
      <c r="D110" s="201">
        <v>-14.330107878315955</v>
      </c>
      <c r="E110" s="494"/>
      <c r="F110" s="194">
        <v>205</v>
      </c>
      <c r="G110" s="194" t="s">
        <v>735</v>
      </c>
      <c r="H110" s="201">
        <v>-2.6826501467606323</v>
      </c>
      <c r="I110" s="201">
        <v>-13.672331431656326</v>
      </c>
      <c r="J110" s="492"/>
      <c r="K110" s="172"/>
      <c r="M110"/>
    </row>
    <row r="111" spans="1:13">
      <c r="A111" s="194">
        <v>207</v>
      </c>
      <c r="B111" s="194" t="s">
        <v>734</v>
      </c>
      <c r="C111" s="201">
        <v>-3.4110839706820837</v>
      </c>
      <c r="D111" s="201">
        <v>-13.947541139224199</v>
      </c>
      <c r="E111" s="494"/>
      <c r="F111" s="194">
        <v>207</v>
      </c>
      <c r="G111" s="194" t="s">
        <v>733</v>
      </c>
      <c r="H111" s="201">
        <v>-2.4498472379230161</v>
      </c>
      <c r="I111" s="201">
        <v>-14.353329092071515</v>
      </c>
      <c r="J111" s="494"/>
      <c r="K111" s="172"/>
      <c r="M111"/>
    </row>
    <row r="112" spans="1:13">
      <c r="A112" s="194">
        <v>209</v>
      </c>
      <c r="B112" s="194" t="s">
        <v>732</v>
      </c>
      <c r="C112" s="201">
        <v>-3.0016322642913673</v>
      </c>
      <c r="D112" s="201">
        <v>-14.016633750887314</v>
      </c>
      <c r="E112" s="494"/>
      <c r="F112" s="194">
        <v>209</v>
      </c>
      <c r="G112" s="194" t="s">
        <v>731</v>
      </c>
      <c r="H112" s="201">
        <v>-2.5116973283050386</v>
      </c>
      <c r="I112" s="201">
        <v>-14.793085412497369</v>
      </c>
      <c r="J112" s="494"/>
      <c r="K112" s="172"/>
      <c r="M112"/>
    </row>
    <row r="113" spans="1:13">
      <c r="A113" s="194">
        <v>211</v>
      </c>
      <c r="B113" s="194" t="s">
        <v>730</v>
      </c>
      <c r="C113" s="201">
        <v>-3.2863073235756333</v>
      </c>
      <c r="D113" s="201">
        <v>-14.346408910347309</v>
      </c>
      <c r="E113" s="494"/>
      <c r="F113" s="194">
        <v>211</v>
      </c>
      <c r="G113" s="194" t="s">
        <v>729</v>
      </c>
      <c r="H113" s="201">
        <v>-2.5076630391520531</v>
      </c>
      <c r="I113" s="201">
        <v>-15.031145169150481</v>
      </c>
      <c r="J113" s="494"/>
      <c r="K113" s="172"/>
      <c r="M113"/>
    </row>
    <row r="114" spans="1:13">
      <c r="A114" s="194">
        <v>213</v>
      </c>
      <c r="B114" s="194" t="s">
        <v>728</v>
      </c>
      <c r="C114" s="201">
        <v>-3.0739621197366169</v>
      </c>
      <c r="D114" s="201">
        <v>-14.161799943881864</v>
      </c>
      <c r="E114" s="492"/>
      <c r="F114" s="194">
        <v>213</v>
      </c>
      <c r="G114" s="194" t="s">
        <v>727</v>
      </c>
      <c r="H114" s="201">
        <v>-2.7558744478500241</v>
      </c>
      <c r="I114" s="201">
        <v>-15.050045223776593</v>
      </c>
      <c r="J114" s="494"/>
      <c r="K114" s="172"/>
      <c r="M114"/>
    </row>
    <row r="115" spans="1:13">
      <c r="A115" s="194">
        <v>215</v>
      </c>
      <c r="B115" s="194" t="s">
        <v>726</v>
      </c>
      <c r="C115" s="201">
        <v>-2.8854221113106231</v>
      </c>
      <c r="D115" s="201">
        <v>-14.128980849708926</v>
      </c>
      <c r="E115" s="494"/>
      <c r="F115" s="194">
        <v>215</v>
      </c>
      <c r="G115" s="194" t="s">
        <v>725</v>
      </c>
      <c r="H115" s="201">
        <v>-2.9516275845712858</v>
      </c>
      <c r="I115" s="201">
        <v>-14.706382582018581</v>
      </c>
      <c r="J115" s="494"/>
      <c r="K115" s="172"/>
      <c r="M115"/>
    </row>
    <row r="116" spans="1:13">
      <c r="A116" s="194">
        <v>217</v>
      </c>
      <c r="B116" s="194" t="s">
        <v>724</v>
      </c>
      <c r="C116" s="201">
        <v>-2.8431560109100689</v>
      </c>
      <c r="D116" s="201">
        <v>-14.137380536013834</v>
      </c>
      <c r="E116" s="494"/>
      <c r="F116" s="194">
        <v>217</v>
      </c>
      <c r="G116" s="194" t="s">
        <v>723</v>
      </c>
      <c r="H116" s="201">
        <v>-3.0862789065317973</v>
      </c>
      <c r="I116" s="201">
        <v>-14.516657721103272</v>
      </c>
      <c r="J116" s="494"/>
      <c r="K116" s="172"/>
      <c r="M116"/>
    </row>
    <row r="117" spans="1:13">
      <c r="A117" s="525"/>
      <c r="B117" s="163"/>
      <c r="C117" s="527"/>
      <c r="D117" s="163"/>
      <c r="E117" s="462"/>
      <c r="F117" s="194">
        <v>219</v>
      </c>
      <c r="G117" s="194" t="s">
        <v>722</v>
      </c>
      <c r="H117" s="201">
        <v>-2.6652335203690249</v>
      </c>
      <c r="I117" s="201">
        <v>-14.51939869356632</v>
      </c>
      <c r="J117" s="494"/>
      <c r="M117" s="172"/>
    </row>
    <row r="118" spans="1:13">
      <c r="A118" s="160"/>
      <c r="B118" s="526"/>
      <c r="C118" s="292"/>
      <c r="D118" s="283"/>
      <c r="E118" s="462"/>
      <c r="F118" s="194">
        <v>221</v>
      </c>
      <c r="G118" s="194" t="s">
        <v>721</v>
      </c>
      <c r="H118" s="201">
        <v>-2.8329190393635946</v>
      </c>
      <c r="I118" s="201">
        <v>-14.67840449318593</v>
      </c>
      <c r="J118" s="494"/>
      <c r="M118" s="172"/>
    </row>
    <row r="119" spans="1:13">
      <c r="A119" s="487" t="s">
        <v>460</v>
      </c>
      <c r="B119" s="279" t="s">
        <v>459</v>
      </c>
      <c r="C119" s="289">
        <v>-3.350924787374745</v>
      </c>
      <c r="D119" s="277">
        <v>-14.431715956255809</v>
      </c>
      <c r="F119" s="194">
        <v>223</v>
      </c>
      <c r="G119" s="194" t="s">
        <v>720</v>
      </c>
      <c r="H119" s="201">
        <v>-2.8827831410715037</v>
      </c>
      <c r="I119" s="201">
        <v>-14.543811967583338</v>
      </c>
      <c r="J119" s="494"/>
      <c r="M119" s="172"/>
    </row>
    <row r="120" spans="1:13" ht="17" thickBot="1">
      <c r="A120" s="468"/>
      <c r="B120" s="293" t="s">
        <v>453</v>
      </c>
      <c r="C120" s="288">
        <v>0.94471618660891499</v>
      </c>
      <c r="D120" s="275">
        <v>0.90121776007204757</v>
      </c>
      <c r="E120" s="462"/>
      <c r="F120" s="194">
        <v>225</v>
      </c>
      <c r="G120" s="194" t="s">
        <v>719</v>
      </c>
      <c r="H120" s="201">
        <v>-2.8482726358106918</v>
      </c>
      <c r="I120" s="201">
        <v>-15.105117877420266</v>
      </c>
      <c r="J120" s="494"/>
      <c r="M120" s="172"/>
    </row>
    <row r="121" spans="1:13">
      <c r="F121" s="194">
        <v>227</v>
      </c>
      <c r="G121" s="194" t="s">
        <v>718</v>
      </c>
      <c r="H121" s="201">
        <v>-2.9402185002202295</v>
      </c>
      <c r="I121" s="201">
        <v>-15.411504130302772</v>
      </c>
      <c r="J121" s="492"/>
      <c r="M121" s="172"/>
    </row>
    <row r="122" spans="1:13">
      <c r="F122" s="194">
        <v>229</v>
      </c>
      <c r="G122" s="194" t="s">
        <v>717</v>
      </c>
      <c r="H122" s="201">
        <v>-2.7668872966466376</v>
      </c>
      <c r="I122" s="201">
        <v>-14.841763723930852</v>
      </c>
      <c r="J122" s="494"/>
      <c r="M122" s="172"/>
    </row>
    <row r="123" spans="1:13">
      <c r="F123" s="194">
        <v>231</v>
      </c>
      <c r="G123" s="194" t="s">
        <v>716</v>
      </c>
      <c r="H123" s="201">
        <v>-2.5492267651825617</v>
      </c>
      <c r="I123" s="201">
        <v>-14.943620988415059</v>
      </c>
      <c r="J123" s="494"/>
      <c r="M123" s="172"/>
    </row>
    <row r="124" spans="1:13">
      <c r="F124" s="194">
        <v>233</v>
      </c>
      <c r="G124" s="194" t="s">
        <v>715</v>
      </c>
      <c r="H124" s="201">
        <v>-2.8259835087352476</v>
      </c>
      <c r="I124" s="201">
        <v>-14.43637758637359</v>
      </c>
      <c r="J124" s="494"/>
      <c r="M124" s="172"/>
    </row>
    <row r="125" spans="1:13">
      <c r="F125" s="194">
        <v>235</v>
      </c>
      <c r="G125" s="194" t="s">
        <v>714</v>
      </c>
      <c r="H125" s="201">
        <v>-2.835479586382105</v>
      </c>
      <c r="I125" s="201">
        <v>-14.485651766248431</v>
      </c>
      <c r="J125" s="492"/>
      <c r="M125" s="172"/>
    </row>
    <row r="126" spans="1:13">
      <c r="F126" s="194">
        <v>237</v>
      </c>
      <c r="G126" s="194" t="s">
        <v>713</v>
      </c>
      <c r="H126" s="201">
        <v>-2.7995937594462266</v>
      </c>
      <c r="I126" s="201">
        <v>-14.328446725025573</v>
      </c>
      <c r="J126" s="492"/>
      <c r="M126" s="172"/>
    </row>
    <row r="127" spans="1:13">
      <c r="F127" s="194">
        <v>239</v>
      </c>
      <c r="G127" s="194" t="s">
        <v>712</v>
      </c>
      <c r="H127" s="201">
        <v>-2.9751546505614801</v>
      </c>
      <c r="I127" s="201">
        <v>-14.498861095751016</v>
      </c>
      <c r="J127" s="492"/>
      <c r="M127" s="172"/>
    </row>
    <row r="128" spans="1:13">
      <c r="F128" s="194">
        <v>241</v>
      </c>
      <c r="G128" s="194" t="s">
        <v>711</v>
      </c>
      <c r="H128" s="201">
        <v>-2.7903819740268325</v>
      </c>
      <c r="I128" s="201">
        <v>-14.711502401687529</v>
      </c>
      <c r="J128" s="492"/>
      <c r="M128" s="172"/>
    </row>
    <row r="129" spans="5:13">
      <c r="F129" s="194">
        <v>243</v>
      </c>
      <c r="G129" s="194" t="s">
        <v>710</v>
      </c>
      <c r="H129" s="201">
        <v>-2.8460658899393172</v>
      </c>
      <c r="I129" s="201">
        <v>-14.681514782674546</v>
      </c>
      <c r="J129" s="492"/>
      <c r="M129" s="172"/>
    </row>
    <row r="130" spans="5:13">
      <c r="F130" s="194">
        <v>245</v>
      </c>
      <c r="G130" s="194" t="s">
        <v>709</v>
      </c>
      <c r="H130" s="201">
        <v>-2.6011634493723164</v>
      </c>
      <c r="I130" s="201">
        <v>-14.333836271093819</v>
      </c>
      <c r="J130" s="172"/>
      <c r="M130" s="172"/>
    </row>
    <row r="131" spans="5:13">
      <c r="F131" s="194">
        <v>247</v>
      </c>
      <c r="G131" s="194" t="s">
        <v>708</v>
      </c>
      <c r="H131" s="201">
        <v>-2.7286887813287315</v>
      </c>
      <c r="I131" s="201">
        <v>-14.216126779180108</v>
      </c>
      <c r="J131" s="494"/>
      <c r="M131" s="172"/>
    </row>
    <row r="132" spans="5:13">
      <c r="F132" s="194">
        <v>249</v>
      </c>
      <c r="G132" s="194" t="s">
        <v>707</v>
      </c>
      <c r="H132" s="201">
        <v>-2.7719937769463954</v>
      </c>
      <c r="I132" s="201">
        <v>-14.155450685907718</v>
      </c>
      <c r="J132" s="494"/>
      <c r="M132" s="172"/>
    </row>
    <row r="133" spans="5:13">
      <c r="F133" s="531"/>
      <c r="G133" s="531"/>
      <c r="H133" s="531"/>
      <c r="I133" s="528"/>
      <c r="J133" s="462"/>
    </row>
    <row r="134" spans="5:13">
      <c r="E134" s="487" t="s">
        <v>460</v>
      </c>
      <c r="F134" s="489" t="s">
        <v>459</v>
      </c>
      <c r="G134" s="529"/>
      <c r="H134" s="368">
        <v>-14.653236709003792</v>
      </c>
      <c r="I134" s="368">
        <v>-14.653236709003792</v>
      </c>
      <c r="J134" s="462"/>
    </row>
    <row r="135" spans="5:13" ht="17" thickBot="1">
      <c r="F135" s="490" t="s">
        <v>453</v>
      </c>
      <c r="G135" s="530"/>
      <c r="H135" s="366">
        <v>0.46261280460790871</v>
      </c>
      <c r="I135" s="366">
        <v>0.46261280460790871</v>
      </c>
      <c r="J135" s="462"/>
    </row>
    <row r="136" spans="5:13">
      <c r="I136" s="469"/>
      <c r="J136" s="462"/>
    </row>
    <row r="137" spans="5:13">
      <c r="I137" s="367"/>
      <c r="J137" s="46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AC4B4-ADAB-8F48-944C-0C14136DFAB4}">
  <dimension ref="A1:W23"/>
  <sheetViews>
    <sheetView workbookViewId="0">
      <selection activeCell="F28" sqref="F28"/>
    </sheetView>
  </sheetViews>
  <sheetFormatPr baseColWidth="10" defaultRowHeight="16"/>
  <sheetData>
    <row r="1" spans="1:23" ht="86" thickBot="1">
      <c r="A1" s="29" t="s">
        <v>0</v>
      </c>
      <c r="B1" s="30" t="s">
        <v>1</v>
      </c>
      <c r="C1" s="31" t="s">
        <v>102</v>
      </c>
      <c r="D1" s="31" t="s">
        <v>103</v>
      </c>
      <c r="E1" s="31" t="s">
        <v>104</v>
      </c>
      <c r="F1" s="31" t="s">
        <v>105</v>
      </c>
      <c r="G1" s="31" t="s">
        <v>106</v>
      </c>
      <c r="H1" s="31" t="s">
        <v>107</v>
      </c>
      <c r="I1" s="31" t="s">
        <v>8</v>
      </c>
      <c r="J1" s="32" t="s">
        <v>4</v>
      </c>
      <c r="K1" s="31" t="s">
        <v>9</v>
      </c>
      <c r="L1" s="32" t="s">
        <v>4</v>
      </c>
      <c r="M1" s="33" t="s">
        <v>8</v>
      </c>
      <c r="N1" s="32" t="s">
        <v>4</v>
      </c>
      <c r="O1" s="33" t="s">
        <v>9</v>
      </c>
      <c r="P1" s="32" t="s">
        <v>4</v>
      </c>
      <c r="Q1" s="34" t="s">
        <v>108</v>
      </c>
      <c r="R1" s="32" t="s">
        <v>4</v>
      </c>
      <c r="S1" s="34" t="s">
        <v>10</v>
      </c>
      <c r="T1" s="32" t="s">
        <v>4</v>
      </c>
      <c r="U1" s="34" t="s">
        <v>11</v>
      </c>
      <c r="V1" s="32" t="s">
        <v>4</v>
      </c>
      <c r="W1" s="35" t="s">
        <v>12</v>
      </c>
    </row>
    <row r="2" spans="1:23">
      <c r="A2" s="36" t="s">
        <v>109</v>
      </c>
      <c r="B2" s="36" t="s">
        <v>28</v>
      </c>
      <c r="C2" s="36" t="s">
        <v>110</v>
      </c>
      <c r="D2" s="37">
        <v>21.681611283701976</v>
      </c>
      <c r="E2" s="37">
        <v>7.5045465822439561E-3</v>
      </c>
      <c r="F2" s="37">
        <v>167.24688638268424</v>
      </c>
      <c r="G2" s="37">
        <v>1.7619730650995618E-4</v>
      </c>
      <c r="H2" s="37">
        <v>2.485271980752814E-2</v>
      </c>
      <c r="I2" s="38">
        <v>1.0013986542160009</v>
      </c>
      <c r="J2" s="38">
        <v>1.0210475862413684E-2</v>
      </c>
      <c r="K2" s="38">
        <v>0.94948061632344993</v>
      </c>
      <c r="L2" s="38">
        <v>2.2097626506151199E-2</v>
      </c>
      <c r="M2" s="38">
        <v>1.0014216367001498</v>
      </c>
      <c r="N2" s="38">
        <v>1.0429011609184913E-2</v>
      </c>
      <c r="O2" s="38">
        <v>0.9452251858615055</v>
      </c>
      <c r="P2" s="38">
        <v>2.6863797769115003E-2</v>
      </c>
      <c r="Q2" s="38">
        <v>1.0034500251946803</v>
      </c>
      <c r="R2" s="38">
        <v>2.5899999999999999E-2</v>
      </c>
      <c r="S2" s="39">
        <v>322.25900000000001</v>
      </c>
      <c r="T2" s="40" t="s">
        <v>111</v>
      </c>
      <c r="U2" s="39">
        <v>313.68669999999997</v>
      </c>
      <c r="V2" s="40" t="s">
        <v>112</v>
      </c>
      <c r="W2" s="40" t="s">
        <v>31</v>
      </c>
    </row>
    <row r="3" spans="1:23">
      <c r="A3" s="36" t="s">
        <v>109</v>
      </c>
      <c r="B3" s="36" t="s">
        <v>28</v>
      </c>
      <c r="C3" s="36" t="s">
        <v>113</v>
      </c>
      <c r="D3" s="37">
        <v>78.227802121768306</v>
      </c>
      <c r="E3" s="37">
        <v>3.5352587436437164E-3</v>
      </c>
      <c r="F3" s="37">
        <v>77.990736622059202</v>
      </c>
      <c r="G3" s="37">
        <v>6.1292269169641533E-4</v>
      </c>
      <c r="H3" s="37">
        <v>8.5660723238297432E-2</v>
      </c>
      <c r="I3" s="38">
        <v>1.02174429078783</v>
      </c>
      <c r="J3" s="38">
        <v>1.5428064082835546E-2</v>
      </c>
      <c r="K3" s="38">
        <v>1.0053553081676396</v>
      </c>
      <c r="L3" s="38">
        <v>1.4077025247049872E-2</v>
      </c>
      <c r="M3" s="38">
        <v>1.0228612375921196</v>
      </c>
      <c r="N3" s="38">
        <v>1.8753248307729318E-2</v>
      </c>
      <c r="O3" s="38">
        <v>1.0055237199846891</v>
      </c>
      <c r="P3" s="38">
        <v>1.4626341463866854E-2</v>
      </c>
      <c r="Q3" s="38">
        <v>1.0714048005771355</v>
      </c>
      <c r="R3" s="38">
        <v>3.9300000000000002E-2</v>
      </c>
      <c r="S3" s="39">
        <v>408.52089999999998</v>
      </c>
      <c r="T3" s="40" t="s">
        <v>114</v>
      </c>
      <c r="U3" s="41">
        <v>402.97289999999998</v>
      </c>
      <c r="V3" s="42" t="s">
        <v>115</v>
      </c>
      <c r="W3" s="40" t="s">
        <v>45</v>
      </c>
    </row>
    <row r="4" spans="1:23">
      <c r="A4" s="36" t="s">
        <v>109</v>
      </c>
      <c r="B4" s="36" t="s">
        <v>28</v>
      </c>
      <c r="C4" s="36" t="s">
        <v>116</v>
      </c>
      <c r="D4" s="37">
        <v>11.918308458587447</v>
      </c>
      <c r="E4" s="37">
        <v>4.1435165638241322E-3</v>
      </c>
      <c r="F4" s="37">
        <v>29.421667323125266</v>
      </c>
      <c r="G4" s="37">
        <v>8.6674623410761806E-5</v>
      </c>
      <c r="H4" s="37">
        <v>1.1999240955235885E-2</v>
      </c>
      <c r="I4" s="38">
        <v>1.0288719505999904</v>
      </c>
      <c r="J4" s="38">
        <v>2.3780360408667683E-2</v>
      </c>
      <c r="K4" s="38">
        <v>0.8915048789301655</v>
      </c>
      <c r="L4" s="38">
        <v>3.733008432642318E-2</v>
      </c>
      <c r="M4" s="38">
        <v>1.0293506927431435</v>
      </c>
      <c r="N4" s="38">
        <v>2.4427978744590285E-2</v>
      </c>
      <c r="O4" s="38">
        <v>0.87562786781718871</v>
      </c>
      <c r="P4" s="38">
        <v>4.1834048088449399E-2</v>
      </c>
      <c r="Q4" s="38">
        <v>1.0521673390829684</v>
      </c>
      <c r="R4" s="38">
        <v>4.1300000000000003E-2</v>
      </c>
      <c r="S4" s="39">
        <v>215.04390000000001</v>
      </c>
      <c r="T4" s="40" t="s">
        <v>117</v>
      </c>
      <c r="U4" s="39">
        <v>203.49590000000001</v>
      </c>
      <c r="V4" s="40" t="s">
        <v>118</v>
      </c>
      <c r="W4" s="40" t="s">
        <v>45</v>
      </c>
    </row>
    <row r="5" spans="1:23">
      <c r="A5" s="36" t="s">
        <v>109</v>
      </c>
      <c r="B5" s="36" t="s">
        <v>28</v>
      </c>
      <c r="C5" s="36" t="s">
        <v>119</v>
      </c>
      <c r="D5" s="37">
        <v>25.311903394143219</v>
      </c>
      <c r="E5" s="37">
        <v>3.3348138271510589E-3</v>
      </c>
      <c r="F5" s="37">
        <v>39.458984734951244</v>
      </c>
      <c r="G5" s="37">
        <v>2.0538447005249679E-4</v>
      </c>
      <c r="H5" s="37">
        <v>2.8698910646659592E-2</v>
      </c>
      <c r="I5" s="38">
        <v>0.99865411953944239</v>
      </c>
      <c r="J5" s="38">
        <v>2.2347597823015725E-2</v>
      </c>
      <c r="K5" s="38">
        <v>0.93327042987132069</v>
      </c>
      <c r="L5" s="38">
        <v>2.4615891293884425E-2</v>
      </c>
      <c r="M5" s="38">
        <v>0.98854612039431522</v>
      </c>
      <c r="N5" s="38">
        <v>2.4139849567468272E-2</v>
      </c>
      <c r="O5" s="38">
        <v>0.93354710348747449</v>
      </c>
      <c r="P5" s="38">
        <v>2.7342168409213104E-2</v>
      </c>
      <c r="Q5" s="38">
        <v>0.97148042783429533</v>
      </c>
      <c r="R5" s="38">
        <v>7.5399999999999995E-2</v>
      </c>
      <c r="S5" s="39">
        <v>298.34780000000001</v>
      </c>
      <c r="T5" s="40" t="s">
        <v>120</v>
      </c>
      <c r="U5" s="39">
        <v>322.77609999999999</v>
      </c>
      <c r="V5" s="40" t="s">
        <v>121</v>
      </c>
      <c r="W5" s="40" t="s">
        <v>45</v>
      </c>
    </row>
    <row r="6" spans="1:23">
      <c r="A6" s="36" t="s">
        <v>109</v>
      </c>
      <c r="B6" s="36" t="s">
        <v>28</v>
      </c>
      <c r="C6" s="36" t="s">
        <v>122</v>
      </c>
      <c r="D6" s="37">
        <v>50.734484393208206</v>
      </c>
      <c r="E6" s="37">
        <v>6.2523849865946725E-5</v>
      </c>
      <c r="F6" s="37">
        <v>70.640519468599393</v>
      </c>
      <c r="G6" s="37">
        <v>3.6813990594549242E-4</v>
      </c>
      <c r="H6" s="37">
        <v>5.2013916095057726E-2</v>
      </c>
      <c r="I6" s="38">
        <v>1.03519659386706</v>
      </c>
      <c r="J6" s="38">
        <v>1.4312958180825017E-2</v>
      </c>
      <c r="K6" s="38">
        <v>1.0238555963093845</v>
      </c>
      <c r="L6" s="38">
        <v>1.5257090582742723E-2</v>
      </c>
      <c r="M6" s="38">
        <v>1.0352127963647817</v>
      </c>
      <c r="N6" s="38">
        <v>1.4308788494275056E-2</v>
      </c>
      <c r="O6" s="38">
        <v>1.0238634261092228</v>
      </c>
      <c r="P6" s="38">
        <v>1.5265454732535896E-2</v>
      </c>
      <c r="Q6" s="38">
        <v>1.1123752133633014</v>
      </c>
      <c r="R6" s="38">
        <v>3.4299999999999997E-2</v>
      </c>
      <c r="S6" s="39">
        <v>410.64240000000001</v>
      </c>
      <c r="T6" s="40" t="s">
        <v>123</v>
      </c>
      <c r="U6" s="39">
        <v>410.58409999999998</v>
      </c>
      <c r="V6" s="40" t="s">
        <v>124</v>
      </c>
      <c r="W6" s="40" t="s">
        <v>45</v>
      </c>
    </row>
    <row r="7" spans="1:23">
      <c r="A7" s="36" t="s">
        <v>109</v>
      </c>
      <c r="B7" s="36" t="s">
        <v>28</v>
      </c>
      <c r="C7" s="36" t="s">
        <v>125</v>
      </c>
      <c r="D7" s="37">
        <v>29.458553096075317</v>
      </c>
      <c r="E7" s="37">
        <v>7.8926292784313608E-5</v>
      </c>
      <c r="F7" s="37">
        <v>39.954242252128012</v>
      </c>
      <c r="G7" s="37">
        <v>2.3026210061599312E-4</v>
      </c>
      <c r="H7" s="37">
        <v>3.2226637310581292E-2</v>
      </c>
      <c r="I7" s="38">
        <v>1.0130864509496715</v>
      </c>
      <c r="J7" s="38">
        <v>1.6434680835513457E-2</v>
      </c>
      <c r="K7" s="38">
        <v>0.97322791883532034</v>
      </c>
      <c r="L7" s="38">
        <v>1.8373175960299016E-2</v>
      </c>
      <c r="M7" s="38">
        <v>1.0130904379722734</v>
      </c>
      <c r="N7" s="38">
        <v>1.6502178751926996E-2</v>
      </c>
      <c r="O7" s="38">
        <v>0.97321433672342383</v>
      </c>
      <c r="P7" s="38">
        <v>1.8400597322745231E-2</v>
      </c>
      <c r="Q7" s="38">
        <v>1.0344346226252616</v>
      </c>
      <c r="R7" s="38">
        <v>4.0800000000000003E-2</v>
      </c>
      <c r="S7" s="39">
        <v>342.25279999999998</v>
      </c>
      <c r="T7" s="40" t="s">
        <v>126</v>
      </c>
      <c r="U7" s="39">
        <v>342.20729999999998</v>
      </c>
      <c r="V7" s="40" t="s">
        <v>127</v>
      </c>
      <c r="W7" s="40" t="s">
        <v>45</v>
      </c>
    </row>
    <row r="8" spans="1:23">
      <c r="A8" s="36" t="s">
        <v>109</v>
      </c>
      <c r="B8" s="36" t="s">
        <v>28</v>
      </c>
      <c r="C8" s="36" t="s">
        <v>128</v>
      </c>
      <c r="D8" s="37">
        <v>13.404133012070494</v>
      </c>
      <c r="E8" s="37">
        <v>2.9977330590629973E-5</v>
      </c>
      <c r="F8" s="37">
        <v>35.85502037482901</v>
      </c>
      <c r="G8" s="37">
        <v>9.3834381475474036E-5</v>
      </c>
      <c r="H8" s="37">
        <v>1.340150934983333E-2</v>
      </c>
      <c r="I8" s="38">
        <v>1.0476455869001846</v>
      </c>
      <c r="J8" s="38">
        <v>1.8741026534668682E-2</v>
      </c>
      <c r="K8" s="38">
        <v>1.0340807848451015</v>
      </c>
      <c r="L8" s="38">
        <v>2.7660824704231219E-2</v>
      </c>
      <c r="M8" s="38">
        <v>1.0476638225282739</v>
      </c>
      <c r="N8" s="38">
        <v>1.874164936393638E-2</v>
      </c>
      <c r="O8" s="38">
        <v>1.0340948564302872</v>
      </c>
      <c r="P8" s="38">
        <v>2.7688237514080716E-2</v>
      </c>
      <c r="Q8" s="38">
        <v>1.1422997966131492</v>
      </c>
      <c r="R8" s="38">
        <v>6.08E-2</v>
      </c>
      <c r="S8" s="39">
        <v>387.02800000000002</v>
      </c>
      <c r="T8" s="40" t="s">
        <v>129</v>
      </c>
      <c r="U8" s="39">
        <v>386.9948</v>
      </c>
      <c r="V8" s="40" t="s">
        <v>130</v>
      </c>
      <c r="W8" s="40" t="s">
        <v>45</v>
      </c>
    </row>
    <row r="9" spans="1:23">
      <c r="A9" s="36" t="s">
        <v>109</v>
      </c>
      <c r="B9" s="36" t="s">
        <v>28</v>
      </c>
      <c r="C9" s="36" t="s">
        <v>131</v>
      </c>
      <c r="D9" s="37">
        <v>11.033118648038627</v>
      </c>
      <c r="E9" s="37">
        <v>7.3744524309658131E-6</v>
      </c>
      <c r="F9" s="37">
        <v>44.469708529974419</v>
      </c>
      <c r="G9" s="37">
        <v>8.7560472044944008E-5</v>
      </c>
      <c r="H9" s="37">
        <v>1.2291558002357964E-2</v>
      </c>
      <c r="I9" s="38">
        <v>1.0040385894599348</v>
      </c>
      <c r="J9" s="38">
        <v>1.4474248720658637E-2</v>
      </c>
      <c r="K9" s="38">
        <v>0.95491114280002898</v>
      </c>
      <c r="L9" s="38">
        <v>3.1067116554815487E-2</v>
      </c>
      <c r="M9" s="38">
        <v>1.0040388284634592</v>
      </c>
      <c r="N9" s="38">
        <v>1.4466478060035983E-2</v>
      </c>
      <c r="O9" s="38">
        <v>0.95489568799679325</v>
      </c>
      <c r="P9" s="38">
        <v>3.1074843354784519E-2</v>
      </c>
      <c r="Q9" s="38">
        <v>1.0101678937827803</v>
      </c>
      <c r="R9" s="38">
        <v>3.7600000000000001E-2</v>
      </c>
      <c r="S9" s="39">
        <v>326.70859999999999</v>
      </c>
      <c r="T9" s="40" t="s">
        <v>132</v>
      </c>
      <c r="U9" s="41">
        <v>326.6746</v>
      </c>
      <c r="V9" s="42" t="s">
        <v>133</v>
      </c>
      <c r="W9" s="40" t="s">
        <v>45</v>
      </c>
    </row>
    <row r="10" spans="1:23">
      <c r="A10" s="36" t="s">
        <v>134</v>
      </c>
      <c r="B10" s="43" t="s">
        <v>83</v>
      </c>
      <c r="C10" s="36" t="s">
        <v>135</v>
      </c>
      <c r="D10" s="37">
        <v>188.63845041866858</v>
      </c>
      <c r="E10" s="37">
        <v>3.2178401314943627E-5</v>
      </c>
      <c r="F10" s="37">
        <v>1135.9172002568664</v>
      </c>
      <c r="G10" s="37">
        <v>1.8314909477042431E-3</v>
      </c>
      <c r="H10" s="37">
        <v>0.25560114906032333</v>
      </c>
      <c r="I10" s="38">
        <v>0.96822834083501219</v>
      </c>
      <c r="J10" s="38">
        <v>3.1049893588295874E-3</v>
      </c>
      <c r="K10" s="38">
        <v>0.78734967350868457</v>
      </c>
      <c r="L10" s="38">
        <v>5.9862822277493705E-3</v>
      </c>
      <c r="M10" s="38">
        <v>0.96822612773338235</v>
      </c>
      <c r="N10" s="38">
        <v>3.1056351486362164E-3</v>
      </c>
      <c r="O10" s="38">
        <v>0.7873443453267317</v>
      </c>
      <c r="P10" s="38">
        <v>5.9866871917159774E-3</v>
      </c>
      <c r="Q10" s="38">
        <v>0.94613213309947108</v>
      </c>
      <c r="R10" s="38">
        <v>5.5999999999999999E-3</v>
      </c>
      <c r="S10" s="39">
        <v>186.77969999999999</v>
      </c>
      <c r="T10" s="40">
        <v>4.37</v>
      </c>
      <c r="U10" s="39">
        <v>186.77770000000001</v>
      </c>
      <c r="V10" s="40">
        <v>4.2450000000000001</v>
      </c>
      <c r="W10" s="40" t="s">
        <v>18</v>
      </c>
    </row>
    <row r="11" spans="1:23">
      <c r="A11" s="36" t="s">
        <v>134</v>
      </c>
      <c r="B11" s="43" t="s">
        <v>83</v>
      </c>
      <c r="C11" s="36" t="s">
        <v>136</v>
      </c>
      <c r="D11" s="37">
        <v>116.02182987052461</v>
      </c>
      <c r="E11" s="37">
        <v>1.0040561681602377E-4</v>
      </c>
      <c r="F11" s="37">
        <v>545.87570788269818</v>
      </c>
      <c r="G11" s="37">
        <v>1.1216878444814502E-3</v>
      </c>
      <c r="H11" s="37">
        <v>0.15672524935388449</v>
      </c>
      <c r="I11" s="38">
        <v>0.95609298446584956</v>
      </c>
      <c r="J11" s="38">
        <v>3.6155190505476817E-3</v>
      </c>
      <c r="K11" s="38">
        <v>0.79597707761138059</v>
      </c>
      <c r="L11" s="38">
        <v>6.7664886978794116E-3</v>
      </c>
      <c r="M11" s="38">
        <v>0.95607599997657444</v>
      </c>
      <c r="N11" s="38">
        <v>3.617293071204352E-3</v>
      </c>
      <c r="O11" s="38">
        <v>0.79595677259265962</v>
      </c>
      <c r="P11" s="38">
        <v>6.7677581268816471E-3</v>
      </c>
      <c r="Q11" s="38">
        <v>0.92241368167120308</v>
      </c>
      <c r="R11" s="38">
        <v>6.8999999999999999E-3</v>
      </c>
      <c r="S11" s="39">
        <v>201.3005</v>
      </c>
      <c r="T11" s="40" t="s">
        <v>137</v>
      </c>
      <c r="U11" s="39">
        <v>201.29859999999999</v>
      </c>
      <c r="V11" s="40">
        <v>5.7579000000000002</v>
      </c>
      <c r="W11" s="40" t="s">
        <v>18</v>
      </c>
    </row>
    <row r="12" spans="1:23">
      <c r="A12" s="36" t="s">
        <v>134</v>
      </c>
      <c r="B12" s="43" t="s">
        <v>83</v>
      </c>
      <c r="C12" s="36" t="s">
        <v>138</v>
      </c>
      <c r="D12" s="37">
        <v>149.38479061978657</v>
      </c>
      <c r="E12" s="37">
        <v>1.1107330318743642E-4</v>
      </c>
      <c r="F12" s="37">
        <v>504.19773506046278</v>
      </c>
      <c r="G12" s="37">
        <v>1.4667164842001974E-3</v>
      </c>
      <c r="H12" s="37">
        <v>0.20487464230178601</v>
      </c>
      <c r="I12" s="38">
        <v>0.95431348110985548</v>
      </c>
      <c r="J12" s="38">
        <v>4.0949283349552773E-3</v>
      </c>
      <c r="K12" s="38">
        <v>0.78968283707769737</v>
      </c>
      <c r="L12" s="38">
        <v>6.4739623227247616E-3</v>
      </c>
      <c r="M12" s="38">
        <v>0.95430666373892303</v>
      </c>
      <c r="N12" s="38">
        <v>4.0961394999697474E-3</v>
      </c>
      <c r="O12" s="38">
        <v>0.78964328748855483</v>
      </c>
      <c r="P12" s="38">
        <v>6.4752006100653372E-3</v>
      </c>
      <c r="Q12" s="38">
        <v>0.9200382814556366</v>
      </c>
      <c r="R12" s="38">
        <v>7.7999999999999996E-3</v>
      </c>
      <c r="S12" s="39">
        <v>198.01949999999999</v>
      </c>
      <c r="T12" s="40">
        <v>5.58</v>
      </c>
      <c r="U12" s="39">
        <v>197.9958</v>
      </c>
      <c r="V12" s="40">
        <v>5.6082000000000001</v>
      </c>
      <c r="W12" s="40" t="s">
        <v>18</v>
      </c>
    </row>
    <row r="13" spans="1:23">
      <c r="A13" s="36" t="s">
        <v>134</v>
      </c>
      <c r="B13" s="43" t="s">
        <v>83</v>
      </c>
      <c r="C13" s="36" t="s">
        <v>139</v>
      </c>
      <c r="D13" s="37">
        <v>62.600094730711625</v>
      </c>
      <c r="E13" s="37">
        <v>2.6496341215649687E-5</v>
      </c>
      <c r="F13" s="37">
        <v>264.88026306677779</v>
      </c>
      <c r="G13" s="37">
        <v>5.912123365927588E-4</v>
      </c>
      <c r="H13" s="37">
        <v>8.2414459690276026E-2</v>
      </c>
      <c r="I13" s="38">
        <v>0.96739000459592561</v>
      </c>
      <c r="J13" s="38">
        <v>5.4797841492544184E-3</v>
      </c>
      <c r="K13" s="38">
        <v>0.83117776359859707</v>
      </c>
      <c r="L13" s="38">
        <v>9.5927827028861427E-3</v>
      </c>
      <c r="M13" s="38">
        <v>0.96738805915392745</v>
      </c>
      <c r="N13" s="38">
        <v>5.4803139328059918E-3</v>
      </c>
      <c r="O13" s="38">
        <v>0.83116201360039133</v>
      </c>
      <c r="P13" s="38">
        <v>9.5940254907568665E-3</v>
      </c>
      <c r="Q13" s="38">
        <v>0.93927162280844034</v>
      </c>
      <c r="R13" s="38">
        <v>1.0999999999999999E-2</v>
      </c>
      <c r="S13" s="39">
        <v>219.99289999999999</v>
      </c>
      <c r="T13" s="40" t="s">
        <v>140</v>
      </c>
      <c r="U13" s="39">
        <v>219.9811</v>
      </c>
      <c r="V13" s="40" t="s">
        <v>141</v>
      </c>
      <c r="W13" s="40" t="s">
        <v>18</v>
      </c>
    </row>
    <row r="14" spans="1:23">
      <c r="A14" s="36" t="s">
        <v>134</v>
      </c>
      <c r="B14" s="43" t="s">
        <v>83</v>
      </c>
      <c r="C14" s="36" t="s">
        <v>142</v>
      </c>
      <c r="D14" s="37">
        <v>95.641574481781831</v>
      </c>
      <c r="E14" s="37">
        <v>3.7619286525243961E-5</v>
      </c>
      <c r="F14" s="37">
        <v>409.55059193901326</v>
      </c>
      <c r="G14" s="37">
        <v>9.0793591080227292E-4</v>
      </c>
      <c r="H14" s="37">
        <v>0.12686131954303928</v>
      </c>
      <c r="I14" s="38">
        <v>0.97021704063152381</v>
      </c>
      <c r="J14" s="38">
        <v>4.2511467219140354E-3</v>
      </c>
      <c r="K14" s="38">
        <v>0.81316736439382931</v>
      </c>
      <c r="L14" s="38">
        <v>8.1456059421764343E-3</v>
      </c>
      <c r="M14" s="38">
        <v>0.97021642205446379</v>
      </c>
      <c r="N14" s="38">
        <v>4.2520353015318259E-3</v>
      </c>
      <c r="O14" s="38">
        <v>0.813158885396152</v>
      </c>
      <c r="P14" s="38">
        <v>8.1466140492572076E-3</v>
      </c>
      <c r="Q14" s="38">
        <v>0.94712085972521076</v>
      </c>
      <c r="R14" s="38">
        <v>8.0000000000000002E-3</v>
      </c>
      <c r="S14" s="39">
        <v>203.1165</v>
      </c>
      <c r="T14" s="40">
        <v>6.9856999999999996</v>
      </c>
      <c r="U14" s="39">
        <v>203.11070000000001</v>
      </c>
      <c r="V14" s="40">
        <v>6.7919999999999998</v>
      </c>
      <c r="W14" s="40" t="s">
        <v>18</v>
      </c>
    </row>
    <row r="15" spans="1:23">
      <c r="A15" s="36" t="s">
        <v>134</v>
      </c>
      <c r="B15" s="43" t="s">
        <v>83</v>
      </c>
      <c r="C15" s="36" t="s">
        <v>143</v>
      </c>
      <c r="D15" s="37">
        <v>116.84904991934033</v>
      </c>
      <c r="E15" s="37">
        <v>2.5286027230105101E-5</v>
      </c>
      <c r="F15" s="37">
        <v>495.13498707899032</v>
      </c>
      <c r="G15" s="37">
        <v>1.1084030755714408E-3</v>
      </c>
      <c r="H15" s="37">
        <v>0.15492866766459748</v>
      </c>
      <c r="I15" s="38">
        <v>0.97755001022516519</v>
      </c>
      <c r="J15" s="38">
        <v>4.4225389052545477E-3</v>
      </c>
      <c r="K15" s="38">
        <v>0.80579806280095201</v>
      </c>
      <c r="L15" s="38">
        <v>7.2084277694294306E-3</v>
      </c>
      <c r="M15" s="38">
        <v>0.97754923303191554</v>
      </c>
      <c r="N15" s="38">
        <v>4.4161721408900664E-3</v>
      </c>
      <c r="O15" s="38">
        <v>0.80578744209195463</v>
      </c>
      <c r="P15" s="38">
        <v>7.2089289309662163E-3</v>
      </c>
      <c r="Q15" s="38">
        <v>0.96130187602998318</v>
      </c>
      <c r="R15" s="38">
        <v>7.7999999999999996E-3</v>
      </c>
      <c r="S15" s="39">
        <v>192.64940000000001</v>
      </c>
      <c r="T15" s="40">
        <v>5.6513999999999998</v>
      </c>
      <c r="U15" s="39">
        <v>192.64279999999999</v>
      </c>
      <c r="V15" s="40">
        <v>5.6718999999999999</v>
      </c>
      <c r="W15" s="40" t="s">
        <v>18</v>
      </c>
    </row>
    <row r="16" spans="1:23">
      <c r="A16" s="36" t="s">
        <v>134</v>
      </c>
      <c r="B16" s="43" t="s">
        <v>83</v>
      </c>
      <c r="C16" s="36" t="s">
        <v>144</v>
      </c>
      <c r="D16" s="37">
        <v>185.1029785787253</v>
      </c>
      <c r="E16" s="37">
        <v>1.8756601306350352E-5</v>
      </c>
      <c r="F16" s="37">
        <v>818.93299533249683</v>
      </c>
      <c r="G16" s="37">
        <v>1.7612878181075264E-3</v>
      </c>
      <c r="H16" s="37">
        <v>0.24604019613042019</v>
      </c>
      <c r="I16" s="38">
        <v>0.96210641389850748</v>
      </c>
      <c r="J16" s="38">
        <v>3.245731424045298E-3</v>
      </c>
      <c r="K16" s="38">
        <v>0.80849783808499864</v>
      </c>
      <c r="L16" s="38">
        <v>5.4061775136040446E-3</v>
      </c>
      <c r="M16" s="38">
        <v>0.962106583312064</v>
      </c>
      <c r="N16" s="38">
        <v>3.2369968577251628E-3</v>
      </c>
      <c r="O16" s="38">
        <v>0.80849579907568059</v>
      </c>
      <c r="P16" s="38">
        <v>5.4063378016453627E-3</v>
      </c>
      <c r="Q16" s="38">
        <v>0.93216549833186158</v>
      </c>
      <c r="R16" s="38">
        <v>6.4000000000000003E-3</v>
      </c>
      <c r="S16" s="39">
        <v>206.02850000000001</v>
      </c>
      <c r="T16" s="40">
        <v>4.9419000000000004</v>
      </c>
      <c r="U16" s="39">
        <v>206.02680000000001</v>
      </c>
      <c r="V16" s="40">
        <v>4.9496000000000002</v>
      </c>
      <c r="W16" s="40" t="s">
        <v>18</v>
      </c>
    </row>
    <row r="17" spans="1:23">
      <c r="A17" s="36" t="s">
        <v>134</v>
      </c>
      <c r="B17" s="43" t="s">
        <v>83</v>
      </c>
      <c r="C17" s="36" t="s">
        <v>145</v>
      </c>
      <c r="D17" s="37">
        <v>153.37869426450962</v>
      </c>
      <c r="E17" s="37">
        <v>6.8030784484331253E-5</v>
      </c>
      <c r="F17" s="37">
        <v>744.71297346995027</v>
      </c>
      <c r="G17" s="37">
        <v>1.402760762614672E-3</v>
      </c>
      <c r="H17" s="37">
        <v>0.19615320259920954</v>
      </c>
      <c r="I17" s="38">
        <v>0.96574077184861529</v>
      </c>
      <c r="J17" s="38">
        <v>3.4672533307225127E-3</v>
      </c>
      <c r="K17" s="38">
        <v>0.80990326544591174</v>
      </c>
      <c r="L17" s="38">
        <v>5.9687447969227715E-3</v>
      </c>
      <c r="M17" s="38">
        <v>0.96573991238524692</v>
      </c>
      <c r="N17" s="38">
        <v>3.4594352362037743E-3</v>
      </c>
      <c r="O17" s="38">
        <v>0.80989356475885088</v>
      </c>
      <c r="P17" s="38">
        <v>5.9698511789307079E-3</v>
      </c>
      <c r="Q17" s="38">
        <v>0.93898955419663865</v>
      </c>
      <c r="R17" s="38">
        <v>6.6E-3</v>
      </c>
      <c r="S17" s="39">
        <v>204.1832</v>
      </c>
      <c r="T17" s="40">
        <v>5.1904000000000003</v>
      </c>
      <c r="U17" s="39">
        <v>204.1765</v>
      </c>
      <c r="V17" s="40">
        <v>5.2096</v>
      </c>
      <c r="W17" s="40" t="s">
        <v>18</v>
      </c>
    </row>
    <row r="18" spans="1:23">
      <c r="A18" s="36" t="s">
        <v>134</v>
      </c>
      <c r="B18" s="43" t="s">
        <v>83</v>
      </c>
      <c r="C18" s="36" t="s">
        <v>146</v>
      </c>
      <c r="D18" s="37">
        <v>441.30190235754867</v>
      </c>
      <c r="E18" s="37">
        <v>2.7338936821508643E-4</v>
      </c>
      <c r="F18" s="37">
        <v>1202.9356606009312</v>
      </c>
      <c r="G18" s="37">
        <v>4.0442067405808248E-3</v>
      </c>
      <c r="H18" s="37">
        <v>0.55643667672242847</v>
      </c>
      <c r="I18" s="38">
        <v>0.9711376728385066</v>
      </c>
      <c r="J18" s="38">
        <v>2.8682053664082353E-3</v>
      </c>
      <c r="K18" s="38">
        <v>0.8217104109465575</v>
      </c>
      <c r="L18" s="38">
        <v>4.4691089259671505E-3</v>
      </c>
      <c r="M18" s="38">
        <v>0.97112940881157295</v>
      </c>
      <c r="N18" s="38">
        <v>2.8608071206590634E-3</v>
      </c>
      <c r="O18" s="38">
        <v>0.82169815230000065</v>
      </c>
      <c r="P18" s="38">
        <v>4.469401015026059E-3</v>
      </c>
      <c r="Q18" s="38">
        <v>0.94790070906784696</v>
      </c>
      <c r="R18" s="38">
        <v>5.5999999999999999E-3</v>
      </c>
      <c r="S18" s="39">
        <v>208.87219999999999</v>
      </c>
      <c r="T18" s="40">
        <v>4.1444000000000001</v>
      </c>
      <c r="U18" s="39">
        <v>208.86949999999999</v>
      </c>
      <c r="V18" s="40">
        <v>4.3444000000000003</v>
      </c>
      <c r="W18" s="40" t="s">
        <v>18</v>
      </c>
    </row>
    <row r="19" spans="1:23">
      <c r="A19" s="36" t="s">
        <v>109</v>
      </c>
      <c r="B19" s="36" t="s">
        <v>41</v>
      </c>
      <c r="C19" s="36" t="s">
        <v>147</v>
      </c>
      <c r="D19" s="37">
        <v>76.251971189142921</v>
      </c>
      <c r="E19" s="37">
        <v>6.034515062826767E-5</v>
      </c>
      <c r="F19" s="37">
        <v>221.94895425969025</v>
      </c>
      <c r="G19" s="37">
        <v>5.2668788365340074E-4</v>
      </c>
      <c r="H19" s="37">
        <v>7.3901254873097164E-2</v>
      </c>
      <c r="I19" s="38">
        <v>0.99700044931384657</v>
      </c>
      <c r="J19" s="38">
        <v>7.384647902553409E-3</v>
      </c>
      <c r="K19" s="38">
        <v>0.97181911500270846</v>
      </c>
      <c r="L19" s="38">
        <v>1.1414051737228112E-2</v>
      </c>
      <c r="M19" s="38">
        <v>0.99667766745602804</v>
      </c>
      <c r="N19" s="44">
        <v>7.4864672541934503E-3</v>
      </c>
      <c r="O19" s="38">
        <v>0.97181917680336305</v>
      </c>
      <c r="P19" s="44">
        <v>1.1416009748161E-2</v>
      </c>
      <c r="Q19" s="38">
        <v>0.98946034801249505</v>
      </c>
      <c r="R19" s="38">
        <v>2.7300000000000001E-2</v>
      </c>
      <c r="S19" s="39">
        <v>406.4896</v>
      </c>
      <c r="T19" s="40" t="s">
        <v>148</v>
      </c>
      <c r="U19" s="39">
        <v>408.47660000000002</v>
      </c>
      <c r="V19" s="40" t="s">
        <v>149</v>
      </c>
      <c r="W19" s="40" t="s">
        <v>45</v>
      </c>
    </row>
    <row r="20" spans="1:23">
      <c r="A20" s="36" t="s">
        <v>109</v>
      </c>
      <c r="B20" s="36" t="s">
        <v>41</v>
      </c>
      <c r="C20" s="36" t="s">
        <v>150</v>
      </c>
      <c r="D20" s="37">
        <v>18.325365527235448</v>
      </c>
      <c r="E20" s="37">
        <v>4.4802540486956605E-4</v>
      </c>
      <c r="F20" s="37">
        <v>60.018429104179113</v>
      </c>
      <c r="G20" s="37">
        <v>7.2627892902052326E-5</v>
      </c>
      <c r="H20" s="37">
        <v>1.0295188475099297E-2</v>
      </c>
      <c r="I20" s="38">
        <v>0.99213094284150194</v>
      </c>
      <c r="J20" s="38">
        <v>1.6070007148434221E-2</v>
      </c>
      <c r="K20" s="38">
        <v>0.91876848795751709</v>
      </c>
      <c r="L20" s="38">
        <v>4.0998927017441539E-2</v>
      </c>
      <c r="M20" s="38">
        <v>0.99211393752856114</v>
      </c>
      <c r="N20" s="38">
        <v>1.6018546829636954E-2</v>
      </c>
      <c r="O20" s="38">
        <v>0.92039688559722321</v>
      </c>
      <c r="P20" s="38">
        <v>4.2395856288804504E-2</v>
      </c>
      <c r="Q20" s="38">
        <v>0.98208276340567069</v>
      </c>
      <c r="R20" s="38">
        <v>4.0899999999999999E-2</v>
      </c>
      <c r="S20" s="39">
        <v>287.7799</v>
      </c>
      <c r="T20" s="40" t="s">
        <v>151</v>
      </c>
      <c r="U20" s="39">
        <v>290.36770000000001</v>
      </c>
      <c r="V20" s="40" t="s">
        <v>152</v>
      </c>
      <c r="W20" s="40" t="s">
        <v>45</v>
      </c>
    </row>
    <row r="21" spans="1:23">
      <c r="A21" s="36" t="s">
        <v>109</v>
      </c>
      <c r="B21" s="36" t="s">
        <v>41</v>
      </c>
      <c r="C21" s="36" t="s">
        <v>153</v>
      </c>
      <c r="D21" s="37">
        <v>92.439134290094529</v>
      </c>
      <c r="E21" s="37">
        <v>2.171241779614877E-5</v>
      </c>
      <c r="F21" s="37">
        <v>210.45717935012615</v>
      </c>
      <c r="G21" s="37">
        <v>4.2841657293000318E-4</v>
      </c>
      <c r="H21" s="37">
        <v>5.9830992736139024E-2</v>
      </c>
      <c r="I21" s="38">
        <v>1.0120764798248234</v>
      </c>
      <c r="J21" s="38">
        <v>6.9604049211738706E-3</v>
      </c>
      <c r="K21" s="38">
        <v>1.0010199844295997</v>
      </c>
      <c r="L21" s="38">
        <v>1.1911463261666743E-2</v>
      </c>
      <c r="M21" s="38">
        <v>1.0120764353354399</v>
      </c>
      <c r="N21" s="38">
        <v>6.9587606646105702E-3</v>
      </c>
      <c r="O21" s="38">
        <v>1.0010199832345501</v>
      </c>
      <c r="P21" s="38">
        <v>1.19117835692506E-2</v>
      </c>
      <c r="Q21" s="38">
        <v>1.0437237302391675</v>
      </c>
      <c r="R21" s="38">
        <v>2.18E-2</v>
      </c>
      <c r="S21" s="39">
        <v>455.23540000000003</v>
      </c>
      <c r="T21" s="40" t="s">
        <v>154</v>
      </c>
      <c r="U21" s="39">
        <v>455.23649999999998</v>
      </c>
      <c r="V21" s="40" t="s">
        <v>155</v>
      </c>
      <c r="W21" s="40" t="s">
        <v>45</v>
      </c>
    </row>
    <row r="22" spans="1:23">
      <c r="A22" s="36" t="s">
        <v>109</v>
      </c>
      <c r="B22" s="36" t="s">
        <v>41</v>
      </c>
      <c r="C22" s="36" t="s">
        <v>156</v>
      </c>
      <c r="D22" s="37">
        <v>20.57514276819844</v>
      </c>
      <c r="E22" s="37">
        <v>6.7843733550388763E-4</v>
      </c>
      <c r="F22" s="37">
        <v>57.768504423200213</v>
      </c>
      <c r="G22" s="37">
        <v>1.4632269694607396E-4</v>
      </c>
      <c r="H22" s="37">
        <v>2.0633112561401341E-2</v>
      </c>
      <c r="I22" s="38">
        <v>1.0083468388429342</v>
      </c>
      <c r="J22" s="38">
        <v>1.342978525152716E-2</v>
      </c>
      <c r="K22" s="38">
        <v>0.95749944452629976</v>
      </c>
      <c r="L22" s="38">
        <v>2.3560370253127884E-2</v>
      </c>
      <c r="M22" s="38">
        <v>1.0083813919706399</v>
      </c>
      <c r="N22" s="38">
        <v>1.36847187131229E-2</v>
      </c>
      <c r="O22" s="38">
        <v>0.95490397495307699</v>
      </c>
      <c r="P22" s="38">
        <v>2.3868259505104201E-2</v>
      </c>
      <c r="Q22" s="38">
        <v>1.0204492969090322</v>
      </c>
      <c r="R22" s="38">
        <v>3.3099999999999997E-2</v>
      </c>
      <c r="S22" s="39">
        <v>320.78620000000001</v>
      </c>
      <c r="T22" s="40" t="s">
        <v>157</v>
      </c>
      <c r="U22" s="39">
        <v>315.5838</v>
      </c>
      <c r="V22" s="40" t="s">
        <v>158</v>
      </c>
      <c r="W22" s="40" t="s">
        <v>45</v>
      </c>
    </row>
    <row r="23" spans="1:23">
      <c r="A23" s="36" t="s">
        <v>109</v>
      </c>
      <c r="B23" s="36" t="s">
        <v>41</v>
      </c>
      <c r="C23" s="36" t="s">
        <v>159</v>
      </c>
      <c r="D23" s="37">
        <v>33.568695428614362</v>
      </c>
      <c r="E23" s="37">
        <v>3.9352568068017216E-3</v>
      </c>
      <c r="F23" s="37">
        <v>34.416831446399407</v>
      </c>
      <c r="G23" s="37">
        <v>2.3012711183749386E-4</v>
      </c>
      <c r="H23" s="37">
        <v>3.1454807760257553E-2</v>
      </c>
      <c r="I23" s="38">
        <v>0.91181320131213928</v>
      </c>
      <c r="J23" s="38">
        <v>5.2086904639137226E-2</v>
      </c>
      <c r="K23" s="38">
        <v>0.57858895977212155</v>
      </c>
      <c r="L23" s="38">
        <v>5.0878967021418683E-2</v>
      </c>
      <c r="M23" s="38">
        <v>0.89362008641079149</v>
      </c>
      <c r="N23" s="38">
        <v>7.6373363275314826E-2</v>
      </c>
      <c r="O23" s="38">
        <v>0.56822643114763027</v>
      </c>
      <c r="P23" s="38">
        <v>6.692636334105638E-2</v>
      </c>
      <c r="Q23" s="38">
        <v>0.85327180145033477</v>
      </c>
      <c r="R23" s="38">
        <v>0.1181</v>
      </c>
      <c r="S23" s="39">
        <v>112.6725</v>
      </c>
      <c r="T23" s="40" t="s">
        <v>160</v>
      </c>
      <c r="U23" s="39">
        <v>113.776</v>
      </c>
      <c r="V23" s="40" t="s">
        <v>161</v>
      </c>
      <c r="W23" s="40" t="s">
        <v>31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6406E-CCBD-CB4A-87F3-DE5A0F58D75F}">
  <dimension ref="A1:J99"/>
  <sheetViews>
    <sheetView workbookViewId="0">
      <selection activeCell="C85" sqref="C85"/>
    </sheetView>
  </sheetViews>
  <sheetFormatPr baseColWidth="10" defaultRowHeight="16"/>
  <cols>
    <col min="1" max="1" width="13.1640625" bestFit="1" customWidth="1"/>
    <col min="2" max="2" width="19.83203125" bestFit="1" customWidth="1"/>
    <col min="3" max="3" width="15.6640625" bestFit="1" customWidth="1"/>
    <col min="4" max="5" width="15" bestFit="1" customWidth="1"/>
    <col min="8" max="8" width="19.83203125" bestFit="1" customWidth="1"/>
  </cols>
  <sheetData>
    <row r="1" spans="1:5">
      <c r="A1" s="249" t="s">
        <v>507</v>
      </c>
      <c r="B1" s="235" t="s">
        <v>506</v>
      </c>
      <c r="C1" s="249"/>
      <c r="D1" s="235"/>
      <c r="E1" s="271"/>
    </row>
    <row r="2" spans="1:5">
      <c r="A2" s="481" t="s">
        <v>505</v>
      </c>
      <c r="B2" s="452" t="s">
        <v>48</v>
      </c>
      <c r="C2" s="481"/>
      <c r="D2" s="452"/>
      <c r="E2" s="482"/>
    </row>
    <row r="3" spans="1:5">
      <c r="A3" s="483" t="s">
        <v>568</v>
      </c>
      <c r="B3" s="266"/>
      <c r="C3" s="323"/>
      <c r="D3" s="266"/>
      <c r="E3" s="322"/>
    </row>
    <row r="4" spans="1:5">
      <c r="A4" s="264" t="s">
        <v>102</v>
      </c>
      <c r="B4" s="285" t="s">
        <v>466</v>
      </c>
      <c r="C4" s="284" t="s">
        <v>305</v>
      </c>
      <c r="D4" s="263" t="s">
        <v>500</v>
      </c>
      <c r="E4" s="262" t="s">
        <v>499</v>
      </c>
    </row>
    <row r="5" spans="1:5" ht="19">
      <c r="A5" s="312" t="s">
        <v>254</v>
      </c>
      <c r="B5" s="242">
        <v>130.19999999999999</v>
      </c>
      <c r="C5" s="311">
        <v>6.7961666720116396</v>
      </c>
      <c r="D5" s="261">
        <v>6.4375956100532212</v>
      </c>
      <c r="E5" s="329">
        <v>7.1431392204404247</v>
      </c>
    </row>
    <row r="6" spans="1:5" ht="18">
      <c r="A6" s="197" t="s">
        <v>466</v>
      </c>
      <c r="B6" s="309" t="s">
        <v>102</v>
      </c>
      <c r="C6" s="308" t="s">
        <v>504</v>
      </c>
      <c r="D6" s="308" t="s">
        <v>503</v>
      </c>
      <c r="E6" s="523"/>
    </row>
    <row r="7" spans="1:5">
      <c r="A7" s="256">
        <v>1</v>
      </c>
      <c r="B7" s="304" t="s">
        <v>49</v>
      </c>
      <c r="C7" s="303">
        <v>-2.2645742118848586</v>
      </c>
      <c r="D7" s="303">
        <v>-13.978099661768306</v>
      </c>
      <c r="E7" s="537"/>
    </row>
    <row r="8" spans="1:5">
      <c r="A8" s="256">
        <v>3</v>
      </c>
      <c r="B8" s="304" t="s">
        <v>1019</v>
      </c>
      <c r="C8" s="303">
        <v>-2.1171983269736221</v>
      </c>
      <c r="D8" s="303">
        <v>-13.597486532504668</v>
      </c>
      <c r="E8" s="522"/>
    </row>
    <row r="9" spans="1:5">
      <c r="A9" s="256">
        <v>5</v>
      </c>
      <c r="B9" s="304" t="s">
        <v>1018</v>
      </c>
      <c r="C9" s="303">
        <v>-2.0373836271314372</v>
      </c>
      <c r="D9" s="303">
        <v>-14.727672240844353</v>
      </c>
      <c r="E9" s="522"/>
    </row>
    <row r="10" spans="1:5">
      <c r="A10" s="256">
        <v>7</v>
      </c>
      <c r="B10" s="304" t="s">
        <v>1017</v>
      </c>
      <c r="C10" s="303">
        <v>-2.2175532869362318</v>
      </c>
      <c r="D10" s="303">
        <v>-14.902937736412184</v>
      </c>
      <c r="E10" s="522"/>
    </row>
    <row r="11" spans="1:5">
      <c r="A11" s="256">
        <v>9</v>
      </c>
      <c r="B11" s="304" t="s">
        <v>1016</v>
      </c>
      <c r="C11" s="303">
        <v>-2.67597045669921</v>
      </c>
      <c r="D11" s="303">
        <v>-14.361301645079156</v>
      </c>
      <c r="E11" s="523"/>
    </row>
    <row r="12" spans="1:5">
      <c r="A12" s="256">
        <v>11</v>
      </c>
      <c r="B12" s="304" t="s">
        <v>1015</v>
      </c>
      <c r="C12" s="303">
        <v>-2.4093941366256426</v>
      </c>
      <c r="D12" s="303">
        <v>-13.686556741557171</v>
      </c>
      <c r="E12" s="523"/>
    </row>
    <row r="13" spans="1:5">
      <c r="A13" s="256">
        <v>13</v>
      </c>
      <c r="B13" s="304" t="s">
        <v>1014</v>
      </c>
      <c r="C13" s="303">
        <v>-2.2783352324893387</v>
      </c>
      <c r="D13" s="303">
        <v>-13.556681938431893</v>
      </c>
      <c r="E13" s="522"/>
    </row>
    <row r="14" spans="1:5">
      <c r="A14" s="256">
        <v>15</v>
      </c>
      <c r="B14" s="304" t="s">
        <v>1013</v>
      </c>
      <c r="C14" s="303">
        <v>-2.367547737332115</v>
      </c>
      <c r="D14" s="303">
        <v>-13.865021317956449</v>
      </c>
      <c r="E14" s="523"/>
    </row>
    <row r="15" spans="1:5">
      <c r="A15" s="256">
        <v>17</v>
      </c>
      <c r="B15" s="304" t="s">
        <v>1012</v>
      </c>
      <c r="C15" s="303">
        <v>-3.0797527450528825</v>
      </c>
      <c r="D15" s="303">
        <v>-14.909964395385705</v>
      </c>
      <c r="E15" s="523"/>
    </row>
    <row r="16" spans="1:5">
      <c r="A16" s="256">
        <v>19</v>
      </c>
      <c r="B16" s="304" t="s">
        <v>1011</v>
      </c>
      <c r="C16" s="303">
        <v>-3.2944180437346229</v>
      </c>
      <c r="D16" s="303">
        <v>-14.75671128034497</v>
      </c>
      <c r="E16" s="537"/>
    </row>
    <row r="17" spans="1:10">
      <c r="A17" s="256">
        <v>21</v>
      </c>
      <c r="B17" s="304" t="s">
        <v>1010</v>
      </c>
      <c r="C17" s="303">
        <v>-3.1994944480989829</v>
      </c>
      <c r="D17" s="303">
        <v>-14.622362229374778</v>
      </c>
      <c r="E17" s="522"/>
      <c r="J17" s="173"/>
    </row>
    <row r="18" spans="1:10">
      <c r="A18" s="256">
        <v>23</v>
      </c>
      <c r="B18" s="304" t="s">
        <v>1009</v>
      </c>
      <c r="C18" s="303">
        <v>-3.2446449432289022</v>
      </c>
      <c r="D18" s="303">
        <v>-14.445081789134626</v>
      </c>
      <c r="E18" s="522"/>
      <c r="J18" s="173"/>
    </row>
    <row r="19" spans="1:10">
      <c r="A19" s="256">
        <v>25</v>
      </c>
      <c r="B19" s="304" t="s">
        <v>1008</v>
      </c>
      <c r="C19" s="303">
        <v>-2.9426611206897157</v>
      </c>
      <c r="D19" s="303">
        <v>-14.450016075023536</v>
      </c>
      <c r="E19" s="522"/>
      <c r="J19" s="173"/>
    </row>
    <row r="20" spans="1:10">
      <c r="A20" s="256">
        <v>27</v>
      </c>
      <c r="B20" s="304" t="s">
        <v>1007</v>
      </c>
      <c r="C20" s="303">
        <v>-2.5913100594295555</v>
      </c>
      <c r="D20" s="303">
        <v>-13.774082518768413</v>
      </c>
      <c r="E20" s="523"/>
      <c r="J20" s="173"/>
    </row>
    <row r="21" spans="1:10">
      <c r="A21" s="256">
        <v>29</v>
      </c>
      <c r="B21" s="304" t="s">
        <v>1006</v>
      </c>
      <c r="C21" s="303">
        <v>-2.1920613220051823</v>
      </c>
      <c r="D21" s="303">
        <v>-13.002380096569437</v>
      </c>
      <c r="E21" s="523"/>
      <c r="J21" s="173"/>
    </row>
    <row r="22" spans="1:10">
      <c r="A22" s="256">
        <v>31</v>
      </c>
      <c r="B22" s="304" t="s">
        <v>1005</v>
      </c>
      <c r="C22" s="303">
        <v>-2.3920531647404539</v>
      </c>
      <c r="D22" s="303">
        <v>-14.239813368972658</v>
      </c>
      <c r="E22" s="523"/>
      <c r="J22" s="173"/>
    </row>
    <row r="23" spans="1:10">
      <c r="A23" s="256">
        <v>33</v>
      </c>
      <c r="B23" s="304" t="s">
        <v>1004</v>
      </c>
      <c r="C23" s="303">
        <v>-2.5512348520526507</v>
      </c>
      <c r="D23" s="303">
        <v>-14.533301555453699</v>
      </c>
      <c r="E23" s="537"/>
      <c r="J23" s="173"/>
    </row>
    <row r="24" spans="1:10">
      <c r="A24" s="256">
        <v>35</v>
      </c>
      <c r="B24" s="304" t="s">
        <v>1003</v>
      </c>
      <c r="C24" s="303">
        <v>-2.5308095956738659</v>
      </c>
      <c r="D24" s="303">
        <v>-14.749250842605468</v>
      </c>
      <c r="E24" s="522"/>
      <c r="J24" s="173"/>
    </row>
    <row r="25" spans="1:10">
      <c r="A25" s="256">
        <v>37</v>
      </c>
      <c r="B25" s="304" t="s">
        <v>1002</v>
      </c>
      <c r="C25" s="303">
        <v>-2.704224154194252</v>
      </c>
      <c r="D25" s="303">
        <v>-15.301400113813456</v>
      </c>
      <c r="E25" s="522"/>
      <c r="J25" s="173"/>
    </row>
    <row r="26" spans="1:10">
      <c r="A26" s="256">
        <v>39</v>
      </c>
      <c r="B26" s="304" t="s">
        <v>1001</v>
      </c>
      <c r="C26" s="303">
        <v>-2.5082943142843961</v>
      </c>
      <c r="D26" s="303">
        <v>-14.888869700847508</v>
      </c>
      <c r="E26" s="522"/>
      <c r="J26" s="173"/>
    </row>
    <row r="27" spans="1:10">
      <c r="A27" s="256">
        <v>41</v>
      </c>
      <c r="B27" s="304" t="s">
        <v>1000</v>
      </c>
      <c r="C27" s="303">
        <v>-2.2959052845178824</v>
      </c>
      <c r="D27" s="303">
        <v>-14.277356636214177</v>
      </c>
      <c r="E27" s="523"/>
      <c r="J27" s="173"/>
    </row>
    <row r="28" spans="1:10">
      <c r="A28" s="256">
        <v>43</v>
      </c>
      <c r="B28" s="304" t="s">
        <v>999</v>
      </c>
      <c r="C28" s="303">
        <v>-2.3764603008714715</v>
      </c>
      <c r="D28" s="303">
        <v>-14.256166419551404</v>
      </c>
      <c r="E28" s="523"/>
      <c r="J28" s="173"/>
    </row>
    <row r="29" spans="1:10">
      <c r="A29" s="256">
        <v>45</v>
      </c>
      <c r="B29" s="304" t="s">
        <v>998</v>
      </c>
      <c r="C29" s="303">
        <v>-2.3837251071767502</v>
      </c>
      <c r="D29" s="303">
        <v>-14.093917371994689</v>
      </c>
      <c r="E29" s="537"/>
      <c r="J29" s="173"/>
    </row>
    <row r="30" spans="1:10">
      <c r="A30" s="256">
        <v>47</v>
      </c>
      <c r="B30" s="304" t="s">
        <v>997</v>
      </c>
      <c r="C30" s="303">
        <v>-2.4770721965508082</v>
      </c>
      <c r="D30" s="303">
        <v>-14.079217352026665</v>
      </c>
      <c r="E30" s="522"/>
      <c r="J30" s="173"/>
    </row>
    <row r="31" spans="1:10">
      <c r="A31" s="256">
        <v>49</v>
      </c>
      <c r="B31" s="304" t="s">
        <v>996</v>
      </c>
      <c r="C31" s="303">
        <v>-2.4452780037568207</v>
      </c>
      <c r="D31" s="303">
        <v>-13.76317820383354</v>
      </c>
      <c r="E31" s="522"/>
      <c r="J31" s="173"/>
    </row>
    <row r="32" spans="1:10">
      <c r="A32" s="256">
        <v>51</v>
      </c>
      <c r="B32" s="304" t="s">
        <v>995</v>
      </c>
      <c r="C32" s="303">
        <v>-2.2425348504494602</v>
      </c>
      <c r="D32" s="303">
        <v>-13.48513379896654</v>
      </c>
      <c r="E32" s="522"/>
      <c r="J32" s="173"/>
    </row>
    <row r="33" spans="1:10">
      <c r="A33" s="256">
        <v>53</v>
      </c>
      <c r="B33" s="304" t="s">
        <v>994</v>
      </c>
      <c r="C33" s="303">
        <v>-2.6627712248281474</v>
      </c>
      <c r="D33" s="303">
        <v>-13.174878442183548</v>
      </c>
      <c r="E33" s="523"/>
      <c r="J33" s="173"/>
    </row>
    <row r="34" spans="1:10">
      <c r="A34" s="256">
        <v>55</v>
      </c>
      <c r="B34" s="304" t="s">
        <v>993</v>
      </c>
      <c r="C34" s="303">
        <v>-2.605938128399893</v>
      </c>
      <c r="D34" s="303">
        <v>-13.260482008853558</v>
      </c>
      <c r="E34" s="523"/>
      <c r="J34" s="173"/>
    </row>
    <row r="35" spans="1:10">
      <c r="A35" s="256">
        <v>57</v>
      </c>
      <c r="B35" s="304" t="s">
        <v>992</v>
      </c>
      <c r="C35" s="303">
        <v>-2.6293045516580458</v>
      </c>
      <c r="D35" s="303">
        <v>-13.375414152200266</v>
      </c>
      <c r="E35" s="523"/>
      <c r="J35" s="173"/>
    </row>
    <row r="36" spans="1:10">
      <c r="A36" s="256">
        <v>59</v>
      </c>
      <c r="B36" s="304" t="s">
        <v>991</v>
      </c>
      <c r="C36" s="303">
        <v>-2.6072767152971332</v>
      </c>
      <c r="D36" s="303">
        <v>-13.987821960008249</v>
      </c>
      <c r="E36" s="537"/>
      <c r="J36" s="173"/>
    </row>
    <row r="37" spans="1:10">
      <c r="A37" s="256">
        <v>61</v>
      </c>
      <c r="B37" s="304" t="s">
        <v>990</v>
      </c>
      <c r="C37" s="303">
        <v>-2.2992429745038092</v>
      </c>
      <c r="D37" s="303">
        <v>-14.545004422205393</v>
      </c>
      <c r="E37" s="522"/>
      <c r="J37" s="173"/>
    </row>
    <row r="38" spans="1:10">
      <c r="A38" s="256">
        <v>63</v>
      </c>
      <c r="B38" s="304" t="s">
        <v>989</v>
      </c>
      <c r="C38" s="303">
        <v>-2.5151678124600032</v>
      </c>
      <c r="D38" s="303">
        <v>-14.974123199852723</v>
      </c>
      <c r="E38" s="522"/>
      <c r="J38" s="173"/>
    </row>
    <row r="39" spans="1:10">
      <c r="A39" s="256">
        <v>65</v>
      </c>
      <c r="B39" s="304" t="s">
        <v>988</v>
      </c>
      <c r="C39" s="303">
        <v>-2.6800511453151739</v>
      </c>
      <c r="D39" s="303">
        <v>-14.952149980639499</v>
      </c>
      <c r="E39" s="522"/>
      <c r="J39" s="173"/>
    </row>
    <row r="40" spans="1:10">
      <c r="A40" s="256">
        <v>67</v>
      </c>
      <c r="B40" s="304" t="s">
        <v>987</v>
      </c>
      <c r="C40" s="303">
        <v>-2.2618204676698177</v>
      </c>
      <c r="D40" s="303">
        <v>-14.679566415009399</v>
      </c>
      <c r="E40" s="523"/>
      <c r="J40" s="173"/>
    </row>
    <row r="41" spans="1:10">
      <c r="A41" s="256">
        <v>69</v>
      </c>
      <c r="B41" s="304" t="s">
        <v>986</v>
      </c>
      <c r="C41" s="303">
        <v>-2.1286961406754195</v>
      </c>
      <c r="D41" s="303">
        <v>-14.615790179668046</v>
      </c>
      <c r="E41" s="523"/>
      <c r="J41" s="173"/>
    </row>
    <row r="42" spans="1:10">
      <c r="A42" s="256">
        <v>71</v>
      </c>
      <c r="B42" s="304" t="s">
        <v>985</v>
      </c>
      <c r="C42" s="303">
        <v>-2.4073121613070247</v>
      </c>
      <c r="D42" s="303">
        <v>-14.698459988537577</v>
      </c>
      <c r="E42" s="523"/>
      <c r="J42" s="173"/>
    </row>
    <row r="43" spans="1:10">
      <c r="A43" s="256">
        <v>73</v>
      </c>
      <c r="B43" s="304" t="s">
        <v>984</v>
      </c>
      <c r="C43" s="303">
        <v>-2.4612554916176488</v>
      </c>
      <c r="D43" s="303">
        <v>-14.400211546915367</v>
      </c>
      <c r="E43" s="537"/>
      <c r="J43" s="173"/>
    </row>
    <row r="44" spans="1:10">
      <c r="A44" s="256">
        <v>75</v>
      </c>
      <c r="B44" s="304" t="s">
        <v>983</v>
      </c>
      <c r="C44" s="303">
        <v>-2.6565486669555405</v>
      </c>
      <c r="D44" s="303">
        <v>-14.490740469902196</v>
      </c>
      <c r="E44" s="522"/>
      <c r="J44" s="173"/>
    </row>
    <row r="45" spans="1:10">
      <c r="A45" s="256">
        <v>77</v>
      </c>
      <c r="B45" s="304" t="s">
        <v>982</v>
      </c>
      <c r="C45" s="303">
        <v>-2.6472570107146449</v>
      </c>
      <c r="D45" s="303">
        <v>-14.47421818591285</v>
      </c>
      <c r="E45" s="522"/>
      <c r="J45" s="173"/>
    </row>
    <row r="46" spans="1:10">
      <c r="A46" s="256">
        <v>79</v>
      </c>
      <c r="B46" s="304" t="s">
        <v>981</v>
      </c>
      <c r="C46" s="303">
        <v>-2.759449266183009</v>
      </c>
      <c r="D46" s="303">
        <v>-14.431036558799327</v>
      </c>
      <c r="E46" s="522"/>
      <c r="J46" s="173"/>
    </row>
    <row r="47" spans="1:10">
      <c r="A47" s="256">
        <v>81</v>
      </c>
      <c r="B47" s="304" t="s">
        <v>980</v>
      </c>
      <c r="C47" s="303">
        <v>-2.8345461487313246</v>
      </c>
      <c r="D47" s="303">
        <v>-14.035170494226278</v>
      </c>
      <c r="E47" s="523"/>
      <c r="J47" s="173"/>
    </row>
    <row r="48" spans="1:10">
      <c r="A48" s="256">
        <v>83</v>
      </c>
      <c r="B48" s="304" t="s">
        <v>979</v>
      </c>
      <c r="C48" s="303">
        <v>-2.8930464968971523</v>
      </c>
      <c r="D48" s="303">
        <v>-14.097245267953344</v>
      </c>
      <c r="E48" s="523"/>
      <c r="J48" s="173"/>
    </row>
    <row r="49" spans="1:10">
      <c r="A49" s="256">
        <v>85</v>
      </c>
      <c r="B49" s="304" t="s">
        <v>978</v>
      </c>
      <c r="C49" s="303">
        <v>-2.9503714991687122</v>
      </c>
      <c r="D49" s="303">
        <v>-14.209242545771632</v>
      </c>
      <c r="E49" s="537"/>
      <c r="J49" s="173"/>
    </row>
    <row r="50" spans="1:10">
      <c r="A50" s="256">
        <v>87</v>
      </c>
      <c r="B50" s="304" t="s">
        <v>977</v>
      </c>
      <c r="C50" s="303">
        <v>-2.7782148758714555</v>
      </c>
      <c r="D50" s="303">
        <v>-13.924162397019536</v>
      </c>
      <c r="E50" s="522"/>
      <c r="J50" s="173"/>
    </row>
    <row r="51" spans="1:10">
      <c r="A51" s="256">
        <v>89</v>
      </c>
      <c r="B51" s="304" t="s">
        <v>976</v>
      </c>
      <c r="C51" s="303">
        <v>-2.8766275310627507</v>
      </c>
      <c r="D51" s="303">
        <v>-13.778048232845611</v>
      </c>
      <c r="E51" s="522"/>
      <c r="J51" s="173"/>
    </row>
    <row r="52" spans="1:10">
      <c r="A52" s="256">
        <v>91</v>
      </c>
      <c r="B52" s="304" t="s">
        <v>975</v>
      </c>
      <c r="C52" s="303">
        <v>-2.604223377207969</v>
      </c>
      <c r="D52" s="303">
        <v>-13.671771975934371</v>
      </c>
      <c r="E52" s="522"/>
      <c r="J52" s="173"/>
    </row>
    <row r="53" spans="1:10">
      <c r="A53" s="256">
        <v>93</v>
      </c>
      <c r="B53" s="304" t="s">
        <v>974</v>
      </c>
      <c r="C53" s="303">
        <v>-3.3050025849903637</v>
      </c>
      <c r="D53" s="303">
        <v>-14.132111509659897</v>
      </c>
      <c r="E53" s="523"/>
      <c r="J53" s="173"/>
    </row>
    <row r="54" spans="1:10">
      <c r="A54" s="256">
        <v>95</v>
      </c>
      <c r="B54" s="304" t="s">
        <v>973</v>
      </c>
      <c r="C54" s="303">
        <v>-3.8943882799309586</v>
      </c>
      <c r="D54" s="303">
        <v>-14.351683529618645</v>
      </c>
      <c r="E54" s="523"/>
      <c r="J54" s="173"/>
    </row>
    <row r="55" spans="1:10">
      <c r="A55" s="256">
        <v>97</v>
      </c>
      <c r="B55" s="304" t="s">
        <v>972</v>
      </c>
      <c r="C55" s="303">
        <v>-3.5278102030194027</v>
      </c>
      <c r="D55" s="303">
        <v>-14.007700384721865</v>
      </c>
      <c r="E55" s="522"/>
      <c r="J55" s="173"/>
    </row>
    <row r="56" spans="1:10">
      <c r="A56" s="256">
        <v>99</v>
      </c>
      <c r="B56" s="304" t="s">
        <v>971</v>
      </c>
      <c r="C56" s="303">
        <v>-4.4262095956738658</v>
      </c>
      <c r="D56" s="303">
        <v>-13.905850842605469</v>
      </c>
      <c r="E56" s="522"/>
      <c r="J56" s="173"/>
    </row>
    <row r="57" spans="1:10">
      <c r="A57" s="256">
        <v>101</v>
      </c>
      <c r="B57" s="304" t="s">
        <v>970</v>
      </c>
      <c r="C57" s="303">
        <v>-4.4457897921887275</v>
      </c>
      <c r="D57" s="303">
        <v>-14.00576132282657</v>
      </c>
      <c r="E57" s="523"/>
      <c r="J57" s="173"/>
    </row>
    <row r="58" spans="1:10">
      <c r="A58" s="256">
        <v>103</v>
      </c>
      <c r="B58" s="304" t="s">
        <v>969</v>
      </c>
      <c r="C58" s="303">
        <v>-4.0277348491393052</v>
      </c>
      <c r="D58" s="303">
        <v>-13.785697838189403</v>
      </c>
      <c r="E58" s="523"/>
      <c r="J58" s="173"/>
    </row>
    <row r="59" spans="1:10">
      <c r="A59" s="256">
        <v>105</v>
      </c>
      <c r="B59" s="304" t="s">
        <v>968</v>
      </c>
      <c r="C59" s="303">
        <v>-3.6204331184691054</v>
      </c>
      <c r="D59" s="303">
        <v>-13.900937960983185</v>
      </c>
      <c r="E59" s="537"/>
      <c r="J59" s="173"/>
    </row>
    <row r="60" spans="1:10">
      <c r="A60" s="256">
        <v>107</v>
      </c>
      <c r="B60" s="304" t="s">
        <v>967</v>
      </c>
      <c r="C60" s="303">
        <v>-3.4218884946602763</v>
      </c>
      <c r="D60" s="303">
        <v>-13.969951134068362</v>
      </c>
      <c r="E60" s="522"/>
      <c r="J60" s="173"/>
    </row>
    <row r="61" spans="1:10">
      <c r="A61" s="256">
        <v>109</v>
      </c>
      <c r="B61" s="304" t="s">
        <v>966</v>
      </c>
      <c r="C61" s="303">
        <v>-3.078339207916037</v>
      </c>
      <c r="D61" s="303">
        <v>-13.682581165501126</v>
      </c>
      <c r="E61" s="522"/>
      <c r="J61" s="173"/>
    </row>
    <row r="62" spans="1:10">
      <c r="A62" s="256">
        <v>111</v>
      </c>
      <c r="B62" s="304" t="s">
        <v>965</v>
      </c>
      <c r="C62" s="305">
        <v>-2.9142698525289923</v>
      </c>
      <c r="D62" s="303">
        <v>-13.617077001115639</v>
      </c>
      <c r="E62" s="522"/>
    </row>
    <row r="63" spans="1:10">
      <c r="A63" s="256">
        <v>113</v>
      </c>
      <c r="B63" s="304" t="s">
        <v>964</v>
      </c>
      <c r="C63" s="305">
        <v>-3.6534623657370098</v>
      </c>
      <c r="D63" s="303">
        <v>-14.222524695646298</v>
      </c>
      <c r="E63" s="523"/>
    </row>
    <row r="64" spans="1:10">
      <c r="A64" s="256">
        <v>115</v>
      </c>
      <c r="B64" s="304" t="s">
        <v>963</v>
      </c>
      <c r="C64" s="305">
        <v>-4.5221147650673394</v>
      </c>
      <c r="D64" s="303">
        <v>-14.897755058200788</v>
      </c>
      <c r="E64" s="523"/>
    </row>
    <row r="65" spans="1:6">
      <c r="A65" s="256">
        <v>117</v>
      </c>
      <c r="B65" s="304" t="s">
        <v>962</v>
      </c>
      <c r="C65" s="305">
        <v>-4.8540442335868317</v>
      </c>
      <c r="D65" s="303">
        <v>-14.391197718011965</v>
      </c>
      <c r="E65" s="522"/>
    </row>
    <row r="66" spans="1:6">
      <c r="A66" s="256">
        <v>119</v>
      </c>
      <c r="B66" s="304" t="s">
        <v>961</v>
      </c>
      <c r="C66" s="305">
        <v>-5.1264845495143883</v>
      </c>
      <c r="D66" s="303">
        <v>-14.599370297936662</v>
      </c>
      <c r="E66" s="522"/>
    </row>
    <row r="67" spans="1:6">
      <c r="A67" s="256">
        <v>121</v>
      </c>
      <c r="B67" s="304" t="s">
        <v>960</v>
      </c>
      <c r="C67" s="305">
        <v>-5.0572542287681355</v>
      </c>
      <c r="D67" s="303">
        <v>-14.566610834748511</v>
      </c>
      <c r="E67" s="522"/>
    </row>
    <row r="68" spans="1:6">
      <c r="A68" s="256">
        <v>123</v>
      </c>
      <c r="B68" s="304" t="s">
        <v>959</v>
      </c>
      <c r="C68" s="305">
        <v>-5.3451624910326814</v>
      </c>
      <c r="D68" s="303">
        <v>-14.545641162395668</v>
      </c>
      <c r="E68" s="523"/>
    </row>
    <row r="69" spans="1:6">
      <c r="A69" s="256">
        <v>125</v>
      </c>
      <c r="B69" s="304" t="s">
        <v>958</v>
      </c>
      <c r="C69" s="305">
        <v>-5.3288444192169475</v>
      </c>
      <c r="D69" s="303">
        <v>-14.529955813461742</v>
      </c>
      <c r="E69" s="523"/>
      <c r="F69" s="306"/>
    </row>
    <row r="70" spans="1:6">
      <c r="A70" s="256">
        <v>127</v>
      </c>
      <c r="B70" s="304" t="s">
        <v>957</v>
      </c>
      <c r="C70" s="305">
        <v>-4.8564212685169545</v>
      </c>
      <c r="D70" s="303">
        <v>-13.781704923574321</v>
      </c>
      <c r="E70" s="523"/>
      <c r="F70" s="306"/>
    </row>
    <row r="71" spans="1:6">
      <c r="A71" s="256">
        <v>129</v>
      </c>
      <c r="B71" s="304" t="s">
        <v>956</v>
      </c>
      <c r="C71" s="307">
        <v>-4.7746296255454839</v>
      </c>
      <c r="D71" s="305">
        <v>-13.101919208502919</v>
      </c>
      <c r="E71" s="537"/>
      <c r="F71" s="306"/>
    </row>
    <row r="72" spans="1:6">
      <c r="A72" s="256">
        <v>131</v>
      </c>
      <c r="B72" s="304" t="s">
        <v>955</v>
      </c>
      <c r="C72" s="307">
        <v>-5.1696140732610392</v>
      </c>
      <c r="D72" s="305">
        <v>-13.386011708488098</v>
      </c>
      <c r="E72" s="522"/>
      <c r="F72" s="306"/>
    </row>
    <row r="73" spans="1:6">
      <c r="A73" s="256">
        <v>133</v>
      </c>
      <c r="B73" s="304" t="s">
        <v>954</v>
      </c>
      <c r="C73" s="303">
        <v>-5.9008804853019212</v>
      </c>
      <c r="D73" s="305">
        <v>-13.930076736165859</v>
      </c>
      <c r="E73" s="522"/>
      <c r="F73" s="306"/>
    </row>
    <row r="74" spans="1:6">
      <c r="A74" s="256">
        <v>135</v>
      </c>
      <c r="B74" s="304" t="s">
        <v>953</v>
      </c>
      <c r="C74" s="303">
        <v>-5.9486828566848047</v>
      </c>
      <c r="D74" s="305">
        <v>-14.872974292958675</v>
      </c>
      <c r="E74" s="522"/>
      <c r="F74" s="306"/>
    </row>
    <row r="75" spans="1:6">
      <c r="A75" s="256">
        <v>137</v>
      </c>
      <c r="B75" s="304" t="s">
        <v>952</v>
      </c>
      <c r="C75" s="303">
        <v>-6.1607815310683653</v>
      </c>
      <c r="D75" s="305">
        <v>-14.593327088704712</v>
      </c>
      <c r="E75" s="523"/>
      <c r="F75" s="306"/>
    </row>
    <row r="76" spans="1:6">
      <c r="A76" s="256">
        <v>139</v>
      </c>
      <c r="B76" s="304" t="s">
        <v>951</v>
      </c>
      <c r="C76" s="303">
        <v>-6.5550337786778572</v>
      </c>
      <c r="D76" s="305">
        <v>-15.012396048704629</v>
      </c>
      <c r="E76" s="523"/>
      <c r="F76" s="306"/>
    </row>
    <row r="77" spans="1:6">
      <c r="A77" s="256">
        <v>141</v>
      </c>
      <c r="B77" s="304" t="s">
        <v>950</v>
      </c>
      <c r="C77" s="303">
        <v>-5.7970178130714984</v>
      </c>
      <c r="D77" s="305">
        <v>-15.092280994406652</v>
      </c>
      <c r="E77" s="523"/>
      <c r="F77" s="306"/>
    </row>
    <row r="78" spans="1:6">
      <c r="A78" s="256">
        <v>143</v>
      </c>
      <c r="B78" s="304" t="s">
        <v>949</v>
      </c>
      <c r="C78" s="303">
        <v>-6.3960262802242314</v>
      </c>
      <c r="D78" s="305">
        <v>-14.814337626134256</v>
      </c>
      <c r="E78" s="537"/>
      <c r="F78" s="306"/>
    </row>
    <row r="79" spans="1:6">
      <c r="A79" s="256">
        <v>145</v>
      </c>
      <c r="B79" s="304" t="s">
        <v>948</v>
      </c>
      <c r="C79" s="303">
        <v>-4.6353817778055966</v>
      </c>
      <c r="D79" s="305">
        <v>-14.211050635260213</v>
      </c>
      <c r="E79" s="522"/>
    </row>
    <row r="80" spans="1:6">
      <c r="A80" s="256">
        <v>147</v>
      </c>
      <c r="B80" s="304" t="s">
        <v>947</v>
      </c>
      <c r="C80" s="303">
        <v>-4.4900254636257566</v>
      </c>
      <c r="D80" s="305">
        <v>-14.244792596962094</v>
      </c>
      <c r="E80" s="522"/>
    </row>
    <row r="81" spans="1:6">
      <c r="A81" s="256">
        <v>149</v>
      </c>
      <c r="B81" s="304" t="s">
        <v>946</v>
      </c>
      <c r="C81" s="303">
        <v>-4.6539056506719518</v>
      </c>
      <c r="D81" s="303">
        <v>-14.134218820150904</v>
      </c>
      <c r="E81" s="522"/>
    </row>
    <row r="82" spans="1:6">
      <c r="A82" s="256">
        <v>151</v>
      </c>
      <c r="B82" s="304" t="s">
        <v>945</v>
      </c>
      <c r="C82" s="303">
        <v>-4.5653198736061782</v>
      </c>
      <c r="D82" s="303">
        <v>-13.088431500923125</v>
      </c>
      <c r="E82" s="523"/>
    </row>
    <row r="83" spans="1:6">
      <c r="A83" s="256">
        <v>153</v>
      </c>
      <c r="B83" s="304" t="s">
        <v>944</v>
      </c>
      <c r="C83" s="303">
        <v>-5.0538157452924724</v>
      </c>
      <c r="D83" s="303">
        <v>-14.392852029493332</v>
      </c>
      <c r="E83" s="523"/>
    </row>
    <row r="84" spans="1:6">
      <c r="A84" s="256">
        <v>155</v>
      </c>
      <c r="B84" s="304" t="s">
        <v>943</v>
      </c>
      <c r="C84" s="303">
        <v>-4.1174980607322667</v>
      </c>
      <c r="D84" s="303">
        <v>-13.708464321098127</v>
      </c>
      <c r="E84" s="523"/>
    </row>
    <row r="85" spans="1:6">
      <c r="A85" s="256">
        <v>157</v>
      </c>
      <c r="B85" s="304" t="s">
        <v>942</v>
      </c>
      <c r="C85" s="303">
        <v>-4.5340614110107982</v>
      </c>
      <c r="D85" s="303">
        <v>-14.110636417498037</v>
      </c>
      <c r="E85" s="537"/>
    </row>
    <row r="86" spans="1:6">
      <c r="A86" s="256">
        <v>159</v>
      </c>
      <c r="B86" s="304" t="s">
        <v>941</v>
      </c>
      <c r="C86" s="303">
        <v>-4.1680979797395921</v>
      </c>
      <c r="D86" s="303">
        <v>-14.148974693632379</v>
      </c>
      <c r="E86" s="522"/>
    </row>
    <row r="87" spans="1:6">
      <c r="A87" s="256">
        <v>161</v>
      </c>
      <c r="B87" s="304" t="s">
        <v>940</v>
      </c>
      <c r="C87" s="303">
        <v>-4.0927348580223359</v>
      </c>
      <c r="D87" s="303">
        <v>-13.567498478027705</v>
      </c>
      <c r="E87" s="522"/>
    </row>
    <row r="88" spans="1:6">
      <c r="A88" s="256">
        <v>163</v>
      </c>
      <c r="B88" s="304" t="s">
        <v>939</v>
      </c>
      <c r="C88" s="303">
        <v>-4.7252931708423471</v>
      </c>
      <c r="D88" s="303">
        <v>-13.007604923342928</v>
      </c>
      <c r="E88" s="522"/>
    </row>
    <row r="89" spans="1:6">
      <c r="A89" s="256">
        <v>165</v>
      </c>
      <c r="B89" s="304" t="s">
        <v>938</v>
      </c>
      <c r="C89" s="303">
        <v>-5.0647531140277584</v>
      </c>
      <c r="D89" s="303">
        <v>-13.871621359655636</v>
      </c>
      <c r="E89" s="523"/>
    </row>
    <row r="90" spans="1:6">
      <c r="A90" s="256">
        <v>167</v>
      </c>
      <c r="B90" s="304" t="s">
        <v>937</v>
      </c>
      <c r="C90" s="303">
        <v>-6.0507966582630033</v>
      </c>
      <c r="D90" s="303">
        <v>-14.549864159683933</v>
      </c>
      <c r="E90" s="523"/>
    </row>
    <row r="91" spans="1:6">
      <c r="A91" s="534"/>
      <c r="B91" s="533"/>
      <c r="C91" s="531"/>
      <c r="D91" s="531"/>
      <c r="E91" s="302"/>
    </row>
    <row r="92" spans="1:6">
      <c r="A92" s="487" t="s">
        <v>460</v>
      </c>
      <c r="B92" s="371" t="s">
        <v>459</v>
      </c>
      <c r="C92" s="368">
        <v>-3.5278454490064077</v>
      </c>
      <c r="D92" s="368">
        <v>-14.176344605011124</v>
      </c>
      <c r="E92" s="465"/>
      <c r="F92" s="172"/>
    </row>
    <row r="93" spans="1:6" ht="17" thickBot="1">
      <c r="A93" s="160"/>
      <c r="B93" s="370" t="s">
        <v>453</v>
      </c>
      <c r="C93" s="536">
        <v>1.2489696095305236</v>
      </c>
      <c r="D93" s="535">
        <v>0.52913239903415776</v>
      </c>
      <c r="E93" s="465"/>
      <c r="F93" s="172"/>
    </row>
    <row r="99" spans="3:5">
      <c r="C99" s="251"/>
      <c r="D99" s="251"/>
      <c r="E99" s="25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F267-C4CC-C145-B9A3-740192756953}">
  <dimension ref="A1:I66"/>
  <sheetViews>
    <sheetView topLeftCell="A32" workbookViewId="0">
      <selection activeCell="H47" sqref="H47"/>
    </sheetView>
  </sheetViews>
  <sheetFormatPr baseColWidth="10" defaultRowHeight="16"/>
  <cols>
    <col min="1" max="1" width="13.1640625" bestFit="1" customWidth="1"/>
    <col min="3" max="3" width="15.6640625" bestFit="1" customWidth="1"/>
    <col min="4" max="4" width="15" style="188" bestFit="1" customWidth="1"/>
    <col min="5" max="5" width="15" bestFit="1" customWidth="1"/>
    <col min="6" max="6" width="10.83203125" style="188"/>
  </cols>
  <sheetData>
    <row r="1" spans="1:9">
      <c r="A1" s="249" t="s">
        <v>507</v>
      </c>
      <c r="B1" s="235" t="s">
        <v>506</v>
      </c>
      <c r="C1" s="249"/>
      <c r="D1" s="235"/>
      <c r="E1" s="271"/>
      <c r="F1"/>
      <c r="G1" s="230"/>
      <c r="H1" s="230"/>
    </row>
    <row r="2" spans="1:9">
      <c r="A2" s="481" t="s">
        <v>505</v>
      </c>
      <c r="B2" s="452" t="s">
        <v>50</v>
      </c>
      <c r="C2" s="481"/>
      <c r="D2" s="452"/>
      <c r="E2" s="482"/>
      <c r="F2"/>
      <c r="G2" s="230"/>
      <c r="H2" s="230"/>
    </row>
    <row r="3" spans="1:9">
      <c r="A3" s="320" t="s">
        <v>1724</v>
      </c>
      <c r="B3" s="324"/>
      <c r="C3" s="323"/>
      <c r="D3" s="266"/>
      <c r="E3" s="322"/>
      <c r="F3"/>
      <c r="G3" s="230"/>
      <c r="H3" s="230"/>
    </row>
    <row r="4" spans="1:9">
      <c r="A4" s="264" t="s">
        <v>102</v>
      </c>
      <c r="B4" s="285" t="s">
        <v>1031</v>
      </c>
      <c r="C4" s="284" t="s">
        <v>305</v>
      </c>
      <c r="D4" s="263" t="s">
        <v>500</v>
      </c>
      <c r="E4" s="262" t="s">
        <v>499</v>
      </c>
      <c r="F4"/>
      <c r="G4" s="230"/>
      <c r="H4" s="230"/>
    </row>
    <row r="5" spans="1:9" ht="19">
      <c r="A5" s="312" t="s">
        <v>281</v>
      </c>
      <c r="B5" s="242">
        <v>50</v>
      </c>
      <c r="C5" s="210">
        <v>3.1797290130248199</v>
      </c>
      <c r="D5" s="538">
        <v>3.0236671257782834</v>
      </c>
      <c r="E5" s="335">
        <v>3.3332550199910203</v>
      </c>
      <c r="F5"/>
      <c r="G5" s="230"/>
      <c r="H5" s="230"/>
    </row>
    <row r="6" spans="1:9" ht="18">
      <c r="A6" s="197" t="s">
        <v>466</v>
      </c>
      <c r="B6" s="197" t="s">
        <v>102</v>
      </c>
      <c r="C6" s="317" t="s">
        <v>465</v>
      </c>
      <c r="D6" s="195" t="s">
        <v>464</v>
      </c>
      <c r="E6" s="565"/>
      <c r="F6" s="230"/>
      <c r="G6" s="230"/>
    </row>
    <row r="7" spans="1:9">
      <c r="A7" s="194">
        <v>1</v>
      </c>
      <c r="B7" s="194" t="s">
        <v>1049</v>
      </c>
      <c r="C7" s="316">
        <v>-2.2658416905081902</v>
      </c>
      <c r="D7" s="201">
        <v>-12.652169681565956</v>
      </c>
      <c r="E7" s="554"/>
      <c r="F7"/>
      <c r="G7" s="172"/>
    </row>
    <row r="8" spans="1:9">
      <c r="A8" s="194">
        <v>3</v>
      </c>
      <c r="B8" s="563" t="s">
        <v>1048</v>
      </c>
      <c r="C8" s="201">
        <v>-3.1628591189674262</v>
      </c>
      <c r="D8" s="564">
        <v>-12.937191180940093</v>
      </c>
      <c r="E8" s="554"/>
      <c r="F8"/>
      <c r="G8" s="172"/>
    </row>
    <row r="9" spans="1:9">
      <c r="A9" s="194">
        <v>5</v>
      </c>
      <c r="B9" s="563" t="s">
        <v>1047</v>
      </c>
      <c r="C9" s="201">
        <v>-3.1101509728347452</v>
      </c>
      <c r="D9" s="564">
        <v>-13.566320005168032</v>
      </c>
      <c r="E9" s="555"/>
      <c r="F9"/>
      <c r="G9" s="172"/>
    </row>
    <row r="10" spans="1:9">
      <c r="A10" s="194">
        <v>29</v>
      </c>
      <c r="B10" s="563" t="s">
        <v>1046</v>
      </c>
      <c r="C10" s="201">
        <v>-4.1694669226707894</v>
      </c>
      <c r="D10" s="564">
        <v>-13.089976573297911</v>
      </c>
      <c r="E10" s="554"/>
      <c r="F10"/>
      <c r="G10" s="172"/>
    </row>
    <row r="11" spans="1:9">
      <c r="A11" s="194">
        <v>31</v>
      </c>
      <c r="B11" s="194" t="s">
        <v>1045</v>
      </c>
      <c r="C11" s="316">
        <v>-3.4037627414698122</v>
      </c>
      <c r="D11" s="201">
        <v>-14.009025110933964</v>
      </c>
      <c r="E11" s="554"/>
      <c r="F11"/>
      <c r="G11" s="172"/>
    </row>
    <row r="12" spans="1:9">
      <c r="A12" s="194">
        <v>33</v>
      </c>
      <c r="B12" s="194" t="s">
        <v>1044</v>
      </c>
      <c r="C12" s="316">
        <v>-4.8979899363701485</v>
      </c>
      <c r="D12" s="201">
        <v>-11.942234277362441</v>
      </c>
      <c r="E12" s="554"/>
      <c r="F12"/>
      <c r="G12" s="172"/>
    </row>
    <row r="13" spans="1:9">
      <c r="A13" s="194">
        <v>35</v>
      </c>
      <c r="B13" s="194" t="s">
        <v>1043</v>
      </c>
      <c r="C13" s="316">
        <v>-5.7319258666687869</v>
      </c>
      <c r="D13" s="201">
        <v>-11.961765494950166</v>
      </c>
      <c r="E13" s="554"/>
      <c r="F13"/>
      <c r="G13" s="172"/>
    </row>
    <row r="14" spans="1:9">
      <c r="A14" s="194">
        <v>37</v>
      </c>
      <c r="B14" s="194" t="s">
        <v>1042</v>
      </c>
      <c r="C14" s="316">
        <v>-4.5735536164380513</v>
      </c>
      <c r="D14" s="201">
        <v>-12.236885030001035</v>
      </c>
      <c r="E14" s="554"/>
      <c r="F14"/>
      <c r="G14" s="172"/>
    </row>
    <row r="15" spans="1:9">
      <c r="A15" s="194">
        <v>39</v>
      </c>
      <c r="B15" s="194" t="s">
        <v>1041</v>
      </c>
      <c r="C15" s="316">
        <v>-4.0289843522189743</v>
      </c>
      <c r="D15" s="201">
        <v>-11.875504684587279</v>
      </c>
      <c r="E15" s="554"/>
      <c r="F15"/>
      <c r="G15" s="172"/>
    </row>
    <row r="16" spans="1:9">
      <c r="A16" s="194">
        <v>41</v>
      </c>
      <c r="B16" s="194" t="s">
        <v>1040</v>
      </c>
      <c r="C16" s="316">
        <v>-3.8954084614470053</v>
      </c>
      <c r="D16" s="201">
        <v>-12.083326647565857</v>
      </c>
      <c r="E16" s="554"/>
      <c r="F16"/>
      <c r="G16" s="172"/>
      <c r="I16" s="97"/>
    </row>
    <row r="17" spans="1:9">
      <c r="A17" s="194">
        <v>43</v>
      </c>
      <c r="B17" s="194" t="s">
        <v>1039</v>
      </c>
      <c r="C17" s="316">
        <v>-4.3108626615317887</v>
      </c>
      <c r="D17" s="201">
        <v>-12.603645746766269</v>
      </c>
      <c r="E17" s="554"/>
      <c r="F17"/>
      <c r="G17" s="172"/>
      <c r="I17" s="97"/>
    </row>
    <row r="18" spans="1:9">
      <c r="A18" s="194">
        <v>45</v>
      </c>
      <c r="B18" s="194" t="s">
        <v>1038</v>
      </c>
      <c r="C18" s="316">
        <v>-4.8062097900999028</v>
      </c>
      <c r="D18" s="201">
        <v>-12.291643321932478</v>
      </c>
      <c r="E18" s="554"/>
      <c r="F18"/>
      <c r="G18" s="172"/>
    </row>
    <row r="19" spans="1:9">
      <c r="A19" s="194">
        <v>47</v>
      </c>
      <c r="B19" s="194" t="s">
        <v>1037</v>
      </c>
      <c r="C19" s="316">
        <v>-4.660849298677368</v>
      </c>
      <c r="D19" s="201">
        <v>-12.660764378368862</v>
      </c>
      <c r="E19" s="554"/>
      <c r="F19"/>
      <c r="G19" s="172"/>
    </row>
    <row r="20" spans="1:9">
      <c r="A20" s="194">
        <v>49</v>
      </c>
      <c r="B20" s="194" t="s">
        <v>1036</v>
      </c>
      <c r="C20" s="316">
        <v>-3.6006556968123049</v>
      </c>
      <c r="D20" s="201">
        <v>-12.23677742460996</v>
      </c>
      <c r="E20" s="554"/>
      <c r="F20"/>
      <c r="G20" s="172"/>
    </row>
    <row r="21" spans="1:9">
      <c r="A21" s="194">
        <v>51</v>
      </c>
      <c r="B21" s="194" t="s">
        <v>1035</v>
      </c>
      <c r="C21" s="316">
        <v>-5.1855557891389727</v>
      </c>
      <c r="D21" s="201">
        <v>-12.119938059920061</v>
      </c>
      <c r="E21" s="554"/>
      <c r="F21"/>
      <c r="G21" s="172"/>
    </row>
    <row r="22" spans="1:9">
      <c r="A22" s="194">
        <v>53</v>
      </c>
      <c r="B22" s="194" t="s">
        <v>1034</v>
      </c>
      <c r="C22" s="316">
        <v>-2.4404235740248446</v>
      </c>
      <c r="D22" s="201">
        <v>-13.545645484883904</v>
      </c>
      <c r="E22" s="554"/>
      <c r="F22"/>
      <c r="G22" s="172"/>
    </row>
    <row r="23" spans="1:9">
      <c r="A23" s="194">
        <v>55</v>
      </c>
      <c r="B23" s="194" t="s">
        <v>1033</v>
      </c>
      <c r="C23" s="316">
        <v>-3.6143061668182019</v>
      </c>
      <c r="D23" s="201">
        <v>-13.366680466071884</v>
      </c>
      <c r="E23" s="554"/>
      <c r="F23"/>
      <c r="G23" s="172"/>
    </row>
    <row r="24" spans="1:9">
      <c r="A24" s="194">
        <v>57</v>
      </c>
      <c r="B24" s="194" t="s">
        <v>1032</v>
      </c>
      <c r="C24" s="316">
        <v>-2.6735144317317445</v>
      </c>
      <c r="D24" s="201">
        <v>-10.987731569281406</v>
      </c>
      <c r="E24" s="547"/>
      <c r="F24"/>
      <c r="G24" s="172"/>
    </row>
    <row r="25" spans="1:9">
      <c r="A25" s="342"/>
      <c r="B25" s="550"/>
      <c r="C25" s="551"/>
      <c r="D25" s="553"/>
      <c r="E25" s="546"/>
      <c r="F25" s="315"/>
      <c r="H25" s="172"/>
    </row>
    <row r="26" spans="1:9">
      <c r="A26" s="484"/>
      <c r="B26" s="549" t="s">
        <v>459</v>
      </c>
      <c r="C26" s="548">
        <v>-3.9184622826905033</v>
      </c>
      <c r="D26" s="548">
        <v>-12.564845841011531</v>
      </c>
      <c r="E26" s="467"/>
      <c r="F26" s="315"/>
      <c r="H26" s="172"/>
    </row>
    <row r="27" spans="1:9" ht="17" thickBot="1">
      <c r="A27" s="484"/>
      <c r="B27" s="490" t="s">
        <v>453</v>
      </c>
      <c r="C27" s="535">
        <v>0.97014664188104305</v>
      </c>
      <c r="D27" s="535">
        <v>0.74989049178913436</v>
      </c>
      <c r="E27" s="467"/>
      <c r="F27" s="315"/>
      <c r="H27" s="172"/>
    </row>
    <row r="28" spans="1:9">
      <c r="A28" s="484"/>
      <c r="B28" s="541"/>
      <c r="C28" s="542"/>
      <c r="D28" s="545"/>
      <c r="E28" s="544"/>
      <c r="F28" s="315"/>
      <c r="H28" s="172"/>
    </row>
    <row r="29" spans="1:9">
      <c r="A29" s="320" t="s">
        <v>1725</v>
      </c>
      <c r="B29" s="172"/>
      <c r="C29" s="543"/>
      <c r="D29" s="452"/>
      <c r="E29" s="252"/>
      <c r="F29" s="172"/>
      <c r="H29" s="172"/>
    </row>
    <row r="30" spans="1:9">
      <c r="A30" s="264" t="s">
        <v>102</v>
      </c>
      <c r="B30" s="285" t="s">
        <v>1031</v>
      </c>
      <c r="C30" s="284" t="s">
        <v>305</v>
      </c>
      <c r="D30" s="263" t="s">
        <v>500</v>
      </c>
      <c r="E30" s="262" t="s">
        <v>499</v>
      </c>
      <c r="F30"/>
      <c r="H30" s="172"/>
    </row>
    <row r="31" spans="1:9" ht="19">
      <c r="A31" s="312" t="s">
        <v>267</v>
      </c>
      <c r="B31" s="242">
        <v>5</v>
      </c>
      <c r="C31" s="311">
        <v>3.2792743388136798</v>
      </c>
      <c r="D31" s="261">
        <v>2.9809485652972425</v>
      </c>
      <c r="E31" s="260">
        <v>3.5767157761264432</v>
      </c>
      <c r="F31"/>
      <c r="H31" s="172"/>
    </row>
    <row r="32" spans="1:9" ht="18">
      <c r="A32" s="197" t="s">
        <v>466</v>
      </c>
      <c r="B32" s="197" t="s">
        <v>102</v>
      </c>
      <c r="C32" s="195" t="s">
        <v>465</v>
      </c>
      <c r="D32" s="195" t="s">
        <v>464</v>
      </c>
      <c r="E32" s="561"/>
      <c r="F32"/>
      <c r="G32" s="172"/>
    </row>
    <row r="33" spans="1:8">
      <c r="A33" s="194">
        <v>7</v>
      </c>
      <c r="B33" s="194" t="s">
        <v>1030</v>
      </c>
      <c r="C33" s="201">
        <v>-2.4690789140539469</v>
      </c>
      <c r="D33" s="201">
        <v>-13.293535744121776</v>
      </c>
      <c r="E33" s="562"/>
      <c r="F33"/>
      <c r="G33" s="172"/>
    </row>
    <row r="34" spans="1:8">
      <c r="A34" s="194">
        <v>9</v>
      </c>
      <c r="B34" s="194" t="s">
        <v>1029</v>
      </c>
      <c r="C34" s="201">
        <v>-2.1661182860086234</v>
      </c>
      <c r="D34" s="201">
        <v>-13.441287611269949</v>
      </c>
      <c r="E34" s="562"/>
      <c r="F34"/>
      <c r="G34" s="172"/>
    </row>
    <row r="35" spans="1:8">
      <c r="A35" s="194">
        <v>11</v>
      </c>
      <c r="B35" s="194" t="s">
        <v>1028</v>
      </c>
      <c r="C35" s="201">
        <v>-2.1331715114638037</v>
      </c>
      <c r="D35" s="201">
        <v>-14.033620175808093</v>
      </c>
      <c r="E35" s="562"/>
      <c r="F35"/>
      <c r="G35" s="172"/>
    </row>
    <row r="36" spans="1:8">
      <c r="A36" s="194">
        <v>13</v>
      </c>
      <c r="B36" s="194" t="s">
        <v>1027</v>
      </c>
      <c r="C36" s="201">
        <v>-2.3877467295767891</v>
      </c>
      <c r="D36" s="201">
        <v>-13.646654198075291</v>
      </c>
      <c r="E36" s="562"/>
      <c r="F36"/>
      <c r="G36" s="172"/>
    </row>
    <row r="37" spans="1:8">
      <c r="A37" s="194">
        <v>15</v>
      </c>
      <c r="B37" s="194" t="s">
        <v>1026</v>
      </c>
      <c r="C37" s="201">
        <v>-2.9479353954496057</v>
      </c>
      <c r="D37" s="201">
        <v>-13.559698541258138</v>
      </c>
      <c r="E37" s="562"/>
      <c r="F37"/>
      <c r="G37" s="172"/>
    </row>
    <row r="38" spans="1:8">
      <c r="A38" s="194">
        <v>17</v>
      </c>
      <c r="B38" s="194" t="s">
        <v>1025</v>
      </c>
      <c r="C38" s="201">
        <v>-3.1032190172976417</v>
      </c>
      <c r="D38" s="201">
        <v>-13.913736052311926</v>
      </c>
      <c r="E38" s="562"/>
      <c r="F38"/>
      <c r="G38" s="172"/>
    </row>
    <row r="39" spans="1:8">
      <c r="A39" s="194">
        <v>19</v>
      </c>
      <c r="B39" s="194" t="s">
        <v>1024</v>
      </c>
      <c r="C39" s="201">
        <v>-3.1600577999820296</v>
      </c>
      <c r="D39" s="201">
        <v>-13.728352746550781</v>
      </c>
      <c r="E39" s="562"/>
      <c r="F39"/>
      <c r="G39" s="172"/>
    </row>
    <row r="40" spans="1:8">
      <c r="A40" s="194">
        <v>21</v>
      </c>
      <c r="B40" s="194" t="s">
        <v>1023</v>
      </c>
      <c r="C40" s="201">
        <v>-3.4039615877577329</v>
      </c>
      <c r="D40" s="201">
        <v>-13.186336591162918</v>
      </c>
      <c r="E40" s="562"/>
      <c r="F40"/>
      <c r="G40" s="172"/>
    </row>
    <row r="41" spans="1:8">
      <c r="A41" s="194">
        <v>23</v>
      </c>
      <c r="B41" s="194" t="s">
        <v>1022</v>
      </c>
      <c r="C41" s="201">
        <v>-3.4578329645557635</v>
      </c>
      <c r="D41" s="201">
        <v>-13.68943193091987</v>
      </c>
      <c r="E41" s="562"/>
      <c r="F41"/>
      <c r="G41" s="172"/>
    </row>
    <row r="42" spans="1:8">
      <c r="A42" s="194">
        <v>25</v>
      </c>
      <c r="B42" s="194" t="s">
        <v>1021</v>
      </c>
      <c r="C42" s="201">
        <v>-2.7553867872619811</v>
      </c>
      <c r="D42" s="201">
        <v>-13.436363858223492</v>
      </c>
      <c r="E42" s="562"/>
      <c r="F42"/>
      <c r="G42" s="172"/>
    </row>
    <row r="43" spans="1:8">
      <c r="A43" s="194">
        <v>27</v>
      </c>
      <c r="B43" s="194" t="s">
        <v>1020</v>
      </c>
      <c r="C43" s="201">
        <v>-3.1817115393676443</v>
      </c>
      <c r="D43" s="201">
        <v>-13.034335060681212</v>
      </c>
      <c r="E43" s="547"/>
      <c r="F43"/>
      <c r="G43" s="172"/>
    </row>
    <row r="44" spans="1:8">
      <c r="A44" s="342"/>
      <c r="B44" s="550"/>
      <c r="C44" s="551"/>
      <c r="D44" s="552"/>
      <c r="E44" s="560"/>
      <c r="F44" s="315"/>
      <c r="H44" s="172"/>
    </row>
    <row r="45" spans="1:8">
      <c r="A45" s="160"/>
      <c r="B45" s="489" t="s">
        <v>459</v>
      </c>
      <c r="C45" s="368">
        <v>-2.8332927757068691</v>
      </c>
      <c r="D45" s="368">
        <v>-13.542122955489402</v>
      </c>
      <c r="E45" s="302"/>
      <c r="F45" s="172"/>
      <c r="H45" s="172"/>
    </row>
    <row r="46" spans="1:8" ht="17" thickBot="1">
      <c r="A46" s="160"/>
      <c r="B46" s="490" t="s">
        <v>453</v>
      </c>
      <c r="C46" s="366">
        <v>0.47983449295392289</v>
      </c>
      <c r="D46" s="366">
        <v>0.30246715534618107</v>
      </c>
      <c r="E46" s="161"/>
      <c r="F46" s="172"/>
      <c r="H46" s="172"/>
    </row>
    <row r="47" spans="1:8">
      <c r="A47" s="160"/>
      <c r="B47" s="559"/>
      <c r="C47" s="476"/>
      <c r="D47" s="557"/>
      <c r="E47" s="302"/>
      <c r="F47" s="172"/>
      <c r="H47" s="172"/>
    </row>
    <row r="48" spans="1:8">
      <c r="A48" s="160"/>
      <c r="B48" s="526"/>
      <c r="C48" s="558"/>
      <c r="D48" s="556"/>
      <c r="E48" s="467"/>
      <c r="F48" s="172"/>
      <c r="H48" s="172"/>
    </row>
    <row r="49" spans="1:8">
      <c r="A49" s="471" t="s">
        <v>460</v>
      </c>
      <c r="B49" s="489" t="s">
        <v>459</v>
      </c>
      <c r="C49" s="368">
        <v>-3.5068462628001584</v>
      </c>
      <c r="D49" s="368">
        <v>-12.935537160296242</v>
      </c>
      <c r="E49" s="161"/>
      <c r="H49" s="172"/>
    </row>
    <row r="50" spans="1:8" ht="17" thickBot="1">
      <c r="A50" s="468"/>
      <c r="B50" s="490" t="s">
        <v>453</v>
      </c>
      <c r="C50" s="366">
        <v>0.96995332696555148</v>
      </c>
      <c r="D50" s="366">
        <v>0.77908825185106823</v>
      </c>
      <c r="G50" s="172"/>
      <c r="H50" s="172"/>
    </row>
    <row r="51" spans="1:8">
      <c r="G51" s="172"/>
      <c r="H51" s="172"/>
    </row>
    <row r="52" spans="1:8">
      <c r="G52" s="172"/>
      <c r="H52" s="172"/>
    </row>
    <row r="53" spans="1:8">
      <c r="G53" s="172"/>
      <c r="H53" s="172"/>
    </row>
    <row r="54" spans="1:8">
      <c r="G54" s="172"/>
      <c r="H54" s="172"/>
    </row>
    <row r="55" spans="1:8">
      <c r="A55" s="237"/>
      <c r="B55" s="237"/>
      <c r="C55" s="257"/>
      <c r="D55" s="237"/>
      <c r="E55" s="257"/>
      <c r="F55" s="237"/>
      <c r="G55" s="172"/>
      <c r="H55" s="172"/>
    </row>
    <row r="56" spans="1:8">
      <c r="H56" s="172"/>
    </row>
    <row r="57" spans="1:8">
      <c r="H57" s="172"/>
    </row>
    <row r="58" spans="1:8">
      <c r="H58" s="172"/>
    </row>
    <row r="59" spans="1:8">
      <c r="H59" s="172"/>
    </row>
    <row r="60" spans="1:8">
      <c r="H60" s="172"/>
    </row>
    <row r="61" spans="1:8">
      <c r="H61" s="172"/>
    </row>
    <row r="62" spans="1:8">
      <c r="H62" s="172"/>
    </row>
    <row r="63" spans="1:8">
      <c r="B63" s="251"/>
      <c r="C63" s="314"/>
      <c r="D63" s="250"/>
      <c r="E63" s="313"/>
      <c r="F63" s="250"/>
    </row>
    <row r="64" spans="1:8">
      <c r="F64" s="250"/>
    </row>
    <row r="65" spans="6:6">
      <c r="F65" s="250"/>
    </row>
    <row r="66" spans="6:6">
      <c r="F66" s="25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CFBB-5FFE-6449-B464-2FB058335C79}">
  <dimension ref="A1:G72"/>
  <sheetViews>
    <sheetView topLeftCell="A43" workbookViewId="0">
      <selection activeCell="D67" sqref="D67"/>
    </sheetView>
  </sheetViews>
  <sheetFormatPr baseColWidth="10" defaultRowHeight="16"/>
  <cols>
    <col min="1" max="1" width="13.1640625" style="172" bestFit="1" customWidth="1"/>
    <col min="2" max="2" width="10.83203125" style="172"/>
    <col min="3" max="3" width="15" style="252" bestFit="1" customWidth="1"/>
    <col min="4" max="4" width="15" style="172" bestFit="1" customWidth="1"/>
    <col min="5" max="5" width="15" style="252" bestFit="1" customWidth="1"/>
    <col min="6" max="7" width="10.83203125" style="172"/>
  </cols>
  <sheetData>
    <row r="1" spans="1:7">
      <c r="A1" s="249" t="s">
        <v>507</v>
      </c>
      <c r="B1" s="235" t="s">
        <v>1089</v>
      </c>
      <c r="C1" s="249"/>
      <c r="D1" s="235"/>
      <c r="E1" s="249"/>
      <c r="F1"/>
      <c r="G1" s="230"/>
    </row>
    <row r="2" spans="1:7">
      <c r="A2" s="481" t="s">
        <v>505</v>
      </c>
      <c r="B2" s="452" t="s">
        <v>53</v>
      </c>
      <c r="C2" s="481"/>
      <c r="D2" s="452"/>
      <c r="E2" s="481"/>
      <c r="F2"/>
      <c r="G2" s="230"/>
    </row>
    <row r="3" spans="1:7">
      <c r="A3" s="320" t="s">
        <v>568</v>
      </c>
      <c r="B3" s="266"/>
      <c r="C3" s="323"/>
      <c r="D3" s="266"/>
      <c r="E3" s="480"/>
      <c r="F3"/>
      <c r="G3" s="230"/>
    </row>
    <row r="4" spans="1:7">
      <c r="A4" s="264" t="s">
        <v>102</v>
      </c>
      <c r="B4" s="285" t="s">
        <v>466</v>
      </c>
      <c r="C4" s="284" t="s">
        <v>305</v>
      </c>
      <c r="D4" s="263" t="s">
        <v>500</v>
      </c>
      <c r="E4" s="336" t="s">
        <v>499</v>
      </c>
      <c r="F4"/>
      <c r="G4" s="230"/>
    </row>
    <row r="5" spans="1:7" ht="19">
      <c r="A5" s="312" t="s">
        <v>231</v>
      </c>
      <c r="B5" s="242">
        <v>15</v>
      </c>
      <c r="C5" s="311">
        <v>1.0714513037539199</v>
      </c>
      <c r="D5" s="261">
        <v>0.89943060420644405</v>
      </c>
      <c r="E5" s="261">
        <v>1.23</v>
      </c>
      <c r="F5"/>
      <c r="G5" s="230"/>
    </row>
    <row r="6" spans="1:7" ht="18">
      <c r="A6" s="197" t="s">
        <v>466</v>
      </c>
      <c r="B6" s="197" t="s">
        <v>102</v>
      </c>
      <c r="C6" s="195" t="s">
        <v>465</v>
      </c>
      <c r="D6" s="195" t="s">
        <v>464</v>
      </c>
      <c r="E6" s="569"/>
      <c r="F6" s="230"/>
      <c r="G6"/>
    </row>
    <row r="7" spans="1:7">
      <c r="A7" s="194">
        <v>1</v>
      </c>
      <c r="B7" s="194" t="s">
        <v>54</v>
      </c>
      <c r="C7" s="201">
        <v>0.76348621866413913</v>
      </c>
      <c r="D7" s="201">
        <v>-12.578485444832694</v>
      </c>
      <c r="E7" s="562"/>
      <c r="G7"/>
    </row>
    <row r="8" spans="1:7">
      <c r="A8" s="194">
        <v>3</v>
      </c>
      <c r="B8" s="194" t="s">
        <v>234</v>
      </c>
      <c r="C8" s="201">
        <v>0.7881797615892473</v>
      </c>
      <c r="D8" s="201">
        <v>-12.341673274569143</v>
      </c>
      <c r="E8" s="562"/>
      <c r="G8"/>
    </row>
    <row r="9" spans="1:7">
      <c r="A9" s="194">
        <v>5</v>
      </c>
      <c r="B9" s="194" t="s">
        <v>227</v>
      </c>
      <c r="C9" s="201">
        <v>0.73688440885003903</v>
      </c>
      <c r="D9" s="201">
        <v>-11.179780309734303</v>
      </c>
      <c r="E9" s="562"/>
      <c r="G9"/>
    </row>
    <row r="10" spans="1:7">
      <c r="A10" s="194">
        <v>7</v>
      </c>
      <c r="B10" s="194" t="s">
        <v>1088</v>
      </c>
      <c r="C10" s="201">
        <v>0.82112766435813445</v>
      </c>
      <c r="D10" s="201">
        <v>-15.260998404025202</v>
      </c>
      <c r="E10" s="562"/>
      <c r="G10"/>
    </row>
    <row r="11" spans="1:7">
      <c r="A11" s="194">
        <v>9</v>
      </c>
      <c r="B11" s="194" t="s">
        <v>1087</v>
      </c>
      <c r="C11" s="201">
        <v>0.35210669053647081</v>
      </c>
      <c r="D11" s="201">
        <v>-12.518286981473663</v>
      </c>
      <c r="E11" s="562"/>
      <c r="G11"/>
    </row>
    <row r="12" spans="1:7">
      <c r="A12" s="194">
        <v>11</v>
      </c>
      <c r="B12" s="194" t="s">
        <v>1086</v>
      </c>
      <c r="C12" s="201">
        <v>0.38763189217480498</v>
      </c>
      <c r="D12" s="201">
        <v>-13.318276353582403</v>
      </c>
      <c r="E12" s="562"/>
      <c r="G12"/>
    </row>
    <row r="13" spans="1:7">
      <c r="A13" s="194">
        <v>13</v>
      </c>
      <c r="B13" s="194" t="s">
        <v>1085</v>
      </c>
      <c r="C13" s="201">
        <v>0.49579143783524438</v>
      </c>
      <c r="D13" s="201">
        <v>-12.064484216970714</v>
      </c>
      <c r="E13" s="562"/>
      <c r="G13"/>
    </row>
    <row r="14" spans="1:7">
      <c r="A14" s="194">
        <v>15</v>
      </c>
      <c r="B14" s="194" t="s">
        <v>1084</v>
      </c>
      <c r="C14" s="201">
        <v>0.66916631130196724</v>
      </c>
      <c r="D14" s="201">
        <v>-12.166369028178584</v>
      </c>
      <c r="E14" s="562"/>
      <c r="G14"/>
    </row>
    <row r="15" spans="1:7">
      <c r="A15" s="194">
        <v>17</v>
      </c>
      <c r="B15" s="194" t="s">
        <v>1083</v>
      </c>
      <c r="C15" s="201">
        <v>0.42939565196324447</v>
      </c>
      <c r="D15" s="201">
        <v>-12.069699803151897</v>
      </c>
      <c r="E15" s="562"/>
      <c r="G15"/>
    </row>
    <row r="16" spans="1:7">
      <c r="A16" s="194">
        <v>19</v>
      </c>
      <c r="B16" s="194" t="s">
        <v>1082</v>
      </c>
      <c r="C16" s="201">
        <v>0.62184593159060531</v>
      </c>
      <c r="D16" s="201">
        <v>-12.74898870575322</v>
      </c>
      <c r="E16" s="562"/>
      <c r="G16"/>
    </row>
    <row r="17" spans="1:7">
      <c r="A17" s="342"/>
      <c r="B17" s="571"/>
      <c r="C17" s="572"/>
      <c r="D17" s="571"/>
      <c r="E17" s="570"/>
      <c r="F17" s="200"/>
    </row>
    <row r="18" spans="1:7">
      <c r="A18" s="484"/>
      <c r="B18" s="489" t="s">
        <v>459</v>
      </c>
      <c r="C18" s="368">
        <v>0.60656159688638966</v>
      </c>
      <c r="D18" s="368">
        <v>-12.624704252227181</v>
      </c>
      <c r="E18" s="566"/>
      <c r="F18" s="200"/>
    </row>
    <row r="19" spans="1:7" ht="17" thickBot="1">
      <c r="A19" s="484"/>
      <c r="B19" s="490" t="s">
        <v>453</v>
      </c>
      <c r="C19" s="366">
        <v>0.17673627672649803</v>
      </c>
      <c r="D19" s="366">
        <v>1.078056682262921</v>
      </c>
      <c r="E19" s="271"/>
      <c r="F19" s="200"/>
    </row>
    <row r="20" spans="1:7">
      <c r="A20" s="340" t="s">
        <v>700</v>
      </c>
      <c r="B20" s="568"/>
      <c r="C20" s="567"/>
      <c r="D20" s="567"/>
      <c r="E20" s="295"/>
    </row>
    <row r="21" spans="1:7">
      <c r="A21" s="264" t="s">
        <v>102</v>
      </c>
      <c r="B21" s="285" t="s">
        <v>466</v>
      </c>
      <c r="C21" s="284" t="s">
        <v>305</v>
      </c>
      <c r="D21" s="263" t="s">
        <v>500</v>
      </c>
      <c r="E21" s="262" t="s">
        <v>499</v>
      </c>
      <c r="F21"/>
    </row>
    <row r="22" spans="1:7" ht="19">
      <c r="A22" s="312" t="s">
        <v>234</v>
      </c>
      <c r="B22" s="242">
        <v>22</v>
      </c>
      <c r="C22" s="311">
        <v>1.29117007681264</v>
      </c>
      <c r="D22" s="261">
        <v>1.03</v>
      </c>
      <c r="E22" s="260">
        <v>1.5176016222008799</v>
      </c>
      <c r="F22"/>
    </row>
    <row r="23" spans="1:7" ht="19">
      <c r="A23" s="325" t="s">
        <v>227</v>
      </c>
      <c r="B23" s="298">
        <v>58</v>
      </c>
      <c r="C23" s="330">
        <v>1.32520583033512</v>
      </c>
      <c r="D23" s="330">
        <v>1.1414604224218821</v>
      </c>
      <c r="E23" s="329">
        <v>1.4998516629651235</v>
      </c>
      <c r="F23"/>
    </row>
    <row r="24" spans="1:7" ht="18">
      <c r="A24" s="328" t="s">
        <v>466</v>
      </c>
      <c r="B24" s="328" t="s">
        <v>102</v>
      </c>
      <c r="C24" s="326" t="s">
        <v>465</v>
      </c>
      <c r="D24" s="327" t="s">
        <v>464</v>
      </c>
      <c r="E24" s="237"/>
      <c r="G24"/>
    </row>
    <row r="25" spans="1:7">
      <c r="A25" s="255">
        <v>21</v>
      </c>
      <c r="B25" s="255" t="s">
        <v>1081</v>
      </c>
      <c r="C25" s="253">
        <v>1.2709089728674077</v>
      </c>
      <c r="D25" s="584">
        <v>-12.668435813211058</v>
      </c>
      <c r="E25" s="562"/>
      <c r="G25"/>
    </row>
    <row r="26" spans="1:7">
      <c r="A26" s="255">
        <v>23</v>
      </c>
      <c r="B26" s="255" t="s">
        <v>1080</v>
      </c>
      <c r="C26" s="253">
        <v>-2.58576361286012</v>
      </c>
      <c r="D26" s="584">
        <v>-10.468206532026196</v>
      </c>
      <c r="E26" s="562"/>
      <c r="G26"/>
    </row>
    <row r="27" spans="1:7">
      <c r="A27" s="255">
        <v>25</v>
      </c>
      <c r="B27" s="255" t="s">
        <v>1079</v>
      </c>
      <c r="C27" s="253">
        <v>-2.2900859239795364</v>
      </c>
      <c r="D27" s="584">
        <v>-9.4747525971728948</v>
      </c>
      <c r="E27" s="562"/>
      <c r="G27"/>
    </row>
    <row r="28" spans="1:7">
      <c r="A28" s="255">
        <v>27</v>
      </c>
      <c r="B28" s="255" t="s">
        <v>1078</v>
      </c>
      <c r="C28" s="253">
        <v>-0.65579696235071405</v>
      </c>
      <c r="D28" s="584">
        <v>-10.223484846623126</v>
      </c>
      <c r="E28" s="562"/>
      <c r="G28"/>
    </row>
    <row r="29" spans="1:7">
      <c r="A29" s="255">
        <v>29</v>
      </c>
      <c r="B29" s="255" t="s">
        <v>1077</v>
      </c>
      <c r="C29" s="253">
        <v>-0.78399338501815408</v>
      </c>
      <c r="D29" s="584">
        <v>-12.398864761956654</v>
      </c>
      <c r="E29" s="562"/>
      <c r="G29"/>
    </row>
    <row r="30" spans="1:7">
      <c r="A30" s="255">
        <v>31</v>
      </c>
      <c r="B30" s="255" t="s">
        <v>1076</v>
      </c>
      <c r="C30" s="253">
        <v>-1.0867708056218106</v>
      </c>
      <c r="D30" s="584">
        <v>-10.291322053479501</v>
      </c>
      <c r="E30" s="562"/>
      <c r="G30"/>
    </row>
    <row r="31" spans="1:7">
      <c r="A31" s="255">
        <v>33</v>
      </c>
      <c r="B31" s="255" t="s">
        <v>1075</v>
      </c>
      <c r="C31" s="253">
        <v>-2.2650194424487307</v>
      </c>
      <c r="D31" s="584">
        <v>-12.337268625826049</v>
      </c>
      <c r="E31" s="562"/>
      <c r="G31"/>
    </row>
    <row r="32" spans="1:7">
      <c r="A32" s="255">
        <v>35</v>
      </c>
      <c r="B32" s="255" t="s">
        <v>1074</v>
      </c>
      <c r="C32" s="253">
        <v>-0.25989234904391334</v>
      </c>
      <c r="D32" s="584">
        <v>-11.896272033661813</v>
      </c>
      <c r="E32" s="562"/>
      <c r="G32"/>
    </row>
    <row r="33" spans="1:7">
      <c r="A33" s="255">
        <v>37</v>
      </c>
      <c r="B33" s="255" t="s">
        <v>1073</v>
      </c>
      <c r="C33" s="253">
        <v>-4.6807221555905221E-2</v>
      </c>
      <c r="D33" s="584">
        <v>-13.713551830120331</v>
      </c>
      <c r="E33" s="562"/>
      <c r="G33"/>
    </row>
    <row r="34" spans="1:7">
      <c r="A34" s="255">
        <v>39</v>
      </c>
      <c r="B34" s="255" t="s">
        <v>1072</v>
      </c>
      <c r="C34" s="253">
        <v>-0.64898050018513964</v>
      </c>
      <c r="D34" s="584">
        <v>-9.633175195252397</v>
      </c>
      <c r="E34" s="562"/>
      <c r="G34"/>
    </row>
    <row r="35" spans="1:7">
      <c r="A35" s="255">
        <v>41</v>
      </c>
      <c r="B35" s="255" t="s">
        <v>1071</v>
      </c>
      <c r="C35" s="253">
        <v>-2.9228709525977781E-2</v>
      </c>
      <c r="D35" s="585">
        <v>-11.381468234605899</v>
      </c>
      <c r="E35" s="562"/>
      <c r="G35"/>
    </row>
    <row r="36" spans="1:7">
      <c r="A36" s="255">
        <v>43</v>
      </c>
      <c r="B36" s="255" t="s">
        <v>1070</v>
      </c>
      <c r="C36" s="253">
        <v>-6.1237896920089296E-2</v>
      </c>
      <c r="D36" s="274">
        <v>-9.5362226177126246</v>
      </c>
      <c r="E36" s="562"/>
      <c r="G36"/>
    </row>
    <row r="37" spans="1:7">
      <c r="A37" s="255">
        <v>45</v>
      </c>
      <c r="B37" s="255" t="s">
        <v>1069</v>
      </c>
      <c r="C37" s="253">
        <v>-0.46500523259895399</v>
      </c>
      <c r="D37" s="584">
        <v>-9.2647705041517892</v>
      </c>
      <c r="E37" s="562"/>
      <c r="G37"/>
    </row>
    <row r="38" spans="1:7">
      <c r="A38" s="255">
        <v>47</v>
      </c>
      <c r="B38" s="255" t="s">
        <v>1068</v>
      </c>
      <c r="C38" s="253">
        <v>-0.20228752328489885</v>
      </c>
      <c r="D38" s="584">
        <v>-10.628698207955761</v>
      </c>
      <c r="E38" s="562"/>
      <c r="G38"/>
    </row>
    <row r="39" spans="1:7">
      <c r="A39" s="255">
        <v>49</v>
      </c>
      <c r="B39" s="255" t="s">
        <v>1067</v>
      </c>
      <c r="C39" s="253">
        <v>-0.71686421845386639</v>
      </c>
      <c r="D39" s="584">
        <v>-11.519951206046528</v>
      </c>
      <c r="E39" s="562"/>
      <c r="G39"/>
    </row>
    <row r="40" spans="1:7">
      <c r="A40" s="255">
        <v>51</v>
      </c>
      <c r="B40" s="255" t="s">
        <v>1066</v>
      </c>
      <c r="C40" s="253">
        <v>-1.6144464621453587</v>
      </c>
      <c r="D40" s="584">
        <v>-10.537368623968344</v>
      </c>
      <c r="E40" s="562"/>
      <c r="G40"/>
    </row>
    <row r="41" spans="1:7">
      <c r="A41" s="255">
        <v>53</v>
      </c>
      <c r="B41" s="255" t="s">
        <v>1065</v>
      </c>
      <c r="C41" s="253">
        <v>0.21524327473370253</v>
      </c>
      <c r="D41" s="584">
        <v>-12.31678286873187</v>
      </c>
      <c r="E41" s="562"/>
      <c r="G41"/>
    </row>
    <row r="42" spans="1:7">
      <c r="A42" s="255">
        <v>55</v>
      </c>
      <c r="B42" s="255" t="s">
        <v>1064</v>
      </c>
      <c r="C42" s="253">
        <v>-0.47081451723520462</v>
      </c>
      <c r="D42" s="584">
        <v>-12.91864545984728</v>
      </c>
      <c r="E42" s="562"/>
      <c r="G42"/>
    </row>
    <row r="43" spans="1:7">
      <c r="A43" s="255">
        <v>57</v>
      </c>
      <c r="B43" s="255" t="s">
        <v>1063</v>
      </c>
      <c r="C43" s="253">
        <v>-5.6783415689627414</v>
      </c>
      <c r="D43" s="584">
        <v>-13.329792726380969</v>
      </c>
      <c r="E43" s="562"/>
      <c r="G43"/>
    </row>
    <row r="44" spans="1:7">
      <c r="A44" s="255">
        <v>59</v>
      </c>
      <c r="B44" s="255" t="s">
        <v>1062</v>
      </c>
      <c r="C44" s="253">
        <v>0.27543340917409076</v>
      </c>
      <c r="D44" s="584">
        <v>-10.338315505894236</v>
      </c>
      <c r="E44" s="562"/>
      <c r="G44"/>
    </row>
    <row r="45" spans="1:7">
      <c r="A45" s="255">
        <v>61</v>
      </c>
      <c r="B45" s="255" t="s">
        <v>1061</v>
      </c>
      <c r="C45" s="253">
        <v>1.9051442632660174</v>
      </c>
      <c r="D45" s="584">
        <v>-8.2423394675284758</v>
      </c>
      <c r="E45" s="562"/>
      <c r="G45"/>
    </row>
    <row r="46" spans="1:7">
      <c r="A46" s="255">
        <v>63</v>
      </c>
      <c r="B46" s="255" t="s">
        <v>1060</v>
      </c>
      <c r="C46" s="253">
        <v>-4.5814943550937119</v>
      </c>
      <c r="D46" s="584">
        <v>-11.844009528345667</v>
      </c>
      <c r="E46" s="562"/>
      <c r="G46"/>
    </row>
    <row r="47" spans="1:7">
      <c r="A47" s="255">
        <v>65</v>
      </c>
      <c r="B47" s="255" t="s">
        <v>1059</v>
      </c>
      <c r="C47" s="253">
        <v>-4.0236166762202803</v>
      </c>
      <c r="D47" s="584">
        <v>-12.542047376850345</v>
      </c>
      <c r="E47" s="562"/>
      <c r="G47"/>
    </row>
    <row r="48" spans="1:7">
      <c r="A48" s="255">
        <v>67</v>
      </c>
      <c r="B48" s="255" t="s">
        <v>1058</v>
      </c>
      <c r="C48" s="253">
        <v>-5.469160057528299</v>
      </c>
      <c r="D48" s="584">
        <v>-10.395546726907858</v>
      </c>
      <c r="E48" s="562"/>
      <c r="G48"/>
    </row>
    <row r="49" spans="1:7">
      <c r="A49" s="255">
        <v>69</v>
      </c>
      <c r="B49" s="255" t="s">
        <v>1057</v>
      </c>
      <c r="C49" s="253">
        <v>-5.7360444051760506</v>
      </c>
      <c r="D49" s="584">
        <v>-11.912513308161056</v>
      </c>
      <c r="E49" s="562"/>
      <c r="G49"/>
    </row>
    <row r="50" spans="1:7">
      <c r="A50" s="255">
        <v>71</v>
      </c>
      <c r="B50" s="255" t="s">
        <v>1056</v>
      </c>
      <c r="C50" s="253">
        <v>-2.3446013870348992</v>
      </c>
      <c r="D50" s="584">
        <v>-10.493296926851311</v>
      </c>
      <c r="E50" s="562"/>
      <c r="G50"/>
    </row>
    <row r="51" spans="1:7">
      <c r="A51" s="255">
        <v>73</v>
      </c>
      <c r="B51" s="255" t="s">
        <v>1055</v>
      </c>
      <c r="C51" s="253">
        <v>-0.12806054271086409</v>
      </c>
      <c r="D51" s="584">
        <v>-8.6319968498650823</v>
      </c>
      <c r="E51" s="562"/>
      <c r="G51"/>
    </row>
    <row r="52" spans="1:7">
      <c r="A52" s="255">
        <v>75</v>
      </c>
      <c r="B52" s="255" t="s">
        <v>1054</v>
      </c>
      <c r="C52" s="253">
        <v>-1.3484501387076633</v>
      </c>
      <c r="D52" s="584">
        <v>-8.9924736652889283</v>
      </c>
      <c r="E52" s="562"/>
      <c r="G52"/>
    </row>
    <row r="53" spans="1:7">
      <c r="A53" s="255">
        <v>77</v>
      </c>
      <c r="B53" s="255" t="s">
        <v>1053</v>
      </c>
      <c r="C53" s="253">
        <v>-3.616916004240541</v>
      </c>
      <c r="D53" s="585">
        <v>-11.084652001074659</v>
      </c>
      <c r="E53" s="562"/>
      <c r="G53"/>
    </row>
    <row r="54" spans="1:7">
      <c r="A54" s="279"/>
      <c r="B54" s="478"/>
      <c r="C54" s="574"/>
      <c r="D54" s="583"/>
      <c r="E54" s="562"/>
      <c r="G54"/>
    </row>
    <row r="55" spans="1:7">
      <c r="A55" s="449"/>
      <c r="B55" s="489" t="s">
        <v>459</v>
      </c>
      <c r="C55" s="368">
        <v>-1.4980327578918</v>
      </c>
      <c r="D55" s="368">
        <v>-11.000559520534434</v>
      </c>
      <c r="E55" s="575"/>
      <c r="G55"/>
    </row>
    <row r="56" spans="1:7" ht="17" thickBot="1">
      <c r="A56" s="345"/>
      <c r="B56" s="490" t="s">
        <v>453</v>
      </c>
      <c r="C56" s="366">
        <v>2.0382105313450296</v>
      </c>
      <c r="D56" s="535">
        <v>1.4549773807485444</v>
      </c>
      <c r="E56" s="495"/>
      <c r="G56"/>
    </row>
    <row r="57" spans="1:7">
      <c r="A57" s="577" t="s">
        <v>688</v>
      </c>
      <c r="B57" s="568"/>
      <c r="C57" s="576"/>
      <c r="D57" s="576"/>
      <c r="E57" s="172"/>
      <c r="G57"/>
    </row>
    <row r="58" spans="1:7">
      <c r="A58" s="264" t="s">
        <v>102</v>
      </c>
      <c r="B58" s="285" t="s">
        <v>466</v>
      </c>
      <c r="C58" s="284" t="s">
        <v>305</v>
      </c>
      <c r="D58" s="263" t="s">
        <v>500</v>
      </c>
      <c r="E58" s="262" t="s">
        <v>499</v>
      </c>
      <c r="F58"/>
    </row>
    <row r="59" spans="1:7" ht="19">
      <c r="A59" s="312" t="s">
        <v>236</v>
      </c>
      <c r="B59" s="242">
        <v>79</v>
      </c>
      <c r="C59" s="311">
        <v>2.0144762809158401</v>
      </c>
      <c r="D59" s="261">
        <v>1.83957389759662</v>
      </c>
      <c r="E59" s="260">
        <v>2.1760746216750899</v>
      </c>
      <c r="F59"/>
    </row>
    <row r="60" spans="1:7" ht="19">
      <c r="A60" s="325"/>
      <c r="B60" s="298"/>
      <c r="C60" s="298"/>
      <c r="D60" s="298"/>
      <c r="E60" s="318"/>
      <c r="F60"/>
    </row>
    <row r="61" spans="1:7" ht="18">
      <c r="A61" s="197" t="s">
        <v>466</v>
      </c>
      <c r="B61" s="197" t="s">
        <v>102</v>
      </c>
      <c r="C61" s="195" t="s">
        <v>465</v>
      </c>
      <c r="D61" s="195" t="s">
        <v>464</v>
      </c>
      <c r="E61" s="561"/>
      <c r="G61"/>
    </row>
    <row r="62" spans="1:7">
      <c r="A62" s="194">
        <v>79</v>
      </c>
      <c r="B62" s="194" t="s">
        <v>1052</v>
      </c>
      <c r="C62" s="201">
        <v>-2.358080990016564</v>
      </c>
      <c r="D62" s="201">
        <v>-11.002025319387759</v>
      </c>
      <c r="E62" s="547"/>
      <c r="G62"/>
    </row>
    <row r="63" spans="1:7">
      <c r="A63" s="194">
        <v>81</v>
      </c>
      <c r="B63" s="194" t="s">
        <v>1051</v>
      </c>
      <c r="C63" s="201">
        <v>-2.3424953030619546</v>
      </c>
      <c r="D63" s="201">
        <v>-10.009665932967755</v>
      </c>
      <c r="E63" s="547"/>
      <c r="G63"/>
    </row>
    <row r="64" spans="1:7">
      <c r="A64" s="194">
        <v>83</v>
      </c>
      <c r="B64" s="194" t="s">
        <v>1050</v>
      </c>
      <c r="C64" s="201">
        <v>-0.20780112533687611</v>
      </c>
      <c r="D64" s="201">
        <v>-9.3558160386127689</v>
      </c>
      <c r="E64" s="547"/>
      <c r="G64"/>
    </row>
    <row r="65" spans="1:7">
      <c r="A65" s="449"/>
      <c r="B65" s="517"/>
      <c r="C65" s="582"/>
      <c r="D65" s="517"/>
      <c r="E65" s="485"/>
    </row>
    <row r="66" spans="1:7">
      <c r="A66" s="345"/>
      <c r="B66" s="489" t="s">
        <v>459</v>
      </c>
      <c r="C66" s="548">
        <v>-1.6361258061384649</v>
      </c>
      <c r="D66" s="368">
        <v>-10.12250243032276</v>
      </c>
      <c r="E66" s="575"/>
      <c r="G66"/>
    </row>
    <row r="67" spans="1:7" ht="17" thickBot="1">
      <c r="A67" s="345"/>
      <c r="B67" s="490" t="s">
        <v>453</v>
      </c>
      <c r="C67" s="535">
        <v>1.2369900055172969</v>
      </c>
      <c r="D67" s="366">
        <v>0.82888497717049803</v>
      </c>
      <c r="E67" s="466"/>
      <c r="G67"/>
    </row>
    <row r="68" spans="1:7">
      <c r="A68" s="345"/>
      <c r="B68" s="579"/>
      <c r="C68" s="580"/>
      <c r="D68" s="557"/>
      <c r="E68" s="575"/>
      <c r="G68"/>
    </row>
    <row r="69" spans="1:7">
      <c r="A69" s="345"/>
      <c r="B69" s="446"/>
      <c r="C69" s="581"/>
      <c r="D69" s="578"/>
      <c r="E69" s="575"/>
      <c r="G69"/>
    </row>
    <row r="70" spans="1:7">
      <c r="A70" s="487" t="s">
        <v>460</v>
      </c>
      <c r="B70" s="489" t="s">
        <v>459</v>
      </c>
      <c r="C70" s="368">
        <v>-1.006802653057469</v>
      </c>
      <c r="D70" s="368">
        <v>-11.324542283541401</v>
      </c>
      <c r="E70" s="575"/>
      <c r="G70"/>
    </row>
    <row r="71" spans="1:7" ht="17" thickBot="1">
      <c r="A71" s="345"/>
      <c r="B71" s="490" t="s">
        <v>453</v>
      </c>
      <c r="C71" s="366">
        <v>1.9372935553111401</v>
      </c>
      <c r="D71" s="366">
        <v>1.5253284689471813</v>
      </c>
      <c r="E71" s="172"/>
      <c r="G71"/>
    </row>
    <row r="72" spans="1:7">
      <c r="D72" s="252"/>
      <c r="E72" s="172"/>
      <c r="G7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0AD0-6BC6-B744-BA3A-4A61E409BB25}">
  <dimension ref="A1:J31"/>
  <sheetViews>
    <sheetView workbookViewId="0">
      <selection activeCell="E28" sqref="A1:E28"/>
    </sheetView>
  </sheetViews>
  <sheetFormatPr baseColWidth="10" defaultRowHeight="16"/>
  <cols>
    <col min="1" max="1" width="13.1640625" bestFit="1" customWidth="1"/>
    <col min="2" max="2" width="12" bestFit="1" customWidth="1"/>
    <col min="3" max="4" width="15" bestFit="1" customWidth="1"/>
  </cols>
  <sheetData>
    <row r="1" spans="1:9">
      <c r="A1" s="249" t="s">
        <v>507</v>
      </c>
      <c r="B1" s="235" t="s">
        <v>1089</v>
      </c>
      <c r="C1" s="249"/>
      <c r="D1" s="235"/>
      <c r="E1" s="271"/>
    </row>
    <row r="2" spans="1:9">
      <c r="A2" s="481" t="s">
        <v>505</v>
      </c>
      <c r="B2" s="452" t="s">
        <v>57</v>
      </c>
      <c r="C2" s="481"/>
      <c r="D2" s="452"/>
      <c r="E2" s="482"/>
    </row>
    <row r="3" spans="1:9">
      <c r="A3" s="320" t="s">
        <v>1102</v>
      </c>
      <c r="B3" s="266"/>
      <c r="C3" s="323"/>
      <c r="D3" s="266"/>
      <c r="E3" s="319"/>
    </row>
    <row r="4" spans="1:9" ht="18">
      <c r="A4" s="328" t="s">
        <v>466</v>
      </c>
      <c r="B4" s="328" t="s">
        <v>102</v>
      </c>
      <c r="C4" s="328" t="s">
        <v>504</v>
      </c>
      <c r="D4" s="197" t="s">
        <v>503</v>
      </c>
      <c r="E4" s="598"/>
    </row>
    <row r="5" spans="1:9">
      <c r="A5" s="255">
        <v>1</v>
      </c>
      <c r="B5" s="256" t="s">
        <v>1101</v>
      </c>
      <c r="C5" s="586">
        <v>-2.3055036000000002</v>
      </c>
      <c r="D5" s="379">
        <v>-10.274662728112039</v>
      </c>
      <c r="E5" s="599"/>
    </row>
    <row r="6" spans="1:9">
      <c r="A6" s="255">
        <v>2</v>
      </c>
      <c r="B6" s="256" t="s">
        <v>1100</v>
      </c>
      <c r="C6" s="586">
        <v>-3.8036235</v>
      </c>
      <c r="D6" s="254">
        <v>-12.477540059748801</v>
      </c>
      <c r="E6" s="599"/>
    </row>
    <row r="7" spans="1:9">
      <c r="A7" s="255">
        <v>3</v>
      </c>
      <c r="B7" s="256" t="s">
        <v>1099</v>
      </c>
      <c r="C7" s="586">
        <v>-4.5928040000000001</v>
      </c>
      <c r="D7" s="254">
        <v>-12.807813625956101</v>
      </c>
      <c r="E7" s="599"/>
    </row>
    <row r="8" spans="1:9">
      <c r="A8" s="255">
        <v>4</v>
      </c>
      <c r="B8" s="256" t="s">
        <v>1098</v>
      </c>
      <c r="C8" s="586">
        <v>-2.6053213999999998</v>
      </c>
      <c r="D8" s="254">
        <v>-11.241307555527909</v>
      </c>
      <c r="E8" s="599"/>
    </row>
    <row r="9" spans="1:9">
      <c r="A9" s="595"/>
      <c r="B9" s="478"/>
      <c r="C9" s="596"/>
      <c r="D9" s="597"/>
      <c r="E9" s="271"/>
    </row>
    <row r="10" spans="1:9">
      <c r="A10" s="594"/>
      <c r="B10" s="549" t="s">
        <v>459</v>
      </c>
      <c r="C10" s="548">
        <v>-3.3268131249999997</v>
      </c>
      <c r="D10" s="548">
        <v>-11.700330992336212</v>
      </c>
      <c r="E10" s="566"/>
      <c r="H10" s="521"/>
      <c r="I10" s="521"/>
    </row>
    <row r="11" spans="1:9" ht="17" thickBot="1">
      <c r="A11" s="594"/>
      <c r="B11" s="593" t="s">
        <v>453</v>
      </c>
      <c r="C11" s="535">
        <v>1.0635952369816433</v>
      </c>
      <c r="D11" s="535">
        <v>1.1653045715453196</v>
      </c>
      <c r="E11" s="485"/>
      <c r="H11" s="521"/>
      <c r="I11" s="521"/>
    </row>
    <row r="12" spans="1:9">
      <c r="A12" s="589" t="s">
        <v>1097</v>
      </c>
      <c r="B12" s="568"/>
      <c r="C12" s="591"/>
      <c r="D12" s="592"/>
      <c r="E12" s="252"/>
      <c r="H12" s="588"/>
      <c r="I12" s="521"/>
    </row>
    <row r="13" spans="1:9">
      <c r="A13" s="265" t="s">
        <v>102</v>
      </c>
      <c r="B13" s="284" t="s">
        <v>466</v>
      </c>
      <c r="C13" s="284" t="s">
        <v>1096</v>
      </c>
      <c r="D13" s="346" t="s">
        <v>500</v>
      </c>
      <c r="E13" s="590" t="s">
        <v>499</v>
      </c>
      <c r="H13" s="521"/>
      <c r="I13" s="521"/>
    </row>
    <row r="14" spans="1:9">
      <c r="A14" s="300" t="s">
        <v>58</v>
      </c>
      <c r="B14" s="298">
        <v>18</v>
      </c>
      <c r="C14" s="614">
        <v>347</v>
      </c>
      <c r="D14" s="298">
        <v>16.18</v>
      </c>
      <c r="E14" s="310">
        <v>14.19</v>
      </c>
      <c r="H14" s="521"/>
      <c r="I14" s="521"/>
    </row>
    <row r="15" spans="1:9" ht="18">
      <c r="A15" s="328" t="s">
        <v>466</v>
      </c>
      <c r="B15" s="328" t="s">
        <v>102</v>
      </c>
      <c r="C15" s="328" t="s">
        <v>504</v>
      </c>
      <c r="D15" s="331" t="s">
        <v>503</v>
      </c>
      <c r="E15" s="539"/>
      <c r="H15" s="521"/>
      <c r="I15" s="521"/>
    </row>
    <row r="16" spans="1:9">
      <c r="A16" s="255">
        <v>1</v>
      </c>
      <c r="B16" s="256" t="s">
        <v>1095</v>
      </c>
      <c r="C16" s="254">
        <v>-3.4210108031490125</v>
      </c>
      <c r="D16" s="254">
        <v>-12.500951372741579</v>
      </c>
      <c r="E16" s="507"/>
      <c r="H16" s="521"/>
      <c r="I16" s="521"/>
    </row>
    <row r="17" spans="1:10">
      <c r="A17" s="255">
        <v>2</v>
      </c>
      <c r="B17" s="256" t="s">
        <v>1094</v>
      </c>
      <c r="C17" s="254">
        <v>-1.6326003820321702</v>
      </c>
      <c r="D17" s="254">
        <v>-12.003976836978666</v>
      </c>
      <c r="E17" s="507"/>
    </row>
    <row r="18" spans="1:10">
      <c r="A18" s="255">
        <v>3</v>
      </c>
      <c r="B18" s="256" t="s">
        <v>1093</v>
      </c>
      <c r="C18" s="254">
        <v>-5.0216869566372964</v>
      </c>
      <c r="D18" s="254">
        <v>-12.880718452055845</v>
      </c>
      <c r="E18" s="507"/>
    </row>
    <row r="19" spans="1:10">
      <c r="A19" s="255">
        <v>4</v>
      </c>
      <c r="B19" s="256" t="s">
        <v>1092</v>
      </c>
      <c r="C19" s="254">
        <v>-5.5210798235082121</v>
      </c>
      <c r="D19" s="254">
        <v>-13.673484552870537</v>
      </c>
      <c r="E19" s="507"/>
    </row>
    <row r="20" spans="1:10">
      <c r="A20" s="255">
        <v>5</v>
      </c>
      <c r="B20" s="256" t="s">
        <v>1091</v>
      </c>
      <c r="C20" s="254">
        <v>-4.0492152216529433</v>
      </c>
      <c r="D20" s="254">
        <v>-12.643802585214015</v>
      </c>
      <c r="E20" s="507"/>
    </row>
    <row r="21" spans="1:10">
      <c r="A21" s="255">
        <v>6</v>
      </c>
      <c r="B21" s="256" t="s">
        <v>1090</v>
      </c>
      <c r="C21" s="254">
        <v>-3.4931905423851246</v>
      </c>
      <c r="D21" s="254">
        <v>-12.458480933001143</v>
      </c>
      <c r="E21" s="507"/>
    </row>
    <row r="22" spans="1:10">
      <c r="A22" s="279"/>
      <c r="B22" s="478"/>
      <c r="C22" s="478"/>
      <c r="D22" s="478"/>
      <c r="E22" s="462"/>
    </row>
    <row r="23" spans="1:10">
      <c r="A23" s="345"/>
      <c r="B23" s="549" t="s">
        <v>459</v>
      </c>
      <c r="C23" s="368">
        <v>-3.8564639548941266</v>
      </c>
      <c r="D23" s="368">
        <v>-12.69356912214363</v>
      </c>
      <c r="E23" s="462"/>
    </row>
    <row r="24" spans="1:10" ht="17" thickBot="1">
      <c r="A24" s="345"/>
      <c r="B24" s="490" t="s">
        <v>453</v>
      </c>
      <c r="C24" s="535">
        <v>1.3735355761663646</v>
      </c>
      <c r="D24" s="366">
        <v>0.55957866383186927</v>
      </c>
      <c r="E24" s="462"/>
    </row>
    <row r="25" spans="1:10">
      <c r="A25" s="345"/>
      <c r="B25" s="541"/>
      <c r="C25" s="600"/>
      <c r="D25" s="600"/>
      <c r="E25" s="462"/>
    </row>
    <row r="26" spans="1:10">
      <c r="A26" s="345"/>
      <c r="B26" s="446"/>
      <c r="C26" s="558"/>
      <c r="D26" s="558"/>
      <c r="E26" s="462"/>
    </row>
    <row r="27" spans="1:10">
      <c r="A27" s="512" t="s">
        <v>460</v>
      </c>
      <c r="B27" s="549" t="s">
        <v>459</v>
      </c>
      <c r="C27" s="548">
        <v>-3.6446036229364767</v>
      </c>
      <c r="D27" s="548">
        <v>-12.296273870220663</v>
      </c>
      <c r="E27" s="462"/>
    </row>
    <row r="28" spans="1:10" ht="17" thickBot="1">
      <c r="A28" s="447"/>
      <c r="B28" s="593" t="s">
        <v>453</v>
      </c>
      <c r="C28" s="535">
        <v>1.2247438001122919</v>
      </c>
      <c r="D28" s="535">
        <v>0.94322722586286323</v>
      </c>
      <c r="E28" s="172"/>
    </row>
    <row r="29" spans="1:10">
      <c r="A29" s="172"/>
      <c r="B29" s="172"/>
      <c r="C29" s="172"/>
      <c r="D29" s="172"/>
      <c r="E29" s="172"/>
      <c r="F29" s="521"/>
      <c r="G29" s="521"/>
      <c r="H29" s="521"/>
      <c r="I29" s="521"/>
      <c r="J29" s="521"/>
    </row>
    <row r="30" spans="1:10">
      <c r="A30" s="172"/>
      <c r="B30" s="172"/>
      <c r="C30" s="172"/>
      <c r="D30" s="172"/>
      <c r="E30" s="172"/>
      <c r="F30" s="587"/>
      <c r="G30" s="588"/>
      <c r="H30" s="587"/>
      <c r="I30" s="588"/>
      <c r="J30" s="521"/>
    </row>
    <row r="31" spans="1:10">
      <c r="F31" s="521"/>
      <c r="G31" s="521"/>
      <c r="H31" s="521"/>
      <c r="I31" s="521"/>
      <c r="J31" s="521"/>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2F00B-5C29-104D-BFEE-628160021B9D}">
  <dimension ref="A1:H34"/>
  <sheetViews>
    <sheetView workbookViewId="0">
      <selection activeCell="E31" sqref="A1:E31"/>
    </sheetView>
  </sheetViews>
  <sheetFormatPr baseColWidth="10" defaultRowHeight="16"/>
  <cols>
    <col min="1" max="1" width="13.1640625" bestFit="1" customWidth="1"/>
    <col min="3" max="4" width="15" bestFit="1" customWidth="1"/>
  </cols>
  <sheetData>
    <row r="1" spans="1:7">
      <c r="A1" s="249" t="s">
        <v>507</v>
      </c>
      <c r="B1" s="235" t="s">
        <v>1089</v>
      </c>
      <c r="C1" s="249"/>
      <c r="D1" s="235"/>
      <c r="E1" s="271"/>
    </row>
    <row r="2" spans="1:7">
      <c r="A2" s="481" t="s">
        <v>505</v>
      </c>
      <c r="B2" s="452" t="s">
        <v>61</v>
      </c>
      <c r="C2" s="481"/>
      <c r="D2" s="452"/>
      <c r="E2" s="482"/>
    </row>
    <row r="3" spans="1:7">
      <c r="A3" s="320" t="s">
        <v>568</v>
      </c>
      <c r="B3" s="601"/>
      <c r="C3" s="602"/>
      <c r="D3" s="601"/>
      <c r="E3" s="603"/>
    </row>
    <row r="4" spans="1:7">
      <c r="A4" s="264" t="s">
        <v>102</v>
      </c>
      <c r="B4" s="285" t="s">
        <v>466</v>
      </c>
      <c r="C4" s="284" t="s">
        <v>305</v>
      </c>
      <c r="D4" s="263" t="s">
        <v>500</v>
      </c>
      <c r="E4" s="262" t="s">
        <v>499</v>
      </c>
    </row>
    <row r="5" spans="1:7" ht="19">
      <c r="A5" s="312" t="s">
        <v>63</v>
      </c>
      <c r="B5" s="242">
        <v>32</v>
      </c>
      <c r="C5" s="311">
        <v>0.99006379958131996</v>
      </c>
      <c r="D5" s="261">
        <v>0.81448553240004096</v>
      </c>
      <c r="E5" s="260">
        <v>1.1628804869331106</v>
      </c>
    </row>
    <row r="6" spans="1:7" ht="18">
      <c r="A6" s="328" t="s">
        <v>466</v>
      </c>
      <c r="B6" s="328" t="s">
        <v>102</v>
      </c>
      <c r="C6" s="327" t="s">
        <v>465</v>
      </c>
      <c r="D6" s="195" t="s">
        <v>464</v>
      </c>
      <c r="E6" s="522"/>
    </row>
    <row r="7" spans="1:7">
      <c r="A7" s="194">
        <v>0</v>
      </c>
      <c r="B7" s="294" t="s">
        <v>1124</v>
      </c>
      <c r="C7" s="202">
        <v>1.0256079484352922</v>
      </c>
      <c r="D7" s="202">
        <v>-8.1139722454825911</v>
      </c>
      <c r="E7" s="605"/>
    </row>
    <row r="8" spans="1:7">
      <c r="A8" s="194">
        <v>2</v>
      </c>
      <c r="B8" s="294" t="s">
        <v>1123</v>
      </c>
      <c r="C8" s="202">
        <v>0.77005301096752798</v>
      </c>
      <c r="D8" s="202">
        <v>-9.066646564501502</v>
      </c>
      <c r="E8" s="605"/>
    </row>
    <row r="9" spans="1:7">
      <c r="A9" s="194">
        <v>4</v>
      </c>
      <c r="B9" s="294" t="s">
        <v>1122</v>
      </c>
      <c r="C9" s="202">
        <v>3.0171194546339732</v>
      </c>
      <c r="D9" s="202">
        <v>-9.8055433168408843</v>
      </c>
      <c r="E9" s="605"/>
    </row>
    <row r="10" spans="1:7">
      <c r="A10" s="194">
        <v>6</v>
      </c>
      <c r="B10" s="294" t="s">
        <v>1121</v>
      </c>
      <c r="C10" s="202">
        <v>2.5393967035192246</v>
      </c>
      <c r="D10" s="202">
        <v>-10.987377361638105</v>
      </c>
      <c r="E10" s="605"/>
    </row>
    <row r="11" spans="1:7">
      <c r="A11" s="194">
        <v>8</v>
      </c>
      <c r="B11" s="294" t="s">
        <v>1120</v>
      </c>
      <c r="C11" s="202">
        <v>-3.4061793858255562</v>
      </c>
      <c r="D11" s="202">
        <v>-4.5097154125377035</v>
      </c>
      <c r="E11" s="605"/>
      <c r="F11" s="282"/>
      <c r="G11" s="172"/>
    </row>
    <row r="12" spans="1:7">
      <c r="A12" s="194">
        <v>10</v>
      </c>
      <c r="B12" s="294" t="s">
        <v>1119</v>
      </c>
      <c r="C12" s="202">
        <v>-1.736750865950214</v>
      </c>
      <c r="D12" s="202">
        <v>-4.8345436606116809</v>
      </c>
      <c r="E12" s="604"/>
      <c r="F12" s="282"/>
      <c r="G12" s="172"/>
    </row>
    <row r="13" spans="1:7">
      <c r="A13" s="194">
        <v>12</v>
      </c>
      <c r="B13" s="294" t="s">
        <v>1118</v>
      </c>
      <c r="C13" s="202">
        <v>2.7330726487408428</v>
      </c>
      <c r="D13" s="202">
        <v>-4.2969542783589469</v>
      </c>
      <c r="E13" s="604"/>
      <c r="F13" s="282"/>
      <c r="G13" s="172"/>
    </row>
    <row r="14" spans="1:7">
      <c r="A14" s="194">
        <v>14</v>
      </c>
      <c r="B14" s="294" t="s">
        <v>1117</v>
      </c>
      <c r="C14" s="202">
        <v>1.2042846551621262</v>
      </c>
      <c r="D14" s="202">
        <v>-8.0742239835015663</v>
      </c>
      <c r="E14" s="604"/>
      <c r="F14" s="282"/>
      <c r="G14" s="172"/>
    </row>
    <row r="15" spans="1:7">
      <c r="A15" s="194">
        <v>16</v>
      </c>
      <c r="B15" s="294" t="s">
        <v>1116</v>
      </c>
      <c r="C15" s="202">
        <v>0.84661134423272943</v>
      </c>
      <c r="D15" s="202">
        <v>-10.45103025686811</v>
      </c>
      <c r="E15" s="604"/>
      <c r="F15" s="282"/>
      <c r="G15" s="172"/>
    </row>
    <row r="16" spans="1:7">
      <c r="A16" s="194">
        <v>18</v>
      </c>
      <c r="B16" s="294" t="s">
        <v>1115</v>
      </c>
      <c r="C16" s="202">
        <v>-2.9720337679047235</v>
      </c>
      <c r="D16" s="202">
        <v>-11.835348228661053</v>
      </c>
      <c r="E16" s="604"/>
      <c r="F16" s="282"/>
      <c r="G16" s="172"/>
    </row>
    <row r="17" spans="1:8">
      <c r="A17" s="194">
        <v>20</v>
      </c>
      <c r="B17" s="294" t="s">
        <v>1114</v>
      </c>
      <c r="C17" s="202">
        <v>-5.3543917132226984</v>
      </c>
      <c r="D17" s="202">
        <v>-9.6810253028710065</v>
      </c>
      <c r="E17" s="604"/>
      <c r="F17" s="282"/>
      <c r="G17" s="172"/>
    </row>
    <row r="18" spans="1:8">
      <c r="A18" s="194">
        <v>22</v>
      </c>
      <c r="B18" s="294" t="s">
        <v>1113</v>
      </c>
      <c r="C18" s="202">
        <v>-3.3473428144348674</v>
      </c>
      <c r="D18" s="202">
        <v>-10.019989374313319</v>
      </c>
      <c r="E18" s="604"/>
      <c r="F18" s="282"/>
      <c r="G18" s="172"/>
    </row>
    <row r="19" spans="1:8">
      <c r="A19" s="194">
        <v>24</v>
      </c>
      <c r="B19" s="294" t="s">
        <v>1112</v>
      </c>
      <c r="C19" s="202">
        <v>-3.1029888438749489</v>
      </c>
      <c r="D19" s="202">
        <v>-10.394500553785431</v>
      </c>
      <c r="E19" s="604"/>
      <c r="F19" s="282"/>
      <c r="G19" s="172"/>
    </row>
    <row r="20" spans="1:8">
      <c r="A20" s="194">
        <v>26</v>
      </c>
      <c r="B20" s="294" t="s">
        <v>1111</v>
      </c>
      <c r="C20" s="202">
        <v>-0.53081077888154049</v>
      </c>
      <c r="D20" s="202">
        <v>-11.886677673229951</v>
      </c>
      <c r="E20" s="604"/>
      <c r="F20" s="282"/>
      <c r="G20" s="172"/>
    </row>
    <row r="21" spans="1:8">
      <c r="A21" s="194">
        <v>28</v>
      </c>
      <c r="B21" s="294" t="s">
        <v>1110</v>
      </c>
      <c r="C21" s="202">
        <v>-0.28370406381706637</v>
      </c>
      <c r="D21" s="202">
        <v>-10.830780771698604</v>
      </c>
      <c r="E21" s="604"/>
      <c r="F21" s="282"/>
      <c r="G21" s="172"/>
    </row>
    <row r="22" spans="1:8">
      <c r="A22" s="194">
        <v>30</v>
      </c>
      <c r="B22" s="294" t="s">
        <v>1109</v>
      </c>
      <c r="C22" s="202">
        <v>-1.8747633567162185</v>
      </c>
      <c r="D22" s="202">
        <v>-13.178998677513787</v>
      </c>
      <c r="E22" s="604"/>
      <c r="F22" s="282"/>
      <c r="G22" s="172"/>
    </row>
    <row r="23" spans="1:8">
      <c r="A23" s="194">
        <v>32</v>
      </c>
      <c r="B23" s="294" t="s">
        <v>1108</v>
      </c>
      <c r="C23" s="202">
        <v>-2.3543860647821102</v>
      </c>
      <c r="D23" s="202">
        <v>-11.659340885088234</v>
      </c>
      <c r="E23" s="604"/>
      <c r="F23" s="282"/>
      <c r="G23" s="172"/>
    </row>
    <row r="24" spans="1:8">
      <c r="A24" s="194">
        <v>34</v>
      </c>
      <c r="B24" s="294" t="s">
        <v>1107</v>
      </c>
      <c r="C24" s="202">
        <v>-4.7031623022255449</v>
      </c>
      <c r="D24" s="202">
        <v>-11.72558642066015</v>
      </c>
      <c r="E24" s="604"/>
      <c r="F24" s="282"/>
      <c r="G24" s="172"/>
    </row>
    <row r="25" spans="1:8">
      <c r="A25" s="194">
        <v>36</v>
      </c>
      <c r="B25" s="294" t="s">
        <v>1106</v>
      </c>
      <c r="C25" s="202">
        <v>-2.4279496420117272</v>
      </c>
      <c r="D25" s="202">
        <v>-10.880742739705349</v>
      </c>
      <c r="E25" s="604"/>
      <c r="F25" s="282"/>
      <c r="G25" s="172"/>
    </row>
    <row r="26" spans="1:8">
      <c r="A26" s="194">
        <v>38</v>
      </c>
      <c r="B26" s="294" t="s">
        <v>1105</v>
      </c>
      <c r="C26" s="202">
        <v>-4.2658623012281183</v>
      </c>
      <c r="D26" s="202">
        <v>-11.015402520422088</v>
      </c>
      <c r="E26" s="604"/>
      <c r="F26" s="282"/>
      <c r="G26" s="172"/>
    </row>
    <row r="27" spans="1:8">
      <c r="A27" s="194">
        <v>40</v>
      </c>
      <c r="B27" s="294" t="s">
        <v>1104</v>
      </c>
      <c r="C27" s="202">
        <v>-3.5407262242713355</v>
      </c>
      <c r="D27" s="202">
        <v>-11.52719372136362</v>
      </c>
      <c r="E27" s="604"/>
      <c r="F27" s="282"/>
      <c r="G27" s="172"/>
    </row>
    <row r="28" spans="1:8">
      <c r="A28" s="194">
        <v>42</v>
      </c>
      <c r="B28" s="294" t="s">
        <v>1103</v>
      </c>
      <c r="C28" s="202">
        <v>-2.0259304145080899</v>
      </c>
      <c r="D28" s="202">
        <v>-10.26961961921211</v>
      </c>
      <c r="E28" s="604"/>
      <c r="F28" s="282"/>
      <c r="G28" s="172"/>
    </row>
    <row r="29" spans="1:8">
      <c r="A29" s="525"/>
      <c r="B29" s="517"/>
      <c r="C29" s="517"/>
      <c r="D29" s="246"/>
      <c r="E29" s="575"/>
      <c r="F29" s="172"/>
      <c r="G29" s="172"/>
      <c r="H29" s="172"/>
    </row>
    <row r="30" spans="1:8">
      <c r="A30" s="487" t="s">
        <v>460</v>
      </c>
      <c r="B30" s="371" t="s">
        <v>459</v>
      </c>
      <c r="C30" s="368">
        <v>-1.3541289442710474</v>
      </c>
      <c r="D30" s="378">
        <v>-9.7747824349484471</v>
      </c>
      <c r="E30" s="302"/>
      <c r="F30" s="172"/>
      <c r="G30" s="172"/>
      <c r="H30" s="172"/>
    </row>
    <row r="31" spans="1:8" ht="17" thickBot="1">
      <c r="A31" s="160"/>
      <c r="B31" s="370" t="s">
        <v>453</v>
      </c>
      <c r="C31" s="366">
        <v>2.5044732870591138</v>
      </c>
      <c r="D31" s="535">
        <v>2.4447406546684602</v>
      </c>
      <c r="F31" s="172"/>
      <c r="G31" s="172"/>
      <c r="H31" s="172"/>
    </row>
    <row r="32" spans="1:8">
      <c r="B32" s="172"/>
      <c r="C32" s="172"/>
      <c r="D32" s="172"/>
      <c r="E32" s="172"/>
      <c r="F32" s="172"/>
      <c r="G32" s="172"/>
      <c r="H32" s="172"/>
    </row>
    <row r="33" spans="2:8">
      <c r="B33" s="172"/>
      <c r="C33" s="172"/>
      <c r="D33" s="172"/>
      <c r="E33" s="172"/>
      <c r="F33" s="172"/>
      <c r="G33" s="172"/>
      <c r="H33" s="172"/>
    </row>
    <row r="34" spans="2:8">
      <c r="B34" s="172"/>
      <c r="C34" s="172"/>
      <c r="D34" s="172"/>
      <c r="E34" s="172"/>
      <c r="F34" s="172"/>
      <c r="G34" s="172"/>
      <c r="H34" s="17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2E90-C754-604F-8F52-1ABCDDD79CDD}">
  <dimension ref="A1:L110"/>
  <sheetViews>
    <sheetView workbookViewId="0">
      <selection sqref="A1:E110"/>
    </sheetView>
  </sheetViews>
  <sheetFormatPr baseColWidth="10" defaultRowHeight="16"/>
  <cols>
    <col min="1" max="1" width="13.1640625" style="200" bestFit="1" customWidth="1"/>
    <col min="2" max="2" width="10.83203125" style="172"/>
    <col min="3" max="3" width="15" style="252" bestFit="1" customWidth="1"/>
    <col min="4" max="4" width="15" style="172" bestFit="1" customWidth="1"/>
    <col min="5" max="5" width="15" style="252" bestFit="1" customWidth="1"/>
    <col min="6" max="6" width="10.83203125" style="172"/>
  </cols>
  <sheetData>
    <row r="1" spans="1:6">
      <c r="A1" s="249" t="s">
        <v>507</v>
      </c>
      <c r="B1" s="235" t="s">
        <v>1089</v>
      </c>
      <c r="C1" s="249"/>
      <c r="D1" s="235"/>
      <c r="E1" s="249"/>
    </row>
    <row r="2" spans="1:6">
      <c r="A2" s="481" t="s">
        <v>505</v>
      </c>
      <c r="B2" s="452" t="s">
        <v>64</v>
      </c>
      <c r="C2" s="481"/>
      <c r="D2" s="452"/>
      <c r="E2" s="481"/>
    </row>
    <row r="3" spans="1:6">
      <c r="A3" s="333" t="s">
        <v>568</v>
      </c>
      <c r="B3" s="601"/>
      <c r="C3" s="602"/>
      <c r="D3" s="601"/>
      <c r="E3" s="602"/>
    </row>
    <row r="4" spans="1:6">
      <c r="A4" s="265" t="s">
        <v>102</v>
      </c>
      <c r="B4" s="284" t="s">
        <v>466</v>
      </c>
      <c r="C4" s="284" t="s">
        <v>305</v>
      </c>
      <c r="D4" s="346" t="s">
        <v>500</v>
      </c>
      <c r="E4" s="336" t="s">
        <v>499</v>
      </c>
    </row>
    <row r="5" spans="1:6">
      <c r="A5" s="345" t="s">
        <v>292</v>
      </c>
      <c r="B5" s="242">
        <v>41</v>
      </c>
      <c r="C5" s="261">
        <v>0.85499999999999998</v>
      </c>
      <c r="D5" s="261">
        <v>0.24299999999999999</v>
      </c>
      <c r="E5" s="344">
        <v>1.367</v>
      </c>
    </row>
    <row r="6" spans="1:6">
      <c r="A6" s="300" t="s">
        <v>288</v>
      </c>
      <c r="B6" s="298">
        <v>142</v>
      </c>
      <c r="C6" s="330">
        <v>1.0538350314527301</v>
      </c>
      <c r="D6" s="330">
        <v>0.947995747466163</v>
      </c>
      <c r="E6" s="343">
        <v>1.1539534298340219</v>
      </c>
    </row>
    <row r="7" spans="1:6" ht="18">
      <c r="A7" s="197" t="s">
        <v>466</v>
      </c>
      <c r="B7" s="197" t="s">
        <v>102</v>
      </c>
      <c r="C7" s="195" t="s">
        <v>465</v>
      </c>
      <c r="D7" s="195" t="s">
        <v>464</v>
      </c>
      <c r="E7" s="282"/>
      <c r="F7"/>
    </row>
    <row r="8" spans="1:6">
      <c r="A8" s="332">
        <v>0</v>
      </c>
      <c r="B8" s="339" t="s">
        <v>1205</v>
      </c>
      <c r="C8" s="338">
        <v>0.85</v>
      </c>
      <c r="D8" s="338">
        <v>-12.595000000000001</v>
      </c>
      <c r="E8" s="494"/>
      <c r="F8"/>
    </row>
    <row r="9" spans="1:6">
      <c r="A9" s="332">
        <v>2</v>
      </c>
      <c r="B9" s="339" t="s">
        <v>292</v>
      </c>
      <c r="C9" s="338">
        <v>0.59</v>
      </c>
      <c r="D9" s="338">
        <v>-12.631</v>
      </c>
      <c r="E9" s="494"/>
      <c r="F9"/>
    </row>
    <row r="10" spans="1:6">
      <c r="A10" s="332">
        <v>4</v>
      </c>
      <c r="B10" s="339" t="s">
        <v>309</v>
      </c>
      <c r="C10" s="338">
        <v>0.63</v>
      </c>
      <c r="D10" s="338">
        <v>-11.746</v>
      </c>
      <c r="E10" s="494"/>
      <c r="F10"/>
    </row>
    <row r="11" spans="1:6">
      <c r="A11" s="332">
        <v>6</v>
      </c>
      <c r="B11" s="294" t="s">
        <v>1204</v>
      </c>
      <c r="C11" s="202">
        <v>0.59</v>
      </c>
      <c r="D11" s="202">
        <v>-11.404</v>
      </c>
      <c r="E11" s="492"/>
      <c r="F11"/>
    </row>
    <row r="12" spans="1:6">
      <c r="A12" s="332">
        <v>8</v>
      </c>
      <c r="B12" s="294" t="s">
        <v>250</v>
      </c>
      <c r="C12" s="202">
        <v>0.51</v>
      </c>
      <c r="D12" s="202">
        <v>-11.891</v>
      </c>
      <c r="E12" s="598"/>
      <c r="F12"/>
    </row>
    <row r="13" spans="1:6">
      <c r="A13" s="332">
        <v>10</v>
      </c>
      <c r="B13" s="294" t="s">
        <v>1203</v>
      </c>
      <c r="C13" s="202">
        <v>0.51</v>
      </c>
      <c r="D13" s="202">
        <v>-12.574999999999999</v>
      </c>
      <c r="E13" s="606"/>
      <c r="F13"/>
    </row>
    <row r="14" spans="1:6">
      <c r="A14" s="332">
        <v>12</v>
      </c>
      <c r="B14" s="294" t="s">
        <v>1202</v>
      </c>
      <c r="C14" s="202">
        <v>0.47</v>
      </c>
      <c r="D14" s="202">
        <v>-12.811999999999999</v>
      </c>
      <c r="E14" s="492"/>
      <c r="F14"/>
    </row>
    <row r="15" spans="1:6">
      <c r="A15" s="332">
        <v>14</v>
      </c>
      <c r="B15" s="294" t="s">
        <v>1201</v>
      </c>
      <c r="C15" s="202">
        <v>0.38</v>
      </c>
      <c r="D15" s="202">
        <v>-12.781000000000001</v>
      </c>
      <c r="E15" s="598"/>
      <c r="F15"/>
    </row>
    <row r="16" spans="1:6">
      <c r="A16" s="332">
        <v>16</v>
      </c>
      <c r="B16" s="294" t="s">
        <v>1200</v>
      </c>
      <c r="C16" s="202">
        <v>0.51</v>
      </c>
      <c r="D16" s="202">
        <v>-13.401999999999999</v>
      </c>
      <c r="E16" s="606"/>
      <c r="F16"/>
    </row>
    <row r="17" spans="1:6">
      <c r="A17" s="332">
        <v>18</v>
      </c>
      <c r="B17" s="294" t="s">
        <v>1199</v>
      </c>
      <c r="C17" s="202">
        <v>0.68</v>
      </c>
      <c r="D17" s="202">
        <v>-13.263</v>
      </c>
      <c r="E17" s="494"/>
      <c r="F17"/>
    </row>
    <row r="18" spans="1:6">
      <c r="A18" s="332">
        <v>20</v>
      </c>
      <c r="B18" s="294" t="s">
        <v>1198</v>
      </c>
      <c r="C18" s="202">
        <v>0.6</v>
      </c>
      <c r="D18" s="202">
        <v>-13.231</v>
      </c>
      <c r="E18" s="492"/>
      <c r="F18"/>
    </row>
    <row r="19" spans="1:6">
      <c r="A19" s="332">
        <v>22</v>
      </c>
      <c r="B19" s="294" t="s">
        <v>1197</v>
      </c>
      <c r="C19" s="202">
        <v>0.43</v>
      </c>
      <c r="D19" s="202">
        <v>-12.532999999999999</v>
      </c>
      <c r="E19" s="598"/>
      <c r="F19"/>
    </row>
    <row r="20" spans="1:6">
      <c r="A20" s="332">
        <v>24</v>
      </c>
      <c r="B20" s="294" t="s">
        <v>1196</v>
      </c>
      <c r="C20" s="202">
        <v>0.42</v>
      </c>
      <c r="D20" s="202">
        <v>-12.162000000000001</v>
      </c>
      <c r="E20" s="606"/>
      <c r="F20"/>
    </row>
    <row r="21" spans="1:6">
      <c r="A21" s="332">
        <v>26</v>
      </c>
      <c r="B21" s="294" t="s">
        <v>1195</v>
      </c>
      <c r="C21" s="202">
        <v>0.37</v>
      </c>
      <c r="D21" s="202">
        <v>-12.103</v>
      </c>
      <c r="E21" s="494"/>
      <c r="F21"/>
    </row>
    <row r="22" spans="1:6">
      <c r="A22" s="332">
        <v>28</v>
      </c>
      <c r="B22" s="294" t="s">
        <v>1194</v>
      </c>
      <c r="C22" s="202">
        <v>0.25</v>
      </c>
      <c r="D22" s="202">
        <v>-12.398</v>
      </c>
      <c r="E22" s="494"/>
      <c r="F22"/>
    </row>
    <row r="23" spans="1:6">
      <c r="A23" s="332">
        <v>30</v>
      </c>
      <c r="B23" s="294" t="s">
        <v>1193</v>
      </c>
      <c r="C23" s="202">
        <v>0.49</v>
      </c>
      <c r="D23" s="202">
        <v>-12.13</v>
      </c>
      <c r="E23" s="492"/>
      <c r="F23"/>
    </row>
    <row r="24" spans="1:6">
      <c r="A24" s="332">
        <v>32</v>
      </c>
      <c r="B24" s="294" t="s">
        <v>1192</v>
      </c>
      <c r="C24" s="202">
        <v>0.63</v>
      </c>
      <c r="D24" s="202">
        <v>-12.802</v>
      </c>
      <c r="E24" s="598"/>
      <c r="F24"/>
    </row>
    <row r="25" spans="1:6">
      <c r="A25" s="332">
        <v>34</v>
      </c>
      <c r="B25" s="294" t="s">
        <v>1191</v>
      </c>
      <c r="C25" s="202">
        <v>0.56999999999999995</v>
      </c>
      <c r="D25" s="202">
        <v>-11.929</v>
      </c>
      <c r="E25" s="606"/>
      <c r="F25"/>
    </row>
    <row r="26" spans="1:6">
      <c r="A26" s="332">
        <v>36</v>
      </c>
      <c r="B26" s="294" t="s">
        <v>1190</v>
      </c>
      <c r="C26" s="202">
        <v>0.32</v>
      </c>
      <c r="D26" s="202">
        <v>-11.852</v>
      </c>
      <c r="E26" s="494"/>
      <c r="F26"/>
    </row>
    <row r="27" spans="1:6">
      <c r="A27" s="332">
        <v>38</v>
      </c>
      <c r="B27" s="294" t="s">
        <v>1189</v>
      </c>
      <c r="C27" s="202">
        <v>0.6</v>
      </c>
      <c r="D27" s="202">
        <v>-12.659000000000001</v>
      </c>
      <c r="E27" s="494"/>
      <c r="F27"/>
    </row>
    <row r="28" spans="1:6">
      <c r="A28" s="332">
        <v>40</v>
      </c>
      <c r="B28" s="294" t="s">
        <v>1188</v>
      </c>
      <c r="C28" s="202">
        <v>0.31</v>
      </c>
      <c r="D28" s="202">
        <v>-12.659000000000001</v>
      </c>
      <c r="E28" s="492"/>
      <c r="F28"/>
    </row>
    <row r="29" spans="1:6">
      <c r="A29" s="332">
        <v>42</v>
      </c>
      <c r="B29" s="294" t="s">
        <v>1187</v>
      </c>
      <c r="C29" s="202">
        <v>0.56000000000000005</v>
      </c>
      <c r="D29" s="202">
        <v>-12.504</v>
      </c>
      <c r="E29" s="598"/>
      <c r="F29"/>
    </row>
    <row r="30" spans="1:6">
      <c r="A30" s="332">
        <v>44</v>
      </c>
      <c r="B30" s="294" t="s">
        <v>1186</v>
      </c>
      <c r="C30" s="202">
        <v>0.31</v>
      </c>
      <c r="D30" s="202">
        <v>-12.759</v>
      </c>
      <c r="E30" s="606"/>
      <c r="F30"/>
    </row>
    <row r="31" spans="1:6">
      <c r="A31" s="332">
        <v>46</v>
      </c>
      <c r="B31" s="294" t="s">
        <v>1185</v>
      </c>
      <c r="C31" s="202">
        <v>0.55000000000000004</v>
      </c>
      <c r="D31" s="202">
        <v>-12.648</v>
      </c>
      <c r="E31" s="494"/>
      <c r="F31"/>
    </row>
    <row r="32" spans="1:6">
      <c r="A32" s="332">
        <v>48</v>
      </c>
      <c r="B32" s="294" t="s">
        <v>1184</v>
      </c>
      <c r="C32" s="202">
        <v>0.5</v>
      </c>
      <c r="D32" s="202">
        <v>-11.968</v>
      </c>
      <c r="E32" s="494"/>
      <c r="F32"/>
    </row>
    <row r="33" spans="1:6">
      <c r="A33" s="332">
        <v>50</v>
      </c>
      <c r="B33" s="294" t="s">
        <v>1183</v>
      </c>
      <c r="C33" s="202">
        <v>0.5</v>
      </c>
      <c r="D33" s="202">
        <v>-11.742000000000001</v>
      </c>
      <c r="E33" s="494"/>
      <c r="F33"/>
    </row>
    <row r="34" spans="1:6">
      <c r="A34" s="332">
        <v>52</v>
      </c>
      <c r="B34" s="294" t="s">
        <v>1182</v>
      </c>
      <c r="C34" s="202">
        <v>-0.26</v>
      </c>
      <c r="D34" s="202">
        <v>-12.1</v>
      </c>
      <c r="E34" s="492"/>
      <c r="F34"/>
    </row>
    <row r="35" spans="1:6">
      <c r="A35" s="332">
        <v>54</v>
      </c>
      <c r="B35" s="294" t="s">
        <v>1181</v>
      </c>
      <c r="C35" s="202">
        <v>0.32</v>
      </c>
      <c r="D35" s="202">
        <v>-12.617000000000001</v>
      </c>
      <c r="E35" s="598"/>
      <c r="F35"/>
    </row>
    <row r="36" spans="1:6">
      <c r="A36" s="332">
        <v>56</v>
      </c>
      <c r="B36" s="294" t="s">
        <v>1180</v>
      </c>
      <c r="C36" s="202">
        <v>0.28999999999999998</v>
      </c>
      <c r="D36" s="202">
        <v>-13.92</v>
      </c>
      <c r="E36" s="606"/>
      <c r="F36"/>
    </row>
    <row r="37" spans="1:6">
      <c r="A37" s="332">
        <v>58</v>
      </c>
      <c r="B37" s="294" t="s">
        <v>1179</v>
      </c>
      <c r="C37" s="202">
        <v>0.46</v>
      </c>
      <c r="D37" s="202">
        <v>-12.702</v>
      </c>
      <c r="E37" s="494"/>
      <c r="F37"/>
    </row>
    <row r="38" spans="1:6">
      <c r="A38" s="332">
        <v>60</v>
      </c>
      <c r="B38" s="294" t="s">
        <v>1178</v>
      </c>
      <c r="C38" s="202">
        <v>0.44</v>
      </c>
      <c r="D38" s="202">
        <v>-12.414999999999999</v>
      </c>
      <c r="E38" s="494"/>
      <c r="F38"/>
    </row>
    <row r="39" spans="1:6">
      <c r="A39" s="332">
        <v>62</v>
      </c>
      <c r="B39" s="294" t="s">
        <v>1177</v>
      </c>
      <c r="C39" s="202">
        <v>0.33</v>
      </c>
      <c r="D39" s="202">
        <v>-12.872999999999999</v>
      </c>
      <c r="E39" s="494"/>
      <c r="F39"/>
    </row>
    <row r="40" spans="1:6">
      <c r="A40" s="332">
        <v>64</v>
      </c>
      <c r="B40" s="294" t="s">
        <v>1176</v>
      </c>
      <c r="C40" s="202">
        <v>0.33</v>
      </c>
      <c r="D40" s="202">
        <v>-12.254</v>
      </c>
      <c r="E40" s="492"/>
      <c r="F40"/>
    </row>
    <row r="41" spans="1:6">
      <c r="A41" s="332">
        <v>66</v>
      </c>
      <c r="B41" s="294" t="s">
        <v>1175</v>
      </c>
      <c r="C41" s="202">
        <v>0.28999999999999998</v>
      </c>
      <c r="D41" s="202">
        <v>-12.406000000000001</v>
      </c>
      <c r="E41" s="598"/>
      <c r="F41"/>
    </row>
    <row r="42" spans="1:6">
      <c r="A42" s="332">
        <v>68</v>
      </c>
      <c r="B42" s="294" t="s">
        <v>1174</v>
      </c>
      <c r="C42" s="202">
        <v>0.32</v>
      </c>
      <c r="D42" s="202">
        <v>-12.221</v>
      </c>
      <c r="E42" s="606"/>
      <c r="F42"/>
    </row>
    <row r="43" spans="1:6">
      <c r="A43" s="332">
        <v>70</v>
      </c>
      <c r="B43" s="294" t="s">
        <v>1173</v>
      </c>
      <c r="C43" s="202">
        <v>0.27</v>
      </c>
      <c r="D43" s="202">
        <v>-13.88</v>
      </c>
      <c r="E43" s="494"/>
      <c r="F43"/>
    </row>
    <row r="44" spans="1:6">
      <c r="A44" s="332">
        <v>72</v>
      </c>
      <c r="B44" s="294" t="s">
        <v>1172</v>
      </c>
      <c r="C44" s="202">
        <v>0.37</v>
      </c>
      <c r="D44" s="202">
        <v>-12.977</v>
      </c>
      <c r="E44" s="492"/>
      <c r="F44"/>
    </row>
    <row r="45" spans="1:6">
      <c r="A45" s="332">
        <v>74</v>
      </c>
      <c r="B45" s="294" t="s">
        <v>1171</v>
      </c>
      <c r="C45" s="202">
        <v>0.43</v>
      </c>
      <c r="D45" s="202">
        <v>-13.066000000000001</v>
      </c>
      <c r="E45" s="598"/>
      <c r="F45"/>
    </row>
    <row r="46" spans="1:6">
      <c r="A46" s="332">
        <v>76</v>
      </c>
      <c r="B46" s="294" t="s">
        <v>1170</v>
      </c>
      <c r="C46" s="202">
        <v>0.31</v>
      </c>
      <c r="D46" s="202">
        <v>-12.887</v>
      </c>
      <c r="E46" s="606"/>
      <c r="F46"/>
    </row>
    <row r="47" spans="1:6">
      <c r="A47" s="332">
        <v>78</v>
      </c>
      <c r="B47" s="294" t="s">
        <v>1169</v>
      </c>
      <c r="C47" s="202">
        <v>0.34</v>
      </c>
      <c r="D47" s="202">
        <v>-13.678000000000001</v>
      </c>
      <c r="E47" s="494"/>
      <c r="F47"/>
    </row>
    <row r="48" spans="1:6">
      <c r="A48" s="332">
        <v>80</v>
      </c>
      <c r="B48" s="294" t="s">
        <v>1168</v>
      </c>
      <c r="C48" s="202">
        <v>0.28000000000000003</v>
      </c>
      <c r="D48" s="202">
        <v>-13.029</v>
      </c>
      <c r="E48" s="492"/>
      <c r="F48"/>
    </row>
    <row r="49" spans="1:6">
      <c r="A49" s="332">
        <v>82</v>
      </c>
      <c r="B49" s="294" t="s">
        <v>1167</v>
      </c>
      <c r="C49" s="202">
        <v>0.28000000000000003</v>
      </c>
      <c r="D49" s="202">
        <v>-13.087</v>
      </c>
      <c r="E49" s="598"/>
      <c r="F49"/>
    </row>
    <row r="50" spans="1:6">
      <c r="A50" s="332">
        <v>84</v>
      </c>
      <c r="B50" s="294" t="s">
        <v>1166</v>
      </c>
      <c r="C50" s="202">
        <v>0.28999999999999998</v>
      </c>
      <c r="D50" s="202">
        <v>-12.686999999999999</v>
      </c>
      <c r="E50" s="606"/>
      <c r="F50"/>
    </row>
    <row r="51" spans="1:6">
      <c r="A51" s="332">
        <v>86</v>
      </c>
      <c r="B51" s="294" t="s">
        <v>1165</v>
      </c>
      <c r="C51" s="202">
        <v>0.18</v>
      </c>
      <c r="D51" s="202">
        <v>-13.849</v>
      </c>
      <c r="E51" s="282"/>
      <c r="F51"/>
    </row>
    <row r="52" spans="1:6">
      <c r="A52" s="332">
        <v>88</v>
      </c>
      <c r="B52" s="294" t="s">
        <v>1164</v>
      </c>
      <c r="C52" s="202">
        <v>0.12</v>
      </c>
      <c r="D52" s="202">
        <v>-14.166</v>
      </c>
      <c r="E52" s="494"/>
      <c r="F52"/>
    </row>
    <row r="53" spans="1:6">
      <c r="A53" s="332">
        <v>90</v>
      </c>
      <c r="B53" s="294" t="s">
        <v>1163</v>
      </c>
      <c r="C53" s="202">
        <v>0.23</v>
      </c>
      <c r="D53" s="202">
        <v>-13.981</v>
      </c>
      <c r="E53" s="494"/>
      <c r="F53"/>
    </row>
    <row r="54" spans="1:6">
      <c r="A54" s="332">
        <v>92</v>
      </c>
      <c r="B54" s="294" t="s">
        <v>1162</v>
      </c>
      <c r="C54" s="202">
        <v>0.15</v>
      </c>
      <c r="D54" s="202">
        <v>-14.164</v>
      </c>
      <c r="E54" s="494"/>
      <c r="F54"/>
    </row>
    <row r="55" spans="1:6">
      <c r="A55" s="332">
        <v>94</v>
      </c>
      <c r="B55" s="294" t="s">
        <v>1161</v>
      </c>
      <c r="C55" s="202">
        <v>-0.02</v>
      </c>
      <c r="D55" s="202">
        <v>-13.086</v>
      </c>
      <c r="E55" s="492"/>
      <c r="F55"/>
    </row>
    <row r="56" spans="1:6">
      <c r="A56" s="332">
        <v>96</v>
      </c>
      <c r="B56" s="294" t="s">
        <v>1160</v>
      </c>
      <c r="C56" s="202">
        <v>0.1</v>
      </c>
      <c r="D56" s="202">
        <v>-12.27</v>
      </c>
      <c r="E56" s="494"/>
      <c r="F56"/>
    </row>
    <row r="57" spans="1:6">
      <c r="A57" s="332">
        <v>98</v>
      </c>
      <c r="B57" s="294" t="s">
        <v>1159</v>
      </c>
      <c r="C57" s="202">
        <v>-0.03</v>
      </c>
      <c r="D57" s="202">
        <v>-13.544</v>
      </c>
      <c r="E57" s="494"/>
      <c r="F57"/>
    </row>
    <row r="58" spans="1:6">
      <c r="A58" s="332">
        <v>100</v>
      </c>
      <c r="B58" s="294" t="s">
        <v>1158</v>
      </c>
      <c r="C58" s="202">
        <v>7.0000000000000007E-2</v>
      </c>
      <c r="D58" s="202">
        <v>-12.52</v>
      </c>
      <c r="E58" s="494"/>
      <c r="F58"/>
    </row>
    <row r="59" spans="1:6">
      <c r="A59" s="332">
        <v>102</v>
      </c>
      <c r="B59" s="294" t="s">
        <v>1157</v>
      </c>
      <c r="C59" s="202">
        <v>0.08</v>
      </c>
      <c r="D59" s="202">
        <v>-12.907999999999999</v>
      </c>
      <c r="E59" s="492"/>
      <c r="F59"/>
    </row>
    <row r="60" spans="1:6">
      <c r="A60" s="332">
        <v>104</v>
      </c>
      <c r="B60" s="294" t="s">
        <v>1156</v>
      </c>
      <c r="C60" s="202">
        <v>0.11</v>
      </c>
      <c r="D60" s="202">
        <v>-13.506</v>
      </c>
      <c r="E60" s="598"/>
      <c r="F60"/>
    </row>
    <row r="61" spans="1:6">
      <c r="A61" s="332">
        <v>106</v>
      </c>
      <c r="B61" s="294" t="s">
        <v>1155</v>
      </c>
      <c r="C61" s="202">
        <v>0.27</v>
      </c>
      <c r="D61" s="202">
        <v>-13.75</v>
      </c>
      <c r="E61" s="606"/>
      <c r="F61"/>
    </row>
    <row r="62" spans="1:6">
      <c r="A62" s="332">
        <v>108</v>
      </c>
      <c r="B62" s="294" t="s">
        <v>1154</v>
      </c>
      <c r="C62" s="202">
        <v>0.39</v>
      </c>
      <c r="D62" s="202">
        <v>-12.975</v>
      </c>
      <c r="E62" s="494"/>
      <c r="F62"/>
    </row>
    <row r="63" spans="1:6">
      <c r="A63" s="332">
        <v>110</v>
      </c>
      <c r="B63" s="294" t="s">
        <v>1153</v>
      </c>
      <c r="C63" s="202">
        <v>0.52120174883751691</v>
      </c>
      <c r="D63" s="202">
        <v>-11.891619243190762</v>
      </c>
      <c r="E63" s="494"/>
      <c r="F63"/>
    </row>
    <row r="64" spans="1:6">
      <c r="A64" s="332">
        <v>112</v>
      </c>
      <c r="B64" s="268" t="s">
        <v>1152</v>
      </c>
      <c r="C64" s="201">
        <v>0.44320177665128346</v>
      </c>
      <c r="D64" s="201">
        <v>-12.652347845024035</v>
      </c>
      <c r="E64" s="492"/>
      <c r="F64"/>
    </row>
    <row r="65" spans="1:6">
      <c r="A65" s="332">
        <v>114</v>
      </c>
      <c r="B65" s="268" t="s">
        <v>1151</v>
      </c>
      <c r="C65" s="201">
        <v>0.41261456291496534</v>
      </c>
      <c r="D65" s="201">
        <v>-12.901156880227871</v>
      </c>
      <c r="E65" s="598"/>
      <c r="F65"/>
    </row>
    <row r="66" spans="1:6">
      <c r="A66" s="332">
        <v>116</v>
      </c>
      <c r="B66" s="268" t="s">
        <v>1150</v>
      </c>
      <c r="C66" s="201">
        <v>0.34882812231018179</v>
      </c>
      <c r="D66" s="201">
        <v>-12.141313739505433</v>
      </c>
      <c r="E66" s="606"/>
      <c r="F66"/>
    </row>
    <row r="67" spans="1:6">
      <c r="A67" s="332">
        <v>118</v>
      </c>
      <c r="B67" s="268" t="s">
        <v>1149</v>
      </c>
      <c r="C67" s="201">
        <v>0.19528499123706455</v>
      </c>
      <c r="D67" s="201">
        <v>-12.424971711716848</v>
      </c>
      <c r="E67" s="494"/>
      <c r="F67"/>
    </row>
    <row r="68" spans="1:6">
      <c r="A68" s="332">
        <v>120</v>
      </c>
      <c r="B68" s="268" t="s">
        <v>1148</v>
      </c>
      <c r="C68" s="201">
        <v>0.21581024096740953</v>
      </c>
      <c r="D68" s="201">
        <v>-15.120664931961739</v>
      </c>
      <c r="E68" s="492"/>
      <c r="F68"/>
    </row>
    <row r="69" spans="1:6">
      <c r="A69" s="332">
        <v>122</v>
      </c>
      <c r="B69" s="268" t="s">
        <v>1147</v>
      </c>
      <c r="C69" s="201">
        <v>0.28599303721556812</v>
      </c>
      <c r="D69" s="201">
        <v>-15.786677098898027</v>
      </c>
      <c r="E69" s="598"/>
      <c r="F69"/>
    </row>
    <row r="70" spans="1:6">
      <c r="A70" s="332">
        <v>124</v>
      </c>
      <c r="B70" s="268" t="s">
        <v>1146</v>
      </c>
      <c r="C70" s="201">
        <v>0.2556622855360825</v>
      </c>
      <c r="D70" s="201">
        <v>-12.193410903664637</v>
      </c>
      <c r="E70" s="606"/>
      <c r="F70"/>
    </row>
    <row r="71" spans="1:6">
      <c r="A71" s="332">
        <v>126</v>
      </c>
      <c r="B71" s="268" t="s">
        <v>1145</v>
      </c>
      <c r="C71" s="201">
        <v>0.24918577357896465</v>
      </c>
      <c r="D71" s="201">
        <v>-13.067523711348205</v>
      </c>
      <c r="E71" s="172"/>
      <c r="F71"/>
    </row>
    <row r="72" spans="1:6">
      <c r="A72" s="332">
        <v>128</v>
      </c>
      <c r="B72" s="268" t="s">
        <v>1144</v>
      </c>
      <c r="C72" s="201">
        <v>0.37710104552393497</v>
      </c>
      <c r="D72" s="201">
        <v>-13.423388330804256</v>
      </c>
      <c r="E72" s="494"/>
      <c r="F72"/>
    </row>
    <row r="73" spans="1:6">
      <c r="A73" s="332">
        <v>130</v>
      </c>
      <c r="B73" s="268" t="s">
        <v>1143</v>
      </c>
      <c r="C73" s="201">
        <v>0.54220123973110912</v>
      </c>
      <c r="D73" s="201">
        <v>-14.705086873480814</v>
      </c>
      <c r="E73" s="494"/>
      <c r="F73"/>
    </row>
    <row r="74" spans="1:6">
      <c r="A74" s="332">
        <v>132</v>
      </c>
      <c r="B74" s="268" t="s">
        <v>1142</v>
      </c>
      <c r="C74" s="201">
        <v>0.4664445880035627</v>
      </c>
      <c r="D74" s="201">
        <v>-13.189914918329931</v>
      </c>
      <c r="E74" s="494"/>
      <c r="F74"/>
    </row>
    <row r="75" spans="1:6">
      <c r="A75" s="337"/>
      <c r="B75" s="610"/>
      <c r="C75" s="612"/>
      <c r="D75" s="612"/>
      <c r="E75" s="466"/>
      <c r="F75"/>
    </row>
    <row r="76" spans="1:6">
      <c r="A76" s="512"/>
      <c r="B76" s="371" t="s">
        <v>459</v>
      </c>
      <c r="C76" s="368">
        <v>0.36094820018668117</v>
      </c>
      <c r="D76" s="548">
        <v>-12.868583226688848</v>
      </c>
      <c r="E76" s="457"/>
      <c r="F76"/>
    </row>
    <row r="77" spans="1:6" ht="17" thickBot="1">
      <c r="A77" s="345"/>
      <c r="B77" s="613" t="s">
        <v>453</v>
      </c>
      <c r="C77" s="535">
        <v>0.18863249882594579</v>
      </c>
      <c r="D77" s="535">
        <v>0.8126037730001906</v>
      </c>
      <c r="E77" s="462"/>
      <c r="F77"/>
    </row>
    <row r="78" spans="1:6">
      <c r="A78" s="333" t="s">
        <v>700</v>
      </c>
      <c r="B78" s="608"/>
      <c r="C78" s="611"/>
      <c r="D78" s="611"/>
      <c r="E78" s="462"/>
      <c r="F78"/>
    </row>
    <row r="79" spans="1:6" ht="18">
      <c r="A79" s="197" t="s">
        <v>466</v>
      </c>
      <c r="B79" s="197" t="s">
        <v>102</v>
      </c>
      <c r="C79" s="195" t="s">
        <v>465</v>
      </c>
      <c r="D79" s="195" t="s">
        <v>464</v>
      </c>
      <c r="E79" s="494"/>
      <c r="F79"/>
    </row>
    <row r="80" spans="1:6">
      <c r="A80" s="332">
        <v>134</v>
      </c>
      <c r="B80" s="268" t="s">
        <v>1141</v>
      </c>
      <c r="C80" s="201">
        <v>0.53471117121669953</v>
      </c>
      <c r="D80" s="201">
        <v>-12.095890421110996</v>
      </c>
      <c r="E80" s="492"/>
      <c r="F80"/>
    </row>
    <row r="81" spans="1:12">
      <c r="A81" s="332">
        <v>136</v>
      </c>
      <c r="B81" s="268" t="s">
        <v>1140</v>
      </c>
      <c r="C81" s="201">
        <v>0.41832610461568281</v>
      </c>
      <c r="D81" s="201">
        <v>-12.190507434334357</v>
      </c>
      <c r="E81" s="598"/>
      <c r="F81"/>
    </row>
    <row r="82" spans="1:12">
      <c r="A82" s="332">
        <v>138</v>
      </c>
      <c r="B82" s="268" t="s">
        <v>1139</v>
      </c>
      <c r="C82" s="201">
        <v>0.56590825699363156</v>
      </c>
      <c r="D82" s="201">
        <v>-12.446236080521789</v>
      </c>
      <c r="E82" s="606"/>
      <c r="F82"/>
    </row>
    <row r="83" spans="1:12">
      <c r="A83" s="332">
        <v>140</v>
      </c>
      <c r="B83" s="268" t="s">
        <v>1138</v>
      </c>
      <c r="C83" s="201">
        <v>0.21268065169365213</v>
      </c>
      <c r="D83" s="201">
        <v>-13.023228823626171</v>
      </c>
      <c r="E83" s="492"/>
      <c r="F83"/>
    </row>
    <row r="84" spans="1:12">
      <c r="A84" s="332">
        <v>142</v>
      </c>
      <c r="B84" s="268" t="s">
        <v>1137</v>
      </c>
      <c r="C84" s="201">
        <v>0.2263887653880553</v>
      </c>
      <c r="D84" s="201">
        <v>-11.549789744580124</v>
      </c>
      <c r="E84" s="598"/>
      <c r="F84"/>
    </row>
    <row r="85" spans="1:12">
      <c r="A85" s="332">
        <v>144</v>
      </c>
      <c r="B85" s="268" t="s">
        <v>1136</v>
      </c>
      <c r="C85" s="201">
        <v>0.39311954864412801</v>
      </c>
      <c r="D85" s="201">
        <v>-13.325456775545808</v>
      </c>
      <c r="E85" s="606"/>
      <c r="F85"/>
    </row>
    <row r="86" spans="1:12">
      <c r="A86" s="332">
        <v>146</v>
      </c>
      <c r="B86" s="268" t="s">
        <v>1135</v>
      </c>
      <c r="C86" s="201">
        <v>0.28192728456627147</v>
      </c>
      <c r="D86" s="201">
        <v>-12.268046081097419</v>
      </c>
      <c r="E86" s="492"/>
      <c r="F86"/>
    </row>
    <row r="87" spans="1:12">
      <c r="A87" s="337"/>
      <c r="B87" s="610"/>
      <c r="C87" s="551"/>
      <c r="D87" s="551"/>
      <c r="E87" s="466"/>
      <c r="F87"/>
    </row>
    <row r="88" spans="1:12">
      <c r="A88" s="512"/>
      <c r="B88" s="371" t="s">
        <v>459</v>
      </c>
      <c r="C88" s="368">
        <v>0.37615168330258869</v>
      </c>
      <c r="D88" s="368">
        <v>-12.414165051545238</v>
      </c>
      <c r="E88" s="466"/>
      <c r="F88"/>
    </row>
    <row r="89" spans="1:12" ht="17" thickBot="1">
      <c r="A89" s="345"/>
      <c r="B89" s="370" t="s">
        <v>453</v>
      </c>
      <c r="C89" s="366">
        <v>0.14215320714442689</v>
      </c>
      <c r="D89" s="366">
        <v>0.59473477709581724</v>
      </c>
      <c r="E89" s="495"/>
      <c r="F89"/>
      <c r="H89" s="172"/>
      <c r="I89" s="200"/>
      <c r="J89" s="311"/>
      <c r="K89" s="311"/>
      <c r="L89" s="334"/>
    </row>
    <row r="90" spans="1:12">
      <c r="A90" s="333" t="s">
        <v>688</v>
      </c>
      <c r="B90" s="608"/>
      <c r="C90" s="609"/>
      <c r="D90" s="608"/>
      <c r="E90" s="172"/>
      <c r="F90"/>
      <c r="H90" s="172"/>
      <c r="I90" s="200"/>
      <c r="J90" s="311"/>
      <c r="K90" s="311"/>
      <c r="L90" s="334"/>
    </row>
    <row r="91" spans="1:12">
      <c r="A91" s="264" t="s">
        <v>102</v>
      </c>
      <c r="B91" s="285" t="s">
        <v>466</v>
      </c>
      <c r="C91" s="284" t="s">
        <v>305</v>
      </c>
      <c r="D91" s="263" t="s">
        <v>500</v>
      </c>
      <c r="E91" s="336" t="s">
        <v>499</v>
      </c>
      <c r="F91"/>
      <c r="H91" s="172"/>
      <c r="I91" s="200"/>
      <c r="J91" s="311"/>
      <c r="K91" s="311"/>
      <c r="L91" s="334"/>
    </row>
    <row r="92" spans="1:12" ht="19">
      <c r="A92" s="325" t="s">
        <v>250</v>
      </c>
      <c r="B92" s="298">
        <v>186</v>
      </c>
      <c r="C92" s="210">
        <v>1.3704332213377599</v>
      </c>
      <c r="D92" s="210">
        <v>1.2623738934541511</v>
      </c>
      <c r="E92" s="335">
        <v>1.4674186017880031</v>
      </c>
      <c r="F92"/>
      <c r="H92" s="172"/>
      <c r="I92" s="200"/>
      <c r="J92" s="311"/>
      <c r="K92" s="311"/>
      <c r="L92" s="334"/>
    </row>
    <row r="93" spans="1:12" ht="18">
      <c r="A93" s="197" t="s">
        <v>466</v>
      </c>
      <c r="B93" s="197" t="s">
        <v>102</v>
      </c>
      <c r="C93" s="195" t="s">
        <v>465</v>
      </c>
      <c r="D93" s="195" t="s">
        <v>464</v>
      </c>
      <c r="E93" s="713"/>
      <c r="F93"/>
      <c r="H93" s="172"/>
      <c r="I93" s="200"/>
      <c r="J93" s="311"/>
      <c r="K93" s="311"/>
      <c r="L93" s="334"/>
    </row>
    <row r="94" spans="1:12">
      <c r="A94" s="332">
        <v>148</v>
      </c>
      <c r="B94" s="268" t="s">
        <v>1134</v>
      </c>
      <c r="C94" s="201">
        <v>0.26109486494042522</v>
      </c>
      <c r="D94" s="201">
        <v>-13.504277137055121</v>
      </c>
      <c r="E94" s="494"/>
      <c r="F94"/>
    </row>
    <row r="95" spans="1:12">
      <c r="A95" s="332">
        <v>150</v>
      </c>
      <c r="B95" s="268" t="s">
        <v>1133</v>
      </c>
      <c r="C95" s="201">
        <v>0.42531551838903614</v>
      </c>
      <c r="D95" s="201">
        <v>-13.346532683056141</v>
      </c>
      <c r="E95" s="606"/>
      <c r="F95"/>
    </row>
    <row r="96" spans="1:12">
      <c r="A96" s="332">
        <v>152</v>
      </c>
      <c r="B96" s="268" t="s">
        <v>1132</v>
      </c>
      <c r="C96" s="201">
        <v>0.20009918157736173</v>
      </c>
      <c r="D96" s="201">
        <v>-12.475732341995352</v>
      </c>
      <c r="E96" s="494"/>
      <c r="F96"/>
    </row>
    <row r="97" spans="1:6">
      <c r="A97" s="332">
        <v>154</v>
      </c>
      <c r="B97" s="268" t="s">
        <v>1131</v>
      </c>
      <c r="C97" s="201">
        <v>1.9737960049889685</v>
      </c>
      <c r="D97" s="201">
        <v>-11.692097202609373</v>
      </c>
      <c r="E97" s="494"/>
      <c r="F97"/>
    </row>
    <row r="98" spans="1:6">
      <c r="A98" s="332">
        <v>156</v>
      </c>
      <c r="B98" s="268" t="s">
        <v>1130</v>
      </c>
      <c r="C98" s="201">
        <v>1.4391364585701014</v>
      </c>
      <c r="D98" s="201">
        <v>-11.285611617089145</v>
      </c>
      <c r="E98" s="494"/>
      <c r="F98"/>
    </row>
    <row r="99" spans="1:6">
      <c r="A99" s="332">
        <v>158</v>
      </c>
      <c r="B99" s="268" t="s">
        <v>1129</v>
      </c>
      <c r="C99" s="201">
        <v>1.9505700490017812</v>
      </c>
      <c r="D99" s="201">
        <v>-12.476311274509433</v>
      </c>
      <c r="E99" s="492"/>
      <c r="F99"/>
    </row>
    <row r="100" spans="1:6">
      <c r="A100" s="332">
        <v>160</v>
      </c>
      <c r="B100" s="268" t="s">
        <v>1128</v>
      </c>
      <c r="C100" s="201">
        <v>-6.6324360358720433</v>
      </c>
      <c r="D100" s="201">
        <v>-8.4088201245120651</v>
      </c>
      <c r="E100" s="598"/>
      <c r="F100"/>
    </row>
    <row r="101" spans="1:6">
      <c r="A101" s="332">
        <v>162</v>
      </c>
      <c r="B101" s="268" t="s">
        <v>1127</v>
      </c>
      <c r="C101" s="201">
        <v>-6.4836248734376225</v>
      </c>
      <c r="D101" s="201">
        <v>-9.172063363811322</v>
      </c>
      <c r="E101" s="606"/>
      <c r="F101"/>
    </row>
    <row r="102" spans="1:6">
      <c r="A102" s="332">
        <v>164</v>
      </c>
      <c r="B102" s="268" t="s">
        <v>1126</v>
      </c>
      <c r="C102" s="201">
        <v>-7.9088364327367717</v>
      </c>
      <c r="D102" s="201">
        <v>-8.5167862957674991</v>
      </c>
      <c r="E102" s="598"/>
      <c r="F102"/>
    </row>
    <row r="103" spans="1:6">
      <c r="A103" s="332">
        <v>166</v>
      </c>
      <c r="B103" s="268" t="s">
        <v>1125</v>
      </c>
      <c r="C103" s="201">
        <v>-4.919331665413095</v>
      </c>
      <c r="D103" s="201">
        <v>-7.4656861865258231</v>
      </c>
      <c r="E103" s="606"/>
      <c r="F103"/>
    </row>
    <row r="104" spans="1:6" ht="17" customHeight="1">
      <c r="A104" s="342"/>
      <c r="B104" s="265"/>
      <c r="C104" s="607"/>
      <c r="D104" s="341"/>
      <c r="E104" s="457"/>
    </row>
    <row r="105" spans="1:6">
      <c r="A105" s="484"/>
      <c r="B105" s="489" t="s">
        <v>459</v>
      </c>
      <c r="C105" s="368">
        <v>-1.9694216929991861</v>
      </c>
      <c r="D105" s="368">
        <v>-10.834391822693128</v>
      </c>
      <c r="E105" s="485"/>
      <c r="F105"/>
    </row>
    <row r="106" spans="1:6" ht="17" thickBot="1">
      <c r="A106" s="484"/>
      <c r="B106" s="490" t="s">
        <v>453</v>
      </c>
      <c r="C106" s="366">
        <v>4.0007042492244542</v>
      </c>
      <c r="D106" s="366">
        <v>2.2394072209727969</v>
      </c>
      <c r="E106" s="485"/>
      <c r="F106"/>
    </row>
    <row r="107" spans="1:6">
      <c r="A107" s="484"/>
      <c r="B107" s="510"/>
      <c r="C107" s="557"/>
      <c r="D107" s="557"/>
      <c r="E107" s="566"/>
      <c r="F107"/>
    </row>
    <row r="108" spans="1:6">
      <c r="A108" s="484"/>
      <c r="B108" s="558"/>
      <c r="C108" s="578"/>
      <c r="D108" s="558"/>
      <c r="E108" s="566"/>
    </row>
    <row r="109" spans="1:6">
      <c r="A109" s="487" t="s">
        <v>460</v>
      </c>
      <c r="B109" s="489" t="s">
        <v>459</v>
      </c>
      <c r="C109" s="368">
        <v>8.4790169828975082E-2</v>
      </c>
      <c r="D109" s="368">
        <v>-12.588549402094056</v>
      </c>
      <c r="E109" s="566"/>
    </row>
    <row r="110" spans="1:6" ht="17" thickBot="1">
      <c r="A110" s="540"/>
      <c r="B110" s="490" t="s">
        <v>453</v>
      </c>
      <c r="C110" s="366">
        <v>1.5305016299913239</v>
      </c>
      <c r="D110" s="366">
        <v>1.2373496186043436</v>
      </c>
    </row>
  </sheetData>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C5021-2D6C-D84C-B4D7-61B7A18FE4FE}">
  <dimension ref="A1:F65"/>
  <sheetViews>
    <sheetView workbookViewId="0">
      <selection sqref="A1:E63"/>
    </sheetView>
  </sheetViews>
  <sheetFormatPr baseColWidth="10" defaultRowHeight="16"/>
  <cols>
    <col min="1" max="1" width="13.1640625" bestFit="1" customWidth="1"/>
    <col min="3" max="5" width="15" bestFit="1" customWidth="1"/>
  </cols>
  <sheetData>
    <row r="1" spans="1:6">
      <c r="A1" s="236" t="s">
        <v>507</v>
      </c>
      <c r="B1" s="211" t="s">
        <v>1089</v>
      </c>
      <c r="C1" s="234"/>
      <c r="D1" s="211"/>
      <c r="E1" s="234"/>
      <c r="F1" s="209"/>
    </row>
    <row r="2" spans="1:6">
      <c r="A2" s="718" t="s">
        <v>505</v>
      </c>
      <c r="B2" s="719" t="s">
        <v>1259</v>
      </c>
      <c r="C2" s="718"/>
      <c r="D2" s="719"/>
      <c r="E2" s="718"/>
      <c r="F2" s="209"/>
    </row>
    <row r="3" spans="1:6">
      <c r="A3" s="577" t="s">
        <v>568</v>
      </c>
      <c r="B3" s="715"/>
      <c r="C3" s="716"/>
      <c r="D3" s="717"/>
      <c r="E3" s="714"/>
      <c r="F3" s="209"/>
    </row>
    <row r="4" spans="1:6">
      <c r="A4" s="264" t="s">
        <v>102</v>
      </c>
      <c r="B4" s="285" t="s">
        <v>466</v>
      </c>
      <c r="C4" s="284" t="s">
        <v>305</v>
      </c>
      <c r="D4" s="263" t="s">
        <v>500</v>
      </c>
      <c r="E4" s="301" t="s">
        <v>499</v>
      </c>
      <c r="F4" s="209"/>
    </row>
    <row r="5" spans="1:6">
      <c r="A5" s="355" t="s">
        <v>292</v>
      </c>
      <c r="B5" s="354">
        <v>41</v>
      </c>
      <c r="C5" s="270">
        <v>0.85499999999999998</v>
      </c>
      <c r="D5" s="270">
        <v>0.24299999999999999</v>
      </c>
      <c r="E5" s="343">
        <v>1.367</v>
      </c>
      <c r="F5" s="209"/>
    </row>
    <row r="6" spans="1:6" ht="18">
      <c r="A6" s="197" t="s">
        <v>466</v>
      </c>
      <c r="B6" s="197" t="s">
        <v>102</v>
      </c>
      <c r="C6" s="195" t="s">
        <v>465</v>
      </c>
      <c r="D6" s="195" t="s">
        <v>464</v>
      </c>
      <c r="E6" s="532"/>
    </row>
    <row r="7" spans="1:6">
      <c r="A7" s="281">
        <v>0</v>
      </c>
      <c r="B7" s="639" t="s">
        <v>1258</v>
      </c>
      <c r="C7" s="227">
        <v>0.34573924319776272</v>
      </c>
      <c r="D7" s="227">
        <v>-12.527934722424309</v>
      </c>
      <c r="E7" s="630"/>
    </row>
    <row r="8" spans="1:6">
      <c r="A8" s="280">
        <v>2</v>
      </c>
      <c r="B8" s="291" t="s">
        <v>69</v>
      </c>
      <c r="C8" s="226">
        <v>0.22229550640690543</v>
      </c>
      <c r="D8" s="226">
        <v>-13.028688844135266</v>
      </c>
      <c r="E8" s="630"/>
    </row>
    <row r="9" spans="1:6">
      <c r="A9" s="280">
        <v>4</v>
      </c>
      <c r="B9" s="291" t="s">
        <v>1257</v>
      </c>
      <c r="C9" s="226">
        <v>0.16336646678157107</v>
      </c>
      <c r="D9" s="226">
        <v>-12.643242172704054</v>
      </c>
      <c r="E9" s="630"/>
      <c r="F9" s="230"/>
    </row>
    <row r="10" spans="1:6">
      <c r="A10" s="280">
        <v>6</v>
      </c>
      <c r="B10" s="291" t="s">
        <v>1256</v>
      </c>
      <c r="C10" s="226">
        <v>0.31819908973905442</v>
      </c>
      <c r="D10" s="226">
        <v>-11.926853918902582</v>
      </c>
      <c r="E10" s="630"/>
      <c r="F10" s="230"/>
    </row>
    <row r="11" spans="1:6">
      <c r="A11" s="280">
        <v>8</v>
      </c>
      <c r="B11" s="291" t="s">
        <v>1255</v>
      </c>
      <c r="C11" s="226">
        <v>0.39429304826930922</v>
      </c>
      <c r="D11" s="226">
        <v>-12.132231400823848</v>
      </c>
      <c r="E11" s="630"/>
      <c r="F11" s="230"/>
    </row>
    <row r="12" spans="1:6">
      <c r="A12" s="280">
        <v>10</v>
      </c>
      <c r="B12" s="291" t="s">
        <v>1254</v>
      </c>
      <c r="C12" s="226">
        <v>0.40756428202716088</v>
      </c>
      <c r="D12" s="226">
        <v>-13.481291078965326</v>
      </c>
      <c r="E12" s="630"/>
      <c r="F12" s="230"/>
    </row>
    <row r="13" spans="1:6">
      <c r="A13" s="280">
        <v>12</v>
      </c>
      <c r="B13" s="291" t="s">
        <v>1253</v>
      </c>
      <c r="C13" s="226">
        <v>0.18756239904547978</v>
      </c>
      <c r="D13" s="226">
        <v>-13.797997254930319</v>
      </c>
      <c r="E13" s="630"/>
      <c r="F13" s="230"/>
    </row>
    <row r="14" spans="1:6">
      <c r="A14" s="280">
        <v>14</v>
      </c>
      <c r="B14" s="291" t="s">
        <v>1252</v>
      </c>
      <c r="C14" s="226">
        <v>0.14586887790435499</v>
      </c>
      <c r="D14" s="226">
        <v>-13.181195992932137</v>
      </c>
      <c r="E14" s="630"/>
      <c r="F14" s="230"/>
    </row>
    <row r="15" spans="1:6">
      <c r="A15" s="280">
        <v>16</v>
      </c>
      <c r="B15" s="291" t="s">
        <v>1251</v>
      </c>
      <c r="C15" s="226">
        <v>0.17443185971647168</v>
      </c>
      <c r="D15" s="226">
        <v>-12.219555143799274</v>
      </c>
      <c r="E15" s="630"/>
      <c r="F15" s="230"/>
    </row>
    <row r="16" spans="1:6">
      <c r="A16" s="280">
        <v>18</v>
      </c>
      <c r="B16" s="291" t="s">
        <v>1250</v>
      </c>
      <c r="C16" s="226">
        <v>-3.7961260221426318E-2</v>
      </c>
      <c r="D16" s="226">
        <v>-12.769026121812876</v>
      </c>
      <c r="E16" s="630"/>
      <c r="F16" s="230"/>
    </row>
    <row r="17" spans="1:6">
      <c r="A17" s="280">
        <v>20</v>
      </c>
      <c r="B17" s="291" t="s">
        <v>1249</v>
      </c>
      <c r="C17" s="226">
        <v>-2.910857007487766E-2</v>
      </c>
      <c r="D17" s="226">
        <v>-14.388907384731873</v>
      </c>
      <c r="E17" s="630"/>
      <c r="F17" s="230"/>
    </row>
    <row r="18" spans="1:6">
      <c r="A18" s="280">
        <v>22</v>
      </c>
      <c r="B18" s="291" t="s">
        <v>1248</v>
      </c>
      <c r="C18" s="226">
        <v>-5.6337288814638509E-2</v>
      </c>
      <c r="D18" s="226">
        <v>-13.25491358552628</v>
      </c>
      <c r="E18" s="630"/>
      <c r="F18" s="230"/>
    </row>
    <row r="19" spans="1:6">
      <c r="A19" s="280">
        <v>24</v>
      </c>
      <c r="B19" s="291" t="s">
        <v>1247</v>
      </c>
      <c r="C19" s="226">
        <v>-0.11991255696880043</v>
      </c>
      <c r="D19" s="226">
        <v>-14.064878388501748</v>
      </c>
      <c r="E19" s="630"/>
      <c r="F19" s="230"/>
    </row>
    <row r="20" spans="1:6">
      <c r="A20" s="280">
        <v>26</v>
      </c>
      <c r="B20" s="291" t="s">
        <v>1246</v>
      </c>
      <c r="C20" s="226">
        <v>4.4712364896604684E-2</v>
      </c>
      <c r="D20" s="226">
        <v>-12.871591611262728</v>
      </c>
      <c r="E20" s="630"/>
      <c r="F20" s="230"/>
    </row>
    <row r="21" spans="1:6">
      <c r="A21" s="280">
        <v>28</v>
      </c>
      <c r="B21" s="291" t="s">
        <v>1245</v>
      </c>
      <c r="C21" s="226">
        <v>0.20523069068237676</v>
      </c>
      <c r="D21" s="226">
        <v>-12.995215665755129</v>
      </c>
      <c r="E21" s="630"/>
      <c r="F21" s="230"/>
    </row>
    <row r="22" spans="1:6">
      <c r="A22" s="280">
        <v>30</v>
      </c>
      <c r="B22" s="291" t="s">
        <v>1244</v>
      </c>
      <c r="C22" s="226">
        <v>0.3120958541066301</v>
      </c>
      <c r="D22" s="226">
        <v>-12.776634882528027</v>
      </c>
      <c r="E22" s="630"/>
      <c r="F22" s="230"/>
    </row>
    <row r="23" spans="1:6">
      <c r="A23" s="280">
        <v>32</v>
      </c>
      <c r="B23" s="291" t="s">
        <v>1243</v>
      </c>
      <c r="C23" s="226">
        <v>0.48222407796916861</v>
      </c>
      <c r="D23" s="226">
        <v>-12.137213485502995</v>
      </c>
      <c r="E23" s="630"/>
      <c r="F23" s="230"/>
    </row>
    <row r="24" spans="1:6">
      <c r="A24" s="280">
        <v>34</v>
      </c>
      <c r="B24" s="291" t="s">
        <v>1242</v>
      </c>
      <c r="C24" s="226">
        <v>0.44231686655232616</v>
      </c>
      <c r="D24" s="226">
        <v>-12.879509362253348</v>
      </c>
      <c r="E24" s="630"/>
      <c r="F24" s="230"/>
    </row>
    <row r="25" spans="1:6">
      <c r="A25" s="280">
        <v>36</v>
      </c>
      <c r="B25" s="291" t="s">
        <v>1241</v>
      </c>
      <c r="C25" s="226">
        <v>0.57297596178723387</v>
      </c>
      <c r="D25" s="226">
        <v>-12.464720084320044</v>
      </c>
      <c r="E25" s="630"/>
      <c r="F25" s="230"/>
    </row>
    <row r="26" spans="1:6">
      <c r="A26" s="280">
        <v>38</v>
      </c>
      <c r="B26" s="291" t="s">
        <v>1240</v>
      </c>
      <c r="C26" s="226">
        <v>0.52452193619839815</v>
      </c>
      <c r="D26" s="226">
        <v>-11.598725848597789</v>
      </c>
      <c r="E26" s="630"/>
      <c r="F26" s="230"/>
    </row>
    <row r="27" spans="1:6">
      <c r="A27" s="280">
        <v>40</v>
      </c>
      <c r="B27" s="291" t="s">
        <v>1239</v>
      </c>
      <c r="C27" s="226">
        <v>0.50199276630950962</v>
      </c>
      <c r="D27" s="226">
        <v>-11.97894085661588</v>
      </c>
      <c r="E27" s="630"/>
      <c r="F27" s="230"/>
    </row>
    <row r="28" spans="1:6">
      <c r="A28" s="280">
        <v>42</v>
      </c>
      <c r="B28" s="291" t="s">
        <v>1238</v>
      </c>
      <c r="C28" s="226">
        <v>0.51758489504452898</v>
      </c>
      <c r="D28" s="226">
        <v>-12.196068244353997</v>
      </c>
      <c r="E28" s="630"/>
      <c r="F28" s="230"/>
    </row>
    <row r="29" spans="1:6">
      <c r="A29" s="280">
        <v>44</v>
      </c>
      <c r="B29" s="291" t="s">
        <v>1237</v>
      </c>
      <c r="C29" s="226">
        <v>0.3436828098495911</v>
      </c>
      <c r="D29" s="226">
        <v>-12.288950540408509</v>
      </c>
      <c r="E29" s="630"/>
      <c r="F29" s="230"/>
    </row>
    <row r="30" spans="1:6">
      <c r="A30" s="280">
        <v>46</v>
      </c>
      <c r="B30" s="291" t="s">
        <v>1236</v>
      </c>
      <c r="C30" s="226">
        <v>0.23917522949302528</v>
      </c>
      <c r="D30" s="226">
        <v>-11.56622442573906</v>
      </c>
      <c r="E30" s="630"/>
      <c r="F30" s="230"/>
    </row>
    <row r="31" spans="1:6">
      <c r="A31" s="280">
        <v>48</v>
      </c>
      <c r="B31" s="255" t="s">
        <v>1235</v>
      </c>
      <c r="C31" s="254">
        <v>0.4301516540176899</v>
      </c>
      <c r="D31" s="254">
        <v>-11.372254208039884</v>
      </c>
      <c r="E31" s="630"/>
      <c r="F31" s="230"/>
    </row>
    <row r="32" spans="1:6">
      <c r="A32" s="280">
        <v>50</v>
      </c>
      <c r="B32" s="255" t="s">
        <v>1234</v>
      </c>
      <c r="C32" s="254">
        <v>0.29837839768078545</v>
      </c>
      <c r="D32" s="254">
        <v>-12.095333779976816</v>
      </c>
      <c r="E32" s="630"/>
      <c r="F32" s="200"/>
    </row>
    <row r="33" spans="1:6">
      <c r="A33" s="280">
        <v>52</v>
      </c>
      <c r="B33" s="255" t="s">
        <v>1233</v>
      </c>
      <c r="C33" s="254">
        <v>0.71768408903773828</v>
      </c>
      <c r="D33" s="254">
        <v>-12.494511992925148</v>
      </c>
      <c r="E33" s="630"/>
      <c r="F33" s="200"/>
    </row>
    <row r="34" spans="1:6">
      <c r="A34" s="280">
        <v>54</v>
      </c>
      <c r="B34" s="255" t="s">
        <v>1232</v>
      </c>
      <c r="C34" s="254">
        <v>0.55791397647264995</v>
      </c>
      <c r="D34" s="254">
        <v>-12.645480241038657</v>
      </c>
      <c r="E34" s="630"/>
      <c r="F34" s="200"/>
    </row>
    <row r="35" spans="1:6">
      <c r="A35" s="280">
        <v>56</v>
      </c>
      <c r="B35" s="255" t="s">
        <v>1231</v>
      </c>
      <c r="C35" s="254">
        <v>0.51989939315846723</v>
      </c>
      <c r="D35" s="254">
        <v>-12.663176915532567</v>
      </c>
      <c r="E35" s="630"/>
      <c r="F35" s="200"/>
    </row>
    <row r="36" spans="1:6">
      <c r="A36" s="280">
        <v>58</v>
      </c>
      <c r="B36" s="255" t="s">
        <v>1230</v>
      </c>
      <c r="C36" s="254">
        <v>0.26703390207898337</v>
      </c>
      <c r="D36" s="254">
        <v>-12.779818071634796</v>
      </c>
      <c r="E36" s="630"/>
      <c r="F36" s="200"/>
    </row>
    <row r="37" spans="1:6">
      <c r="A37" s="280">
        <v>60</v>
      </c>
      <c r="B37" s="255" t="s">
        <v>1229</v>
      </c>
      <c r="C37" s="254">
        <v>0.14872308364469455</v>
      </c>
      <c r="D37" s="254">
        <v>-12.148499278601181</v>
      </c>
      <c r="E37" s="630"/>
      <c r="F37" s="200"/>
    </row>
    <row r="38" spans="1:6">
      <c r="A38" s="280">
        <v>62</v>
      </c>
      <c r="B38" s="255" t="s">
        <v>1228</v>
      </c>
      <c r="C38" s="254">
        <v>0.11701970361681502</v>
      </c>
      <c r="D38" s="254">
        <v>-11.869764561977798</v>
      </c>
      <c r="E38" s="630"/>
      <c r="F38" s="200"/>
    </row>
    <row r="39" spans="1:6">
      <c r="A39" s="280">
        <v>64</v>
      </c>
      <c r="B39" s="255" t="s">
        <v>1227</v>
      </c>
      <c r="C39" s="254">
        <v>0.14478035314822357</v>
      </c>
      <c r="D39" s="254">
        <v>-11.219896478348122</v>
      </c>
      <c r="E39" s="630"/>
      <c r="F39" s="200"/>
    </row>
    <row r="40" spans="1:6">
      <c r="A40" s="280">
        <v>66</v>
      </c>
      <c r="B40" s="255" t="s">
        <v>1226</v>
      </c>
      <c r="C40" s="254">
        <v>0.35471473708275647</v>
      </c>
      <c r="D40" s="254">
        <v>-12.938573298771443</v>
      </c>
      <c r="E40" s="630"/>
      <c r="F40" s="200"/>
    </row>
    <row r="41" spans="1:6">
      <c r="A41" s="280">
        <v>68</v>
      </c>
      <c r="B41" s="255" t="s">
        <v>1225</v>
      </c>
      <c r="C41" s="254">
        <v>0.24648027320021348</v>
      </c>
      <c r="D41" s="254">
        <v>-12.319181913847917</v>
      </c>
      <c r="E41" s="630"/>
      <c r="F41" s="200"/>
    </row>
    <row r="42" spans="1:6">
      <c r="A42" s="280">
        <v>70</v>
      </c>
      <c r="B42" s="255" t="s">
        <v>1224</v>
      </c>
      <c r="C42" s="254">
        <v>0.50632074820217909</v>
      </c>
      <c r="D42" s="254">
        <v>-11.732664390609955</v>
      </c>
      <c r="E42" s="630"/>
      <c r="F42" s="200"/>
    </row>
    <row r="43" spans="1:6">
      <c r="A43" s="280">
        <v>72</v>
      </c>
      <c r="B43" s="255" t="s">
        <v>1223</v>
      </c>
      <c r="C43" s="254">
        <v>0.59743749387737577</v>
      </c>
      <c r="D43" s="254">
        <v>-12.845362840205471</v>
      </c>
      <c r="E43" s="630"/>
      <c r="F43" s="200"/>
    </row>
    <row r="44" spans="1:6">
      <c r="A44" s="280">
        <v>74</v>
      </c>
      <c r="B44" s="255" t="s">
        <v>1222</v>
      </c>
      <c r="C44" s="254">
        <v>0.53607814736860482</v>
      </c>
      <c r="D44" s="254">
        <v>-12.508277572025298</v>
      </c>
      <c r="E44" s="630"/>
      <c r="F44" s="200"/>
    </row>
    <row r="45" spans="1:6">
      <c r="A45" s="280">
        <v>76</v>
      </c>
      <c r="B45" s="255" t="s">
        <v>1221</v>
      </c>
      <c r="C45" s="254">
        <v>0.23347002366539671</v>
      </c>
      <c r="D45" s="254">
        <v>-12.532383333065017</v>
      </c>
      <c r="E45" s="630"/>
      <c r="F45" s="200"/>
    </row>
    <row r="46" spans="1:6">
      <c r="A46" s="280">
        <v>78</v>
      </c>
      <c r="B46" s="255" t="s">
        <v>1220</v>
      </c>
      <c r="C46" s="254">
        <v>0.37968007685841021</v>
      </c>
      <c r="D46" s="254">
        <v>-13.286644443573035</v>
      </c>
      <c r="E46" s="630"/>
      <c r="F46" s="200"/>
    </row>
    <row r="47" spans="1:6">
      <c r="A47" s="280">
        <v>80</v>
      </c>
      <c r="B47" s="255" t="s">
        <v>1219</v>
      </c>
      <c r="C47" s="254">
        <v>0.57427975716063506</v>
      </c>
      <c r="D47" s="254">
        <v>-12.790949662617228</v>
      </c>
      <c r="E47" s="630"/>
      <c r="F47" s="200"/>
    </row>
    <row r="48" spans="1:6">
      <c r="A48" s="280">
        <v>82</v>
      </c>
      <c r="B48" s="255" t="s">
        <v>1218</v>
      </c>
      <c r="C48" s="254">
        <v>0.86295984970971218</v>
      </c>
      <c r="D48" s="254">
        <v>-12.612482541386511</v>
      </c>
      <c r="E48" s="630"/>
      <c r="F48" s="200"/>
    </row>
    <row r="49" spans="1:6">
      <c r="A49" s="280">
        <v>84</v>
      </c>
      <c r="B49" s="255" t="s">
        <v>1217</v>
      </c>
      <c r="C49" s="254">
        <v>0.62641465287453257</v>
      </c>
      <c r="D49" s="254">
        <v>-12.821789403028633</v>
      </c>
      <c r="E49" s="630"/>
      <c r="F49" s="200"/>
    </row>
    <row r="50" spans="1:6">
      <c r="A50" s="280">
        <v>86</v>
      </c>
      <c r="B50" s="255" t="s">
        <v>1216</v>
      </c>
      <c r="C50" s="254">
        <v>0.80340724591498625</v>
      </c>
      <c r="D50" s="254">
        <v>-12.619234384966949</v>
      </c>
      <c r="E50" s="630"/>
      <c r="F50" s="200"/>
    </row>
    <row r="51" spans="1:6">
      <c r="A51" s="280">
        <v>88</v>
      </c>
      <c r="B51" s="255" t="s">
        <v>1215</v>
      </c>
      <c r="C51" s="254">
        <v>0.60319296720394677</v>
      </c>
      <c r="D51" s="254">
        <v>-12.57837377588204</v>
      </c>
      <c r="E51" s="630"/>
      <c r="F51" s="200"/>
    </row>
    <row r="52" spans="1:6">
      <c r="A52" s="280">
        <v>90</v>
      </c>
      <c r="B52" s="255" t="s">
        <v>1214</v>
      </c>
      <c r="C52" s="254">
        <v>0.75511695375896937</v>
      </c>
      <c r="D52" s="254">
        <v>-12.488639943834933</v>
      </c>
      <c r="E52" s="630"/>
      <c r="F52" s="200"/>
    </row>
    <row r="53" spans="1:6">
      <c r="A53" s="280">
        <v>92</v>
      </c>
      <c r="B53" s="255" t="s">
        <v>1213</v>
      </c>
      <c r="C53" s="254">
        <v>0.56475824621584492</v>
      </c>
      <c r="D53" s="254">
        <v>-12.765898465633928</v>
      </c>
      <c r="E53" s="630"/>
      <c r="F53" s="200"/>
    </row>
    <row r="54" spans="1:6">
      <c r="A54" s="280">
        <v>94</v>
      </c>
      <c r="B54" s="255" t="s">
        <v>1212</v>
      </c>
      <c r="C54" s="254">
        <v>0.81529446037544751</v>
      </c>
      <c r="D54" s="254">
        <v>-13.614469223805266</v>
      </c>
      <c r="E54" s="630"/>
      <c r="F54" s="200"/>
    </row>
    <row r="55" spans="1:6">
      <c r="A55" s="280">
        <v>96</v>
      </c>
      <c r="B55" s="255" t="s">
        <v>1211</v>
      </c>
      <c r="C55" s="254">
        <v>0.54546557535824691</v>
      </c>
      <c r="D55" s="254">
        <v>-14.516601977603646</v>
      </c>
      <c r="E55" s="630"/>
      <c r="F55" s="200"/>
    </row>
    <row r="56" spans="1:6">
      <c r="A56" s="280">
        <v>98</v>
      </c>
      <c r="B56" s="255" t="s">
        <v>1210</v>
      </c>
      <c r="C56" s="254">
        <v>0.83539955079225936</v>
      </c>
      <c r="D56" s="254">
        <v>-12.850485265864036</v>
      </c>
      <c r="E56" s="630"/>
      <c r="F56" s="200"/>
    </row>
    <row r="57" spans="1:6">
      <c r="A57" s="280">
        <v>100</v>
      </c>
      <c r="B57" s="255" t="s">
        <v>1209</v>
      </c>
      <c r="C57" s="254">
        <v>0.77772130807614281</v>
      </c>
      <c r="D57" s="254">
        <v>-11.894356447754241</v>
      </c>
      <c r="E57" s="630"/>
      <c r="F57" s="200"/>
    </row>
    <row r="58" spans="1:6">
      <c r="A58" s="280">
        <v>102</v>
      </c>
      <c r="B58" s="255" t="s">
        <v>1208</v>
      </c>
      <c r="C58" s="254">
        <v>0.78119207318126793</v>
      </c>
      <c r="D58" s="254">
        <v>-12.368506665836948</v>
      </c>
      <c r="E58" s="630"/>
      <c r="F58" s="200"/>
    </row>
    <row r="59" spans="1:6">
      <c r="A59" s="280">
        <v>104</v>
      </c>
      <c r="B59" s="255" t="s">
        <v>1207</v>
      </c>
      <c r="C59" s="254">
        <v>0.80122882320530964</v>
      </c>
      <c r="D59" s="254">
        <v>-12.383490376154134</v>
      </c>
      <c r="E59" s="630"/>
      <c r="F59" s="200"/>
    </row>
    <row r="60" spans="1:6">
      <c r="A60" s="280">
        <v>106</v>
      </c>
      <c r="B60" s="255" t="s">
        <v>1206</v>
      </c>
      <c r="C60" s="254">
        <v>0.69683279511444485</v>
      </c>
      <c r="D60" s="254">
        <v>-11.924440444499837</v>
      </c>
      <c r="E60" s="630"/>
      <c r="F60" s="200"/>
    </row>
    <row r="61" spans="1:6">
      <c r="A61" s="290"/>
      <c r="B61" s="478"/>
      <c r="C61" s="574"/>
      <c r="D61" s="574"/>
      <c r="E61" s="302"/>
      <c r="F61" s="200"/>
    </row>
    <row r="62" spans="1:6">
      <c r="A62" s="512" t="s">
        <v>460</v>
      </c>
      <c r="B62" s="371" t="s">
        <v>459</v>
      </c>
      <c r="C62" s="548">
        <v>0.41484342336945279</v>
      </c>
      <c r="D62" s="548">
        <v>-12.608371350306831</v>
      </c>
      <c r="E62" s="302"/>
      <c r="F62" s="172"/>
    </row>
    <row r="63" spans="1:6" ht="17" thickBot="1">
      <c r="A63" s="355"/>
      <c r="B63" s="370" t="s">
        <v>453</v>
      </c>
      <c r="C63" s="366">
        <v>0.25525515882318595</v>
      </c>
      <c r="D63" s="535">
        <v>0.68039850885339492</v>
      </c>
      <c r="E63" s="465"/>
      <c r="F63" s="172"/>
    </row>
    <row r="64" spans="1:6">
      <c r="A64" s="172"/>
      <c r="B64" s="172"/>
      <c r="F64" s="172"/>
    </row>
    <row r="65" spans="1:6">
      <c r="A65" s="172"/>
      <c r="B65" s="172"/>
      <c r="C65" s="172"/>
      <c r="D65" s="172"/>
      <c r="E65" s="172"/>
      <c r="F65" s="17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13EBF-7679-F84F-8CED-EAF11D58030C}">
  <dimension ref="A1:E42"/>
  <sheetViews>
    <sheetView workbookViewId="0">
      <selection sqref="A1:E41"/>
    </sheetView>
  </sheetViews>
  <sheetFormatPr baseColWidth="10" defaultRowHeight="16"/>
  <cols>
    <col min="1" max="1" width="13.1640625" bestFit="1" customWidth="1"/>
    <col min="3" max="3" width="15" style="188" bestFit="1" customWidth="1"/>
    <col min="4" max="4" width="15" bestFit="1" customWidth="1"/>
    <col min="5" max="5" width="15" style="188" bestFit="1" customWidth="1"/>
  </cols>
  <sheetData>
    <row r="1" spans="1:5">
      <c r="A1" s="249" t="s">
        <v>507</v>
      </c>
      <c r="B1" s="235" t="s">
        <v>71</v>
      </c>
      <c r="C1" s="249"/>
      <c r="D1" s="235"/>
      <c r="E1" s="249"/>
    </row>
    <row r="2" spans="1:5">
      <c r="A2" s="481" t="s">
        <v>505</v>
      </c>
      <c r="B2" s="452" t="s">
        <v>72</v>
      </c>
      <c r="C2" s="481"/>
      <c r="D2" s="452"/>
      <c r="E2" s="481"/>
    </row>
    <row r="3" spans="1:5">
      <c r="A3" s="483" t="s">
        <v>568</v>
      </c>
      <c r="B3" s="266"/>
      <c r="C3" s="323"/>
      <c r="D3" s="266"/>
      <c r="E3" s="323"/>
    </row>
    <row r="4" spans="1:5">
      <c r="A4" s="264" t="s">
        <v>102</v>
      </c>
      <c r="B4" s="285" t="s">
        <v>466</v>
      </c>
      <c r="C4" s="284" t="s">
        <v>305</v>
      </c>
      <c r="D4" s="263" t="s">
        <v>500</v>
      </c>
      <c r="E4" s="301" t="s">
        <v>499</v>
      </c>
    </row>
    <row r="5" spans="1:5" ht="19">
      <c r="A5" s="325" t="s">
        <v>246</v>
      </c>
      <c r="B5" s="298">
        <v>37</v>
      </c>
      <c r="C5" s="330">
        <v>3.3525741651811201</v>
      </c>
      <c r="D5" s="330">
        <v>3.1823815155599036</v>
      </c>
      <c r="E5" s="330">
        <v>3.5202771033636222</v>
      </c>
    </row>
    <row r="6" spans="1:5" ht="18">
      <c r="A6" s="349" t="s">
        <v>466</v>
      </c>
      <c r="B6" s="348" t="s">
        <v>102</v>
      </c>
      <c r="C6" s="347" t="s">
        <v>465</v>
      </c>
      <c r="D6" s="347" t="s">
        <v>464</v>
      </c>
      <c r="E6" s="616"/>
    </row>
    <row r="7" spans="1:5">
      <c r="A7" s="291">
        <v>0</v>
      </c>
      <c r="B7" s="280" t="s">
        <v>1290</v>
      </c>
      <c r="C7" s="226">
        <v>-1.2989002348932543</v>
      </c>
      <c r="D7" s="226">
        <v>-8.3193214742966006</v>
      </c>
      <c r="E7" s="617"/>
    </row>
    <row r="8" spans="1:5">
      <c r="A8" s="291">
        <v>2</v>
      </c>
      <c r="B8" s="280" t="s">
        <v>246</v>
      </c>
      <c r="C8" s="226">
        <v>-0.29395186992183786</v>
      </c>
      <c r="D8" s="226">
        <v>-13.052135114096227</v>
      </c>
      <c r="E8" s="617"/>
    </row>
    <row r="9" spans="1:5">
      <c r="A9" s="291">
        <v>4</v>
      </c>
      <c r="B9" s="280" t="s">
        <v>1289</v>
      </c>
      <c r="C9" s="226">
        <v>-1.510269569561641</v>
      </c>
      <c r="D9" s="226">
        <v>-13.602329176171402</v>
      </c>
      <c r="E9" s="617"/>
    </row>
    <row r="10" spans="1:5">
      <c r="A10" s="291">
        <v>6</v>
      </c>
      <c r="B10" s="280" t="s">
        <v>1288</v>
      </c>
      <c r="C10" s="226">
        <v>-1.7113406719305133</v>
      </c>
      <c r="D10" s="226">
        <v>-13.397950646413173</v>
      </c>
      <c r="E10" s="617"/>
    </row>
    <row r="11" spans="1:5">
      <c r="A11" s="291">
        <v>8</v>
      </c>
      <c r="B11" s="280" t="s">
        <v>1287</v>
      </c>
      <c r="C11" s="226">
        <v>-1.4980169295787493</v>
      </c>
      <c r="D11" s="226">
        <v>-13.414338250263462</v>
      </c>
      <c r="E11" s="618"/>
    </row>
    <row r="12" spans="1:5">
      <c r="A12" s="291">
        <v>10</v>
      </c>
      <c r="B12" s="280" t="s">
        <v>1286</v>
      </c>
      <c r="C12" s="226">
        <v>-1.0910581229693661</v>
      </c>
      <c r="D12" s="226">
        <v>-12.918180036670966</v>
      </c>
      <c r="E12" s="507"/>
    </row>
    <row r="13" spans="1:5">
      <c r="A13" s="291">
        <v>12</v>
      </c>
      <c r="B13" s="280" t="s">
        <v>1285</v>
      </c>
      <c r="C13" s="226">
        <v>-2.1506487779016279</v>
      </c>
      <c r="D13" s="226">
        <v>-13.220988143048263</v>
      </c>
      <c r="E13" s="507"/>
    </row>
    <row r="14" spans="1:5">
      <c r="A14" s="291">
        <v>14</v>
      </c>
      <c r="B14" s="280" t="s">
        <v>1284</v>
      </c>
      <c r="C14" s="226">
        <v>-0.36369152662488691</v>
      </c>
      <c r="D14" s="226">
        <v>-12.713700270992815</v>
      </c>
      <c r="E14" s="499"/>
    </row>
    <row r="15" spans="1:5">
      <c r="A15" s="291">
        <v>16</v>
      </c>
      <c r="B15" s="280" t="s">
        <v>1283</v>
      </c>
      <c r="C15" s="226">
        <v>-2.1292305111757774</v>
      </c>
      <c r="D15" s="226">
        <v>-12.994972614473056</v>
      </c>
      <c r="E15" s="499"/>
    </row>
    <row r="16" spans="1:5">
      <c r="A16" s="291">
        <v>18</v>
      </c>
      <c r="B16" s="280" t="s">
        <v>1282</v>
      </c>
      <c r="C16" s="226">
        <v>-3.0612927672336818</v>
      </c>
      <c r="D16" s="226">
        <v>-13.404623482667054</v>
      </c>
      <c r="E16" s="507"/>
    </row>
    <row r="17" spans="1:5">
      <c r="A17" s="291">
        <v>20</v>
      </c>
      <c r="B17" s="280" t="s">
        <v>1281</v>
      </c>
      <c r="C17" s="226">
        <v>-2.8779927710880022</v>
      </c>
      <c r="D17" s="226">
        <v>-13.069413674612123</v>
      </c>
      <c r="E17" s="507"/>
    </row>
    <row r="18" spans="1:5">
      <c r="A18" s="291">
        <v>22</v>
      </c>
      <c r="B18" s="256" t="s">
        <v>1280</v>
      </c>
      <c r="C18" s="254">
        <v>-2.8519422263255692</v>
      </c>
      <c r="D18" s="254">
        <v>-12.838460994970324</v>
      </c>
      <c r="E18" s="499"/>
    </row>
    <row r="19" spans="1:5">
      <c r="A19" s="291">
        <v>24</v>
      </c>
      <c r="B19" s="256" t="s">
        <v>1279</v>
      </c>
      <c r="C19" s="254">
        <v>-0.89817790393140862</v>
      </c>
      <c r="D19" s="254">
        <v>-12.638852309722104</v>
      </c>
      <c r="E19" s="507"/>
    </row>
    <row r="20" spans="1:5">
      <c r="A20" s="291">
        <v>26</v>
      </c>
      <c r="B20" s="256" t="s">
        <v>1278</v>
      </c>
      <c r="C20" s="254">
        <v>-1.6715180719632641</v>
      </c>
      <c r="D20" s="254">
        <v>-13.304095642713966</v>
      </c>
      <c r="E20" s="507"/>
    </row>
    <row r="21" spans="1:5">
      <c r="A21" s="291">
        <v>28</v>
      </c>
      <c r="B21" s="256" t="s">
        <v>1277</v>
      </c>
      <c r="C21" s="254">
        <v>-1.6865430934305996</v>
      </c>
      <c r="D21" s="254">
        <v>-12.84176523492231</v>
      </c>
      <c r="E21" s="507"/>
    </row>
    <row r="22" spans="1:5">
      <c r="A22" s="291">
        <v>30</v>
      </c>
      <c r="B22" s="256" t="s">
        <v>1276</v>
      </c>
      <c r="C22" s="254">
        <v>-3.3977239374803325</v>
      </c>
      <c r="D22" s="254">
        <v>-13.441505703317953</v>
      </c>
      <c r="E22" s="507"/>
    </row>
    <row r="23" spans="1:5">
      <c r="A23" s="291">
        <v>32</v>
      </c>
      <c r="B23" s="256" t="s">
        <v>1275</v>
      </c>
      <c r="C23" s="254">
        <v>-2.2462231680356401</v>
      </c>
      <c r="D23" s="254">
        <v>-13.063965414279968</v>
      </c>
      <c r="E23" s="499"/>
    </row>
    <row r="24" spans="1:5">
      <c r="A24" s="291">
        <v>34</v>
      </c>
      <c r="B24" s="256" t="s">
        <v>1274</v>
      </c>
      <c r="C24" s="254">
        <v>-2.6677208325431749</v>
      </c>
      <c r="D24" s="254">
        <v>-12.650790561143756</v>
      </c>
      <c r="E24" s="499"/>
    </row>
    <row r="25" spans="1:5">
      <c r="A25" s="291">
        <v>36</v>
      </c>
      <c r="B25" s="256" t="s">
        <v>1273</v>
      </c>
      <c r="C25" s="254">
        <v>-2.8388177743284864</v>
      </c>
      <c r="D25" s="254">
        <v>-13.171278943638852</v>
      </c>
      <c r="E25" s="507"/>
    </row>
    <row r="26" spans="1:5">
      <c r="A26" s="291">
        <v>38</v>
      </c>
      <c r="B26" s="256" t="s">
        <v>1272</v>
      </c>
      <c r="C26" s="254">
        <v>-2.2300299248213538</v>
      </c>
      <c r="D26" s="254">
        <v>-13.455869590617063</v>
      </c>
      <c r="E26" s="507"/>
    </row>
    <row r="27" spans="1:5">
      <c r="A27" s="291">
        <v>40</v>
      </c>
      <c r="B27" s="256" t="s">
        <v>1271</v>
      </c>
      <c r="C27" s="254">
        <v>-1.9529497013054888</v>
      </c>
      <c r="D27" s="254">
        <v>-12.682120647617294</v>
      </c>
      <c r="E27" s="499"/>
    </row>
    <row r="28" spans="1:5">
      <c r="A28" s="291">
        <v>42</v>
      </c>
      <c r="B28" s="256" t="s">
        <v>1270</v>
      </c>
      <c r="C28" s="254">
        <v>-2.0525572595143045</v>
      </c>
      <c r="D28" s="254">
        <v>-12.818425080306616</v>
      </c>
      <c r="E28" s="507"/>
    </row>
    <row r="29" spans="1:5">
      <c r="A29" s="291">
        <v>44</v>
      </c>
      <c r="B29" s="256" t="s">
        <v>1269</v>
      </c>
      <c r="C29" s="254">
        <v>-1.8859410038403055</v>
      </c>
      <c r="D29" s="254">
        <v>-13.473734691476302</v>
      </c>
      <c r="E29" s="507"/>
    </row>
    <row r="30" spans="1:5">
      <c r="A30" s="291">
        <v>46</v>
      </c>
      <c r="B30" s="256" t="s">
        <v>1268</v>
      </c>
      <c r="C30" s="254">
        <v>-1.1248334699832221</v>
      </c>
      <c r="D30" s="254">
        <v>-12.313312619218847</v>
      </c>
      <c r="E30" s="499"/>
    </row>
    <row r="31" spans="1:5">
      <c r="A31" s="291">
        <v>48</v>
      </c>
      <c r="B31" s="256" t="s">
        <v>1267</v>
      </c>
      <c r="C31" s="254">
        <v>-1.4588596223349668</v>
      </c>
      <c r="D31" s="254">
        <v>-12.011766802889978</v>
      </c>
      <c r="E31" s="499"/>
    </row>
    <row r="32" spans="1:5">
      <c r="A32" s="291">
        <v>50</v>
      </c>
      <c r="B32" s="256" t="s">
        <v>1266</v>
      </c>
      <c r="C32" s="254">
        <v>-1.1131123848123177</v>
      </c>
      <c r="D32" s="254">
        <v>-12.863909190525607</v>
      </c>
      <c r="E32" s="507"/>
    </row>
    <row r="33" spans="1:5">
      <c r="A33" s="291">
        <v>52</v>
      </c>
      <c r="B33" s="256" t="s">
        <v>1265</v>
      </c>
      <c r="C33" s="254">
        <v>-1.2753635525600715</v>
      </c>
      <c r="D33" s="254">
        <v>-12.678171310345151</v>
      </c>
      <c r="E33" s="507"/>
    </row>
    <row r="34" spans="1:5">
      <c r="A34" s="291">
        <v>54</v>
      </c>
      <c r="B34" s="256" t="s">
        <v>1264</v>
      </c>
      <c r="C34" s="254">
        <v>-1.1496993613451214</v>
      </c>
      <c r="D34" s="254">
        <v>-12.030801420528912</v>
      </c>
      <c r="E34" s="499"/>
    </row>
    <row r="35" spans="1:5">
      <c r="A35" s="291">
        <v>56</v>
      </c>
      <c r="B35" s="256" t="s">
        <v>1263</v>
      </c>
      <c r="C35" s="254">
        <v>-1.5636060587337537</v>
      </c>
      <c r="D35" s="254">
        <v>-11.252359128208461</v>
      </c>
      <c r="E35" s="499"/>
    </row>
    <row r="36" spans="1:5">
      <c r="A36" s="291">
        <v>58</v>
      </c>
      <c r="B36" s="256" t="s">
        <v>1262</v>
      </c>
      <c r="C36" s="254">
        <v>-1.6528498637467341</v>
      </c>
      <c r="D36" s="254">
        <v>-12.764976618997521</v>
      </c>
      <c r="E36" s="621"/>
    </row>
    <row r="37" spans="1:5">
      <c r="A37" s="291">
        <v>60</v>
      </c>
      <c r="B37" s="256" t="s">
        <v>1261</v>
      </c>
      <c r="C37" s="254">
        <v>-2.1527761939959933</v>
      </c>
      <c r="D37" s="254">
        <v>-13.073029411113751</v>
      </c>
      <c r="E37" s="499"/>
    </row>
    <row r="38" spans="1:5">
      <c r="A38" s="291">
        <v>62</v>
      </c>
      <c r="B38" s="256" t="s">
        <v>1260</v>
      </c>
      <c r="C38" s="254">
        <v>-7.563210047273504</v>
      </c>
      <c r="D38" s="254">
        <v>-11.54998893874507</v>
      </c>
      <c r="E38" s="499"/>
    </row>
    <row r="39" spans="1:5">
      <c r="A39" s="534"/>
      <c r="B39" s="533"/>
      <c r="C39" s="619"/>
      <c r="D39" s="622"/>
      <c r="E39" s="621"/>
    </row>
    <row r="40" spans="1:5">
      <c r="A40" s="487" t="s">
        <v>460</v>
      </c>
      <c r="B40" s="371" t="s">
        <v>459</v>
      </c>
      <c r="C40" s="548">
        <v>-1.9819015376620301</v>
      </c>
      <c r="D40" s="368">
        <v>-12.719597910593903</v>
      </c>
      <c r="E40" s="620"/>
    </row>
    <row r="41" spans="1:5" ht="17" thickBot="1">
      <c r="A41" s="468"/>
      <c r="B41" s="370" t="s">
        <v>453</v>
      </c>
      <c r="C41" s="366">
        <v>1.2593485365617365</v>
      </c>
      <c r="D41" s="536">
        <v>0.97239133716757531</v>
      </c>
    </row>
    <row r="42" spans="1:5">
      <c r="C42" s="321"/>
      <c r="D42" s="350"/>
      <c r="E42" s="321"/>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4263-EFB4-C949-B299-41587751BAFE}">
  <dimension ref="A1:E71"/>
  <sheetViews>
    <sheetView workbookViewId="0">
      <selection activeCell="D8" sqref="D8"/>
    </sheetView>
  </sheetViews>
  <sheetFormatPr baseColWidth="10" defaultRowHeight="16"/>
  <cols>
    <col min="1" max="1" width="13.1640625" bestFit="1" customWidth="1"/>
    <col min="3" max="4" width="15" bestFit="1" customWidth="1"/>
  </cols>
  <sheetData>
    <row r="1" spans="1:5">
      <c r="A1" s="249" t="s">
        <v>507</v>
      </c>
      <c r="B1" s="235" t="s">
        <v>71</v>
      </c>
      <c r="C1" s="249"/>
      <c r="D1" s="235"/>
      <c r="E1" s="249"/>
    </row>
    <row r="2" spans="1:5">
      <c r="A2" s="481" t="s">
        <v>505</v>
      </c>
      <c r="B2" s="452" t="s">
        <v>74</v>
      </c>
      <c r="C2" s="481"/>
      <c r="D2" s="452"/>
      <c r="E2" s="481"/>
    </row>
    <row r="3" spans="1:5">
      <c r="A3" s="333" t="s">
        <v>568</v>
      </c>
      <c r="B3" s="381"/>
      <c r="C3" s="381"/>
      <c r="D3" s="381"/>
      <c r="E3" s="302"/>
    </row>
    <row r="4" spans="1:5" ht="18">
      <c r="A4" s="197" t="s">
        <v>466</v>
      </c>
      <c r="B4" s="197" t="s">
        <v>102</v>
      </c>
      <c r="C4" s="195" t="s">
        <v>465</v>
      </c>
      <c r="D4" s="195" t="s">
        <v>464</v>
      </c>
      <c r="E4" s="523"/>
    </row>
    <row r="5" spans="1:5">
      <c r="A5" s="194">
        <v>1</v>
      </c>
      <c r="B5" s="268" t="s">
        <v>75</v>
      </c>
      <c r="C5" s="201">
        <v>0.40597404268546788</v>
      </c>
      <c r="D5" s="201">
        <v>-8.2676219789074246</v>
      </c>
      <c r="E5" s="522"/>
    </row>
    <row r="6" spans="1:5">
      <c r="A6" s="194">
        <v>3</v>
      </c>
      <c r="B6" s="268" t="s">
        <v>1461</v>
      </c>
      <c r="C6" s="201">
        <v>0.11240010886256435</v>
      </c>
      <c r="D6" s="201">
        <v>-6.2781200644640691</v>
      </c>
      <c r="E6" s="523"/>
    </row>
    <row r="7" spans="1:5">
      <c r="A7" s="624"/>
      <c r="B7" s="246"/>
      <c r="C7" s="625"/>
      <c r="D7" s="625"/>
      <c r="E7" s="467"/>
    </row>
    <row r="8" spans="1:5">
      <c r="A8" s="623"/>
      <c r="B8" s="341" t="s">
        <v>459</v>
      </c>
      <c r="C8" s="378">
        <v>0.25918707577401612</v>
      </c>
      <c r="D8" s="378">
        <v>-7.2728710216857468</v>
      </c>
      <c r="E8" s="302"/>
    </row>
    <row r="9" spans="1:5" ht="17" thickBot="1">
      <c r="A9" s="484"/>
      <c r="B9" s="376" t="s">
        <v>453</v>
      </c>
      <c r="C9" s="375">
        <v>0.20758811938578581</v>
      </c>
      <c r="D9" s="375">
        <v>1.406790294886515</v>
      </c>
      <c r="E9" s="302"/>
    </row>
    <row r="10" spans="1:5">
      <c r="A10" s="484"/>
      <c r="B10" s="627"/>
      <c r="C10" s="629"/>
      <c r="D10" s="629"/>
      <c r="E10" s="302"/>
    </row>
    <row r="11" spans="1:5">
      <c r="A11" s="626" t="s">
        <v>700</v>
      </c>
      <c r="B11" s="601"/>
      <c r="C11" s="628"/>
      <c r="D11" s="628"/>
    </row>
    <row r="12" spans="1:5">
      <c r="A12" s="264" t="s">
        <v>102</v>
      </c>
      <c r="B12" s="285" t="s">
        <v>466</v>
      </c>
      <c r="C12" s="284" t="s">
        <v>305</v>
      </c>
      <c r="D12" s="263" t="s">
        <v>500</v>
      </c>
      <c r="E12" s="301" t="s">
        <v>499</v>
      </c>
    </row>
    <row r="13" spans="1:5" ht="19">
      <c r="A13" s="312" t="s">
        <v>285</v>
      </c>
      <c r="B13" s="242">
        <v>32.5</v>
      </c>
      <c r="C13" s="311">
        <v>0.66331469817507105</v>
      </c>
      <c r="D13" s="261">
        <v>0.57905959006787344</v>
      </c>
      <c r="E13" s="261">
        <v>0.74656368479532953</v>
      </c>
    </row>
    <row r="14" spans="1:5">
      <c r="A14" s="300"/>
      <c r="B14" s="298"/>
      <c r="C14" s="298"/>
      <c r="D14" s="298"/>
      <c r="E14" s="298"/>
    </row>
    <row r="15" spans="1:5" ht="18">
      <c r="A15" s="197" t="s">
        <v>466</v>
      </c>
      <c r="B15" s="197" t="s">
        <v>102</v>
      </c>
      <c r="C15" s="195" t="s">
        <v>465</v>
      </c>
      <c r="D15" s="195" t="s">
        <v>464</v>
      </c>
      <c r="E15" s="631"/>
    </row>
    <row r="16" spans="1:5">
      <c r="A16" s="194">
        <v>5</v>
      </c>
      <c r="B16" s="268" t="s">
        <v>1460</v>
      </c>
      <c r="C16" s="374">
        <v>-2.2548519941717107</v>
      </c>
      <c r="D16" s="254">
        <v>-10.165987933743365</v>
      </c>
      <c r="E16" s="632"/>
    </row>
    <row r="17" spans="1:5">
      <c r="A17" s="194">
        <v>7</v>
      </c>
      <c r="B17" s="268" t="s">
        <v>1459</v>
      </c>
      <c r="C17" s="374">
        <v>-1.4579616537086142</v>
      </c>
      <c r="D17" s="254">
        <v>-8.8161062769318193</v>
      </c>
      <c r="E17" s="632"/>
    </row>
    <row r="18" spans="1:5">
      <c r="A18" s="194">
        <v>9</v>
      </c>
      <c r="B18" s="268" t="s">
        <v>1458</v>
      </c>
      <c r="C18" s="374">
        <v>-0.75754138092154788</v>
      </c>
      <c r="D18" s="254">
        <v>-11.612048697513934</v>
      </c>
      <c r="E18" s="632"/>
    </row>
    <row r="19" spans="1:5">
      <c r="A19" s="194">
        <v>11</v>
      </c>
      <c r="B19" s="268" t="s">
        <v>1457</v>
      </c>
      <c r="C19" s="374">
        <v>-0.59484263828950601</v>
      </c>
      <c r="D19" s="254">
        <v>-11.136230723006875</v>
      </c>
      <c r="E19" s="632"/>
    </row>
    <row r="20" spans="1:5">
      <c r="A20" s="194">
        <v>13</v>
      </c>
      <c r="B20" s="268" t="s">
        <v>1456</v>
      </c>
      <c r="C20" s="374">
        <v>-1.0109382417425412</v>
      </c>
      <c r="D20" s="254">
        <v>-11.698114923460478</v>
      </c>
      <c r="E20" s="632"/>
    </row>
    <row r="21" spans="1:5">
      <c r="A21" s="194">
        <v>15</v>
      </c>
      <c r="B21" s="268" t="s">
        <v>1455</v>
      </c>
      <c r="C21" s="374">
        <v>-0.50855702577105055</v>
      </c>
      <c r="D21" s="254">
        <v>-10.107623321596638</v>
      </c>
      <c r="E21" s="632"/>
    </row>
    <row r="22" spans="1:5">
      <c r="A22" s="194">
        <v>17</v>
      </c>
      <c r="B22" s="268" t="s">
        <v>1454</v>
      </c>
      <c r="C22" s="374">
        <v>-0.7547224130188106</v>
      </c>
      <c r="D22" s="254">
        <v>-10.975710906172566</v>
      </c>
      <c r="E22" s="632"/>
    </row>
    <row r="23" spans="1:5">
      <c r="A23" s="194">
        <v>19</v>
      </c>
      <c r="B23" s="268" t="s">
        <v>1453</v>
      </c>
      <c r="C23" s="374">
        <v>-0.74036643834188953</v>
      </c>
      <c r="D23" s="254">
        <v>-10.984074376878592</v>
      </c>
      <c r="E23" s="632"/>
    </row>
    <row r="24" spans="1:5">
      <c r="A24" s="194">
        <v>21</v>
      </c>
      <c r="B24" s="268" t="s">
        <v>1452</v>
      </c>
      <c r="C24" s="374">
        <v>-1.8049211776376055</v>
      </c>
      <c r="D24" s="254">
        <v>-10.44566464049246</v>
      </c>
      <c r="E24" s="632"/>
    </row>
    <row r="25" spans="1:5">
      <c r="A25" s="194">
        <v>23</v>
      </c>
      <c r="B25" s="268" t="s">
        <v>1451</v>
      </c>
      <c r="C25" s="374">
        <v>-4.6701546626993515</v>
      </c>
      <c r="D25" s="254">
        <v>-9.2852180788318179</v>
      </c>
    </row>
    <row r="26" spans="1:5">
      <c r="A26" s="194">
        <v>25</v>
      </c>
      <c r="B26" s="268" t="s">
        <v>1450</v>
      </c>
      <c r="C26" s="374">
        <v>-5.9799792009961141</v>
      </c>
      <c r="D26" s="254">
        <v>-9.715097019150793</v>
      </c>
      <c r="E26" s="632"/>
    </row>
    <row r="27" spans="1:5">
      <c r="A27" s="194">
        <v>27</v>
      </c>
      <c r="B27" s="268" t="s">
        <v>1449</v>
      </c>
      <c r="C27" s="374">
        <v>-7.9987075486329937</v>
      </c>
      <c r="D27" s="254">
        <v>-10.071538342350546</v>
      </c>
      <c r="E27" s="632"/>
    </row>
    <row r="28" spans="1:5">
      <c r="A28" s="194">
        <v>29</v>
      </c>
      <c r="B28" s="268" t="s">
        <v>1448</v>
      </c>
      <c r="C28" s="374">
        <v>-8.1063531948457186</v>
      </c>
      <c r="D28" s="254">
        <v>-8.3968711681673085</v>
      </c>
      <c r="E28" s="632"/>
    </row>
    <row r="29" spans="1:5">
      <c r="A29" s="194">
        <v>31</v>
      </c>
      <c r="B29" s="268" t="s">
        <v>1447</v>
      </c>
      <c r="C29" s="374">
        <v>-6.5440390631784542</v>
      </c>
      <c r="D29" s="254">
        <v>-9.3950233298529771</v>
      </c>
      <c r="E29" s="632"/>
    </row>
    <row r="30" spans="1:5">
      <c r="A30" s="194">
        <v>33</v>
      </c>
      <c r="B30" s="268" t="s">
        <v>1446</v>
      </c>
      <c r="C30" s="374">
        <v>-8.1581648301784053</v>
      </c>
      <c r="D30" s="254">
        <v>-9.0657613039057896</v>
      </c>
      <c r="E30" s="632"/>
    </row>
    <row r="31" spans="1:5">
      <c r="A31" s="194">
        <v>35</v>
      </c>
      <c r="B31" s="268" t="s">
        <v>1445</v>
      </c>
      <c r="C31" s="374">
        <v>-7.4093787578105879</v>
      </c>
      <c r="D31" s="254">
        <v>-8.0405421173600296</v>
      </c>
      <c r="E31" s="632"/>
    </row>
    <row r="32" spans="1:5">
      <c r="A32" s="194">
        <v>37</v>
      </c>
      <c r="B32" s="268" t="s">
        <v>1444</v>
      </c>
      <c r="C32" s="374">
        <v>-2.8662316130368284</v>
      </c>
      <c r="D32" s="254">
        <v>-4.3555125845129936</v>
      </c>
      <c r="E32" s="632"/>
    </row>
    <row r="33" spans="1:5">
      <c r="A33" s="194">
        <v>39</v>
      </c>
      <c r="B33" s="268" t="s">
        <v>1443</v>
      </c>
      <c r="C33" s="374">
        <v>-1.3536071942300691</v>
      </c>
      <c r="D33" s="254">
        <v>-3.8047781508497729</v>
      </c>
      <c r="E33" s="632"/>
    </row>
    <row r="34" spans="1:5">
      <c r="A34" s="194">
        <v>41</v>
      </c>
      <c r="B34" s="268" t="s">
        <v>1442</v>
      </c>
      <c r="C34" s="374">
        <v>-0.17710332741794255</v>
      </c>
      <c r="D34" s="254">
        <v>-3.2274628325935102</v>
      </c>
    </row>
    <row r="35" spans="1:5">
      <c r="A35" s="194">
        <v>43</v>
      </c>
      <c r="B35" s="268" t="s">
        <v>1441</v>
      </c>
      <c r="C35" s="374">
        <v>1.7660056439224125</v>
      </c>
      <c r="D35" s="254">
        <v>-3.8927425482836124</v>
      </c>
      <c r="E35" s="632"/>
    </row>
    <row r="36" spans="1:5">
      <c r="A36" s="194">
        <v>45</v>
      </c>
      <c r="B36" s="268" t="s">
        <v>1440</v>
      </c>
      <c r="C36" s="374">
        <v>1.0002749291635309</v>
      </c>
      <c r="D36" s="254">
        <v>-5.5992216004703845</v>
      </c>
      <c r="E36" s="632"/>
    </row>
    <row r="37" spans="1:5">
      <c r="A37" s="194">
        <v>47</v>
      </c>
      <c r="B37" s="268" t="s">
        <v>1439</v>
      </c>
      <c r="C37" s="374">
        <v>-0.92110696253744972</v>
      </c>
      <c r="D37" s="254">
        <v>-13.083925834663667</v>
      </c>
      <c r="E37" s="632"/>
    </row>
    <row r="38" spans="1:5">
      <c r="A38" s="194">
        <v>49</v>
      </c>
      <c r="B38" s="268" t="s">
        <v>1438</v>
      </c>
      <c r="C38" s="374">
        <v>-2.0745808015361069</v>
      </c>
      <c r="D38" s="254">
        <v>-13.375448996636397</v>
      </c>
      <c r="E38" s="632"/>
    </row>
    <row r="39" spans="1:5">
      <c r="A39" s="194">
        <v>51</v>
      </c>
      <c r="B39" s="268" t="s">
        <v>1437</v>
      </c>
      <c r="C39" s="374">
        <v>-1.2851418434653332</v>
      </c>
      <c r="D39" s="254">
        <v>-13.047395308580708</v>
      </c>
      <c r="E39" s="632"/>
    </row>
    <row r="40" spans="1:5">
      <c r="A40" s="194">
        <v>53</v>
      </c>
      <c r="B40" s="268" t="s">
        <v>1436</v>
      </c>
      <c r="C40" s="374">
        <v>-2.2198185312599406</v>
      </c>
      <c r="D40" s="254">
        <v>-13.286809626858123</v>
      </c>
      <c r="E40" s="632"/>
    </row>
    <row r="41" spans="1:5">
      <c r="A41" s="194">
        <v>55</v>
      </c>
      <c r="B41" s="268" t="s">
        <v>1435</v>
      </c>
      <c r="C41" s="374">
        <v>-1.8942917323181596</v>
      </c>
      <c r="D41" s="254">
        <v>-13.115555981564141</v>
      </c>
      <c r="E41" s="632"/>
    </row>
    <row r="42" spans="1:5">
      <c r="A42" s="194">
        <v>57</v>
      </c>
      <c r="B42" s="268" t="s">
        <v>1434</v>
      </c>
      <c r="C42" s="374">
        <v>-2.0630800852587763</v>
      </c>
      <c r="D42" s="254">
        <v>-13.436567451287383</v>
      </c>
      <c r="E42" s="632"/>
    </row>
    <row r="43" spans="1:5">
      <c r="A43" s="194">
        <v>59</v>
      </c>
      <c r="B43" s="268" t="s">
        <v>1433</v>
      </c>
      <c r="C43" s="374">
        <v>-1.6254835374875134</v>
      </c>
      <c r="D43" s="254">
        <v>-13.273699455774992</v>
      </c>
      <c r="E43" s="632"/>
    </row>
    <row r="44" spans="1:5">
      <c r="A44" s="194">
        <v>61</v>
      </c>
      <c r="B44" s="268" t="s">
        <v>1432</v>
      </c>
      <c r="C44" s="374">
        <v>-2.0843539463784699</v>
      </c>
      <c r="D44" s="254">
        <v>-13.573890209957788</v>
      </c>
      <c r="E44" s="632"/>
    </row>
    <row r="45" spans="1:5">
      <c r="A45" s="194">
        <v>63</v>
      </c>
      <c r="B45" s="268" t="s">
        <v>1431</v>
      </c>
      <c r="C45" s="374">
        <v>-2.1826202736347784</v>
      </c>
      <c r="D45" s="254">
        <v>-13.42344835473339</v>
      </c>
      <c r="E45" s="632"/>
    </row>
    <row r="46" spans="1:5">
      <c r="A46" s="194">
        <v>65</v>
      </c>
      <c r="B46" s="268" t="s">
        <v>1430</v>
      </c>
      <c r="C46" s="374">
        <v>-2.0540262672595127</v>
      </c>
      <c r="D46" s="254">
        <v>-12.800138926232496</v>
      </c>
      <c r="E46" s="632"/>
    </row>
    <row r="47" spans="1:5">
      <c r="A47" s="194">
        <v>67</v>
      </c>
      <c r="B47" s="268" t="s">
        <v>1429</v>
      </c>
      <c r="C47" s="374">
        <v>-1.3622286474723444</v>
      </c>
      <c r="D47" s="254">
        <v>-12.842875584379463</v>
      </c>
      <c r="E47" s="632"/>
    </row>
    <row r="48" spans="1:5">
      <c r="A48" s="194">
        <v>69</v>
      </c>
      <c r="B48" s="268" t="s">
        <v>1428</v>
      </c>
      <c r="C48" s="374">
        <v>-1.5999187237704791</v>
      </c>
      <c r="D48" s="254">
        <v>-12.690676786571295</v>
      </c>
      <c r="E48" s="632"/>
    </row>
    <row r="49" spans="1:5">
      <c r="A49" s="194">
        <v>71</v>
      </c>
      <c r="B49" s="268" t="s">
        <v>1427</v>
      </c>
      <c r="C49" s="374">
        <v>-1.9503480259865258</v>
      </c>
      <c r="D49" s="254">
        <v>-12.829569283473285</v>
      </c>
      <c r="E49" s="632"/>
    </row>
    <row r="50" spans="1:5">
      <c r="A50" s="194">
        <v>73</v>
      </c>
      <c r="B50" s="268" t="s">
        <v>1426</v>
      </c>
      <c r="C50" s="374">
        <v>-2.0050075583363949</v>
      </c>
      <c r="D50" s="254">
        <v>-12.852807392173265</v>
      </c>
      <c r="E50" s="632"/>
    </row>
    <row r="51" spans="1:5">
      <c r="A51" s="194">
        <v>75</v>
      </c>
      <c r="B51" s="268" t="s">
        <v>1425</v>
      </c>
      <c r="C51" s="374">
        <v>-2.049511515493494</v>
      </c>
      <c r="D51" s="254">
        <v>-12.928010802914761</v>
      </c>
      <c r="E51" s="632"/>
    </row>
    <row r="52" spans="1:5">
      <c r="A52" s="194">
        <v>77</v>
      </c>
      <c r="B52" s="268" t="s">
        <v>1424</v>
      </c>
      <c r="C52" s="374">
        <v>-2.0846800932728309</v>
      </c>
      <c r="D52" s="254">
        <v>-12.775465846200403</v>
      </c>
      <c r="E52" s="632"/>
    </row>
    <row r="53" spans="1:5">
      <c r="A53" s="194">
        <v>79</v>
      </c>
      <c r="B53" s="268" t="s">
        <v>1423</v>
      </c>
      <c r="C53" s="374">
        <v>-1.7457540528943933</v>
      </c>
      <c r="D53" s="254">
        <v>-12.74406105482149</v>
      </c>
      <c r="E53" s="632"/>
    </row>
    <row r="54" spans="1:5">
      <c r="A54" s="194">
        <v>81</v>
      </c>
      <c r="B54" s="268" t="s">
        <v>1422</v>
      </c>
      <c r="C54" s="374">
        <v>-1.021430268656651</v>
      </c>
      <c r="D54" s="254">
        <v>-13.089833442134255</v>
      </c>
      <c r="E54" s="632"/>
    </row>
    <row r="55" spans="1:5">
      <c r="A55" s="194">
        <v>83</v>
      </c>
      <c r="B55" s="268" t="s">
        <v>1421</v>
      </c>
      <c r="C55" s="374">
        <v>-1.0224273586630332</v>
      </c>
      <c r="D55" s="254">
        <v>-13.053417693076122</v>
      </c>
      <c r="E55" s="632"/>
    </row>
    <row r="56" spans="1:5">
      <c r="A56" s="624"/>
      <c r="B56" s="461"/>
      <c r="C56" s="635"/>
      <c r="D56" s="635"/>
      <c r="E56" s="465"/>
    </row>
    <row r="57" spans="1:5">
      <c r="A57" s="377"/>
      <c r="B57" s="341" t="s">
        <v>459</v>
      </c>
      <c r="C57" s="378">
        <v>-2.3406988002306508</v>
      </c>
      <c r="D57" s="278">
        <v>-10.725373222703992</v>
      </c>
      <c r="E57" s="465"/>
    </row>
    <row r="58" spans="1:5" ht="17" thickBot="1">
      <c r="A58" s="377"/>
      <c r="B58" s="376" t="s">
        <v>453</v>
      </c>
      <c r="C58" s="375">
        <v>2.3850322415785805</v>
      </c>
      <c r="D58" s="375">
        <v>2.9957675765844276</v>
      </c>
      <c r="E58" s="161"/>
    </row>
    <row r="59" spans="1:5">
      <c r="A59" s="377"/>
      <c r="B59" s="627"/>
      <c r="C59" s="629"/>
      <c r="D59" s="629"/>
      <c r="E59" s="302"/>
    </row>
    <row r="60" spans="1:5">
      <c r="A60" s="633" t="s">
        <v>688</v>
      </c>
      <c r="B60" s="452"/>
      <c r="C60" s="636"/>
      <c r="D60" s="634"/>
      <c r="E60" s="465"/>
    </row>
    <row r="61" spans="1:5" ht="18">
      <c r="A61" s="197" t="s">
        <v>466</v>
      </c>
      <c r="B61" s="197" t="s">
        <v>102</v>
      </c>
      <c r="C61" s="195" t="s">
        <v>465</v>
      </c>
      <c r="D61" s="195" t="s">
        <v>464</v>
      </c>
      <c r="E61" s="632"/>
    </row>
    <row r="62" spans="1:5">
      <c r="A62" s="194">
        <v>85</v>
      </c>
      <c r="B62" s="268" t="s">
        <v>1420</v>
      </c>
      <c r="C62" s="374">
        <v>-2.1773903202349527</v>
      </c>
      <c r="D62" s="254">
        <v>-7.8144864048425946</v>
      </c>
      <c r="E62" s="632"/>
    </row>
    <row r="63" spans="1:5">
      <c r="A63" s="194">
        <v>87</v>
      </c>
      <c r="B63" s="268" t="s">
        <v>1419</v>
      </c>
      <c r="C63" s="374">
        <v>1.7988856690587811</v>
      </c>
      <c r="D63" s="254">
        <v>-5.128091534777993</v>
      </c>
      <c r="E63" s="632"/>
    </row>
    <row r="64" spans="1:5">
      <c r="A64" s="194">
        <v>89</v>
      </c>
      <c r="B64" s="268" t="s">
        <v>1418</v>
      </c>
      <c r="C64" s="374">
        <v>2.0872138759343186</v>
      </c>
      <c r="D64" s="254">
        <v>-4.9328091545896271</v>
      </c>
      <c r="E64" s="632"/>
    </row>
    <row r="65" spans="1:5">
      <c r="A65" s="341"/>
      <c r="B65" s="373"/>
      <c r="C65" s="372"/>
      <c r="D65" s="574"/>
      <c r="E65" s="465"/>
    </row>
    <row r="66" spans="1:5">
      <c r="A66" s="160"/>
      <c r="B66" s="371" t="s">
        <v>459</v>
      </c>
      <c r="C66" s="368">
        <v>0.56956974158604901</v>
      </c>
      <c r="D66" s="368">
        <v>-5.9584623647367385</v>
      </c>
      <c r="E66" s="465"/>
    </row>
    <row r="67" spans="1:5" ht="17" thickBot="1">
      <c r="A67" s="160"/>
      <c r="B67" s="370" t="s">
        <v>453</v>
      </c>
      <c r="C67" s="369">
        <v>2.3833013814139719</v>
      </c>
      <c r="D67" s="366">
        <v>1.6103269016231296</v>
      </c>
      <c r="E67" s="465"/>
    </row>
    <row r="68" spans="1:5">
      <c r="A68" s="345"/>
      <c r="B68" s="580"/>
      <c r="C68" s="579"/>
      <c r="D68" s="580"/>
      <c r="E68" s="161"/>
    </row>
    <row r="69" spans="1:5">
      <c r="A69" s="160"/>
      <c r="B69" s="526"/>
      <c r="C69" s="526"/>
      <c r="D69" s="526"/>
      <c r="E69" s="161"/>
    </row>
    <row r="70" spans="1:5">
      <c r="A70" s="487" t="s">
        <v>460</v>
      </c>
      <c r="B70" s="279" t="s">
        <v>459</v>
      </c>
      <c r="C70" s="368">
        <v>-2.0311304140648851</v>
      </c>
      <c r="D70" s="368">
        <v>-10.254134623238697</v>
      </c>
      <c r="E70" s="302"/>
    </row>
    <row r="71" spans="1:5" ht="17" thickBot="1">
      <c r="A71" s="160"/>
      <c r="B71" s="276" t="s">
        <v>453</v>
      </c>
      <c r="C71" s="366">
        <v>2.4673571269951138</v>
      </c>
      <c r="D71" s="366">
        <v>4.6550423053470169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DE10-6A2C-D546-BB8A-91414BE0961C}">
  <dimension ref="A1:G46"/>
  <sheetViews>
    <sheetView workbookViewId="0">
      <selection sqref="A1:E46"/>
    </sheetView>
  </sheetViews>
  <sheetFormatPr baseColWidth="10" defaultRowHeight="16"/>
  <cols>
    <col min="1" max="1" width="13.1640625" style="172" bestFit="1" customWidth="1"/>
    <col min="2" max="2" width="10.83203125" style="172"/>
    <col min="3" max="5" width="15" style="172" bestFit="1" customWidth="1"/>
    <col min="6" max="6" width="10.83203125" style="172"/>
  </cols>
  <sheetData>
    <row r="1" spans="1:7">
      <c r="A1" s="249" t="s">
        <v>507</v>
      </c>
      <c r="B1" s="235" t="s">
        <v>71</v>
      </c>
      <c r="C1" s="249"/>
      <c r="D1" s="235"/>
      <c r="E1" s="249"/>
      <c r="G1" s="172"/>
    </row>
    <row r="2" spans="1:7">
      <c r="A2" s="481" t="s">
        <v>505</v>
      </c>
      <c r="B2" s="452" t="s">
        <v>77</v>
      </c>
      <c r="C2" s="481"/>
      <c r="D2" s="452"/>
      <c r="E2" s="481"/>
      <c r="G2" s="172"/>
    </row>
    <row r="3" spans="1:7">
      <c r="A3" s="483" t="s">
        <v>568</v>
      </c>
      <c r="B3" s="266"/>
      <c r="C3" s="323"/>
      <c r="D3" s="266"/>
      <c r="E3" s="323"/>
      <c r="G3" s="172"/>
    </row>
    <row r="4" spans="1:7">
      <c r="A4" s="264" t="s">
        <v>102</v>
      </c>
      <c r="B4" s="285" t="s">
        <v>466</v>
      </c>
      <c r="C4" s="284" t="s">
        <v>305</v>
      </c>
      <c r="D4" s="263" t="s">
        <v>500</v>
      </c>
      <c r="E4" s="301" t="s">
        <v>499</v>
      </c>
      <c r="G4" s="172"/>
    </row>
    <row r="5" spans="1:7" ht="19">
      <c r="A5" s="312" t="s">
        <v>248</v>
      </c>
      <c r="B5" s="242">
        <v>8</v>
      </c>
      <c r="C5" s="311">
        <v>3.7850000000000001</v>
      </c>
      <c r="D5" s="261">
        <v>3.4489999999999998</v>
      </c>
      <c r="E5" s="261">
        <v>4.1159999999999997</v>
      </c>
      <c r="G5" s="172"/>
    </row>
    <row r="6" spans="1:7" ht="19">
      <c r="A6" s="312" t="s">
        <v>270</v>
      </c>
      <c r="B6" s="354">
        <v>67</v>
      </c>
      <c r="C6" s="210">
        <v>3.7212687773413999</v>
      </c>
      <c r="D6" s="210">
        <v>3.2862394497176348</v>
      </c>
      <c r="E6" s="335">
        <v>4.1539709357177754</v>
      </c>
      <c r="G6" s="172"/>
    </row>
    <row r="7" spans="1:7" ht="18">
      <c r="A7" s="353" t="s">
        <v>466</v>
      </c>
      <c r="B7" s="353" t="s">
        <v>102</v>
      </c>
      <c r="C7" s="352" t="s">
        <v>465</v>
      </c>
      <c r="D7" s="352" t="s">
        <v>464</v>
      </c>
      <c r="E7" s="494"/>
    </row>
    <row r="8" spans="1:7">
      <c r="A8" s="280">
        <v>1</v>
      </c>
      <c r="B8" s="256" t="s">
        <v>78</v>
      </c>
      <c r="C8" s="254">
        <v>-1.6176156381166316</v>
      </c>
      <c r="D8" s="254">
        <v>-9.0302454541369528</v>
      </c>
      <c r="E8" s="492"/>
      <c r="F8" s="230"/>
    </row>
    <row r="9" spans="1:7">
      <c r="A9" s="280">
        <v>3</v>
      </c>
      <c r="B9" s="256" t="s">
        <v>1495</v>
      </c>
      <c r="C9" s="254">
        <v>-2.0705823047937857</v>
      </c>
      <c r="D9" s="254">
        <v>-6.3613489108016319</v>
      </c>
      <c r="E9" s="492"/>
      <c r="F9" s="230"/>
    </row>
    <row r="10" spans="1:7">
      <c r="A10" s="256">
        <v>5</v>
      </c>
      <c r="B10" s="256" t="s">
        <v>270</v>
      </c>
      <c r="C10" s="254">
        <v>-3.5957330297622159E-2</v>
      </c>
      <c r="D10" s="254">
        <v>-12.295181461633973</v>
      </c>
      <c r="E10" s="492"/>
    </row>
    <row r="11" spans="1:7">
      <c r="A11" s="280">
        <v>7</v>
      </c>
      <c r="B11" s="256" t="s">
        <v>1494</v>
      </c>
      <c r="C11" s="254">
        <v>0.16083947175129776</v>
      </c>
      <c r="D11" s="254">
        <v>-12.970543466215078</v>
      </c>
      <c r="E11" s="492"/>
    </row>
    <row r="12" spans="1:7">
      <c r="A12" s="280">
        <v>9</v>
      </c>
      <c r="B12" s="256" t="s">
        <v>1493</v>
      </c>
      <c r="C12" s="254">
        <v>-0.71815471660501706</v>
      </c>
      <c r="D12" s="254">
        <v>-13.268324691400187</v>
      </c>
      <c r="E12" s="492"/>
    </row>
    <row r="13" spans="1:7">
      <c r="A13" s="256">
        <v>11</v>
      </c>
      <c r="B13" s="256" t="s">
        <v>1492</v>
      </c>
      <c r="C13" s="254">
        <v>-0.39940828143228213</v>
      </c>
      <c r="D13" s="254">
        <v>-12.767968049007319</v>
      </c>
      <c r="E13" s="492"/>
    </row>
    <row r="14" spans="1:7">
      <c r="A14" s="382">
        <v>13</v>
      </c>
      <c r="B14" s="380" t="s">
        <v>1491</v>
      </c>
      <c r="C14" s="273">
        <v>-1.2306448111430017</v>
      </c>
      <c r="D14" s="273">
        <v>-13.514573339538492</v>
      </c>
      <c r="E14" s="492"/>
    </row>
    <row r="15" spans="1:7">
      <c r="A15" s="294">
        <v>15</v>
      </c>
      <c r="B15" s="268" t="s">
        <v>1490</v>
      </c>
      <c r="C15" s="201">
        <v>-1.9340942299669643</v>
      </c>
      <c r="D15" s="201">
        <v>-12.884774255174834</v>
      </c>
      <c r="E15" s="492"/>
    </row>
    <row r="16" spans="1:7">
      <c r="A16" s="268">
        <v>17</v>
      </c>
      <c r="B16" s="268" t="s">
        <v>1489</v>
      </c>
      <c r="C16" s="201">
        <v>-1.733215841671901</v>
      </c>
      <c r="D16" s="201">
        <v>-12.895510133708402</v>
      </c>
      <c r="E16" s="492"/>
    </row>
    <row r="17" spans="1:5">
      <c r="A17" s="294">
        <v>19</v>
      </c>
      <c r="B17" s="268" t="s">
        <v>1488</v>
      </c>
      <c r="C17" s="201">
        <v>-4.0232738915944433</v>
      </c>
      <c r="D17" s="201">
        <v>-13.051496298093134</v>
      </c>
      <c r="E17" s="492"/>
    </row>
    <row r="18" spans="1:5">
      <c r="A18" s="294">
        <v>21</v>
      </c>
      <c r="B18" s="268" t="s">
        <v>1487</v>
      </c>
      <c r="C18" s="201">
        <v>-4.1941034856540895</v>
      </c>
      <c r="D18" s="201">
        <v>-13.558703625083851</v>
      </c>
      <c r="E18" s="492"/>
    </row>
    <row r="19" spans="1:5">
      <c r="A19" s="268">
        <v>23</v>
      </c>
      <c r="B19" s="268" t="s">
        <v>1486</v>
      </c>
      <c r="C19" s="201">
        <v>-4.3704550481736995</v>
      </c>
      <c r="D19" s="201">
        <v>-13.230799728203481</v>
      </c>
      <c r="E19" s="492"/>
    </row>
    <row r="20" spans="1:5">
      <c r="A20" s="294">
        <v>25</v>
      </c>
      <c r="B20" s="268" t="s">
        <v>1485</v>
      </c>
      <c r="C20" s="201">
        <v>-4.1760540751235009</v>
      </c>
      <c r="D20" s="201">
        <v>-13.150572748474655</v>
      </c>
      <c r="E20" s="492"/>
    </row>
    <row r="21" spans="1:5">
      <c r="A21" s="294">
        <v>27</v>
      </c>
      <c r="B21" s="268" t="s">
        <v>1484</v>
      </c>
      <c r="C21" s="201">
        <v>-3.5303875898942829</v>
      </c>
      <c r="D21" s="201">
        <v>-13.260904574277033</v>
      </c>
      <c r="E21" s="494"/>
    </row>
    <row r="22" spans="1:5">
      <c r="A22" s="268">
        <v>29</v>
      </c>
      <c r="B22" s="268" t="s">
        <v>1483</v>
      </c>
      <c r="C22" s="201">
        <v>-3.3579443923129126</v>
      </c>
      <c r="D22" s="201">
        <v>-13.785281808996672</v>
      </c>
      <c r="E22" s="492"/>
    </row>
    <row r="23" spans="1:5">
      <c r="A23" s="294">
        <v>31</v>
      </c>
      <c r="B23" s="268" t="s">
        <v>1482</v>
      </c>
      <c r="C23" s="201">
        <v>-3.3164400218716192</v>
      </c>
      <c r="D23" s="201">
        <v>-13.561782706047033</v>
      </c>
      <c r="E23" s="492"/>
    </row>
    <row r="24" spans="1:5">
      <c r="A24" s="294">
        <v>33</v>
      </c>
      <c r="B24" s="268" t="s">
        <v>1481</v>
      </c>
      <c r="C24" s="201">
        <v>-3.0253156976639186</v>
      </c>
      <c r="D24" s="201">
        <v>-12.982301855977962</v>
      </c>
      <c r="E24" s="492"/>
    </row>
    <row r="25" spans="1:5">
      <c r="A25" s="268">
        <v>35</v>
      </c>
      <c r="B25" s="268" t="s">
        <v>1480</v>
      </c>
      <c r="C25" s="201">
        <v>-2.9787887229434573</v>
      </c>
      <c r="D25" s="201">
        <v>-12.58635140517803</v>
      </c>
      <c r="E25" s="492"/>
    </row>
    <row r="26" spans="1:5">
      <c r="A26" s="294">
        <v>37</v>
      </c>
      <c r="B26" s="268" t="s">
        <v>1479</v>
      </c>
      <c r="C26" s="201">
        <v>-2.8835554605459643</v>
      </c>
      <c r="D26" s="201">
        <v>-13.7636672859417</v>
      </c>
      <c r="E26" s="492"/>
    </row>
    <row r="27" spans="1:5">
      <c r="A27" s="294">
        <v>39</v>
      </c>
      <c r="B27" s="268" t="s">
        <v>1478</v>
      </c>
      <c r="C27" s="201">
        <v>-3.3003128892477505</v>
      </c>
      <c r="D27" s="201">
        <v>-13.273473582415932</v>
      </c>
      <c r="E27" s="494"/>
    </row>
    <row r="28" spans="1:5">
      <c r="A28" s="268">
        <v>41</v>
      </c>
      <c r="B28" s="268" t="s">
        <v>1477</v>
      </c>
      <c r="C28" s="201">
        <v>-3.8287458292331333</v>
      </c>
      <c r="D28" s="201">
        <v>-12.722449316960683</v>
      </c>
      <c r="E28" s="492"/>
    </row>
    <row r="29" spans="1:5">
      <c r="A29" s="294">
        <v>43</v>
      </c>
      <c r="B29" s="268" t="s">
        <v>1476</v>
      </c>
      <c r="C29" s="201">
        <v>-3.5767985753266043</v>
      </c>
      <c r="D29" s="201">
        <v>-13.475246565629334</v>
      </c>
      <c r="E29" s="492"/>
    </row>
    <row r="30" spans="1:5">
      <c r="A30" s="294">
        <v>45</v>
      </c>
      <c r="B30" s="268" t="s">
        <v>1475</v>
      </c>
      <c r="C30" s="201">
        <v>-3.757483549047179</v>
      </c>
      <c r="D30" s="201">
        <v>-13.475220893141135</v>
      </c>
      <c r="E30" s="492"/>
    </row>
    <row r="31" spans="1:5">
      <c r="A31" s="268">
        <v>47</v>
      </c>
      <c r="B31" s="268" t="s">
        <v>1474</v>
      </c>
      <c r="C31" s="201">
        <v>-4.1957382504145606</v>
      </c>
      <c r="D31" s="201">
        <v>-13.34662718485909</v>
      </c>
      <c r="E31" s="492"/>
    </row>
    <row r="32" spans="1:5">
      <c r="A32" s="294">
        <v>49</v>
      </c>
      <c r="B32" s="268" t="s">
        <v>1473</v>
      </c>
      <c r="C32" s="201">
        <v>-2.2284336511123968</v>
      </c>
      <c r="D32" s="201">
        <v>-13.622316130357643</v>
      </c>
      <c r="E32" s="492"/>
    </row>
    <row r="33" spans="1:5">
      <c r="A33" s="294">
        <v>51</v>
      </c>
      <c r="B33" s="268" t="s">
        <v>1472</v>
      </c>
      <c r="C33" s="201">
        <v>-2.559131135410361</v>
      </c>
      <c r="D33" s="201">
        <v>-13.862461057786403</v>
      </c>
      <c r="E33" s="492"/>
    </row>
    <row r="34" spans="1:5">
      <c r="A34" s="268">
        <v>53</v>
      </c>
      <c r="B34" s="268" t="s">
        <v>1471</v>
      </c>
      <c r="C34" s="201">
        <v>-2.160907876528773</v>
      </c>
      <c r="D34" s="201">
        <v>-13.600135928687845</v>
      </c>
      <c r="E34" s="492"/>
    </row>
    <row r="35" spans="1:5">
      <c r="A35" s="294">
        <v>55</v>
      </c>
      <c r="B35" s="268" t="s">
        <v>1470</v>
      </c>
      <c r="C35" s="201">
        <v>-2.1319011232695768</v>
      </c>
      <c r="D35" s="201">
        <v>-13.597130100432022</v>
      </c>
      <c r="E35" s="492"/>
    </row>
    <row r="36" spans="1:5">
      <c r="A36" s="294">
        <v>57</v>
      </c>
      <c r="B36" s="268" t="s">
        <v>1469</v>
      </c>
      <c r="C36" s="201">
        <v>-2.5182795180738826</v>
      </c>
      <c r="D36" s="201">
        <v>-14.187477600658463</v>
      </c>
      <c r="E36" s="492"/>
    </row>
    <row r="37" spans="1:5">
      <c r="A37" s="268">
        <v>59</v>
      </c>
      <c r="B37" s="268" t="s">
        <v>1468</v>
      </c>
      <c r="C37" s="201">
        <v>-2.4637071467572285</v>
      </c>
      <c r="D37" s="201">
        <v>-14.740109753302118</v>
      </c>
      <c r="E37" s="492"/>
    </row>
    <row r="38" spans="1:5">
      <c r="A38" s="294">
        <v>61</v>
      </c>
      <c r="B38" s="268" t="s">
        <v>1467</v>
      </c>
      <c r="C38" s="201">
        <v>-1.9108340919695472</v>
      </c>
      <c r="D38" s="201">
        <v>-13.507606521241289</v>
      </c>
      <c r="E38" s="492"/>
    </row>
    <row r="39" spans="1:5">
      <c r="A39" s="294">
        <v>63</v>
      </c>
      <c r="B39" s="268" t="s">
        <v>1466</v>
      </c>
      <c r="C39" s="201">
        <v>-1.8505847885354993</v>
      </c>
      <c r="D39" s="201">
        <v>-13.880291936027069</v>
      </c>
      <c r="E39" s="492"/>
    </row>
    <row r="40" spans="1:5">
      <c r="A40" s="268">
        <v>65</v>
      </c>
      <c r="B40" s="268" t="s">
        <v>1465</v>
      </c>
      <c r="C40" s="201">
        <v>-2.2110495241700878</v>
      </c>
      <c r="D40" s="201">
        <v>-14.088320072569232</v>
      </c>
      <c r="E40" s="492"/>
    </row>
    <row r="41" spans="1:5">
      <c r="A41" s="294">
        <v>67</v>
      </c>
      <c r="B41" s="268" t="s">
        <v>1464</v>
      </c>
      <c r="C41" s="201">
        <v>-2.7725851023390904</v>
      </c>
      <c r="D41" s="201">
        <v>-13.882498806868195</v>
      </c>
      <c r="E41" s="492"/>
    </row>
    <row r="42" spans="1:5">
      <c r="A42" s="294">
        <v>69</v>
      </c>
      <c r="B42" s="268" t="s">
        <v>1463</v>
      </c>
      <c r="C42" s="201">
        <v>-2.167535094333199</v>
      </c>
      <c r="D42" s="201">
        <v>-13.572288225980502</v>
      </c>
      <c r="E42" s="492"/>
    </row>
    <row r="43" spans="1:5">
      <c r="A43" s="268">
        <v>71</v>
      </c>
      <c r="B43" s="268" t="s">
        <v>1462</v>
      </c>
      <c r="C43" s="201">
        <v>-1.5787903750340215</v>
      </c>
      <c r="D43" s="201">
        <v>-13.392069891229848</v>
      </c>
      <c r="E43" s="492"/>
    </row>
    <row r="44" spans="1:5">
      <c r="A44" s="341"/>
      <c r="B44" s="517"/>
      <c r="C44" s="637"/>
      <c r="D44" s="637"/>
      <c r="E44" s="575"/>
    </row>
    <row r="45" spans="1:5">
      <c r="A45" s="487" t="s">
        <v>460</v>
      </c>
      <c r="B45" s="371" t="s">
        <v>459</v>
      </c>
      <c r="C45" s="368">
        <v>-2.5179991830237975</v>
      </c>
      <c r="D45" s="368">
        <v>-13.087390426834364</v>
      </c>
      <c r="E45" s="575"/>
    </row>
    <row r="46" spans="1:5" ht="17" thickBot="1">
      <c r="A46" s="355"/>
      <c r="B46" s="370" t="s">
        <v>453</v>
      </c>
      <c r="C46" s="366">
        <v>1.1839660118954034</v>
      </c>
      <c r="D46" s="366">
        <v>1.4451939781794796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EFE3E-A8DA-6442-8B03-C39359C2D8B6}">
  <dimension ref="A2:I9"/>
  <sheetViews>
    <sheetView workbookViewId="0">
      <selection activeCell="G34" sqref="G34"/>
    </sheetView>
  </sheetViews>
  <sheetFormatPr baseColWidth="10" defaultRowHeight="16"/>
  <sheetData>
    <row r="2" spans="1:9">
      <c r="A2" s="45" t="s">
        <v>162</v>
      </c>
      <c r="B2" s="45"/>
      <c r="C2" s="45"/>
      <c r="D2" s="45" t="s">
        <v>163</v>
      </c>
      <c r="E2" s="45"/>
      <c r="F2" s="45" t="s">
        <v>164</v>
      </c>
      <c r="G2" s="45"/>
      <c r="H2" s="45"/>
      <c r="I2" s="45" t="s">
        <v>163</v>
      </c>
    </row>
    <row r="3" spans="1:9">
      <c r="A3" s="46" t="s">
        <v>165</v>
      </c>
      <c r="B3" s="47"/>
      <c r="C3" s="47"/>
      <c r="D3" s="47"/>
      <c r="E3" s="47"/>
      <c r="F3" s="46" t="s">
        <v>166</v>
      </c>
      <c r="G3" s="47"/>
      <c r="H3" s="47"/>
      <c r="I3" s="47"/>
    </row>
    <row r="4" spans="1:9">
      <c r="A4" s="47"/>
      <c r="B4" s="47" t="s">
        <v>167</v>
      </c>
      <c r="C4" s="47"/>
      <c r="D4" s="47" t="s">
        <v>168</v>
      </c>
      <c r="E4" s="47"/>
      <c r="F4" s="48" t="s">
        <v>169</v>
      </c>
      <c r="G4" s="47" t="s">
        <v>170</v>
      </c>
      <c r="H4" s="47"/>
      <c r="I4" s="47" t="s">
        <v>171</v>
      </c>
    </row>
    <row r="5" spans="1:9">
      <c r="A5" s="47"/>
      <c r="B5" s="47" t="s">
        <v>172</v>
      </c>
      <c r="C5" s="47"/>
      <c r="D5" s="47" t="s">
        <v>173</v>
      </c>
      <c r="E5" s="47"/>
      <c r="F5" s="47"/>
      <c r="G5" s="47" t="s">
        <v>174</v>
      </c>
      <c r="H5" s="47"/>
      <c r="I5" s="47" t="s">
        <v>175</v>
      </c>
    </row>
    <row r="6" spans="1:9" ht="17">
      <c r="A6" s="47"/>
      <c r="B6" s="47" t="s">
        <v>176</v>
      </c>
      <c r="C6" s="47"/>
      <c r="D6" s="47" t="s">
        <v>177</v>
      </c>
      <c r="E6" s="47"/>
      <c r="F6" s="47"/>
      <c r="G6" s="47" t="s">
        <v>178</v>
      </c>
      <c r="H6" s="47"/>
      <c r="I6" s="47" t="s">
        <v>179</v>
      </c>
    </row>
    <row r="7" spans="1:9">
      <c r="A7" s="47"/>
      <c r="B7" s="47" t="s">
        <v>180</v>
      </c>
      <c r="C7" s="47"/>
      <c r="D7" s="47" t="s">
        <v>181</v>
      </c>
      <c r="E7" s="47"/>
      <c r="F7" s="47"/>
      <c r="G7" s="47" t="s">
        <v>182</v>
      </c>
      <c r="H7" s="47"/>
      <c r="I7" s="47" t="s">
        <v>183</v>
      </c>
    </row>
    <row r="8" spans="1:9">
      <c r="A8" s="47"/>
      <c r="B8" s="47" t="s">
        <v>184</v>
      </c>
      <c r="C8" s="47"/>
      <c r="D8" s="47" t="s">
        <v>185</v>
      </c>
      <c r="E8" s="47"/>
      <c r="F8" s="47"/>
      <c r="G8" s="47" t="s">
        <v>186</v>
      </c>
      <c r="H8" s="47"/>
      <c r="I8" s="47" t="s">
        <v>187</v>
      </c>
    </row>
    <row r="9" spans="1:9">
      <c r="A9" s="47"/>
      <c r="B9" s="47" t="s">
        <v>188</v>
      </c>
      <c r="C9" s="47"/>
      <c r="D9" s="47" t="s">
        <v>173</v>
      </c>
      <c r="E9" s="47"/>
      <c r="F9" s="47"/>
      <c r="G9" s="47" t="s">
        <v>189</v>
      </c>
      <c r="H9" s="47"/>
      <c r="I9" s="47" t="s">
        <v>190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E962-38F8-5E40-834B-036B56E462CC}">
  <dimension ref="A1:G61"/>
  <sheetViews>
    <sheetView workbookViewId="0">
      <selection sqref="A1:E61"/>
    </sheetView>
  </sheetViews>
  <sheetFormatPr baseColWidth="10" defaultRowHeight="16"/>
  <cols>
    <col min="1" max="1" width="13.1640625" style="172" bestFit="1" customWidth="1"/>
    <col min="2" max="2" width="10.83203125" style="172"/>
    <col min="3" max="3" width="15.1640625" style="172" bestFit="1" customWidth="1"/>
    <col min="4" max="4" width="15" style="172" bestFit="1" customWidth="1"/>
    <col min="5" max="5" width="15.1640625" style="172" bestFit="1" customWidth="1"/>
    <col min="6" max="6" width="10.83203125" style="172"/>
  </cols>
  <sheetData>
    <row r="1" spans="1:7">
      <c r="A1" s="249" t="s">
        <v>507</v>
      </c>
      <c r="B1" s="235" t="s">
        <v>706</v>
      </c>
      <c r="C1" s="249"/>
      <c r="D1" s="235"/>
      <c r="E1" s="249"/>
      <c r="G1" s="172"/>
    </row>
    <row r="2" spans="1:7">
      <c r="A2" s="247" t="s">
        <v>505</v>
      </c>
      <c r="B2" s="248" t="s">
        <v>79</v>
      </c>
      <c r="C2" s="247"/>
      <c r="D2" s="248"/>
      <c r="E2" s="247"/>
      <c r="G2" s="172"/>
    </row>
    <row r="3" spans="1:7">
      <c r="A3" s="264" t="s">
        <v>102</v>
      </c>
      <c r="B3" s="285" t="s">
        <v>466</v>
      </c>
      <c r="C3" s="285" t="s">
        <v>1096</v>
      </c>
      <c r="D3" s="263" t="s">
        <v>500</v>
      </c>
      <c r="E3" s="301" t="s">
        <v>499</v>
      </c>
      <c r="G3" s="172"/>
    </row>
    <row r="4" spans="1:7">
      <c r="A4" s="362" t="s">
        <v>80</v>
      </c>
      <c r="B4" s="242">
        <v>106</v>
      </c>
      <c r="C4" s="259">
        <v>190.02440000000001</v>
      </c>
      <c r="D4" s="385">
        <v>2.5388000000000002</v>
      </c>
      <c r="E4" s="385">
        <v>2.5388000000000002</v>
      </c>
      <c r="G4" s="172"/>
    </row>
    <row r="5" spans="1:7">
      <c r="A5" s="362" t="s">
        <v>81</v>
      </c>
      <c r="B5" s="242">
        <v>81</v>
      </c>
      <c r="C5" s="259">
        <v>192.86859999999999</v>
      </c>
      <c r="D5" s="385">
        <v>3.7048000000000001</v>
      </c>
      <c r="E5" s="385">
        <v>3.7048000000000001</v>
      </c>
      <c r="G5" s="172"/>
    </row>
    <row r="6" spans="1:7" ht="19">
      <c r="A6" s="386" t="s">
        <v>82</v>
      </c>
      <c r="B6" s="242">
        <v>10</v>
      </c>
      <c r="C6" s="259">
        <v>201.94630000000001</v>
      </c>
      <c r="D6" s="385">
        <v>2.4083000000000001</v>
      </c>
      <c r="E6" s="615">
        <v>2.4083000000000001</v>
      </c>
      <c r="G6" s="172"/>
    </row>
    <row r="7" spans="1:7" ht="18">
      <c r="A7" s="197" t="s">
        <v>466</v>
      </c>
      <c r="B7" s="197" t="s">
        <v>102</v>
      </c>
      <c r="C7" s="195" t="s">
        <v>465</v>
      </c>
      <c r="D7" s="195" t="s">
        <v>464</v>
      </c>
      <c r="E7" s="598"/>
    </row>
    <row r="8" spans="1:7">
      <c r="A8" s="297">
        <v>1</v>
      </c>
      <c r="B8" s="297" t="s">
        <v>82</v>
      </c>
      <c r="C8" s="202">
        <v>-5.8887070519088178</v>
      </c>
      <c r="D8" s="202">
        <v>-5.600856595930396</v>
      </c>
      <c r="E8" s="606"/>
    </row>
    <row r="9" spans="1:7">
      <c r="A9" s="297">
        <v>2</v>
      </c>
      <c r="B9" s="297" t="s">
        <v>81</v>
      </c>
      <c r="C9" s="202">
        <v>-7.5111702203603654</v>
      </c>
      <c r="D9" s="202">
        <v>-4.9343101418204602</v>
      </c>
      <c r="E9" s="606"/>
    </row>
    <row r="10" spans="1:7">
      <c r="A10" s="297">
        <v>3</v>
      </c>
      <c r="B10" s="297" t="s">
        <v>80</v>
      </c>
      <c r="C10" s="202">
        <v>-4.0231923482159253</v>
      </c>
      <c r="D10" s="202">
        <v>-5.6326352291971027</v>
      </c>
      <c r="E10" s="606"/>
    </row>
    <row r="11" spans="1:7">
      <c r="A11" s="297">
        <v>4</v>
      </c>
      <c r="B11" s="297" t="s">
        <v>1543</v>
      </c>
      <c r="C11" s="202">
        <v>-2.3997068089904507</v>
      </c>
      <c r="D11" s="202">
        <v>-9.3320418739393673</v>
      </c>
      <c r="E11" s="606"/>
    </row>
    <row r="12" spans="1:7">
      <c r="A12" s="297">
        <v>5</v>
      </c>
      <c r="B12" s="297" t="s">
        <v>1542</v>
      </c>
      <c r="C12" s="202">
        <v>-4.928547968957063</v>
      </c>
      <c r="D12" s="202">
        <v>-8.7487098568244228</v>
      </c>
      <c r="E12" s="494"/>
    </row>
    <row r="13" spans="1:7">
      <c r="A13" s="297">
        <v>6</v>
      </c>
      <c r="B13" s="297" t="s">
        <v>1541</v>
      </c>
      <c r="C13" s="202">
        <v>-4.6686426054427859</v>
      </c>
      <c r="D13" s="202">
        <v>-8.7834303522963175</v>
      </c>
      <c r="E13" s="492"/>
    </row>
    <row r="14" spans="1:7">
      <c r="A14" s="297">
        <v>7</v>
      </c>
      <c r="B14" s="297" t="s">
        <v>1540</v>
      </c>
      <c r="C14" s="202">
        <v>-4.5942285550699671</v>
      </c>
      <c r="D14" s="202">
        <v>-10.326499478213439</v>
      </c>
      <c r="E14" s="606"/>
    </row>
    <row r="15" spans="1:7">
      <c r="A15" s="297">
        <v>8</v>
      </c>
      <c r="B15" s="297" t="s">
        <v>1539</v>
      </c>
      <c r="C15" s="202">
        <v>-3.495018991352715</v>
      </c>
      <c r="D15" s="202">
        <v>-8.4363530782751361</v>
      </c>
      <c r="E15" s="494"/>
    </row>
    <row r="16" spans="1:7">
      <c r="A16" s="297">
        <v>9</v>
      </c>
      <c r="B16" s="297" t="s">
        <v>1538</v>
      </c>
      <c r="C16" s="202">
        <v>-4.2145042155215844</v>
      </c>
      <c r="D16" s="202">
        <v>-8.0989607546634446</v>
      </c>
      <c r="E16" s="492"/>
    </row>
    <row r="17" spans="1:6">
      <c r="A17" s="297">
        <v>10</v>
      </c>
      <c r="B17" s="297" t="s">
        <v>1537</v>
      </c>
      <c r="C17" s="202">
        <v>-4.9281123662685502</v>
      </c>
      <c r="D17" s="202">
        <v>-8.7794064822134086</v>
      </c>
      <c r="E17" s="606"/>
    </row>
    <row r="18" spans="1:6">
      <c r="A18" s="297">
        <v>11</v>
      </c>
      <c r="B18" s="297" t="s">
        <v>1536</v>
      </c>
      <c r="C18" s="202">
        <v>-5.1957818992821583</v>
      </c>
      <c r="D18" s="202">
        <v>-9.8112978206691892</v>
      </c>
      <c r="E18" s="606"/>
    </row>
    <row r="19" spans="1:6">
      <c r="A19" s="297">
        <v>12</v>
      </c>
      <c r="B19" s="297" t="s">
        <v>1535</v>
      </c>
      <c r="C19" s="202">
        <v>-5.0541969670337004</v>
      </c>
      <c r="D19" s="202">
        <v>-9.2119713023572238</v>
      </c>
      <c r="E19" s="494"/>
    </row>
    <row r="20" spans="1:6">
      <c r="A20" s="297">
        <v>13</v>
      </c>
      <c r="B20" s="297" t="s">
        <v>1534</v>
      </c>
      <c r="C20" s="202">
        <v>-5.4238496986264755</v>
      </c>
      <c r="D20" s="202">
        <v>-8.8572408470995025</v>
      </c>
      <c r="E20" s="492"/>
    </row>
    <row r="21" spans="1:6">
      <c r="A21" s="297">
        <v>14</v>
      </c>
      <c r="B21" s="297" t="s">
        <v>1533</v>
      </c>
      <c r="C21" s="202">
        <v>-5.2907469976334731</v>
      </c>
      <c r="D21" s="202">
        <v>-7.5984455659607439</v>
      </c>
      <c r="E21" s="606"/>
    </row>
    <row r="22" spans="1:6">
      <c r="A22" s="297">
        <v>15</v>
      </c>
      <c r="B22" s="297" t="s">
        <v>1532</v>
      </c>
      <c r="C22" s="202">
        <v>-5.0093151793496666</v>
      </c>
      <c r="D22" s="202">
        <v>-8.402892130041133</v>
      </c>
      <c r="E22" s="606"/>
    </row>
    <row r="23" spans="1:6">
      <c r="A23" s="297">
        <v>16</v>
      </c>
      <c r="B23" s="297" t="s">
        <v>1531</v>
      </c>
      <c r="C23" s="202">
        <v>-4.7677512083036895</v>
      </c>
      <c r="D23" s="202">
        <v>-8.9619005813566375</v>
      </c>
      <c r="E23" s="606"/>
    </row>
    <row r="24" spans="1:6">
      <c r="A24" s="297">
        <v>17</v>
      </c>
      <c r="B24" s="297" t="s">
        <v>1530</v>
      </c>
      <c r="C24" s="202">
        <v>-4.9460133898628404</v>
      </c>
      <c r="D24" s="202">
        <v>-10.284354541905575</v>
      </c>
      <c r="E24" s="606"/>
    </row>
    <row r="25" spans="1:6">
      <c r="A25" s="297">
        <v>18</v>
      </c>
      <c r="B25" s="297" t="s">
        <v>1529</v>
      </c>
      <c r="C25" s="202">
        <v>-4.5433357851995684</v>
      </c>
      <c r="D25" s="202">
        <v>-8.2307202018662124</v>
      </c>
      <c r="E25" s="494"/>
    </row>
    <row r="26" spans="1:6">
      <c r="A26" s="384">
        <v>19</v>
      </c>
      <c r="B26" s="383" t="s">
        <v>1528</v>
      </c>
      <c r="C26" s="303">
        <v>-3.7656406543853467</v>
      </c>
      <c r="D26" s="303">
        <v>-8.6668045701965717</v>
      </c>
      <c r="E26" s="492"/>
      <c r="F26" s="230"/>
    </row>
    <row r="27" spans="1:6">
      <c r="A27" s="384">
        <v>20</v>
      </c>
      <c r="B27" s="383" t="s">
        <v>1527</v>
      </c>
      <c r="C27" s="303">
        <v>-4.2307707847442257</v>
      </c>
      <c r="D27" s="303">
        <v>-8.5045878483947899</v>
      </c>
      <c r="E27" s="606"/>
      <c r="F27" s="230"/>
    </row>
    <row r="28" spans="1:6">
      <c r="A28" s="384">
        <v>21</v>
      </c>
      <c r="B28" s="383" t="s">
        <v>1526</v>
      </c>
      <c r="C28" s="303">
        <v>-4.9284498102418048</v>
      </c>
      <c r="D28" s="303">
        <v>-9.0619051177706584</v>
      </c>
      <c r="E28" s="606"/>
    </row>
    <row r="29" spans="1:6">
      <c r="A29" s="384">
        <v>22</v>
      </c>
      <c r="B29" s="383" t="s">
        <v>1525</v>
      </c>
      <c r="C29" s="303">
        <v>-5.0118891705517985</v>
      </c>
      <c r="D29" s="303">
        <v>-7.6829801874339854</v>
      </c>
      <c r="E29" s="606"/>
    </row>
    <row r="30" spans="1:6">
      <c r="A30" s="384">
        <v>23</v>
      </c>
      <c r="B30" s="383" t="s">
        <v>1524</v>
      </c>
      <c r="C30" s="303">
        <v>-4.8892672341659189</v>
      </c>
      <c r="D30" s="303">
        <v>-8.121639950503841</v>
      </c>
      <c r="E30" s="606"/>
    </row>
    <row r="31" spans="1:6">
      <c r="A31" s="384">
        <v>24</v>
      </c>
      <c r="B31" s="383" t="s">
        <v>1523</v>
      </c>
      <c r="C31" s="303">
        <v>-4.6469338386645189</v>
      </c>
      <c r="D31" s="303">
        <v>-7.913272208457327</v>
      </c>
      <c r="E31" s="494"/>
    </row>
    <row r="32" spans="1:6">
      <c r="A32" s="384">
        <v>25</v>
      </c>
      <c r="B32" s="383" t="s">
        <v>1522</v>
      </c>
      <c r="C32" s="303">
        <v>-4.5654287583796105</v>
      </c>
      <c r="D32" s="303">
        <v>-9.5523062399946426</v>
      </c>
      <c r="E32" s="492"/>
    </row>
    <row r="33" spans="1:5">
      <c r="A33" s="384">
        <v>26</v>
      </c>
      <c r="B33" s="383" t="s">
        <v>1521</v>
      </c>
      <c r="C33" s="303">
        <v>-3.6162869171836216</v>
      </c>
      <c r="D33" s="303">
        <v>-8.1744052084846803</v>
      </c>
      <c r="E33" s="606"/>
    </row>
    <row r="34" spans="1:5">
      <c r="A34" s="384">
        <v>27</v>
      </c>
      <c r="B34" s="383" t="s">
        <v>1520</v>
      </c>
      <c r="C34" s="303">
        <v>-3.8117251773763434</v>
      </c>
      <c r="D34" s="303">
        <v>-9.224532145963094</v>
      </c>
      <c r="E34" s="494"/>
    </row>
    <row r="35" spans="1:5">
      <c r="A35" s="384">
        <v>28</v>
      </c>
      <c r="B35" s="383" t="s">
        <v>1519</v>
      </c>
      <c r="C35" s="303">
        <v>-5.0315523278140617</v>
      </c>
      <c r="D35" s="303">
        <v>-7.9361167629575933</v>
      </c>
      <c r="E35" s="492"/>
    </row>
    <row r="36" spans="1:5">
      <c r="A36" s="384">
        <v>29</v>
      </c>
      <c r="B36" s="383" t="s">
        <v>1518</v>
      </c>
      <c r="C36" s="303">
        <v>-5.5303628366647946</v>
      </c>
      <c r="D36" s="303">
        <v>-8.8529403233960018</v>
      </c>
      <c r="E36" s="606"/>
    </row>
    <row r="37" spans="1:5">
      <c r="A37" s="384">
        <v>30</v>
      </c>
      <c r="B37" s="383" t="s">
        <v>1517</v>
      </c>
      <c r="C37" s="303">
        <v>-5.8755254713203788</v>
      </c>
      <c r="D37" s="303">
        <v>-8.7863221235807902</v>
      </c>
      <c r="E37" s="606"/>
    </row>
    <row r="38" spans="1:5">
      <c r="A38" s="384">
        <v>31</v>
      </c>
      <c r="B38" s="383" t="s">
        <v>1516</v>
      </c>
      <c r="C38" s="303">
        <v>-5.8767699766485899</v>
      </c>
      <c r="D38" s="303">
        <v>-8.8941908796596696</v>
      </c>
      <c r="E38" s="606"/>
    </row>
    <row r="39" spans="1:5">
      <c r="A39" s="384">
        <v>32</v>
      </c>
      <c r="B39" s="383" t="s">
        <v>1515</v>
      </c>
      <c r="C39" s="303">
        <v>-5.9955499257695433</v>
      </c>
      <c r="D39" s="303">
        <v>-7.7934275297197697</v>
      </c>
      <c r="E39" s="606"/>
    </row>
    <row r="40" spans="1:5">
      <c r="A40" s="384">
        <v>33</v>
      </c>
      <c r="B40" s="383" t="s">
        <v>1514</v>
      </c>
      <c r="C40" s="303">
        <v>-6.1576621673639451</v>
      </c>
      <c r="D40" s="303">
        <v>-7.898862551495168</v>
      </c>
      <c r="E40" s="494"/>
    </row>
    <row r="41" spans="1:5">
      <c r="A41" s="384">
        <v>34</v>
      </c>
      <c r="B41" s="383" t="s">
        <v>1513</v>
      </c>
      <c r="C41" s="303">
        <v>-6.6036940379032494</v>
      </c>
      <c r="D41" s="303">
        <v>-8.4443046531784152</v>
      </c>
      <c r="E41" s="492"/>
    </row>
    <row r="42" spans="1:5">
      <c r="A42" s="384">
        <v>35</v>
      </c>
      <c r="B42" s="383" t="s">
        <v>1512</v>
      </c>
      <c r="C42" s="303">
        <v>-5.619155945077499</v>
      </c>
      <c r="D42" s="303">
        <v>-8.8218747079820883</v>
      </c>
      <c r="E42" s="598"/>
    </row>
    <row r="43" spans="1:5">
      <c r="A43" s="384">
        <v>36</v>
      </c>
      <c r="B43" s="383" t="s">
        <v>1511</v>
      </c>
      <c r="C43" s="303">
        <v>-5.1692840948027321</v>
      </c>
      <c r="D43" s="303">
        <v>-8.2204648260475075</v>
      </c>
      <c r="E43" s="606"/>
    </row>
    <row r="44" spans="1:5">
      <c r="A44" s="384">
        <v>37</v>
      </c>
      <c r="B44" s="383" t="s">
        <v>1510</v>
      </c>
      <c r="C44" s="303">
        <v>-5.7169387222557813</v>
      </c>
      <c r="D44" s="303">
        <v>-8.822847224413005</v>
      </c>
      <c r="E44" s="606"/>
    </row>
    <row r="45" spans="1:5">
      <c r="A45" s="384">
        <v>38</v>
      </c>
      <c r="B45" s="383" t="s">
        <v>1509</v>
      </c>
      <c r="C45" s="303">
        <v>-5.8841446583940904</v>
      </c>
      <c r="D45" s="303">
        <v>-9.5300669352361869</v>
      </c>
      <c r="E45" s="606"/>
    </row>
    <row r="46" spans="1:5">
      <c r="A46" s="384">
        <v>39</v>
      </c>
      <c r="B46" s="383" t="s">
        <v>1508</v>
      </c>
      <c r="C46" s="303">
        <v>-5.0029735574933518</v>
      </c>
      <c r="D46" s="303">
        <v>-8.6971014869828149</v>
      </c>
      <c r="E46" s="606"/>
    </row>
    <row r="47" spans="1:5">
      <c r="A47" s="384">
        <v>40</v>
      </c>
      <c r="B47" s="383" t="s">
        <v>1507</v>
      </c>
      <c r="C47" s="303">
        <v>-3.4629098724049179</v>
      </c>
      <c r="D47" s="303">
        <v>-7.7721312401471687</v>
      </c>
      <c r="E47" s="494"/>
    </row>
    <row r="48" spans="1:5">
      <c r="A48" s="384">
        <v>41</v>
      </c>
      <c r="B48" s="383" t="s">
        <v>1506</v>
      </c>
      <c r="C48" s="303">
        <v>-4.6544829522303273</v>
      </c>
      <c r="D48" s="303">
        <v>-8.0935830830575952</v>
      </c>
      <c r="E48" s="492"/>
    </row>
    <row r="49" spans="1:5">
      <c r="A49" s="384">
        <v>42</v>
      </c>
      <c r="B49" s="383" t="s">
        <v>1505</v>
      </c>
      <c r="C49" s="303">
        <v>-5.3837962232470824</v>
      </c>
      <c r="D49" s="303">
        <v>-8.2440735334922408</v>
      </c>
      <c r="E49" s="492"/>
    </row>
    <row r="50" spans="1:5">
      <c r="A50" s="384">
        <v>43</v>
      </c>
      <c r="B50" s="383" t="s">
        <v>1504</v>
      </c>
      <c r="C50" s="303">
        <v>-5.4848263307128251</v>
      </c>
      <c r="D50" s="303">
        <v>-8.3098447539334934</v>
      </c>
      <c r="E50" s="492"/>
    </row>
    <row r="51" spans="1:5">
      <c r="A51" s="384">
        <v>44</v>
      </c>
      <c r="B51" s="383" t="s">
        <v>1503</v>
      </c>
      <c r="C51" s="303">
        <v>-5.7632738317292667</v>
      </c>
      <c r="D51" s="303">
        <v>-8.426614460547917</v>
      </c>
      <c r="E51" s="492"/>
    </row>
    <row r="52" spans="1:5">
      <c r="A52" s="384">
        <v>45</v>
      </c>
      <c r="B52" s="383" t="s">
        <v>1502</v>
      </c>
      <c r="C52" s="303">
        <v>-5.1729034824970501</v>
      </c>
      <c r="D52" s="303">
        <v>-8.5545248820102433</v>
      </c>
      <c r="E52" s="492"/>
    </row>
    <row r="53" spans="1:5">
      <c r="A53" s="384">
        <v>46</v>
      </c>
      <c r="B53" s="383" t="s">
        <v>1501</v>
      </c>
      <c r="C53" s="303">
        <v>-4.315800283148322</v>
      </c>
      <c r="D53" s="303">
        <v>-7.7874327968744188</v>
      </c>
      <c r="E53" s="492"/>
    </row>
    <row r="54" spans="1:5">
      <c r="A54" s="384">
        <v>47</v>
      </c>
      <c r="B54" s="383" t="s">
        <v>1500</v>
      </c>
      <c r="C54" s="303">
        <v>-3.5187700486847837</v>
      </c>
      <c r="D54" s="303">
        <v>-7.9928584880689906</v>
      </c>
      <c r="E54" s="494"/>
    </row>
    <row r="55" spans="1:5">
      <c r="A55" s="384">
        <v>48</v>
      </c>
      <c r="B55" s="383" t="s">
        <v>1499</v>
      </c>
      <c r="C55" s="303">
        <v>-3.7938478136643408</v>
      </c>
      <c r="D55" s="303">
        <v>-7.1918467455227946</v>
      </c>
      <c r="E55" s="492"/>
    </row>
    <row r="56" spans="1:5">
      <c r="A56" s="384">
        <v>49</v>
      </c>
      <c r="B56" s="383" t="s">
        <v>1498</v>
      </c>
      <c r="C56" s="303">
        <v>-2.6877064164457685</v>
      </c>
      <c r="D56" s="303">
        <v>-7.9187924259773688</v>
      </c>
      <c r="E56" s="492"/>
    </row>
    <row r="57" spans="1:5">
      <c r="A57" s="384">
        <v>50</v>
      </c>
      <c r="B57" s="383" t="s">
        <v>1497</v>
      </c>
      <c r="C57" s="303">
        <v>-4.1799343932185051</v>
      </c>
      <c r="D57" s="303">
        <v>-7.6455221166225478</v>
      </c>
      <c r="E57" s="492"/>
    </row>
    <row r="58" spans="1:5">
      <c r="A58" s="384">
        <v>51</v>
      </c>
      <c r="B58" s="383" t="s">
        <v>1496</v>
      </c>
      <c r="C58" s="303">
        <v>-4.5870077638695266</v>
      </c>
      <c r="D58" s="303">
        <v>-7.9468528965480258</v>
      </c>
      <c r="E58" s="492"/>
    </row>
    <row r="59" spans="1:5">
      <c r="A59" s="638"/>
      <c r="B59" s="517"/>
      <c r="C59" s="517"/>
      <c r="D59" s="610"/>
      <c r="E59" s="575"/>
    </row>
    <row r="60" spans="1:5">
      <c r="A60" s="512" t="s">
        <v>460</v>
      </c>
      <c r="B60" s="371" t="s">
        <v>459</v>
      </c>
      <c r="C60" s="368">
        <v>-4.8591781909104652</v>
      </c>
      <c r="D60" s="368">
        <v>-8.3434717203780586</v>
      </c>
      <c r="E60" s="575"/>
    </row>
    <row r="61" spans="1:5" ht="17" thickBot="1">
      <c r="A61" s="345"/>
      <c r="B61" s="370" t="s">
        <v>453</v>
      </c>
      <c r="C61" s="366">
        <v>0.9541780635474536</v>
      </c>
      <c r="D61" s="366">
        <v>0.9997236066219507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8731-04B9-F042-BA2C-EA53D070707C}">
  <dimension ref="A1:G57"/>
  <sheetViews>
    <sheetView topLeftCell="A37" workbookViewId="0">
      <selection activeCell="C59" sqref="C59:D59"/>
    </sheetView>
  </sheetViews>
  <sheetFormatPr baseColWidth="10" defaultRowHeight="16"/>
  <cols>
    <col min="1" max="1" width="13.1640625" style="172" bestFit="1" customWidth="1"/>
    <col min="2" max="2" width="10.83203125" style="172"/>
    <col min="3" max="3" width="15" style="172" bestFit="1" customWidth="1"/>
    <col min="4" max="4" width="15" style="252" bestFit="1" customWidth="1"/>
    <col min="5" max="5" width="15" style="172" bestFit="1" customWidth="1"/>
    <col min="6" max="7" width="10.83203125" style="172"/>
  </cols>
  <sheetData>
    <row r="1" spans="1:5">
      <c r="A1" s="249" t="s">
        <v>507</v>
      </c>
      <c r="B1" s="235" t="s">
        <v>706</v>
      </c>
    </row>
    <row r="2" spans="1:5">
      <c r="A2" s="481" t="s">
        <v>505</v>
      </c>
      <c r="B2" s="452" t="s">
        <v>83</v>
      </c>
      <c r="C2" s="481"/>
      <c r="D2" s="452"/>
      <c r="E2" s="481"/>
    </row>
    <row r="3" spans="1:5">
      <c r="A3" s="483" t="s">
        <v>568</v>
      </c>
      <c r="B3" s="266"/>
      <c r="C3" s="323"/>
      <c r="D3" s="266"/>
      <c r="E3" s="323"/>
    </row>
    <row r="4" spans="1:5">
      <c r="A4" s="264" t="s">
        <v>102</v>
      </c>
      <c r="B4" s="285" t="s">
        <v>466</v>
      </c>
      <c r="C4" s="285" t="s">
        <v>1096</v>
      </c>
      <c r="D4" s="263" t="s">
        <v>500</v>
      </c>
      <c r="E4" s="301" t="s">
        <v>499</v>
      </c>
    </row>
    <row r="5" spans="1:5">
      <c r="A5" s="362" t="s">
        <v>84</v>
      </c>
      <c r="B5" s="242">
        <v>5</v>
      </c>
      <c r="C5" s="259">
        <v>197.5866</v>
      </c>
      <c r="D5" s="385">
        <v>1.2275</v>
      </c>
      <c r="E5" s="385">
        <v>1.2275</v>
      </c>
    </row>
    <row r="6" spans="1:5">
      <c r="A6" s="362" t="s">
        <v>85</v>
      </c>
      <c r="B6" s="242">
        <v>50</v>
      </c>
      <c r="C6" s="259">
        <v>201.26230000000001</v>
      </c>
      <c r="D6" s="385">
        <v>1.63</v>
      </c>
      <c r="E6" s="385">
        <v>1.63</v>
      </c>
    </row>
    <row r="7" spans="1:5" ht="19">
      <c r="A7" s="386" t="s">
        <v>86</v>
      </c>
      <c r="B7" s="242">
        <v>57</v>
      </c>
      <c r="C7" s="259">
        <v>213.89009999999999</v>
      </c>
      <c r="D7" s="385">
        <v>3.9358</v>
      </c>
      <c r="E7" s="385">
        <v>3.9358</v>
      </c>
    </row>
    <row r="8" spans="1:5" ht="19">
      <c r="A8" s="386" t="s">
        <v>135</v>
      </c>
      <c r="B8" s="242">
        <v>2.6</v>
      </c>
      <c r="C8" s="259">
        <v>186.77770000000001</v>
      </c>
      <c r="D8" s="385">
        <v>4.2450000000000001</v>
      </c>
      <c r="E8" s="385">
        <v>4.2450000000000001</v>
      </c>
    </row>
    <row r="9" spans="1:5" ht="19">
      <c r="A9" s="386" t="s">
        <v>136</v>
      </c>
      <c r="B9" s="242">
        <v>2.7</v>
      </c>
      <c r="C9" s="259">
        <v>201.29859999999999</v>
      </c>
      <c r="D9" s="385">
        <v>5.7579000000000002</v>
      </c>
      <c r="E9" s="385">
        <v>5.7579000000000002</v>
      </c>
    </row>
    <row r="10" spans="1:5" ht="19">
      <c r="A10" s="386" t="s">
        <v>138</v>
      </c>
      <c r="B10" s="242">
        <v>5</v>
      </c>
      <c r="C10" s="259">
        <v>197.9958</v>
      </c>
      <c r="D10" s="385">
        <v>5.6082000000000001</v>
      </c>
      <c r="E10" s="385">
        <v>5.6082000000000001</v>
      </c>
    </row>
    <row r="11" spans="1:5" ht="19">
      <c r="A11" s="386" t="s">
        <v>139</v>
      </c>
      <c r="B11" s="242">
        <v>13.5</v>
      </c>
      <c r="C11" s="259">
        <v>219.9811</v>
      </c>
      <c r="D11" s="385">
        <v>10.050000000000001</v>
      </c>
      <c r="E11" s="385">
        <v>9.02</v>
      </c>
    </row>
    <row r="12" spans="1:5" ht="19">
      <c r="A12" s="386" t="s">
        <v>142</v>
      </c>
      <c r="B12" s="242">
        <v>24.2</v>
      </c>
      <c r="C12" s="259">
        <v>203.11070000000001</v>
      </c>
      <c r="D12" s="385">
        <v>6.7919999999999998</v>
      </c>
      <c r="E12" s="385">
        <v>6.7919999999999998</v>
      </c>
    </row>
    <row r="13" spans="1:5" ht="19">
      <c r="A13" s="386" t="s">
        <v>143</v>
      </c>
      <c r="B13" s="242">
        <v>37.799999999999997</v>
      </c>
      <c r="C13" s="259">
        <v>192.64279999999999</v>
      </c>
      <c r="D13" s="385">
        <v>5.6718999999999999</v>
      </c>
      <c r="E13" s="385">
        <v>5.6718999999999999</v>
      </c>
    </row>
    <row r="14" spans="1:5" ht="19">
      <c r="A14" s="386" t="s">
        <v>144</v>
      </c>
      <c r="B14" s="242">
        <v>43.5</v>
      </c>
      <c r="C14" s="259">
        <v>206.02680000000001</v>
      </c>
      <c r="D14" s="385">
        <v>4.9496000000000002</v>
      </c>
      <c r="E14" s="385">
        <v>4.9496000000000002</v>
      </c>
    </row>
    <row r="15" spans="1:5" ht="19">
      <c r="A15" s="386" t="s">
        <v>145</v>
      </c>
      <c r="B15" s="242">
        <v>54.3</v>
      </c>
      <c r="C15" s="259">
        <v>204.1765</v>
      </c>
      <c r="D15" s="385">
        <v>5.2096</v>
      </c>
      <c r="E15" s="385">
        <v>5.2096</v>
      </c>
    </row>
    <row r="16" spans="1:5" ht="19">
      <c r="A16" s="386" t="s">
        <v>146</v>
      </c>
      <c r="B16" s="242">
        <v>59.3</v>
      </c>
      <c r="C16" s="259">
        <v>208.86949999999999</v>
      </c>
      <c r="D16" s="385">
        <v>4.3444000000000003</v>
      </c>
      <c r="E16" s="615">
        <v>4.3444000000000003</v>
      </c>
    </row>
    <row r="17" spans="1:7" ht="18">
      <c r="A17" s="197" t="s">
        <v>466</v>
      </c>
      <c r="B17" s="197" t="s">
        <v>102</v>
      </c>
      <c r="C17" s="195" t="s">
        <v>465</v>
      </c>
      <c r="D17" s="195" t="s">
        <v>464</v>
      </c>
      <c r="E17" s="492"/>
      <c r="F17"/>
      <c r="G17"/>
    </row>
    <row r="18" spans="1:7">
      <c r="A18" s="194">
        <v>1</v>
      </c>
      <c r="B18" s="194" t="s">
        <v>84</v>
      </c>
      <c r="C18" s="201">
        <v>-1.2397420440950691</v>
      </c>
      <c r="D18" s="201">
        <v>-2.3738270933665588</v>
      </c>
      <c r="E18" s="492"/>
      <c r="F18"/>
      <c r="G18"/>
    </row>
    <row r="19" spans="1:7">
      <c r="A19" s="194">
        <v>2</v>
      </c>
      <c r="B19" s="194" t="s">
        <v>85</v>
      </c>
      <c r="C19" s="201">
        <v>-6.4472878466376988</v>
      </c>
      <c r="D19" s="201">
        <v>-6.6568160981205136</v>
      </c>
      <c r="E19" s="492"/>
      <c r="F19"/>
      <c r="G19"/>
    </row>
    <row r="20" spans="1:7">
      <c r="A20" s="194">
        <v>4</v>
      </c>
      <c r="B20" s="194" t="s">
        <v>1577</v>
      </c>
      <c r="C20" s="201">
        <v>-7.3612699858232524</v>
      </c>
      <c r="D20" s="201">
        <v>-5.7782239005168528</v>
      </c>
      <c r="E20" s="492"/>
      <c r="F20"/>
      <c r="G20"/>
    </row>
    <row r="21" spans="1:7">
      <c r="A21" s="194">
        <v>6</v>
      </c>
      <c r="B21" s="194" t="s">
        <v>1576</v>
      </c>
      <c r="C21" s="201">
        <v>-2.9220622984621123</v>
      </c>
      <c r="D21" s="201">
        <v>-7.9157835961856042</v>
      </c>
      <c r="E21" s="492"/>
      <c r="F21"/>
      <c r="G21"/>
    </row>
    <row r="22" spans="1:7">
      <c r="A22" s="194">
        <v>8</v>
      </c>
      <c r="B22" s="194" t="s">
        <v>1575</v>
      </c>
      <c r="C22" s="201">
        <v>-3.2613004024997956</v>
      </c>
      <c r="D22" s="201">
        <v>-7.3649727047430984</v>
      </c>
      <c r="E22" s="492"/>
      <c r="F22"/>
      <c r="G22"/>
    </row>
    <row r="23" spans="1:7">
      <c r="A23" s="194">
        <v>10</v>
      </c>
      <c r="B23" s="194" t="s">
        <v>1574</v>
      </c>
      <c r="C23" s="201">
        <v>-3.2857933791594589</v>
      </c>
      <c r="D23" s="201">
        <v>-7.9676359933486305</v>
      </c>
      <c r="E23" s="492"/>
      <c r="F23"/>
      <c r="G23"/>
    </row>
    <row r="24" spans="1:7">
      <c r="A24" s="194">
        <v>12</v>
      </c>
      <c r="B24" s="194" t="s">
        <v>1573</v>
      </c>
      <c r="C24" s="201">
        <v>-1.3139392349686543</v>
      </c>
      <c r="D24" s="201">
        <v>-9.3450524088619193</v>
      </c>
      <c r="E24" s="492"/>
      <c r="F24"/>
      <c r="G24"/>
    </row>
    <row r="25" spans="1:7">
      <c r="A25" s="194">
        <v>14</v>
      </c>
      <c r="B25" s="194" t="s">
        <v>1572</v>
      </c>
      <c r="C25" s="201">
        <v>-2.6084955335792781</v>
      </c>
      <c r="D25" s="201">
        <v>-9.4370536626194053</v>
      </c>
      <c r="E25" s="492"/>
      <c r="F25"/>
      <c r="G25"/>
    </row>
    <row r="26" spans="1:7">
      <c r="A26" s="194">
        <v>16</v>
      </c>
      <c r="B26" s="194" t="s">
        <v>1571</v>
      </c>
      <c r="C26" s="201">
        <v>-2.5211032405221934</v>
      </c>
      <c r="D26" s="201">
        <v>-9.1304789034200073</v>
      </c>
      <c r="E26" s="492"/>
      <c r="F26"/>
      <c r="G26"/>
    </row>
    <row r="27" spans="1:7">
      <c r="A27" s="194">
        <v>18</v>
      </c>
      <c r="B27" s="194" t="s">
        <v>1570</v>
      </c>
      <c r="C27" s="201">
        <v>-2.6271636311069098</v>
      </c>
      <c r="D27" s="201">
        <v>-8.8751065366503816</v>
      </c>
      <c r="E27" s="492"/>
      <c r="F27"/>
      <c r="G27"/>
    </row>
    <row r="28" spans="1:7">
      <c r="A28" s="194">
        <v>20</v>
      </c>
      <c r="B28" s="194" t="s">
        <v>1569</v>
      </c>
      <c r="C28" s="201">
        <v>-2.4938742462164685</v>
      </c>
      <c r="D28" s="201">
        <v>-8.8610414185617081</v>
      </c>
      <c r="E28" s="492"/>
      <c r="F28"/>
      <c r="G28"/>
    </row>
    <row r="29" spans="1:7">
      <c r="A29" s="194">
        <v>22</v>
      </c>
      <c r="B29" s="194" t="s">
        <v>1568</v>
      </c>
      <c r="C29" s="201">
        <v>-3.0547756250252416</v>
      </c>
      <c r="D29" s="201">
        <v>-9.2034177953831104</v>
      </c>
      <c r="E29" s="492"/>
      <c r="F29"/>
      <c r="G29"/>
    </row>
    <row r="30" spans="1:7">
      <c r="A30" s="194">
        <v>24</v>
      </c>
      <c r="B30" s="194" t="s">
        <v>1567</v>
      </c>
      <c r="C30" s="201">
        <v>-3.355384405044449</v>
      </c>
      <c r="D30" s="201">
        <v>-8.7811063218263339</v>
      </c>
      <c r="E30" s="492"/>
      <c r="F30"/>
      <c r="G30"/>
    </row>
    <row r="31" spans="1:7">
      <c r="A31" s="194">
        <v>26</v>
      </c>
      <c r="B31" s="194" t="s">
        <v>1566</v>
      </c>
      <c r="C31" s="201">
        <v>-2.5426225333684753</v>
      </c>
      <c r="D31" s="201">
        <v>-9.1448488611961203</v>
      </c>
      <c r="E31" s="492"/>
      <c r="F31"/>
      <c r="G31"/>
    </row>
    <row r="32" spans="1:7">
      <c r="A32" s="194">
        <v>28</v>
      </c>
      <c r="B32" s="194" t="s">
        <v>1565</v>
      </c>
      <c r="C32" s="201">
        <v>-2.3552292156060926</v>
      </c>
      <c r="D32" s="201">
        <v>-9.0991437053248312</v>
      </c>
      <c r="E32" s="492"/>
      <c r="F32"/>
      <c r="G32"/>
    </row>
    <row r="33" spans="1:7">
      <c r="A33" s="194">
        <v>30</v>
      </c>
      <c r="B33" s="194" t="s">
        <v>1564</v>
      </c>
      <c r="C33" s="201">
        <v>-2.7217230909494106</v>
      </c>
      <c r="D33" s="201">
        <v>-8.9303455778433438</v>
      </c>
      <c r="E33" s="492"/>
      <c r="F33"/>
      <c r="G33"/>
    </row>
    <row r="34" spans="1:7">
      <c r="A34" s="194">
        <v>32</v>
      </c>
      <c r="B34" s="194" t="s">
        <v>1563</v>
      </c>
      <c r="C34" s="201">
        <v>-2.8595358709036791</v>
      </c>
      <c r="D34" s="201">
        <v>-8.4583775837221662</v>
      </c>
      <c r="E34" s="492"/>
      <c r="F34"/>
      <c r="G34"/>
    </row>
    <row r="35" spans="1:7">
      <c r="A35" s="194">
        <v>34</v>
      </c>
      <c r="B35" s="194" t="s">
        <v>1562</v>
      </c>
      <c r="C35" s="201">
        <v>-3.0872007215732555</v>
      </c>
      <c r="D35" s="201">
        <v>-8.6850103312809903</v>
      </c>
      <c r="E35" s="492"/>
      <c r="F35"/>
      <c r="G35"/>
    </row>
    <row r="36" spans="1:7">
      <c r="A36" s="194">
        <v>36</v>
      </c>
      <c r="B36" s="194" t="s">
        <v>1561</v>
      </c>
      <c r="C36" s="201">
        <v>-3.9402479709124254</v>
      </c>
      <c r="D36" s="201">
        <v>-8.7529869217500416</v>
      </c>
      <c r="E36" s="492"/>
      <c r="F36"/>
      <c r="G36"/>
    </row>
    <row r="37" spans="1:7">
      <c r="A37" s="194">
        <v>38</v>
      </c>
      <c r="B37" s="194" t="s">
        <v>1560</v>
      </c>
      <c r="C37" s="201">
        <v>-4.0643897668596747</v>
      </c>
      <c r="D37" s="201">
        <v>-8.7812407308218887</v>
      </c>
      <c r="E37" s="492"/>
      <c r="F37"/>
      <c r="G37"/>
    </row>
    <row r="38" spans="1:7">
      <c r="A38" s="194">
        <v>40</v>
      </c>
      <c r="B38" s="194" t="s">
        <v>1559</v>
      </c>
      <c r="C38" s="201">
        <v>-4.0935126435078519</v>
      </c>
      <c r="D38" s="201">
        <v>-8.9955093588690129</v>
      </c>
      <c r="E38" s="492"/>
      <c r="F38"/>
      <c r="G38"/>
    </row>
    <row r="39" spans="1:7">
      <c r="A39" s="194">
        <v>42</v>
      </c>
      <c r="B39" s="194" t="s">
        <v>1558</v>
      </c>
      <c r="C39" s="201">
        <v>-3.9932162017933486</v>
      </c>
      <c r="D39" s="201">
        <v>-8.4516645956529839</v>
      </c>
      <c r="E39" s="492"/>
      <c r="F39"/>
      <c r="G39"/>
    </row>
    <row r="40" spans="1:7">
      <c r="A40" s="194">
        <v>44</v>
      </c>
      <c r="B40" s="194" t="s">
        <v>1557</v>
      </c>
      <c r="C40" s="201">
        <v>-4.704339821805708</v>
      </c>
      <c r="D40" s="201">
        <v>-7.6883365788772124</v>
      </c>
      <c r="E40" s="492"/>
      <c r="F40"/>
      <c r="G40"/>
    </row>
    <row r="41" spans="1:7">
      <c r="A41" s="194">
        <v>46</v>
      </c>
      <c r="B41" s="194" t="s">
        <v>1556</v>
      </c>
      <c r="C41" s="201">
        <v>-4.672933338393424</v>
      </c>
      <c r="D41" s="201">
        <v>-7.6720314068015218</v>
      </c>
      <c r="E41" s="492"/>
      <c r="F41"/>
      <c r="G41"/>
    </row>
    <row r="42" spans="1:7">
      <c r="A42" s="194">
        <v>48</v>
      </c>
      <c r="B42" s="194" t="s">
        <v>1555</v>
      </c>
      <c r="C42" s="201">
        <v>-4.6731238789492586</v>
      </c>
      <c r="D42" s="201">
        <v>-8.0704612238562099</v>
      </c>
      <c r="E42" s="492"/>
      <c r="F42"/>
      <c r="G42"/>
    </row>
    <row r="43" spans="1:7">
      <c r="A43" s="194">
        <v>50</v>
      </c>
      <c r="B43" s="194" t="s">
        <v>1554</v>
      </c>
      <c r="C43" s="201">
        <v>-3.9791676816740673</v>
      </c>
      <c r="D43" s="201">
        <v>-7.8336036123958834</v>
      </c>
      <c r="E43" s="492"/>
      <c r="F43"/>
      <c r="G43"/>
    </row>
    <row r="44" spans="1:7">
      <c r="A44" s="194">
        <v>52</v>
      </c>
      <c r="B44" s="194" t="s">
        <v>1553</v>
      </c>
      <c r="C44" s="201">
        <v>-5.2426644492709888</v>
      </c>
      <c r="D44" s="201">
        <v>-6.4195242444345411</v>
      </c>
      <c r="E44" s="492"/>
      <c r="F44"/>
      <c r="G44"/>
    </row>
    <row r="45" spans="1:7">
      <c r="A45" s="194">
        <v>54</v>
      </c>
      <c r="B45" s="194" t="s">
        <v>1552</v>
      </c>
      <c r="C45" s="201">
        <v>-5.7049577170472521</v>
      </c>
      <c r="D45" s="201">
        <v>-8.154770428899365</v>
      </c>
      <c r="E45" s="492"/>
      <c r="F45"/>
      <c r="G45"/>
    </row>
    <row r="46" spans="1:7">
      <c r="A46" s="194">
        <v>56</v>
      </c>
      <c r="B46" s="194" t="s">
        <v>1551</v>
      </c>
      <c r="C46" s="201">
        <v>-6.0771000758122211</v>
      </c>
      <c r="D46" s="201">
        <v>-2.7713676105936491</v>
      </c>
      <c r="E46" s="492"/>
      <c r="F46"/>
      <c r="G46"/>
    </row>
    <row r="47" spans="1:7">
      <c r="A47" s="194">
        <v>58</v>
      </c>
      <c r="B47" s="194" t="s">
        <v>1550</v>
      </c>
      <c r="C47" s="201">
        <v>-2.3270302372384695</v>
      </c>
      <c r="D47" s="201">
        <v>-3.1151764668945798</v>
      </c>
      <c r="E47" s="492"/>
      <c r="F47"/>
      <c r="G47"/>
    </row>
    <row r="48" spans="1:7">
      <c r="A48" s="194">
        <v>60</v>
      </c>
      <c r="B48" s="194" t="s">
        <v>1549</v>
      </c>
      <c r="C48" s="201">
        <v>-2.1585119992540562</v>
      </c>
      <c r="D48" s="201">
        <v>-4.1715667949764956</v>
      </c>
      <c r="E48" s="492"/>
      <c r="F48"/>
      <c r="G48"/>
    </row>
    <row r="49" spans="1:7">
      <c r="A49" s="194">
        <v>62</v>
      </c>
      <c r="B49" s="194" t="s">
        <v>1548</v>
      </c>
      <c r="C49" s="201">
        <v>-4.8637287969150451</v>
      </c>
      <c r="D49" s="201">
        <v>-7.6615750860760174</v>
      </c>
      <c r="E49" s="492"/>
      <c r="F49"/>
      <c r="G49"/>
    </row>
    <row r="50" spans="1:7">
      <c r="A50" s="194">
        <v>64</v>
      </c>
      <c r="B50" s="194" t="s">
        <v>1547</v>
      </c>
      <c r="C50" s="201">
        <v>-4.624135383154198</v>
      </c>
      <c r="D50" s="201">
        <v>-7.4701099927363099</v>
      </c>
      <c r="E50" s="492"/>
      <c r="F50"/>
      <c r="G50"/>
    </row>
    <row r="51" spans="1:7">
      <c r="A51" s="194">
        <v>66</v>
      </c>
      <c r="B51" s="194" t="s">
        <v>1546</v>
      </c>
      <c r="C51" s="201">
        <v>-3.636488154107715</v>
      </c>
      <c r="D51" s="201">
        <v>-5.7746975565000263</v>
      </c>
      <c r="E51" s="492"/>
      <c r="F51"/>
      <c r="G51"/>
    </row>
    <row r="52" spans="1:7">
      <c r="A52" s="194">
        <v>68</v>
      </c>
      <c r="B52" s="194" t="s">
        <v>1545</v>
      </c>
      <c r="C52" s="201">
        <v>-3.8939361204697445</v>
      </c>
      <c r="D52" s="201">
        <v>-6.2083874471480724</v>
      </c>
      <c r="E52" s="492"/>
      <c r="F52"/>
      <c r="G52"/>
    </row>
    <row r="53" spans="1:7">
      <c r="A53" s="194">
        <v>70</v>
      </c>
      <c r="B53" s="194" t="s">
        <v>1544</v>
      </c>
      <c r="C53" s="201">
        <v>-4.2508172491177216</v>
      </c>
      <c r="D53" s="201">
        <v>-6.9418557462112869</v>
      </c>
      <c r="E53" s="492"/>
      <c r="F53"/>
      <c r="G53"/>
    </row>
    <row r="54" spans="1:7">
      <c r="A54" s="341"/>
      <c r="B54" s="517"/>
      <c r="C54" s="582"/>
      <c r="D54" s="517"/>
      <c r="E54" s="566"/>
    </row>
    <row r="55" spans="1:7">
      <c r="A55" s="487" t="s">
        <v>460</v>
      </c>
      <c r="B55" s="279" t="s">
        <v>459</v>
      </c>
      <c r="C55" s="368">
        <v>-3.6933001331062396</v>
      </c>
      <c r="D55" s="368">
        <v>-7.5261974526796269</v>
      </c>
      <c r="E55" s="462"/>
    </row>
    <row r="56" spans="1:7" ht="17" thickBot="1">
      <c r="A56" s="345"/>
      <c r="B56" s="276" t="s">
        <v>453</v>
      </c>
      <c r="C56" s="535">
        <v>1.3820423806801012</v>
      </c>
      <c r="D56" s="366">
        <v>1.8835450009051522</v>
      </c>
    </row>
    <row r="57" spans="1:7">
      <c r="D57" s="295"/>
      <c r="E57" s="387"/>
      <c r="F57" s="387"/>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9A8D2-1182-9146-AB00-299ED4E66152}">
  <dimension ref="A1:H143"/>
  <sheetViews>
    <sheetView workbookViewId="0">
      <selection activeCell="M17" sqref="M17"/>
    </sheetView>
  </sheetViews>
  <sheetFormatPr baseColWidth="10" defaultRowHeight="16"/>
  <cols>
    <col min="1" max="1" width="16.33203125" style="172" bestFit="1" customWidth="1"/>
    <col min="2" max="2" width="18.1640625" style="172" bestFit="1" customWidth="1"/>
    <col min="3" max="3" width="15" style="252" bestFit="1" customWidth="1"/>
    <col min="4" max="4" width="15" style="172" bestFit="1" customWidth="1"/>
    <col min="5" max="5" width="15" style="252" bestFit="1" customWidth="1"/>
    <col min="6" max="8" width="10.83203125" style="172"/>
  </cols>
  <sheetData>
    <row r="1" spans="1:8">
      <c r="A1" s="249" t="s">
        <v>507</v>
      </c>
      <c r="B1" s="235" t="s">
        <v>706</v>
      </c>
      <c r="C1" s="241"/>
      <c r="D1" s="241"/>
      <c r="E1" s="575"/>
      <c r="G1"/>
      <c r="H1"/>
    </row>
    <row r="2" spans="1:8">
      <c r="A2" s="247" t="s">
        <v>505</v>
      </c>
      <c r="B2" s="248" t="s">
        <v>87</v>
      </c>
      <c r="C2" s="247"/>
      <c r="D2" s="247"/>
      <c r="E2" s="495"/>
      <c r="G2"/>
      <c r="H2"/>
    </row>
    <row r="3" spans="1:8">
      <c r="A3" s="674" t="s">
        <v>568</v>
      </c>
      <c r="B3" s="644"/>
      <c r="C3" s="675"/>
      <c r="D3" s="675"/>
      <c r="E3" s="676"/>
      <c r="G3"/>
      <c r="H3"/>
    </row>
    <row r="4" spans="1:8" ht="18">
      <c r="A4" s="353" t="s">
        <v>466</v>
      </c>
      <c r="B4" s="353" t="s">
        <v>102</v>
      </c>
      <c r="C4" s="352" t="s">
        <v>465</v>
      </c>
      <c r="D4" s="352" t="s">
        <v>464</v>
      </c>
      <c r="E4" s="617"/>
      <c r="G4"/>
      <c r="H4"/>
    </row>
    <row r="5" spans="1:8">
      <c r="A5" s="291">
        <v>1</v>
      </c>
      <c r="B5" s="280" t="s">
        <v>1417</v>
      </c>
      <c r="C5" s="226">
        <v>-4.1215696571818334</v>
      </c>
      <c r="D5" s="226">
        <v>-12.64850503781309</v>
      </c>
      <c r="E5" s="507"/>
      <c r="G5"/>
      <c r="H5"/>
    </row>
    <row r="6" spans="1:8">
      <c r="A6" s="291">
        <v>3</v>
      </c>
      <c r="B6" s="280" t="s">
        <v>89</v>
      </c>
      <c r="C6" s="226">
        <v>-4.1828912377669436</v>
      </c>
      <c r="D6" s="226">
        <v>-12.82530075995005</v>
      </c>
      <c r="E6" s="507"/>
      <c r="G6"/>
      <c r="H6"/>
    </row>
    <row r="7" spans="1:8">
      <c r="A7" s="291">
        <v>5</v>
      </c>
      <c r="B7" s="280" t="s">
        <v>272</v>
      </c>
      <c r="C7" s="226">
        <v>-3.9089405138969231</v>
      </c>
      <c r="D7" s="226">
        <v>-13.49811890652366</v>
      </c>
      <c r="E7" s="507"/>
      <c r="G7"/>
      <c r="H7"/>
    </row>
    <row r="8" spans="1:8">
      <c r="A8" s="291">
        <v>7</v>
      </c>
      <c r="B8" s="280" t="s">
        <v>263</v>
      </c>
      <c r="C8" s="226">
        <v>-4.0246633471269071</v>
      </c>
      <c r="D8" s="226">
        <v>-13.53310187160181</v>
      </c>
      <c r="E8" s="507"/>
      <c r="G8"/>
      <c r="H8"/>
    </row>
    <row r="9" spans="1:8">
      <c r="A9" s="291">
        <v>9</v>
      </c>
      <c r="B9" s="280" t="s">
        <v>1416</v>
      </c>
      <c r="C9" s="226">
        <v>-3.6141697224302001</v>
      </c>
      <c r="D9" s="226">
        <v>-12.88249845658026</v>
      </c>
      <c r="E9" s="507"/>
      <c r="G9"/>
      <c r="H9"/>
    </row>
    <row r="10" spans="1:8">
      <c r="A10" s="291">
        <v>11</v>
      </c>
      <c r="B10" s="280" t="s">
        <v>1415</v>
      </c>
      <c r="C10" s="226">
        <v>-4.2562343751940466</v>
      </c>
      <c r="D10" s="226">
        <v>-12.81797810185528</v>
      </c>
      <c r="E10" s="507"/>
      <c r="G10"/>
      <c r="H10"/>
    </row>
    <row r="11" spans="1:8">
      <c r="A11" s="291">
        <v>13</v>
      </c>
      <c r="B11" s="280" t="s">
        <v>1414</v>
      </c>
      <c r="C11" s="226">
        <v>-3.767043790218163</v>
      </c>
      <c r="D11" s="226">
        <v>-13.03223007869474</v>
      </c>
      <c r="E11" s="499"/>
      <c r="G11"/>
      <c r="H11"/>
    </row>
    <row r="12" spans="1:8">
      <c r="A12" s="291">
        <v>15</v>
      </c>
      <c r="B12" s="280" t="s">
        <v>1413</v>
      </c>
      <c r="C12" s="226">
        <v>-3.4210100034550348</v>
      </c>
      <c r="D12" s="226">
        <v>-13.386863067517149</v>
      </c>
      <c r="E12" s="507"/>
      <c r="G12"/>
      <c r="H12"/>
    </row>
    <row r="13" spans="1:8">
      <c r="A13" s="291">
        <v>17</v>
      </c>
      <c r="B13" s="280" t="s">
        <v>1412</v>
      </c>
      <c r="C13" s="226">
        <v>-3.2769107101403971</v>
      </c>
      <c r="D13" s="226">
        <v>-13.415363960953419</v>
      </c>
      <c r="E13" s="507"/>
      <c r="G13"/>
      <c r="H13"/>
    </row>
    <row r="14" spans="1:8">
      <c r="A14" s="291">
        <v>19</v>
      </c>
      <c r="B14" s="280" t="s">
        <v>1411</v>
      </c>
      <c r="C14" s="226">
        <v>-3.134565487273246</v>
      </c>
      <c r="D14" s="226">
        <v>-13.167679082185529</v>
      </c>
      <c r="E14" s="507"/>
      <c r="G14"/>
      <c r="H14"/>
    </row>
    <row r="15" spans="1:8">
      <c r="A15" s="291">
        <v>21</v>
      </c>
      <c r="B15" s="280" t="s">
        <v>1410</v>
      </c>
      <c r="C15" s="226">
        <v>-3.2595118057997792</v>
      </c>
      <c r="D15" s="226">
        <v>-13.485065927046939</v>
      </c>
      <c r="E15" s="499"/>
      <c r="G15"/>
      <c r="H15"/>
    </row>
    <row r="16" spans="1:8">
      <c r="A16" s="291">
        <v>23</v>
      </c>
      <c r="B16" s="280" t="s">
        <v>1409</v>
      </c>
      <c r="C16" s="226">
        <v>-2.77847259369178</v>
      </c>
      <c r="D16" s="226">
        <v>-12.829308964847369</v>
      </c>
      <c r="E16" s="499"/>
      <c r="G16"/>
      <c r="H16"/>
    </row>
    <row r="17" spans="1:8">
      <c r="A17" s="642"/>
      <c r="B17" s="644"/>
      <c r="C17" s="645"/>
      <c r="D17" s="645"/>
      <c r="E17" s="575"/>
      <c r="G17"/>
      <c r="H17"/>
    </row>
    <row r="18" spans="1:8">
      <c r="A18" s="640"/>
      <c r="B18" s="371" t="s">
        <v>459</v>
      </c>
      <c r="C18" s="548">
        <v>-3.645498603681272</v>
      </c>
      <c r="D18" s="368">
        <v>-13.126834517964108</v>
      </c>
      <c r="E18" s="575"/>
      <c r="G18"/>
      <c r="H18"/>
    </row>
    <row r="19" spans="1:8" ht="17" thickBot="1">
      <c r="A19" s="643"/>
      <c r="B19" s="370" t="s">
        <v>453</v>
      </c>
      <c r="C19" s="535">
        <v>0.47341886836201058</v>
      </c>
      <c r="D19" s="366">
        <v>0.32418470000754318</v>
      </c>
      <c r="E19" s="575"/>
      <c r="G19"/>
      <c r="H19"/>
    </row>
    <row r="20" spans="1:8">
      <c r="A20" s="670" t="s">
        <v>700</v>
      </c>
      <c r="B20" s="671"/>
      <c r="C20" s="672"/>
      <c r="D20" s="673"/>
      <c r="E20" s="466"/>
      <c r="G20"/>
      <c r="H20"/>
    </row>
    <row r="21" spans="1:8" ht="18">
      <c r="A21" s="353" t="s">
        <v>466</v>
      </c>
      <c r="B21" s="353" t="s">
        <v>102</v>
      </c>
      <c r="C21" s="352" t="s">
        <v>465</v>
      </c>
      <c r="D21" s="352" t="s">
        <v>464</v>
      </c>
      <c r="E21" s="466"/>
      <c r="G21"/>
      <c r="H21"/>
    </row>
    <row r="22" spans="1:8">
      <c r="A22" s="291">
        <v>25</v>
      </c>
      <c r="B22" s="280" t="s">
        <v>1408</v>
      </c>
      <c r="C22" s="226">
        <v>-2.3079153764426219</v>
      </c>
      <c r="D22" s="226">
        <v>-13.25604278472801</v>
      </c>
      <c r="E22" s="499"/>
      <c r="G22"/>
      <c r="H22"/>
    </row>
    <row r="23" spans="1:8">
      <c r="A23" s="291">
        <v>27</v>
      </c>
      <c r="B23" s="280" t="s">
        <v>1407</v>
      </c>
      <c r="C23" s="226">
        <v>-2.144312512251926</v>
      </c>
      <c r="D23" s="365">
        <v>-13.93767267368961</v>
      </c>
      <c r="E23" s="466"/>
      <c r="G23"/>
      <c r="H23"/>
    </row>
    <row r="24" spans="1:8">
      <c r="A24" s="291">
        <v>29</v>
      </c>
      <c r="B24" s="280" t="s">
        <v>1406</v>
      </c>
      <c r="C24" s="226">
        <v>-1.943208395778808</v>
      </c>
      <c r="D24" s="226">
        <v>-13.352625954577491</v>
      </c>
      <c r="E24" s="499"/>
      <c r="G24"/>
      <c r="H24"/>
    </row>
    <row r="25" spans="1:8">
      <c r="A25" s="291">
        <v>31</v>
      </c>
      <c r="B25" s="280" t="s">
        <v>1403</v>
      </c>
      <c r="C25" s="226">
        <v>-2.3004114313921988</v>
      </c>
      <c r="D25" s="226">
        <v>-12.99740698446989</v>
      </c>
      <c r="E25" s="507"/>
      <c r="G25"/>
      <c r="H25"/>
    </row>
    <row r="26" spans="1:8">
      <c r="A26" s="291">
        <v>33</v>
      </c>
      <c r="B26" s="280" t="s">
        <v>1405</v>
      </c>
      <c r="C26" s="226">
        <v>-4.6543908496278812</v>
      </c>
      <c r="D26" s="226">
        <v>-12.271468030423121</v>
      </c>
      <c r="E26" s="499"/>
      <c r="G26"/>
      <c r="H26"/>
    </row>
    <row r="27" spans="1:8">
      <c r="A27" s="642"/>
      <c r="B27" s="644"/>
      <c r="C27" s="645"/>
      <c r="D27" s="645"/>
      <c r="E27" s="462"/>
      <c r="G27"/>
      <c r="H27"/>
    </row>
    <row r="28" spans="1:8">
      <c r="A28" s="643"/>
      <c r="B28" s="279" t="s">
        <v>459</v>
      </c>
      <c r="C28" s="368">
        <v>-2.670047713098687</v>
      </c>
      <c r="D28" s="368">
        <v>-13.163043285577624</v>
      </c>
      <c r="E28" s="575"/>
      <c r="G28"/>
      <c r="H28"/>
    </row>
    <row r="29" spans="1:8" ht="17" thickBot="1">
      <c r="A29" s="643"/>
      <c r="B29" s="276" t="s">
        <v>453</v>
      </c>
      <c r="C29" s="366">
        <v>1.1191605546242811</v>
      </c>
      <c r="D29" s="366">
        <v>0.60559536903830335</v>
      </c>
      <c r="E29" s="495"/>
      <c r="G29"/>
      <c r="H29"/>
    </row>
    <row r="30" spans="1:8">
      <c r="A30" s="646" t="s">
        <v>688</v>
      </c>
      <c r="B30" s="647"/>
      <c r="C30" s="648"/>
      <c r="D30" s="650"/>
      <c r="E30" s="178"/>
      <c r="G30"/>
      <c r="H30"/>
    </row>
    <row r="31" spans="1:8">
      <c r="A31" s="264" t="s">
        <v>102</v>
      </c>
      <c r="B31" s="285" t="s">
        <v>466</v>
      </c>
      <c r="C31" s="285" t="s">
        <v>305</v>
      </c>
      <c r="D31" s="364" t="s">
        <v>500</v>
      </c>
      <c r="E31" s="363" t="s">
        <v>499</v>
      </c>
      <c r="G31"/>
      <c r="H31"/>
    </row>
    <row r="32" spans="1:8">
      <c r="A32" s="362" t="s">
        <v>272</v>
      </c>
      <c r="B32" s="242">
        <v>36.5</v>
      </c>
      <c r="C32" s="261">
        <v>3.4381912303693198</v>
      </c>
      <c r="D32" s="361">
        <v>3.0560265172548302</v>
      </c>
      <c r="E32" s="361">
        <v>3.8150286208931425</v>
      </c>
      <c r="G32"/>
      <c r="H32"/>
    </row>
    <row r="33" spans="1:8" ht="18">
      <c r="A33" s="353" t="s">
        <v>466</v>
      </c>
      <c r="B33" s="353" t="s">
        <v>102</v>
      </c>
      <c r="C33" s="352" t="s">
        <v>465</v>
      </c>
      <c r="D33" s="360" t="s">
        <v>464</v>
      </c>
      <c r="E33" s="649"/>
      <c r="G33"/>
      <c r="H33"/>
    </row>
    <row r="34" spans="1:8">
      <c r="A34" s="291">
        <v>35</v>
      </c>
      <c r="B34" s="280" t="s">
        <v>1404</v>
      </c>
      <c r="C34" s="226">
        <v>-5.4052008279751309</v>
      </c>
      <c r="D34" s="226">
        <v>-12.404267201379669</v>
      </c>
      <c r="E34" s="507"/>
      <c r="G34"/>
      <c r="H34"/>
    </row>
    <row r="35" spans="1:8">
      <c r="A35" s="291">
        <v>37</v>
      </c>
      <c r="B35" s="280" t="s">
        <v>1403</v>
      </c>
      <c r="C35" s="226">
        <v>-5.6521242690013622</v>
      </c>
      <c r="D35" s="226">
        <v>-12.50506826870598</v>
      </c>
      <c r="E35" s="507"/>
      <c r="G35"/>
      <c r="H35"/>
    </row>
    <row r="36" spans="1:8">
      <c r="A36" s="291">
        <v>39</v>
      </c>
      <c r="B36" s="280" t="s">
        <v>1402</v>
      </c>
      <c r="C36" s="226">
        <v>-5.6236090938032799</v>
      </c>
      <c r="D36" s="226">
        <v>-12.429089088531621</v>
      </c>
      <c r="E36" s="507"/>
      <c r="G36"/>
      <c r="H36"/>
    </row>
    <row r="37" spans="1:8">
      <c r="A37" s="291">
        <v>41</v>
      </c>
      <c r="B37" s="280" t="s">
        <v>1401</v>
      </c>
      <c r="C37" s="226">
        <v>-5.5158115248466766</v>
      </c>
      <c r="D37" s="226">
        <v>-12.537622668145209</v>
      </c>
      <c r="E37" s="507"/>
      <c r="G37"/>
      <c r="H37"/>
    </row>
    <row r="38" spans="1:8">
      <c r="A38" s="291">
        <v>43</v>
      </c>
      <c r="B38" s="280" t="s">
        <v>1400</v>
      </c>
      <c r="C38" s="226">
        <v>-5.0898571115820781</v>
      </c>
      <c r="D38" s="226">
        <v>-11.92160688294422</v>
      </c>
      <c r="E38" s="507"/>
      <c r="G38"/>
      <c r="H38"/>
    </row>
    <row r="39" spans="1:8">
      <c r="A39" s="291">
        <v>45</v>
      </c>
      <c r="B39" s="280" t="s">
        <v>1399</v>
      </c>
      <c r="C39" s="226">
        <v>-5.3992809197302076</v>
      </c>
      <c r="D39" s="226">
        <v>-12.629166808845721</v>
      </c>
      <c r="E39" s="507"/>
      <c r="G39"/>
      <c r="H39"/>
    </row>
    <row r="40" spans="1:8">
      <c r="A40" s="291">
        <v>47</v>
      </c>
      <c r="B40" s="280" t="s">
        <v>1398</v>
      </c>
      <c r="C40" s="226">
        <v>-5.6908097625905976</v>
      </c>
      <c r="D40" s="226">
        <v>-12.85217628876633</v>
      </c>
      <c r="E40" s="507"/>
      <c r="G40"/>
      <c r="H40"/>
    </row>
    <row r="41" spans="1:8">
      <c r="A41" s="291">
        <v>49</v>
      </c>
      <c r="B41" s="280" t="s">
        <v>1397</v>
      </c>
      <c r="C41" s="226">
        <v>-5.529857475493599</v>
      </c>
      <c r="D41" s="226">
        <v>-12.99484488345287</v>
      </c>
      <c r="E41" s="507"/>
      <c r="G41"/>
      <c r="H41"/>
    </row>
    <row r="42" spans="1:8">
      <c r="A42" s="291">
        <v>51</v>
      </c>
      <c r="B42" s="280" t="s">
        <v>1396</v>
      </c>
      <c r="C42" s="226">
        <v>-5.64599035566581</v>
      </c>
      <c r="D42" s="226">
        <v>-13.30581796576514</v>
      </c>
      <c r="E42" s="507"/>
      <c r="G42"/>
      <c r="H42"/>
    </row>
    <row r="43" spans="1:8">
      <c r="A43" s="291">
        <v>53</v>
      </c>
      <c r="B43" s="280" t="s">
        <v>1395</v>
      </c>
      <c r="C43" s="226">
        <v>-4.8721803868486004</v>
      </c>
      <c r="D43" s="226">
        <v>-12.86448953056936</v>
      </c>
      <c r="E43" s="507"/>
      <c r="G43"/>
      <c r="H43"/>
    </row>
    <row r="44" spans="1:8">
      <c r="A44" s="291">
        <v>55</v>
      </c>
      <c r="B44" s="280" t="s">
        <v>1394</v>
      </c>
      <c r="C44" s="226">
        <v>-5.4469401966317053</v>
      </c>
      <c r="D44" s="226">
        <v>-13.050039695897979</v>
      </c>
      <c r="E44" s="507"/>
      <c r="G44"/>
      <c r="H44"/>
    </row>
    <row r="45" spans="1:8">
      <c r="A45" s="291">
        <v>57</v>
      </c>
      <c r="B45" s="280" t="s">
        <v>1393</v>
      </c>
      <c r="C45" s="226">
        <v>-5.8933014923110099</v>
      </c>
      <c r="D45" s="226">
        <v>-13.90043123495537</v>
      </c>
      <c r="E45" s="507"/>
      <c r="G45"/>
      <c r="H45"/>
    </row>
    <row r="46" spans="1:8">
      <c r="A46" s="291">
        <v>59</v>
      </c>
      <c r="B46" s="280" t="s">
        <v>1392</v>
      </c>
      <c r="C46" s="226">
        <v>-5.7012910254603248</v>
      </c>
      <c r="D46" s="226">
        <v>-13.56333467981837</v>
      </c>
      <c r="E46" s="507"/>
      <c r="G46"/>
      <c r="H46"/>
    </row>
    <row r="47" spans="1:8">
      <c r="A47" s="291">
        <v>61</v>
      </c>
      <c r="B47" s="280" t="s">
        <v>1391</v>
      </c>
      <c r="C47" s="226">
        <v>-3.5775362289746</v>
      </c>
      <c r="D47" s="226">
        <v>-11.85875689986265</v>
      </c>
      <c r="E47" s="507"/>
      <c r="G47"/>
      <c r="H47"/>
    </row>
    <row r="48" spans="1:8">
      <c r="A48" s="642"/>
      <c r="B48" s="644"/>
      <c r="C48" s="645"/>
      <c r="D48" s="645"/>
      <c r="E48" s="462"/>
      <c r="G48"/>
      <c r="H48"/>
    </row>
    <row r="49" spans="1:8">
      <c r="A49" s="656"/>
      <c r="B49" s="290" t="s">
        <v>459</v>
      </c>
      <c r="C49" s="368">
        <v>-5.360270762208212</v>
      </c>
      <c r="D49" s="548">
        <v>-12.772622292688608</v>
      </c>
      <c r="E49" s="462"/>
      <c r="G49"/>
      <c r="H49"/>
    </row>
    <row r="50" spans="1:8" ht="17" thickBot="1">
      <c r="A50" s="641"/>
      <c r="B50" s="655" t="s">
        <v>453</v>
      </c>
      <c r="C50" s="369">
        <v>0.57508104388939751</v>
      </c>
      <c r="D50" s="536">
        <v>0.57399112918302186</v>
      </c>
      <c r="E50" s="462"/>
      <c r="G50"/>
      <c r="H50"/>
    </row>
    <row r="51" spans="1:8">
      <c r="A51" s="657" t="s">
        <v>1317</v>
      </c>
      <c r="B51" s="503"/>
      <c r="C51" s="654"/>
      <c r="D51" s="652"/>
      <c r="E51" s="178"/>
      <c r="F51" s="315"/>
    </row>
    <row r="52" spans="1:8">
      <c r="A52" s="285" t="s">
        <v>102</v>
      </c>
      <c r="B52" s="285" t="s">
        <v>466</v>
      </c>
      <c r="C52" s="285" t="s">
        <v>305</v>
      </c>
      <c r="D52" s="364" t="s">
        <v>500</v>
      </c>
      <c r="E52" s="363" t="s">
        <v>499</v>
      </c>
      <c r="F52"/>
    </row>
    <row r="53" spans="1:8">
      <c r="A53" s="362" t="s">
        <v>263</v>
      </c>
      <c r="B53" s="242">
        <v>68.5</v>
      </c>
      <c r="C53" s="261">
        <v>4.0961637451226602</v>
      </c>
      <c r="D53" s="361">
        <v>3.5098178356463268</v>
      </c>
      <c r="E53" s="361">
        <v>4.6698155151902796</v>
      </c>
      <c r="F53" s="161"/>
    </row>
    <row r="54" spans="1:8" ht="18">
      <c r="A54" s="353" t="s">
        <v>466</v>
      </c>
      <c r="B54" s="353" t="s">
        <v>102</v>
      </c>
      <c r="C54" s="352" t="s">
        <v>465</v>
      </c>
      <c r="D54" s="360" t="s">
        <v>464</v>
      </c>
      <c r="E54" s="649"/>
      <c r="G54"/>
      <c r="H54"/>
    </row>
    <row r="55" spans="1:8">
      <c r="A55" s="291">
        <v>63</v>
      </c>
      <c r="B55" s="280" t="s">
        <v>1390</v>
      </c>
      <c r="C55" s="226">
        <v>-3.252722222654342</v>
      </c>
      <c r="D55" s="226">
        <v>-11.97072471384182</v>
      </c>
      <c r="E55" s="507"/>
      <c r="G55"/>
      <c r="H55"/>
    </row>
    <row r="56" spans="1:8">
      <c r="A56" s="291">
        <v>65</v>
      </c>
      <c r="B56" s="280" t="s">
        <v>1389</v>
      </c>
      <c r="C56" s="226">
        <v>-3.845391731048319</v>
      </c>
      <c r="D56" s="226">
        <v>-12.17315016494028</v>
      </c>
      <c r="E56" s="507"/>
      <c r="G56"/>
      <c r="H56"/>
    </row>
    <row r="57" spans="1:8">
      <c r="A57" s="291">
        <v>67</v>
      </c>
      <c r="B57" s="280" t="s">
        <v>1388</v>
      </c>
      <c r="C57" s="226">
        <v>-2.9138664496820308</v>
      </c>
      <c r="D57" s="226">
        <v>-11.99172050858807</v>
      </c>
      <c r="E57" s="507"/>
      <c r="G57"/>
      <c r="H57"/>
    </row>
    <row r="58" spans="1:8">
      <c r="A58" s="291">
        <v>69</v>
      </c>
      <c r="B58" s="280" t="s">
        <v>1387</v>
      </c>
      <c r="C58" s="226">
        <v>-4.0229568719767608</v>
      </c>
      <c r="D58" s="226">
        <v>-12.82857138228686</v>
      </c>
      <c r="E58" s="507"/>
      <c r="G58"/>
      <c r="H58"/>
    </row>
    <row r="59" spans="1:8">
      <c r="A59" s="291">
        <v>71</v>
      </c>
      <c r="B59" s="280" t="s">
        <v>1386</v>
      </c>
      <c r="C59" s="226">
        <v>-3.2183160418872272</v>
      </c>
      <c r="D59" s="226">
        <v>-11.89068101474912</v>
      </c>
      <c r="E59" s="507"/>
      <c r="G59"/>
      <c r="H59"/>
    </row>
    <row r="60" spans="1:8">
      <c r="A60" s="642"/>
      <c r="B60" s="500"/>
      <c r="C60" s="645"/>
      <c r="D60" s="645"/>
      <c r="E60" s="462"/>
      <c r="G60"/>
      <c r="H60"/>
    </row>
    <row r="61" spans="1:8">
      <c r="A61" s="651"/>
      <c r="B61" s="371" t="s">
        <v>459</v>
      </c>
      <c r="C61" s="368">
        <v>-3.4506506634497365</v>
      </c>
      <c r="D61" s="368">
        <v>-12.17096955688123</v>
      </c>
      <c r="E61" s="462"/>
      <c r="G61"/>
      <c r="H61"/>
    </row>
    <row r="62" spans="1:8" ht="17" thickBot="1">
      <c r="A62" s="643"/>
      <c r="B62" s="293" t="s">
        <v>453</v>
      </c>
      <c r="C62" s="535">
        <v>0.46493204959702217</v>
      </c>
      <c r="D62" s="535">
        <v>0.3818490543253803</v>
      </c>
      <c r="E62" s="495"/>
      <c r="G62"/>
      <c r="H62"/>
    </row>
    <row r="63" spans="1:8">
      <c r="A63" s="658" t="s">
        <v>1385</v>
      </c>
      <c r="B63" s="659"/>
      <c r="C63" s="660"/>
      <c r="D63" s="660"/>
      <c r="E63" s="172"/>
      <c r="G63"/>
      <c r="H63"/>
    </row>
    <row r="64" spans="1:8">
      <c r="A64" s="664" t="s">
        <v>102</v>
      </c>
      <c r="B64" s="663" t="s">
        <v>466</v>
      </c>
      <c r="C64" s="663" t="s">
        <v>305</v>
      </c>
      <c r="D64" s="662" t="s">
        <v>500</v>
      </c>
      <c r="E64" s="661" t="s">
        <v>499</v>
      </c>
      <c r="G64"/>
      <c r="H64"/>
    </row>
    <row r="65" spans="1:8">
      <c r="A65" s="359" t="s">
        <v>258</v>
      </c>
      <c r="B65" s="206">
        <v>78</v>
      </c>
      <c r="C65" s="358">
        <v>3.9964973064632101</v>
      </c>
      <c r="D65" s="358">
        <v>3.3065925298083134</v>
      </c>
      <c r="E65" s="357">
        <v>4.6816875503904072</v>
      </c>
      <c r="G65"/>
      <c r="H65"/>
    </row>
    <row r="66" spans="1:8" ht="18">
      <c r="A66" s="353" t="s">
        <v>466</v>
      </c>
      <c r="B66" s="353" t="s">
        <v>102</v>
      </c>
      <c r="C66" s="352" t="s">
        <v>465</v>
      </c>
      <c r="D66" s="352" t="s">
        <v>464</v>
      </c>
      <c r="E66" s="649"/>
      <c r="F66"/>
      <c r="G66"/>
      <c r="H66"/>
    </row>
    <row r="67" spans="1:8">
      <c r="A67" s="291">
        <v>73</v>
      </c>
      <c r="B67" s="280" t="s">
        <v>1384</v>
      </c>
      <c r="C67" s="226">
        <v>-5.028346205791812</v>
      </c>
      <c r="D67" s="226">
        <v>-12.6318297720576</v>
      </c>
      <c r="E67" s="507"/>
      <c r="F67"/>
      <c r="G67"/>
      <c r="H67"/>
    </row>
    <row r="68" spans="1:8">
      <c r="A68" s="291">
        <v>75</v>
      </c>
      <c r="B68" s="280" t="s">
        <v>1383</v>
      </c>
      <c r="C68" s="226">
        <v>-5.0552700182557686</v>
      </c>
      <c r="D68" s="226">
        <v>-12.564916327078731</v>
      </c>
      <c r="E68" s="507"/>
      <c r="F68"/>
      <c r="G68"/>
      <c r="H68"/>
    </row>
    <row r="69" spans="1:8">
      <c r="A69" s="291">
        <v>77</v>
      </c>
      <c r="B69" s="280" t="s">
        <v>1382</v>
      </c>
      <c r="C69" s="226">
        <v>-4.1388416852390204</v>
      </c>
      <c r="D69" s="226">
        <v>-12.55275658545931</v>
      </c>
      <c r="E69" s="507"/>
      <c r="F69"/>
      <c r="G69"/>
      <c r="H69"/>
    </row>
    <row r="70" spans="1:8">
      <c r="A70" s="291">
        <v>79</v>
      </c>
      <c r="B70" s="256" t="s">
        <v>1381</v>
      </c>
      <c r="C70" s="254">
        <v>-4.2887685518938508</v>
      </c>
      <c r="D70" s="254">
        <v>-12.86041593033174</v>
      </c>
      <c r="E70" s="507"/>
      <c r="F70"/>
      <c r="G70"/>
      <c r="H70"/>
    </row>
    <row r="71" spans="1:8">
      <c r="A71" s="291">
        <v>81</v>
      </c>
      <c r="B71" s="256" t="s">
        <v>1380</v>
      </c>
      <c r="C71" s="254">
        <v>-4.5661871258199982</v>
      </c>
      <c r="D71" s="254">
        <v>-12.933709111882269</v>
      </c>
      <c r="E71" s="507"/>
      <c r="F71"/>
      <c r="G71"/>
      <c r="H71"/>
    </row>
    <row r="72" spans="1:8">
      <c r="A72" s="291">
        <v>83</v>
      </c>
      <c r="B72" s="256" t="s">
        <v>1379</v>
      </c>
      <c r="C72" s="254">
        <v>-5.0167852605712611</v>
      </c>
      <c r="D72" s="254">
        <v>-12.29667837407133</v>
      </c>
      <c r="E72" s="507"/>
      <c r="F72"/>
      <c r="G72" s="467"/>
      <c r="H72"/>
    </row>
    <row r="73" spans="1:8">
      <c r="A73" s="291">
        <v>85</v>
      </c>
      <c r="B73" s="256" t="s">
        <v>1378</v>
      </c>
      <c r="C73" s="254">
        <v>-4.7103545463424448</v>
      </c>
      <c r="D73" s="254">
        <v>-12.96049899591841</v>
      </c>
      <c r="E73" s="507"/>
      <c r="F73"/>
      <c r="G73"/>
      <c r="H73"/>
    </row>
    <row r="74" spans="1:8">
      <c r="A74" s="291">
        <v>87</v>
      </c>
      <c r="B74" s="256" t="s">
        <v>1377</v>
      </c>
      <c r="C74" s="254">
        <v>-4.7163271733489136</v>
      </c>
      <c r="D74" s="254">
        <v>-13.23760604493325</v>
      </c>
      <c r="E74" s="507"/>
      <c r="F74"/>
      <c r="G74"/>
      <c r="H74"/>
    </row>
    <row r="75" spans="1:8">
      <c r="A75" s="291">
        <v>89</v>
      </c>
      <c r="B75" s="256" t="s">
        <v>1376</v>
      </c>
      <c r="C75" s="254">
        <v>-4.1793754614301122</v>
      </c>
      <c r="D75" s="254">
        <v>-13.59560156607389</v>
      </c>
      <c r="E75" s="499"/>
      <c r="F75"/>
      <c r="G75"/>
      <c r="H75"/>
    </row>
    <row r="76" spans="1:8">
      <c r="A76" s="291">
        <v>91</v>
      </c>
      <c r="B76" s="256" t="s">
        <v>1375</v>
      </c>
      <c r="C76" s="254">
        <v>-4.4641761533488413</v>
      </c>
      <c r="D76" s="254">
        <v>-12.788081686016961</v>
      </c>
      <c r="E76" s="507"/>
      <c r="F76"/>
      <c r="G76"/>
      <c r="H76"/>
    </row>
    <row r="77" spans="1:8">
      <c r="A77" s="291">
        <v>93</v>
      </c>
      <c r="B77" s="256" t="s">
        <v>1374</v>
      </c>
      <c r="C77" s="254">
        <v>-4.3590566884558033</v>
      </c>
      <c r="D77" s="254">
        <v>-12.14515109372606</v>
      </c>
      <c r="E77" s="507"/>
      <c r="F77"/>
      <c r="G77"/>
      <c r="H77"/>
    </row>
    <row r="78" spans="1:8">
      <c r="A78" s="291">
        <v>95</v>
      </c>
      <c r="B78" s="256" t="s">
        <v>1373</v>
      </c>
      <c r="C78" s="254">
        <v>-4.5541656389113481</v>
      </c>
      <c r="D78" s="254">
        <v>-12.720931056250031</v>
      </c>
      <c r="E78" s="507"/>
      <c r="F78"/>
      <c r="G78"/>
      <c r="H78"/>
    </row>
    <row r="79" spans="1:8">
      <c r="A79" s="291">
        <v>97</v>
      </c>
      <c r="B79" s="256" t="s">
        <v>1372</v>
      </c>
      <c r="C79" s="254">
        <v>-4.4508191825555263</v>
      </c>
      <c r="D79" s="254">
        <v>-13.089965438313619</v>
      </c>
      <c r="E79" s="507"/>
      <c r="F79"/>
      <c r="G79"/>
      <c r="H79"/>
    </row>
    <row r="80" spans="1:8">
      <c r="A80" s="291">
        <v>99</v>
      </c>
      <c r="B80" s="256" t="s">
        <v>1371</v>
      </c>
      <c r="C80" s="254">
        <v>-4.4974123723721133</v>
      </c>
      <c r="D80" s="254">
        <v>-13.09790320507688</v>
      </c>
      <c r="E80" s="507"/>
      <c r="F80"/>
      <c r="G80"/>
      <c r="H80"/>
    </row>
    <row r="81" spans="1:8">
      <c r="A81" s="291">
        <v>101</v>
      </c>
      <c r="B81" s="256" t="s">
        <v>1370</v>
      </c>
      <c r="C81" s="254">
        <v>-4.3490389286527504</v>
      </c>
      <c r="D81" s="254">
        <v>-12.795035207946251</v>
      </c>
      <c r="E81" s="507"/>
      <c r="F81"/>
      <c r="G81"/>
      <c r="H81"/>
    </row>
    <row r="82" spans="1:8">
      <c r="A82" s="291">
        <v>103</v>
      </c>
      <c r="B82" s="256" t="s">
        <v>1369</v>
      </c>
      <c r="C82" s="254">
        <v>-4.2806202633851687</v>
      </c>
      <c r="D82" s="254">
        <v>-12.49084691606336</v>
      </c>
      <c r="E82" s="507"/>
      <c r="F82"/>
      <c r="G82"/>
      <c r="H82"/>
    </row>
    <row r="83" spans="1:8">
      <c r="A83" s="291">
        <v>105</v>
      </c>
      <c r="B83" s="256" t="s">
        <v>1368</v>
      </c>
      <c r="C83" s="254">
        <v>-4.1352994317978364</v>
      </c>
      <c r="D83" s="254">
        <v>-12.44152862312685</v>
      </c>
      <c r="E83" s="507"/>
      <c r="F83"/>
      <c r="G83"/>
      <c r="H83"/>
    </row>
    <row r="84" spans="1:8">
      <c r="A84" s="291">
        <v>107</v>
      </c>
      <c r="B84" s="256" t="s">
        <v>1367</v>
      </c>
      <c r="C84" s="254">
        <v>-3.9547382423940598</v>
      </c>
      <c r="D84" s="254">
        <v>-11.783390513483431</v>
      </c>
      <c r="E84" s="507"/>
      <c r="F84"/>
      <c r="G84"/>
      <c r="H84"/>
    </row>
    <row r="85" spans="1:8">
      <c r="A85" s="291">
        <v>109</v>
      </c>
      <c r="B85" s="256" t="s">
        <v>1366</v>
      </c>
      <c r="C85" s="254">
        <v>-3.771383313746326</v>
      </c>
      <c r="D85" s="254">
        <v>-10.66664166170284</v>
      </c>
      <c r="E85" s="507"/>
      <c r="F85"/>
      <c r="G85"/>
      <c r="H85"/>
    </row>
    <row r="86" spans="1:8">
      <c r="A86" s="642"/>
      <c r="B86" s="478"/>
      <c r="C86" s="666"/>
      <c r="D86" s="667"/>
      <c r="E86" s="495"/>
      <c r="F86"/>
      <c r="G86"/>
      <c r="H86"/>
    </row>
    <row r="87" spans="1:8">
      <c r="A87" s="651"/>
      <c r="B87" s="279" t="s">
        <v>459</v>
      </c>
      <c r="C87" s="548">
        <v>-4.4482613812796288</v>
      </c>
      <c r="D87" s="548">
        <v>-12.613341479448044</v>
      </c>
      <c r="E87" s="495"/>
      <c r="F87"/>
      <c r="G87"/>
      <c r="H87"/>
    </row>
    <row r="88" spans="1:8" ht="17" thickBot="1">
      <c r="A88" s="665"/>
      <c r="B88" s="293" t="s">
        <v>453</v>
      </c>
      <c r="C88" s="535">
        <v>0.35241907470762451</v>
      </c>
      <c r="D88" s="536">
        <v>0.62470668077683422</v>
      </c>
      <c r="E88" s="495"/>
      <c r="F88"/>
      <c r="G88"/>
      <c r="H88"/>
    </row>
    <row r="89" spans="1:8">
      <c r="A89" s="356" t="s">
        <v>1365</v>
      </c>
      <c r="B89" s="256"/>
      <c r="C89" s="254"/>
      <c r="D89" s="254"/>
      <c r="E89" s="507"/>
      <c r="F89"/>
      <c r="G89"/>
      <c r="H89"/>
    </row>
    <row r="90" spans="1:8" ht="18">
      <c r="A90" s="353" t="s">
        <v>466</v>
      </c>
      <c r="B90" s="353" t="s">
        <v>102</v>
      </c>
      <c r="C90" s="352" t="s">
        <v>465</v>
      </c>
      <c r="D90" s="352" t="s">
        <v>464</v>
      </c>
      <c r="E90" s="507"/>
      <c r="F90"/>
      <c r="G90"/>
      <c r="H90"/>
    </row>
    <row r="91" spans="1:8">
      <c r="A91" s="291">
        <v>111</v>
      </c>
      <c r="B91" s="256" t="s">
        <v>1364</v>
      </c>
      <c r="C91" s="254">
        <v>-3.665806383937444</v>
      </c>
      <c r="D91" s="254">
        <v>-11.27230641236771</v>
      </c>
      <c r="E91" s="507"/>
      <c r="F91"/>
      <c r="G91"/>
      <c r="H91"/>
    </row>
    <row r="92" spans="1:8">
      <c r="A92" s="291">
        <v>113</v>
      </c>
      <c r="B92" s="256" t="s">
        <v>1363</v>
      </c>
      <c r="C92" s="254">
        <v>-3.0023117121185119</v>
      </c>
      <c r="D92" s="254">
        <v>-9.767730365399899</v>
      </c>
      <c r="E92" s="507"/>
      <c r="F92"/>
      <c r="G92"/>
      <c r="H92"/>
    </row>
    <row r="93" spans="1:8">
      <c r="A93" s="279"/>
      <c r="B93" s="478"/>
      <c r="C93" s="574"/>
      <c r="D93" s="574"/>
      <c r="E93" s="462"/>
      <c r="F93"/>
      <c r="G93"/>
      <c r="H93"/>
    </row>
    <row r="94" spans="1:8">
      <c r="A94" s="345"/>
      <c r="B94" s="279" t="s">
        <v>459</v>
      </c>
      <c r="C94" s="548">
        <v>-3.3340590480279779</v>
      </c>
      <c r="D94" s="368">
        <v>-10.520018388883805</v>
      </c>
      <c r="E94" s="462"/>
      <c r="F94"/>
      <c r="G94"/>
      <c r="H94"/>
    </row>
    <row r="95" spans="1:8" ht="17" thickBot="1">
      <c r="A95" s="345"/>
      <c r="B95" s="293" t="s">
        <v>453</v>
      </c>
      <c r="C95" s="535">
        <v>0.46916158172430977</v>
      </c>
      <c r="D95" s="535">
        <v>1.0638959256217886</v>
      </c>
      <c r="E95" s="462"/>
      <c r="F95"/>
      <c r="G95"/>
      <c r="H95"/>
    </row>
    <row r="96" spans="1:8">
      <c r="A96" s="345"/>
      <c r="B96" s="669"/>
      <c r="C96" s="668"/>
      <c r="D96" s="668"/>
      <c r="E96" s="462"/>
      <c r="F96"/>
      <c r="G96"/>
      <c r="H96"/>
    </row>
    <row r="97" spans="1:8">
      <c r="A97" s="487" t="s">
        <v>460</v>
      </c>
      <c r="B97" s="279" t="s">
        <v>459</v>
      </c>
      <c r="C97" s="368">
        <v>-4.2206728094421271</v>
      </c>
      <c r="D97" s="548">
        <v>-12.696531849347096</v>
      </c>
      <c r="E97" s="462"/>
      <c r="F97"/>
      <c r="G97"/>
      <c r="H97"/>
    </row>
    <row r="98" spans="1:8" ht="17" thickBot="1">
      <c r="A98" s="355"/>
      <c r="B98" s="370" t="s">
        <v>453</v>
      </c>
      <c r="C98" s="366">
        <v>0.9891354502568771</v>
      </c>
      <c r="D98" s="535">
        <v>0.73221765619504187</v>
      </c>
      <c r="E98" s="172"/>
      <c r="F98"/>
      <c r="G98"/>
      <c r="H98"/>
    </row>
    <row r="99" spans="1:8">
      <c r="D99" s="252"/>
      <c r="E99" s="172"/>
      <c r="F99"/>
      <c r="G99"/>
      <c r="H99"/>
    </row>
    <row r="100" spans="1:8">
      <c r="G100"/>
      <c r="H100"/>
    </row>
    <row r="101" spans="1:8">
      <c r="B101" s="238"/>
      <c r="G101"/>
      <c r="H101"/>
    </row>
    <row r="102" spans="1:8">
      <c r="B102" s="238"/>
      <c r="G102"/>
      <c r="H102"/>
    </row>
    <row r="103" spans="1:8">
      <c r="B103" s="238"/>
      <c r="G103"/>
      <c r="H103"/>
    </row>
    <row r="104" spans="1:8">
      <c r="B104" s="238"/>
      <c r="G104"/>
      <c r="H104"/>
    </row>
    <row r="105" spans="1:8">
      <c r="B105" s="238"/>
      <c r="G105"/>
      <c r="H105"/>
    </row>
    <row r="106" spans="1:8">
      <c r="B106" s="238"/>
      <c r="G106"/>
      <c r="H106"/>
    </row>
    <row r="107" spans="1:8">
      <c r="B107" s="238"/>
      <c r="G107"/>
      <c r="H107"/>
    </row>
    <row r="108" spans="1:8">
      <c r="B108" s="238"/>
      <c r="G108"/>
      <c r="H108"/>
    </row>
    <row r="109" spans="1:8">
      <c r="B109" s="238"/>
      <c r="G109"/>
      <c r="H109"/>
    </row>
    <row r="110" spans="1:8">
      <c r="B110" s="238"/>
      <c r="G110"/>
      <c r="H110"/>
    </row>
    <row r="111" spans="1:8">
      <c r="B111" s="238"/>
      <c r="G111"/>
      <c r="H111"/>
    </row>
    <row r="112" spans="1:8">
      <c r="B112" s="238"/>
      <c r="G112"/>
      <c r="H112"/>
    </row>
    <row r="113" spans="2:8">
      <c r="B113" s="238"/>
      <c r="G113"/>
      <c r="H113"/>
    </row>
    <row r="114" spans="2:8">
      <c r="B114" s="238"/>
      <c r="G114"/>
      <c r="H114"/>
    </row>
    <row r="115" spans="2:8">
      <c r="B115" s="238"/>
      <c r="G115"/>
      <c r="H115"/>
    </row>
    <row r="116" spans="2:8">
      <c r="B116" s="238"/>
      <c r="G116"/>
      <c r="H116"/>
    </row>
    <row r="117" spans="2:8">
      <c r="B117" s="238"/>
      <c r="G117"/>
      <c r="H117"/>
    </row>
    <row r="118" spans="2:8">
      <c r="B118" s="238"/>
      <c r="G118"/>
      <c r="H118"/>
    </row>
    <row r="119" spans="2:8">
      <c r="B119" s="238"/>
      <c r="G119"/>
      <c r="H119"/>
    </row>
    <row r="120" spans="2:8">
      <c r="B120" s="238"/>
      <c r="G120"/>
      <c r="H120"/>
    </row>
    <row r="121" spans="2:8">
      <c r="B121" s="238"/>
    </row>
    <row r="122" spans="2:8">
      <c r="B122" s="238"/>
    </row>
    <row r="123" spans="2:8">
      <c r="B123" s="238"/>
    </row>
    <row r="124" spans="2:8">
      <c r="B124" s="238"/>
    </row>
    <row r="125" spans="2:8">
      <c r="B125" s="238"/>
    </row>
    <row r="126" spans="2:8">
      <c r="B126" s="238"/>
    </row>
    <row r="127" spans="2:8">
      <c r="B127" s="238"/>
    </row>
    <row r="128" spans="2:8">
      <c r="B128" s="238"/>
    </row>
    <row r="129" spans="2:2">
      <c r="B129" s="238"/>
    </row>
    <row r="130" spans="2:2">
      <c r="B130" s="238"/>
    </row>
    <row r="131" spans="2:2">
      <c r="B131" s="238"/>
    </row>
    <row r="132" spans="2:2">
      <c r="B132" s="238"/>
    </row>
    <row r="133" spans="2:2">
      <c r="B133" s="238"/>
    </row>
    <row r="134" spans="2:2">
      <c r="B134" s="238"/>
    </row>
    <row r="135" spans="2:2">
      <c r="B135" s="238"/>
    </row>
    <row r="136" spans="2:2">
      <c r="B136" s="238"/>
    </row>
    <row r="137" spans="2:2">
      <c r="B137" s="238"/>
    </row>
    <row r="138" spans="2:2">
      <c r="B138" s="238"/>
    </row>
    <row r="139" spans="2:2">
      <c r="B139" s="238"/>
    </row>
    <row r="141" spans="2:2">
      <c r="B141" s="256"/>
    </row>
    <row r="142" spans="2:2">
      <c r="B142" s="256"/>
    </row>
    <row r="143" spans="2:2">
      <c r="B143" s="25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10588-3717-C043-A1CA-DC8BBE953A8B}">
  <dimension ref="A1:H107"/>
  <sheetViews>
    <sheetView topLeftCell="A15" workbookViewId="0">
      <selection activeCell="H32" sqref="H32"/>
    </sheetView>
  </sheetViews>
  <sheetFormatPr baseColWidth="10" defaultRowHeight="16"/>
  <cols>
    <col min="1" max="1" width="16" bestFit="1" customWidth="1"/>
    <col min="2" max="2" width="10.83203125" style="172"/>
    <col min="3" max="3" width="15.1640625" style="252" bestFit="1" customWidth="1"/>
    <col min="4" max="4" width="15" style="172" bestFit="1" customWidth="1"/>
    <col min="5" max="5" width="15" style="252" bestFit="1" customWidth="1"/>
    <col min="6" max="7" width="10.83203125" style="172"/>
  </cols>
  <sheetData>
    <row r="1" spans="1:8">
      <c r="A1" s="249" t="s">
        <v>507</v>
      </c>
      <c r="B1" s="235" t="s">
        <v>706</v>
      </c>
      <c r="C1" s="241"/>
      <c r="D1" s="677"/>
      <c r="E1" s="241"/>
      <c r="F1" s="252"/>
    </row>
    <row r="2" spans="1:8" ht="17" customHeight="1">
      <c r="A2" s="247" t="s">
        <v>505</v>
      </c>
      <c r="B2" s="452" t="s">
        <v>91</v>
      </c>
      <c r="C2" s="481"/>
      <c r="D2" s="452"/>
      <c r="E2" s="481"/>
      <c r="F2"/>
    </row>
    <row r="3" spans="1:8" ht="17" customHeight="1">
      <c r="A3" s="653" t="s">
        <v>568</v>
      </c>
      <c r="B3" s="447"/>
      <c r="C3" s="323"/>
      <c r="D3" s="266"/>
      <c r="E3" s="322"/>
      <c r="F3"/>
    </row>
    <row r="4" spans="1:8">
      <c r="A4" s="264" t="s">
        <v>102</v>
      </c>
      <c r="B4" s="285" t="s">
        <v>466</v>
      </c>
      <c r="C4" s="284" t="s">
        <v>305</v>
      </c>
      <c r="D4" s="263" t="s">
        <v>500</v>
      </c>
      <c r="E4" s="262" t="s">
        <v>499</v>
      </c>
      <c r="F4"/>
      <c r="H4" s="172"/>
    </row>
    <row r="5" spans="1:8" ht="22" customHeight="1">
      <c r="A5" s="312" t="s">
        <v>259</v>
      </c>
      <c r="B5" s="242">
        <v>42</v>
      </c>
      <c r="C5" s="261">
        <v>0.57142767903677205</v>
      </c>
      <c r="D5" s="261">
        <v>0.54853086549375618</v>
      </c>
      <c r="E5" s="329">
        <v>0.59368651189983124</v>
      </c>
      <c r="F5"/>
      <c r="H5" s="172"/>
    </row>
    <row r="6" spans="1:8" ht="18">
      <c r="A6" s="353" t="s">
        <v>466</v>
      </c>
      <c r="B6" s="353" t="s">
        <v>102</v>
      </c>
      <c r="C6" s="352" t="s">
        <v>465</v>
      </c>
      <c r="D6" s="678" t="s">
        <v>464</v>
      </c>
      <c r="E6" s="555"/>
      <c r="G6"/>
    </row>
    <row r="7" spans="1:8">
      <c r="A7" s="291">
        <v>1</v>
      </c>
      <c r="B7" s="291" t="s">
        <v>92</v>
      </c>
      <c r="C7" s="226">
        <v>-1.5353310038499199</v>
      </c>
      <c r="D7" s="226">
        <v>-10.47372406</v>
      </c>
      <c r="E7" s="555"/>
      <c r="F7" s="230"/>
      <c r="G7"/>
    </row>
    <row r="8" spans="1:8">
      <c r="A8" s="291">
        <v>3</v>
      </c>
      <c r="B8" s="291" t="s">
        <v>94</v>
      </c>
      <c r="C8" s="226">
        <v>-0.99132065286738591</v>
      </c>
      <c r="D8" s="226">
        <v>-10.19468286</v>
      </c>
      <c r="E8" s="555"/>
      <c r="F8" s="230"/>
      <c r="G8"/>
    </row>
    <row r="9" spans="1:8">
      <c r="A9" s="291">
        <v>5</v>
      </c>
      <c r="B9" s="291" t="s">
        <v>274</v>
      </c>
      <c r="C9" s="226">
        <v>-1.1924185406441652</v>
      </c>
      <c r="D9" s="226">
        <v>-10.27364101</v>
      </c>
      <c r="E9" s="555"/>
      <c r="F9" s="230"/>
      <c r="G9"/>
    </row>
    <row r="10" spans="1:8">
      <c r="A10" s="291">
        <v>7</v>
      </c>
      <c r="B10" s="291" t="s">
        <v>275</v>
      </c>
      <c r="C10" s="226">
        <v>-1.1643632611808576</v>
      </c>
      <c r="D10" s="226">
        <v>-10.924507309999999</v>
      </c>
      <c r="E10" s="555"/>
      <c r="F10" s="230"/>
      <c r="G10"/>
    </row>
    <row r="11" spans="1:8">
      <c r="A11" s="291">
        <v>9</v>
      </c>
      <c r="B11" s="291" t="s">
        <v>1362</v>
      </c>
      <c r="C11" s="226">
        <v>-1.2372453927957505</v>
      </c>
      <c r="D11" s="226">
        <v>-10.8751538</v>
      </c>
      <c r="E11" s="555"/>
      <c r="F11" s="230"/>
      <c r="G11"/>
    </row>
    <row r="12" spans="1:8">
      <c r="A12" s="291">
        <v>11</v>
      </c>
      <c r="B12" s="291" t="s">
        <v>1361</v>
      </c>
      <c r="C12" s="226">
        <v>-1.3767604833706517</v>
      </c>
      <c r="D12" s="226">
        <v>-10.226771060000001</v>
      </c>
      <c r="E12" s="555"/>
      <c r="F12" s="230"/>
      <c r="G12"/>
    </row>
    <row r="13" spans="1:8">
      <c r="A13" s="291">
        <v>13</v>
      </c>
      <c r="B13" s="255" t="s">
        <v>1360</v>
      </c>
      <c r="C13" s="254">
        <v>-1.1844421434317107</v>
      </c>
      <c r="D13" s="254">
        <v>-10.259797797661895</v>
      </c>
      <c r="E13" s="555"/>
      <c r="G13"/>
    </row>
    <row r="14" spans="1:8">
      <c r="A14" s="291">
        <v>15</v>
      </c>
      <c r="B14" s="255" t="s">
        <v>1359</v>
      </c>
      <c r="C14" s="254">
        <v>-1.4098185463524766</v>
      </c>
      <c r="D14" s="254">
        <v>-10.690077415658745</v>
      </c>
      <c r="E14" s="555"/>
      <c r="G14"/>
    </row>
    <row r="15" spans="1:8">
      <c r="A15" s="291">
        <v>17</v>
      </c>
      <c r="B15" s="255" t="s">
        <v>1358</v>
      </c>
      <c r="C15" s="254">
        <v>-1.7073202102192631</v>
      </c>
      <c r="D15" s="254">
        <v>-11.128037373788878</v>
      </c>
      <c r="E15" s="555"/>
      <c r="G15"/>
    </row>
    <row r="16" spans="1:8">
      <c r="A16" s="291">
        <v>19</v>
      </c>
      <c r="B16" s="255" t="s">
        <v>1357</v>
      </c>
      <c r="C16" s="254">
        <v>-0.64333674527258056</v>
      </c>
      <c r="D16" s="254">
        <v>-10.861211822853914</v>
      </c>
      <c r="E16" s="555"/>
      <c r="G16"/>
    </row>
    <row r="17" spans="1:7">
      <c r="A17" s="291">
        <v>21</v>
      </c>
      <c r="B17" s="255" t="s">
        <v>1356</v>
      </c>
      <c r="C17" s="254">
        <v>-0.58211284232765759</v>
      </c>
      <c r="D17" s="254">
        <v>-11.005179809376157</v>
      </c>
      <c r="E17" s="555"/>
      <c r="G17"/>
    </row>
    <row r="18" spans="1:7">
      <c r="A18" s="291">
        <v>23</v>
      </c>
      <c r="B18" s="255" t="s">
        <v>1355</v>
      </c>
      <c r="C18" s="254">
        <v>-1.2206274037980256</v>
      </c>
      <c r="D18" s="254">
        <v>-9.5144331898075016</v>
      </c>
      <c r="E18" s="555"/>
      <c r="G18"/>
    </row>
    <row r="19" spans="1:7">
      <c r="A19" s="291">
        <v>25</v>
      </c>
      <c r="B19" s="255" t="s">
        <v>1354</v>
      </c>
      <c r="C19" s="254">
        <v>-1.428680230322954</v>
      </c>
      <c r="D19" s="254">
        <v>-9.873525884287</v>
      </c>
      <c r="E19" s="555"/>
      <c r="G19"/>
    </row>
    <row r="20" spans="1:7">
      <c r="A20" s="291">
        <v>27</v>
      </c>
      <c r="B20" s="255" t="s">
        <v>1353</v>
      </c>
      <c r="C20" s="254">
        <v>-1.7438431863921244</v>
      </c>
      <c r="D20" s="254">
        <v>-11.259279785013993</v>
      </c>
      <c r="E20" s="555"/>
      <c r="G20"/>
    </row>
    <row r="21" spans="1:7">
      <c r="A21" s="291">
        <v>29</v>
      </c>
      <c r="B21" s="255" t="s">
        <v>1352</v>
      </c>
      <c r="C21" s="254">
        <v>-0.87872422051978349</v>
      </c>
      <c r="D21" s="254">
        <v>-12.081303231933706</v>
      </c>
      <c r="E21" s="555"/>
      <c r="G21"/>
    </row>
    <row r="22" spans="1:7">
      <c r="A22" s="291">
        <v>31</v>
      </c>
      <c r="B22" s="255" t="s">
        <v>1351</v>
      </c>
      <c r="C22" s="254">
        <v>-1.3283855038796362</v>
      </c>
      <c r="D22" s="254">
        <v>-9.9884065783447866</v>
      </c>
      <c r="E22" s="555"/>
      <c r="G22"/>
    </row>
    <row r="23" spans="1:7">
      <c r="A23" s="291">
        <v>33</v>
      </c>
      <c r="B23" s="255" t="s">
        <v>1350</v>
      </c>
      <c r="C23" s="254">
        <v>-1.5602516253161358</v>
      </c>
      <c r="D23" s="254">
        <v>-10.212771962245704</v>
      </c>
      <c r="E23" s="555"/>
      <c r="G23"/>
    </row>
    <row r="24" spans="1:7">
      <c r="A24" s="291">
        <v>35</v>
      </c>
      <c r="B24" s="255" t="s">
        <v>1349</v>
      </c>
      <c r="C24" s="254">
        <v>-1.7849514559635757</v>
      </c>
      <c r="D24" s="254">
        <v>-8.6869645714127053</v>
      </c>
      <c r="E24" s="555"/>
      <c r="G24"/>
    </row>
    <row r="25" spans="1:7">
      <c r="A25" s="291">
        <v>37</v>
      </c>
      <c r="B25" s="255" t="s">
        <v>1348</v>
      </c>
      <c r="C25" s="254">
        <v>-1.8921660909572928</v>
      </c>
      <c r="D25" s="254">
        <v>-8.1587207713228622</v>
      </c>
      <c r="E25" s="555"/>
      <c r="G25"/>
    </row>
    <row r="26" spans="1:7">
      <c r="A26" s="291">
        <v>39</v>
      </c>
      <c r="B26" s="255" t="s">
        <v>1347</v>
      </c>
      <c r="C26" s="254">
        <v>-2.1677304592168105</v>
      </c>
      <c r="D26" s="254">
        <v>-9.0363986320630705</v>
      </c>
      <c r="E26" s="555"/>
      <c r="G26"/>
    </row>
    <row r="27" spans="1:7">
      <c r="A27" s="291">
        <v>41</v>
      </c>
      <c r="B27" s="255" t="s">
        <v>1346</v>
      </c>
      <c r="C27" s="254">
        <v>-2.8480839102950513</v>
      </c>
      <c r="D27" s="254">
        <v>-8.1329469992574275</v>
      </c>
      <c r="E27" s="555"/>
      <c r="G27"/>
    </row>
    <row r="28" spans="1:7">
      <c r="A28" s="291">
        <v>43</v>
      </c>
      <c r="B28" s="255" t="s">
        <v>1345</v>
      </c>
      <c r="C28" s="254">
        <v>-3.9372146342889183</v>
      </c>
      <c r="D28" s="254">
        <v>-4.7100109034359399</v>
      </c>
      <c r="E28" s="555"/>
      <c r="G28"/>
    </row>
    <row r="29" spans="1:7">
      <c r="A29" s="642"/>
      <c r="B29" s="686"/>
      <c r="C29" s="667"/>
      <c r="D29" s="667"/>
      <c r="E29" s="547"/>
      <c r="G29"/>
    </row>
    <row r="30" spans="1:7">
      <c r="A30" s="643"/>
      <c r="B30" s="371" t="s">
        <v>459</v>
      </c>
      <c r="C30" s="548">
        <v>-1.5370512974210329</v>
      </c>
      <c r="D30" s="368">
        <v>-9.9348884922029228</v>
      </c>
      <c r="E30" s="547"/>
      <c r="G30"/>
    </row>
    <row r="31" spans="1:7" ht="17" thickBot="1">
      <c r="A31" s="643"/>
      <c r="B31" s="613" t="s">
        <v>453</v>
      </c>
      <c r="C31" s="535">
        <v>0.73186744194990616</v>
      </c>
      <c r="D31" s="366">
        <v>1.5308223392451019</v>
      </c>
      <c r="E31" s="547"/>
      <c r="G31"/>
    </row>
    <row r="32" spans="1:7">
      <c r="A32" s="670" t="s">
        <v>1726</v>
      </c>
      <c r="B32" s="687"/>
      <c r="C32" s="688"/>
      <c r="D32" s="689"/>
      <c r="E32" s="547"/>
    </row>
    <row r="33" spans="1:7" ht="18">
      <c r="A33" s="353" t="s">
        <v>466</v>
      </c>
      <c r="B33" s="353" t="s">
        <v>102</v>
      </c>
      <c r="C33" s="352" t="s">
        <v>465</v>
      </c>
      <c r="D33" s="678" t="s">
        <v>464</v>
      </c>
      <c r="E33" s="555"/>
      <c r="G33"/>
    </row>
    <row r="34" spans="1:7">
      <c r="A34" s="291">
        <v>45</v>
      </c>
      <c r="B34" s="255" t="s">
        <v>1344</v>
      </c>
      <c r="C34" s="254">
        <v>-5.3656760585613652</v>
      </c>
      <c r="D34" s="454">
        <v>-2.8969261579100016</v>
      </c>
      <c r="E34" s="555"/>
      <c r="G34"/>
    </row>
    <row r="35" spans="1:7">
      <c r="A35" s="291">
        <v>47</v>
      </c>
      <c r="B35" s="255" t="s">
        <v>1343</v>
      </c>
      <c r="C35" s="254">
        <v>-5.0080681728939176</v>
      </c>
      <c r="D35" s="454">
        <v>-3.6452014690304519</v>
      </c>
      <c r="E35" s="555"/>
      <c r="G35"/>
    </row>
    <row r="36" spans="1:7">
      <c r="A36" s="291">
        <v>49</v>
      </c>
      <c r="B36" s="255" t="s">
        <v>1342</v>
      </c>
      <c r="C36" s="254">
        <v>-4.528536813378615</v>
      </c>
      <c r="D36" s="454">
        <v>-3.5416453019941709</v>
      </c>
      <c r="E36" s="555"/>
      <c r="G36"/>
    </row>
    <row r="37" spans="1:7">
      <c r="A37" s="291">
        <v>51</v>
      </c>
      <c r="B37" s="255" t="s">
        <v>1341</v>
      </c>
      <c r="C37" s="254">
        <v>-5.0703802027416787</v>
      </c>
      <c r="D37" s="454">
        <v>-4.1760662903927166</v>
      </c>
      <c r="E37" s="555"/>
      <c r="G37"/>
    </row>
    <row r="38" spans="1:7">
      <c r="A38" s="291">
        <v>53</v>
      </c>
      <c r="B38" s="255" t="s">
        <v>1340</v>
      </c>
      <c r="C38" s="254">
        <v>-4.1076823452969382</v>
      </c>
      <c r="D38" s="454">
        <v>-4.3644480597983168</v>
      </c>
      <c r="E38" s="555"/>
      <c r="G38"/>
    </row>
    <row r="39" spans="1:7">
      <c r="A39" s="291">
        <v>55</v>
      </c>
      <c r="B39" s="255" t="s">
        <v>1339</v>
      </c>
      <c r="C39" s="254">
        <v>-4.2678007189284184</v>
      </c>
      <c r="D39" s="454">
        <v>-4.9187302782789279</v>
      </c>
      <c r="E39" s="555"/>
      <c r="G39"/>
    </row>
    <row r="40" spans="1:7">
      <c r="A40" s="291">
        <v>57</v>
      </c>
      <c r="B40" s="255" t="s">
        <v>1338</v>
      </c>
      <c r="C40" s="254">
        <v>-4.5570463757436297</v>
      </c>
      <c r="D40" s="454">
        <v>-4.8927327420486195</v>
      </c>
      <c r="E40" s="555"/>
      <c r="G40"/>
    </row>
    <row r="41" spans="1:7">
      <c r="A41" s="291">
        <v>59</v>
      </c>
      <c r="B41" s="255" t="s">
        <v>1337</v>
      </c>
      <c r="C41" s="254">
        <v>-4.382744209030399</v>
      </c>
      <c r="D41" s="454">
        <v>-4.8856520074174208</v>
      </c>
      <c r="E41" s="555"/>
      <c r="G41"/>
    </row>
    <row r="42" spans="1:7">
      <c r="A42" s="291">
        <v>61</v>
      </c>
      <c r="B42" s="255" t="s">
        <v>1336</v>
      </c>
      <c r="C42" s="254">
        <v>-4.8240961043188699</v>
      </c>
      <c r="D42" s="454">
        <v>-4.2818693834141426</v>
      </c>
      <c r="E42" s="555"/>
      <c r="G42"/>
    </row>
    <row r="43" spans="1:7">
      <c r="A43" s="291">
        <v>63</v>
      </c>
      <c r="B43" s="255" t="s">
        <v>1335</v>
      </c>
      <c r="C43" s="254">
        <v>-4.8119252226724791</v>
      </c>
      <c r="D43" s="454">
        <v>-4.5066228321744255</v>
      </c>
      <c r="E43" s="555"/>
      <c r="G43"/>
    </row>
    <row r="44" spans="1:7">
      <c r="A44" s="291">
        <v>65</v>
      </c>
      <c r="B44" s="255" t="s">
        <v>1334</v>
      </c>
      <c r="C44" s="254">
        <v>-3.2638101182540722</v>
      </c>
      <c r="D44" s="454">
        <v>-6.437061201330172</v>
      </c>
      <c r="E44" s="555"/>
      <c r="G44"/>
    </row>
    <row r="45" spans="1:7">
      <c r="A45" s="291">
        <v>67</v>
      </c>
      <c r="B45" s="255" t="s">
        <v>1333</v>
      </c>
      <c r="C45" s="254">
        <v>-1.7468106272119082</v>
      </c>
      <c r="D45" s="454">
        <v>-6.0324175205626789</v>
      </c>
      <c r="E45" s="555"/>
      <c r="G45"/>
    </row>
    <row r="46" spans="1:7">
      <c r="A46" s="291">
        <v>69</v>
      </c>
      <c r="B46" s="255" t="s">
        <v>1332</v>
      </c>
      <c r="C46" s="254">
        <v>-2.6214307997909447</v>
      </c>
      <c r="D46" s="454">
        <v>-6.6897614981667886</v>
      </c>
      <c r="E46" s="555"/>
      <c r="G46"/>
    </row>
    <row r="47" spans="1:7">
      <c r="A47" s="291">
        <v>71</v>
      </c>
      <c r="B47" s="255" t="s">
        <v>1331</v>
      </c>
      <c r="C47" s="254">
        <v>-1.3459791746790613</v>
      </c>
      <c r="D47" s="454">
        <v>-6.8311557381006356</v>
      </c>
      <c r="E47" s="555"/>
      <c r="G47"/>
    </row>
    <row r="48" spans="1:7">
      <c r="A48" s="291">
        <v>73</v>
      </c>
      <c r="B48" s="255" t="s">
        <v>1330</v>
      </c>
      <c r="C48" s="254">
        <v>-1.3648309191544956</v>
      </c>
      <c r="D48" s="454">
        <v>-6.5983671250672886</v>
      </c>
      <c r="E48" s="555"/>
      <c r="G48"/>
    </row>
    <row r="49" spans="1:7">
      <c r="A49" s="291">
        <v>75</v>
      </c>
      <c r="B49" s="255" t="s">
        <v>1329</v>
      </c>
      <c r="C49" s="254">
        <v>-2.0481371178196608</v>
      </c>
      <c r="D49" s="454">
        <v>-6.5373025774475888</v>
      </c>
      <c r="E49" s="555"/>
      <c r="G49"/>
    </row>
    <row r="50" spans="1:7">
      <c r="A50" s="291">
        <v>77</v>
      </c>
      <c r="B50" s="255" t="s">
        <v>1328</v>
      </c>
      <c r="C50" s="254">
        <v>-2.1862502401055335</v>
      </c>
      <c r="D50" s="454">
        <v>-7.0155518467358586</v>
      </c>
      <c r="E50" s="555"/>
      <c r="G50"/>
    </row>
    <row r="51" spans="1:7">
      <c r="A51" s="291">
        <v>79</v>
      </c>
      <c r="B51" s="255" t="s">
        <v>1327</v>
      </c>
      <c r="C51" s="254">
        <v>-1.4450581384292378</v>
      </c>
      <c r="D51" s="454">
        <v>-7.4290054609883427</v>
      </c>
      <c r="E51" s="555"/>
      <c r="G51"/>
    </row>
    <row r="52" spans="1:7">
      <c r="A52" s="291">
        <v>81</v>
      </c>
      <c r="B52" s="255" t="s">
        <v>1326</v>
      </c>
      <c r="C52" s="254">
        <v>-2.090525490660371</v>
      </c>
      <c r="D52" s="454">
        <v>-7.0437818339113099</v>
      </c>
      <c r="E52" s="555"/>
      <c r="G52"/>
    </row>
    <row r="53" spans="1:7">
      <c r="A53" s="642"/>
      <c r="B53" s="682"/>
      <c r="C53" s="667"/>
      <c r="D53" s="667"/>
      <c r="E53" s="562"/>
      <c r="G53"/>
    </row>
    <row r="54" spans="1:7">
      <c r="A54" s="651"/>
      <c r="B54" s="279" t="s">
        <v>459</v>
      </c>
      <c r="C54" s="368">
        <v>-3.4229888868248208</v>
      </c>
      <c r="D54" s="548">
        <v>-5.4065420697247299</v>
      </c>
      <c r="E54" s="562"/>
      <c r="G54"/>
    </row>
    <row r="55" spans="1:7" ht="17" thickBot="1">
      <c r="A55" s="643"/>
      <c r="B55" s="293" t="s">
        <v>453</v>
      </c>
      <c r="C55" s="366">
        <v>1.4651396890259167</v>
      </c>
      <c r="D55" s="536">
        <v>1.4046579319239907</v>
      </c>
      <c r="E55" s="547"/>
      <c r="G55"/>
    </row>
    <row r="56" spans="1:7">
      <c r="A56" s="657" t="s">
        <v>688</v>
      </c>
      <c r="B56" s="684"/>
      <c r="C56" s="685"/>
      <c r="D56" s="685"/>
      <c r="E56" s="172"/>
      <c r="G56"/>
    </row>
    <row r="57" spans="1:7">
      <c r="A57" s="264" t="s">
        <v>102</v>
      </c>
      <c r="B57" s="285" t="s">
        <v>466</v>
      </c>
      <c r="C57" s="284" t="s">
        <v>305</v>
      </c>
      <c r="D57" s="263" t="s">
        <v>500</v>
      </c>
      <c r="E57" s="262" t="s">
        <v>499</v>
      </c>
      <c r="G57"/>
    </row>
    <row r="58" spans="1:7" ht="19">
      <c r="A58" s="312" t="s">
        <v>274</v>
      </c>
      <c r="B58" s="242">
        <v>87.5</v>
      </c>
      <c r="C58" s="261">
        <v>0.60428394111710404</v>
      </c>
      <c r="D58" s="261">
        <v>0.58565835188894111</v>
      </c>
      <c r="E58" s="260">
        <v>0.62226641809731165</v>
      </c>
      <c r="G58"/>
    </row>
    <row r="59" spans="1:7" ht="18">
      <c r="A59" s="353" t="s">
        <v>466</v>
      </c>
      <c r="B59" s="353" t="s">
        <v>102</v>
      </c>
      <c r="C59" s="352" t="s">
        <v>465</v>
      </c>
      <c r="D59" s="678" t="s">
        <v>464</v>
      </c>
      <c r="E59" s="683"/>
      <c r="G59"/>
    </row>
    <row r="60" spans="1:7">
      <c r="A60" s="291">
        <v>83</v>
      </c>
      <c r="B60" s="255" t="s">
        <v>1325</v>
      </c>
      <c r="C60" s="254">
        <v>-1.4990175347932224</v>
      </c>
      <c r="D60" s="454">
        <v>-5.3825752329238767</v>
      </c>
      <c r="E60" s="554"/>
      <c r="G60"/>
    </row>
    <row r="61" spans="1:7">
      <c r="A61" s="291">
        <v>85</v>
      </c>
      <c r="B61" s="255" t="s">
        <v>1324</v>
      </c>
      <c r="C61" s="254">
        <v>-4.063790060353039</v>
      </c>
      <c r="D61" s="454">
        <v>-3.1305716290736223</v>
      </c>
      <c r="E61" s="555"/>
      <c r="G61"/>
    </row>
    <row r="62" spans="1:7">
      <c r="A62" s="291">
        <v>87</v>
      </c>
      <c r="B62" s="255" t="s">
        <v>1323</v>
      </c>
      <c r="C62" s="254">
        <v>-3.3208044060768684</v>
      </c>
      <c r="D62" s="454">
        <v>-3.0335911176292982</v>
      </c>
      <c r="E62" s="555"/>
      <c r="G62"/>
    </row>
    <row r="63" spans="1:7">
      <c r="A63" s="291">
        <v>89</v>
      </c>
      <c r="B63" s="255" t="s">
        <v>1322</v>
      </c>
      <c r="C63" s="254">
        <v>-4.308865880145655</v>
      </c>
      <c r="D63" s="454">
        <v>-3.1234562195756337</v>
      </c>
      <c r="E63" s="555"/>
      <c r="G63"/>
    </row>
    <row r="64" spans="1:7">
      <c r="A64" s="291">
        <v>91</v>
      </c>
      <c r="B64" s="255" t="s">
        <v>1321</v>
      </c>
      <c r="C64" s="254">
        <v>-4.4835888865367668</v>
      </c>
      <c r="D64" s="454">
        <v>-2.7172986439620059</v>
      </c>
      <c r="E64" s="555"/>
      <c r="G64"/>
    </row>
    <row r="65" spans="1:7">
      <c r="A65" s="291">
        <v>93</v>
      </c>
      <c r="B65" s="255" t="s">
        <v>1320</v>
      </c>
      <c r="C65" s="254">
        <v>-4.4415317166833495</v>
      </c>
      <c r="D65" s="454">
        <v>-2.9500228731199254</v>
      </c>
      <c r="E65" s="555"/>
      <c r="G65"/>
    </row>
    <row r="66" spans="1:7">
      <c r="A66" s="291">
        <v>95</v>
      </c>
      <c r="B66" s="255" t="s">
        <v>1319</v>
      </c>
      <c r="C66" s="254">
        <v>-4.7749795288771217</v>
      </c>
      <c r="D66" s="454">
        <v>-3.3277356833088509</v>
      </c>
      <c r="E66" s="555"/>
      <c r="G66"/>
    </row>
    <row r="67" spans="1:7">
      <c r="A67" s="291">
        <v>97</v>
      </c>
      <c r="B67" s="255" t="s">
        <v>1318</v>
      </c>
      <c r="C67" s="254">
        <v>-4.1879910484595309</v>
      </c>
      <c r="D67" s="454">
        <v>-3.2084347772036286</v>
      </c>
      <c r="E67" s="555"/>
      <c r="G67"/>
    </row>
    <row r="68" spans="1:7">
      <c r="A68" s="642"/>
      <c r="B68" s="682"/>
      <c r="C68" s="666"/>
      <c r="D68" s="666"/>
      <c r="E68" s="547"/>
      <c r="G68"/>
    </row>
    <row r="69" spans="1:7">
      <c r="A69" s="643"/>
      <c r="B69" s="371" t="s">
        <v>459</v>
      </c>
      <c r="C69" s="368">
        <v>-3.8850711327406944</v>
      </c>
      <c r="D69" s="368">
        <v>-3.3592107720996047</v>
      </c>
      <c r="E69" s="681"/>
      <c r="G69"/>
    </row>
    <row r="70" spans="1:7" ht="17" thickBot="1">
      <c r="A70" s="643"/>
      <c r="B70" s="370" t="s">
        <v>453</v>
      </c>
      <c r="C70" s="535">
        <v>1.0538880711819316</v>
      </c>
      <c r="D70" s="366">
        <v>0.83760696257137612</v>
      </c>
      <c r="E70" s="547"/>
      <c r="G70"/>
    </row>
    <row r="71" spans="1:7">
      <c r="A71" s="657" t="s">
        <v>1317</v>
      </c>
      <c r="B71" s="608"/>
      <c r="C71" s="609"/>
      <c r="D71" s="608"/>
      <c r="E71" s="573"/>
    </row>
    <row r="72" spans="1:7">
      <c r="A72" s="264" t="s">
        <v>102</v>
      </c>
      <c r="B72" s="285" t="s">
        <v>466</v>
      </c>
      <c r="C72" s="284" t="s">
        <v>305</v>
      </c>
      <c r="D72" s="263" t="s">
        <v>500</v>
      </c>
      <c r="E72" s="262" t="s">
        <v>499</v>
      </c>
      <c r="F72"/>
    </row>
    <row r="73" spans="1:7" ht="19">
      <c r="A73" s="312" t="s">
        <v>255</v>
      </c>
      <c r="B73" s="242">
        <v>130</v>
      </c>
      <c r="C73" s="261">
        <v>0.65319867904208095</v>
      </c>
      <c r="D73" s="261">
        <v>0.58673550318691636</v>
      </c>
      <c r="E73" s="260">
        <v>0.71750633062590341</v>
      </c>
      <c r="F73"/>
    </row>
    <row r="74" spans="1:7" ht="18">
      <c r="A74" s="353" t="s">
        <v>466</v>
      </c>
      <c r="B74" s="353" t="s">
        <v>102</v>
      </c>
      <c r="C74" s="351" t="s">
        <v>465</v>
      </c>
      <c r="D74" s="679" t="s">
        <v>464</v>
      </c>
      <c r="E74" s="555"/>
      <c r="G74"/>
    </row>
    <row r="75" spans="1:7">
      <c r="A75" s="291">
        <v>99</v>
      </c>
      <c r="B75" s="255" t="s">
        <v>1316</v>
      </c>
      <c r="C75" s="253">
        <v>-4.3444535043117902</v>
      </c>
      <c r="D75" s="584">
        <v>-3.2645560558849258</v>
      </c>
      <c r="E75" s="555"/>
      <c r="G75"/>
    </row>
    <row r="76" spans="1:7">
      <c r="A76" s="291">
        <v>101</v>
      </c>
      <c r="B76" s="255" t="s">
        <v>1315</v>
      </c>
      <c r="C76" s="253">
        <v>-4.4509809816875165</v>
      </c>
      <c r="D76" s="584">
        <v>-3.3952829835565099</v>
      </c>
      <c r="E76" s="555"/>
      <c r="G76"/>
    </row>
    <row r="77" spans="1:7">
      <c r="A77" s="291">
        <v>103</v>
      </c>
      <c r="B77" s="255" t="s">
        <v>1314</v>
      </c>
      <c r="C77" s="253">
        <v>-3.7650759789916881</v>
      </c>
      <c r="D77" s="584">
        <v>-3.5367473726585228</v>
      </c>
      <c r="E77" s="555"/>
      <c r="G77"/>
    </row>
    <row r="78" spans="1:7">
      <c r="A78" s="291">
        <v>105</v>
      </c>
      <c r="B78" s="255" t="s">
        <v>1313</v>
      </c>
      <c r="C78" s="253">
        <v>-5.070045435402279</v>
      </c>
      <c r="D78" s="584">
        <v>-3.6426020548453106</v>
      </c>
      <c r="E78" s="555"/>
      <c r="G78"/>
    </row>
    <row r="79" spans="1:7">
      <c r="A79" s="291">
        <v>107</v>
      </c>
      <c r="B79" s="255" t="s">
        <v>1312</v>
      </c>
      <c r="C79" s="253">
        <v>-4.109494332371062</v>
      </c>
      <c r="D79" s="584">
        <v>-3.6152404630419266</v>
      </c>
      <c r="E79" s="555"/>
      <c r="G79"/>
    </row>
    <row r="80" spans="1:7">
      <c r="A80" s="291">
        <v>109</v>
      </c>
      <c r="B80" s="255" t="s">
        <v>1311</v>
      </c>
      <c r="C80" s="253">
        <v>-4.876063030979835</v>
      </c>
      <c r="D80" s="584">
        <v>-3.1295166051754162</v>
      </c>
      <c r="E80" s="555"/>
      <c r="G80"/>
    </row>
    <row r="81" spans="1:7">
      <c r="A81" s="291">
        <v>111</v>
      </c>
      <c r="B81" s="255" t="s">
        <v>1310</v>
      </c>
      <c r="C81" s="253">
        <v>-5.2030313652561757</v>
      </c>
      <c r="D81" s="584">
        <v>-3.1937088719449918</v>
      </c>
      <c r="E81" s="555"/>
      <c r="G81"/>
    </row>
    <row r="82" spans="1:7">
      <c r="A82" s="291">
        <v>113</v>
      </c>
      <c r="B82" s="255" t="s">
        <v>1309</v>
      </c>
      <c r="C82" s="253">
        <v>-3.8284942854370567</v>
      </c>
      <c r="D82" s="584">
        <v>-3.6956461957550801</v>
      </c>
      <c r="E82" s="555"/>
      <c r="G82"/>
    </row>
    <row r="83" spans="1:7">
      <c r="A83" s="291">
        <v>115</v>
      </c>
      <c r="B83" s="255" t="s">
        <v>1308</v>
      </c>
      <c r="C83" s="253">
        <v>-3.9911242264396356</v>
      </c>
      <c r="D83" s="584">
        <v>-4.2312722052999137</v>
      </c>
      <c r="E83" s="555"/>
      <c r="G83"/>
    </row>
    <row r="84" spans="1:7">
      <c r="A84" s="291">
        <v>117</v>
      </c>
      <c r="B84" s="255" t="s">
        <v>1307</v>
      </c>
      <c r="C84" s="253">
        <v>-2.3688456707320076</v>
      </c>
      <c r="D84" s="584">
        <v>-4.4073103956027344</v>
      </c>
      <c r="E84" s="555"/>
      <c r="G84"/>
    </row>
    <row r="85" spans="1:7">
      <c r="A85" s="291">
        <v>119</v>
      </c>
      <c r="B85" s="255" t="s">
        <v>1306</v>
      </c>
      <c r="C85" s="253">
        <v>-2.8946267206689797</v>
      </c>
      <c r="D85" s="584">
        <v>-4.7559649565687288</v>
      </c>
      <c r="E85" s="555"/>
      <c r="G85"/>
    </row>
    <row r="86" spans="1:7">
      <c r="A86" s="291">
        <v>121</v>
      </c>
      <c r="B86" s="255" t="s">
        <v>1305</v>
      </c>
      <c r="C86" s="253">
        <v>-3.1340669188811399</v>
      </c>
      <c r="D86" s="584">
        <v>-4.6889738305797701</v>
      </c>
      <c r="E86" s="555"/>
      <c r="G86"/>
    </row>
    <row r="87" spans="1:7">
      <c r="A87" s="291">
        <v>123</v>
      </c>
      <c r="B87" s="255" t="s">
        <v>1304</v>
      </c>
      <c r="C87" s="253">
        <v>-3.1883288385588791</v>
      </c>
      <c r="D87" s="584">
        <v>-4.8912062128225191</v>
      </c>
      <c r="E87" s="555"/>
      <c r="G87"/>
    </row>
    <row r="88" spans="1:7">
      <c r="A88" s="291">
        <v>125</v>
      </c>
      <c r="B88" s="255" t="s">
        <v>1303</v>
      </c>
      <c r="C88" s="253">
        <v>-3.5008300014428437</v>
      </c>
      <c r="D88" s="584">
        <v>-5.2388015526838752</v>
      </c>
      <c r="E88" s="555"/>
      <c r="G88"/>
    </row>
    <row r="89" spans="1:7">
      <c r="A89" s="291">
        <v>127</v>
      </c>
      <c r="B89" s="255" t="s">
        <v>1302</v>
      </c>
      <c r="C89" s="253">
        <v>-3.9427360359925929</v>
      </c>
      <c r="D89" s="584">
        <v>-6.2575901188687624</v>
      </c>
      <c r="E89" s="555"/>
      <c r="G89"/>
    </row>
    <row r="90" spans="1:7">
      <c r="A90" s="291">
        <v>129</v>
      </c>
      <c r="B90" s="255" t="s">
        <v>1301</v>
      </c>
      <c r="C90" s="253">
        <v>-3.2260401946284358</v>
      </c>
      <c r="D90" s="584">
        <v>-6.4456242929592369</v>
      </c>
      <c r="E90" s="555"/>
      <c r="G90"/>
    </row>
    <row r="91" spans="1:7">
      <c r="A91" s="291">
        <v>131</v>
      </c>
      <c r="B91" s="255" t="s">
        <v>1300</v>
      </c>
      <c r="C91" s="253">
        <v>-3.16503505079866</v>
      </c>
      <c r="D91" s="585">
        <v>-6.5340416731935589</v>
      </c>
      <c r="E91" s="555"/>
      <c r="G91"/>
    </row>
    <row r="92" spans="1:7">
      <c r="A92" s="291">
        <v>133</v>
      </c>
      <c r="B92" s="255" t="s">
        <v>1299</v>
      </c>
      <c r="C92" s="254">
        <v>-2.9864883645288938</v>
      </c>
      <c r="D92" s="453">
        <v>-6.3545638929606119</v>
      </c>
      <c r="E92" s="555"/>
      <c r="G92"/>
    </row>
    <row r="93" spans="1:7">
      <c r="A93" s="291">
        <v>135</v>
      </c>
      <c r="B93" s="255" t="s">
        <v>1298</v>
      </c>
      <c r="C93" s="254">
        <v>-2.2210283174625283</v>
      </c>
      <c r="D93" s="454">
        <v>-7.3585770926505889</v>
      </c>
      <c r="E93" s="555"/>
      <c r="G93"/>
    </row>
    <row r="94" spans="1:7">
      <c r="A94" s="291">
        <v>137</v>
      </c>
      <c r="B94" s="255" t="s">
        <v>1297</v>
      </c>
      <c r="C94" s="254">
        <v>-1.8551033711340557</v>
      </c>
      <c r="D94" s="454">
        <v>-8.323549470332436</v>
      </c>
      <c r="E94" s="555"/>
      <c r="G94"/>
    </row>
    <row r="95" spans="1:7">
      <c r="A95" s="291">
        <v>139</v>
      </c>
      <c r="B95" s="255" t="s">
        <v>1296</v>
      </c>
      <c r="C95" s="254">
        <v>-3.0657508630692214</v>
      </c>
      <c r="D95" s="454">
        <v>-8.2012917978779498</v>
      </c>
      <c r="E95" s="555"/>
      <c r="G95"/>
    </row>
    <row r="96" spans="1:7">
      <c r="A96" s="291">
        <v>141</v>
      </c>
      <c r="B96" s="255" t="s">
        <v>1295</v>
      </c>
      <c r="C96" s="254">
        <v>-2.8854339292780571</v>
      </c>
      <c r="D96" s="454">
        <v>-8.0600184647484365</v>
      </c>
      <c r="E96" s="555"/>
      <c r="G96"/>
    </row>
    <row r="97" spans="1:7">
      <c r="A97" s="291">
        <v>143</v>
      </c>
      <c r="B97" s="255" t="s">
        <v>1294</v>
      </c>
      <c r="C97" s="254">
        <v>-2.4795550077158688</v>
      </c>
      <c r="D97" s="454">
        <v>-7.9698130882468146</v>
      </c>
      <c r="E97" s="555"/>
      <c r="G97"/>
    </row>
    <row r="98" spans="1:7">
      <c r="A98" s="291">
        <v>145</v>
      </c>
      <c r="B98" s="255" t="s">
        <v>1293</v>
      </c>
      <c r="C98" s="254">
        <v>-3.0227368993004804</v>
      </c>
      <c r="D98" s="454">
        <v>-8.197859174426263</v>
      </c>
      <c r="E98" s="555"/>
      <c r="G98"/>
    </row>
    <row r="99" spans="1:7">
      <c r="A99" s="291">
        <v>147</v>
      </c>
      <c r="B99" s="255" t="s">
        <v>1292</v>
      </c>
      <c r="C99" s="254">
        <v>-3.0180766329734059</v>
      </c>
      <c r="D99" s="454">
        <v>-8.0242050005220324</v>
      </c>
      <c r="E99" s="555"/>
      <c r="G99"/>
    </row>
    <row r="100" spans="1:7">
      <c r="A100" s="291">
        <v>149</v>
      </c>
      <c r="B100" s="255" t="s">
        <v>1291</v>
      </c>
      <c r="C100" s="254">
        <v>-2.4717607049964117</v>
      </c>
      <c r="D100" s="454">
        <v>-7.8853980620433992</v>
      </c>
      <c r="E100" s="555"/>
      <c r="G100"/>
    </row>
    <row r="101" spans="1:7">
      <c r="A101" s="534"/>
      <c r="B101" s="478"/>
      <c r="C101" s="667"/>
      <c r="D101" s="680"/>
      <c r="E101" s="466"/>
      <c r="G101"/>
    </row>
    <row r="102" spans="1:7">
      <c r="A102" s="160"/>
      <c r="B102" s="279" t="s">
        <v>459</v>
      </c>
      <c r="C102" s="548">
        <v>-3.4255848716553654</v>
      </c>
      <c r="D102" s="548">
        <v>-5.5884369955865516</v>
      </c>
      <c r="E102" s="575"/>
      <c r="G102"/>
    </row>
    <row r="103" spans="1:7" ht="17" thickBot="1">
      <c r="A103" s="160"/>
      <c r="B103" s="370" t="s">
        <v>453</v>
      </c>
      <c r="C103" s="366">
        <v>0.88348371016979899</v>
      </c>
      <c r="D103" s="535">
        <v>1.9257543842382325</v>
      </c>
      <c r="E103" s="575"/>
      <c r="G103"/>
    </row>
    <row r="104" spans="1:7">
      <c r="A104" s="160"/>
      <c r="B104" s="579"/>
      <c r="C104" s="580"/>
      <c r="D104" s="580"/>
      <c r="E104" s="575"/>
      <c r="G104"/>
    </row>
    <row r="105" spans="1:7">
      <c r="A105" s="160"/>
      <c r="B105" s="446"/>
      <c r="C105" s="581"/>
      <c r="D105" s="581"/>
      <c r="E105" s="495"/>
      <c r="G105"/>
    </row>
    <row r="106" spans="1:7">
      <c r="A106" s="487" t="s">
        <v>460</v>
      </c>
      <c r="B106" s="371" t="s">
        <v>459</v>
      </c>
      <c r="C106" s="368">
        <v>-2.9199692415719927</v>
      </c>
      <c r="D106" s="368">
        <v>-6.5795319228704185</v>
      </c>
      <c r="E106" s="495"/>
      <c r="G106"/>
    </row>
    <row r="107" spans="1:7" ht="17" thickBot="1">
      <c r="A107" s="468"/>
      <c r="B107" s="276" t="s">
        <v>453</v>
      </c>
      <c r="C107" s="366">
        <v>1.3663717226468175</v>
      </c>
      <c r="D107" s="366">
        <v>2.762395619939189</v>
      </c>
      <c r="E107" s="172"/>
      <c r="G107"/>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E597-5D9E-4348-95FC-3B426CA35DF6}">
  <dimension ref="A1:F30"/>
  <sheetViews>
    <sheetView workbookViewId="0">
      <selection activeCell="L19" sqref="L19:L20"/>
    </sheetView>
  </sheetViews>
  <sheetFormatPr baseColWidth="10" defaultRowHeight="16"/>
  <cols>
    <col min="1" max="1" width="13.1640625" style="172" bestFit="1" customWidth="1"/>
    <col min="2" max="2" width="10.83203125" style="172"/>
    <col min="3" max="3" width="15" style="172" bestFit="1" customWidth="1"/>
    <col min="4" max="4" width="15" style="252" bestFit="1" customWidth="1"/>
    <col min="5" max="5" width="15" style="172" bestFit="1" customWidth="1"/>
    <col min="6" max="6" width="10.83203125" style="172"/>
  </cols>
  <sheetData>
    <row r="1" spans="1:5">
      <c r="A1" s="249" t="s">
        <v>507</v>
      </c>
      <c r="B1" s="235" t="s">
        <v>1588</v>
      </c>
    </row>
    <row r="2" spans="1:5">
      <c r="A2" s="247" t="s">
        <v>505</v>
      </c>
      <c r="B2" s="248" t="s">
        <v>97</v>
      </c>
      <c r="C2" s="247"/>
      <c r="D2" s="248"/>
      <c r="E2" s="247"/>
    </row>
    <row r="3" spans="1:5">
      <c r="A3" s="693" t="s">
        <v>568</v>
      </c>
      <c r="B3" s="246"/>
      <c r="C3" s="480"/>
      <c r="D3" s="246"/>
      <c r="E3" s="480"/>
    </row>
    <row r="4" spans="1:5">
      <c r="A4" s="264" t="s">
        <v>102</v>
      </c>
      <c r="B4" s="285" t="s">
        <v>466</v>
      </c>
      <c r="C4" s="284" t="s">
        <v>1096</v>
      </c>
      <c r="D4" s="263" t="s">
        <v>500</v>
      </c>
      <c r="E4" s="301" t="s">
        <v>499</v>
      </c>
    </row>
    <row r="5" spans="1:5" ht="20" customHeight="1">
      <c r="A5" s="354" t="s">
        <v>98</v>
      </c>
      <c r="B5" s="354">
        <v>1</v>
      </c>
      <c r="C5" s="388">
        <v>368.93029999999999</v>
      </c>
      <c r="D5" s="354">
        <v>16.88</v>
      </c>
      <c r="E5" s="354">
        <v>14.65</v>
      </c>
    </row>
    <row r="6" spans="1:5" ht="18">
      <c r="A6" s="353" t="s">
        <v>466</v>
      </c>
      <c r="B6" s="353" t="s">
        <v>102</v>
      </c>
      <c r="C6" s="353" t="s">
        <v>504</v>
      </c>
      <c r="D6" s="353" t="s">
        <v>503</v>
      </c>
      <c r="E6" s="649"/>
    </row>
    <row r="7" spans="1:5">
      <c r="A7" s="256">
        <v>0</v>
      </c>
      <c r="B7" s="256" t="s">
        <v>1587</v>
      </c>
      <c r="C7" s="254">
        <v>-1.2477835773558466</v>
      </c>
      <c r="D7" s="254">
        <v>-10.926308520565764</v>
      </c>
      <c r="E7" s="507"/>
    </row>
    <row r="8" spans="1:5">
      <c r="A8" s="256">
        <v>2</v>
      </c>
      <c r="B8" s="256" t="s">
        <v>101</v>
      </c>
      <c r="C8" s="254">
        <v>-1.0449459922577948</v>
      </c>
      <c r="D8" s="254">
        <v>-10.827653305700544</v>
      </c>
      <c r="E8" s="507"/>
    </row>
    <row r="9" spans="1:5">
      <c r="A9" s="256">
        <v>4</v>
      </c>
      <c r="B9" s="256" t="s">
        <v>1586</v>
      </c>
      <c r="C9" s="254">
        <v>-0.62257097506443337</v>
      </c>
      <c r="D9" s="254">
        <v>-10.021469879785304</v>
      </c>
      <c r="E9" s="507"/>
    </row>
    <row r="10" spans="1:5">
      <c r="A10" s="256">
        <v>6</v>
      </c>
      <c r="B10" s="256" t="s">
        <v>1585</v>
      </c>
      <c r="C10" s="254">
        <v>-1.0484789916403567</v>
      </c>
      <c r="D10" s="254">
        <v>-10.733663708078332</v>
      </c>
      <c r="E10" s="499"/>
    </row>
    <row r="11" spans="1:5">
      <c r="A11" s="256">
        <v>8</v>
      </c>
      <c r="B11" s="256" t="s">
        <v>1584</v>
      </c>
      <c r="C11" s="254">
        <v>-0.78035949869103238</v>
      </c>
      <c r="D11" s="254">
        <v>-10.356879732250285</v>
      </c>
      <c r="E11" s="499"/>
    </row>
    <row r="12" spans="1:5">
      <c r="A12" s="279"/>
      <c r="B12" s="478"/>
      <c r="C12" s="667"/>
      <c r="D12" s="667"/>
      <c r="E12" s="575"/>
    </row>
    <row r="13" spans="1:5">
      <c r="A13" s="345"/>
      <c r="B13" s="279" t="s">
        <v>459</v>
      </c>
      <c r="C13" s="548">
        <v>-0.94882780700189273</v>
      </c>
      <c r="D13" s="548">
        <v>-10.573195029276047</v>
      </c>
      <c r="E13" s="575"/>
    </row>
    <row r="14" spans="1:5" ht="17" thickBot="1">
      <c r="A14" s="345"/>
      <c r="B14" s="293" t="s">
        <v>453</v>
      </c>
      <c r="C14" s="535">
        <v>0.24666207048087793</v>
      </c>
      <c r="D14" s="535">
        <v>0.37629154167886097</v>
      </c>
      <c r="E14" s="466"/>
    </row>
    <row r="15" spans="1:5">
      <c r="A15" s="694" t="s">
        <v>700</v>
      </c>
      <c r="B15" s="669"/>
      <c r="C15" s="691"/>
      <c r="D15" s="690"/>
      <c r="E15" s="466"/>
    </row>
    <row r="16" spans="1:5">
      <c r="A16" s="256">
        <v>10</v>
      </c>
      <c r="B16" s="256" t="s">
        <v>1583</v>
      </c>
      <c r="C16" s="254">
        <v>-2.8346377216547745</v>
      </c>
      <c r="D16" s="254">
        <v>-10.948426282096063</v>
      </c>
      <c r="E16" s="499"/>
    </row>
    <row r="17" spans="1:5">
      <c r="A17" s="256">
        <v>12</v>
      </c>
      <c r="B17" s="256" t="s">
        <v>1582</v>
      </c>
      <c r="C17" s="254">
        <v>-3.3681916771216134</v>
      </c>
      <c r="D17" s="254">
        <v>-10.016918635402137</v>
      </c>
      <c r="E17" s="499"/>
    </row>
    <row r="18" spans="1:5">
      <c r="A18" s="256">
        <v>14</v>
      </c>
      <c r="B18" s="256" t="s">
        <v>1581</v>
      </c>
      <c r="C18" s="254">
        <v>-1.6470746121656852</v>
      </c>
      <c r="D18" s="254">
        <v>-10.460088527770454</v>
      </c>
      <c r="E18" s="499"/>
    </row>
    <row r="19" spans="1:5">
      <c r="A19" s="256">
        <v>16</v>
      </c>
      <c r="B19" s="256" t="s">
        <v>1580</v>
      </c>
      <c r="C19" s="254">
        <v>-1.1690944381842692</v>
      </c>
      <c r="D19" s="254">
        <v>-10.754931939798706</v>
      </c>
      <c r="E19" s="499"/>
    </row>
    <row r="20" spans="1:5">
      <c r="A20" s="256">
        <v>18</v>
      </c>
      <c r="B20" s="256" t="s">
        <v>1579</v>
      </c>
      <c r="C20" s="254">
        <v>-1.3990897315014621</v>
      </c>
      <c r="D20" s="254">
        <v>-10.483141396014519</v>
      </c>
      <c r="E20" s="499"/>
    </row>
    <row r="21" spans="1:5">
      <c r="A21" s="256">
        <v>20</v>
      </c>
      <c r="B21" s="256" t="s">
        <v>1578</v>
      </c>
      <c r="C21" s="254">
        <v>-1.0314519957664432</v>
      </c>
      <c r="D21" s="254">
        <v>-10.497966645378384</v>
      </c>
      <c r="E21" s="499"/>
    </row>
    <row r="22" spans="1:5">
      <c r="A22" s="279"/>
      <c r="B22" s="478"/>
      <c r="C22" s="314"/>
      <c r="D22" s="692"/>
      <c r="E22" s="575"/>
    </row>
    <row r="23" spans="1:5">
      <c r="A23" s="345"/>
      <c r="B23" s="371" t="s">
        <v>459</v>
      </c>
      <c r="C23" s="548">
        <v>-1.9082566960657079</v>
      </c>
      <c r="D23" s="368">
        <v>-10.526912237743376</v>
      </c>
      <c r="E23" s="575"/>
    </row>
    <row r="24" spans="1:5" ht="17" thickBot="1">
      <c r="A24" s="345"/>
      <c r="B24" s="370" t="s">
        <v>453</v>
      </c>
      <c r="C24" s="535">
        <v>0.96251819288565721</v>
      </c>
      <c r="D24" s="535">
        <v>0.31527121361092036</v>
      </c>
      <c r="E24" s="575"/>
    </row>
    <row r="25" spans="1:5">
      <c r="A25" s="449"/>
      <c r="B25" s="669"/>
      <c r="C25" s="669"/>
      <c r="D25" s="669"/>
      <c r="E25" s="575"/>
    </row>
    <row r="26" spans="1:5">
      <c r="A26" s="487" t="s">
        <v>460</v>
      </c>
      <c r="B26" s="371" t="s">
        <v>459</v>
      </c>
      <c r="C26" s="368">
        <v>-1.4721526555821556</v>
      </c>
      <c r="D26" s="368">
        <v>-10.547949870258229</v>
      </c>
      <c r="E26" s="575"/>
    </row>
    <row r="27" spans="1:5" ht="17" thickBot="1">
      <c r="A27" s="355"/>
      <c r="B27" s="370" t="s">
        <v>453</v>
      </c>
      <c r="C27" s="366">
        <v>0.85942073262746344</v>
      </c>
      <c r="D27" s="366">
        <v>0.3269867077076502</v>
      </c>
    </row>
    <row r="28" spans="1:5">
      <c r="D28" s="172"/>
    </row>
    <row r="29" spans="1:5">
      <c r="D29" s="172"/>
    </row>
    <row r="30" spans="1:5">
      <c r="D30" s="172"/>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72794-7B6D-1246-B5F0-A50D3B3078F1}">
  <dimension ref="A1:M108"/>
  <sheetViews>
    <sheetView workbookViewId="0">
      <selection activeCell="M20" sqref="M20:M21"/>
    </sheetView>
  </sheetViews>
  <sheetFormatPr baseColWidth="10" defaultRowHeight="16"/>
  <cols>
    <col min="1" max="1" width="25.5" style="699" bestFit="1" customWidth="1"/>
    <col min="2" max="2" width="16" style="699" customWidth="1"/>
    <col min="3" max="4" width="10.83203125" style="699"/>
    <col min="5" max="5" width="15.6640625" style="699" bestFit="1" customWidth="1"/>
    <col min="6" max="6" width="14.1640625" style="699" bestFit="1" customWidth="1"/>
    <col min="7" max="7" width="10.83203125" style="699"/>
    <col min="8" max="8" width="14.6640625" style="699" bestFit="1" customWidth="1"/>
    <col min="9" max="9" width="14.33203125" style="699" bestFit="1" customWidth="1"/>
    <col min="10" max="16384" width="10.83203125" style="699"/>
  </cols>
  <sheetData>
    <row r="1" spans="1:13" ht="24">
      <c r="A1" s="703" t="s">
        <v>1589</v>
      </c>
      <c r="B1" s="704"/>
      <c r="C1" s="695"/>
      <c r="D1" s="695"/>
      <c r="E1" s="695"/>
      <c r="F1" s="695"/>
      <c r="G1" s="695"/>
      <c r="H1" s="695"/>
      <c r="I1" s="695"/>
    </row>
    <row r="2" spans="1:13" s="708" customFormat="1" ht="15">
      <c r="A2" s="705" t="s">
        <v>1727</v>
      </c>
      <c r="B2" s="706"/>
      <c r="C2" s="707"/>
      <c r="D2" s="707"/>
      <c r="E2" s="707"/>
      <c r="F2" s="707"/>
      <c r="G2" s="707"/>
      <c r="H2" s="707"/>
      <c r="I2" s="707"/>
    </row>
    <row r="3" spans="1:13" ht="17">
      <c r="A3" s="709" t="s">
        <v>1590</v>
      </c>
      <c r="B3" s="709" t="s">
        <v>1</v>
      </c>
      <c r="C3" s="709" t="s">
        <v>1591</v>
      </c>
      <c r="D3" s="709" t="s">
        <v>1592</v>
      </c>
      <c r="E3" s="710" t="s">
        <v>1593</v>
      </c>
      <c r="F3" s="710" t="s">
        <v>1594</v>
      </c>
      <c r="G3" s="709" t="s">
        <v>1595</v>
      </c>
      <c r="H3" s="709" t="s">
        <v>1596</v>
      </c>
      <c r="I3" s="709" t="s">
        <v>1597</v>
      </c>
      <c r="J3" s="709" t="s">
        <v>1729</v>
      </c>
    </row>
    <row r="4" spans="1:13">
      <c r="A4" s="695" t="s">
        <v>1598</v>
      </c>
      <c r="B4" s="696" t="s">
        <v>83</v>
      </c>
      <c r="C4" s="697">
        <v>1.0303</v>
      </c>
      <c r="D4" s="697">
        <v>0.39037440182487099</v>
      </c>
      <c r="E4" s="698">
        <v>-4.8134255399189794</v>
      </c>
      <c r="F4" s="698">
        <v>-28.922466086665793</v>
      </c>
      <c r="G4" s="696">
        <v>197.6</v>
      </c>
      <c r="H4" s="696">
        <v>1.23</v>
      </c>
      <c r="I4" s="696">
        <v>1.23</v>
      </c>
      <c r="J4" s="695" t="s">
        <v>1728</v>
      </c>
      <c r="M4" s="711"/>
    </row>
    <row r="5" spans="1:13">
      <c r="A5" s="695" t="s">
        <v>1599</v>
      </c>
      <c r="B5" s="696" t="s">
        <v>83</v>
      </c>
      <c r="C5" s="697">
        <v>1.1592</v>
      </c>
      <c r="D5" s="697">
        <v>0.36791122145668542</v>
      </c>
      <c r="E5" s="698">
        <v>-1.8016558704167138</v>
      </c>
      <c r="F5" s="698">
        <v>1.8357443865956302</v>
      </c>
      <c r="G5" s="696">
        <v>197.6</v>
      </c>
      <c r="H5" s="696">
        <v>1.23</v>
      </c>
      <c r="I5" s="696">
        <v>1.23</v>
      </c>
      <c r="J5" s="695" t="s">
        <v>1728</v>
      </c>
      <c r="M5" s="711"/>
    </row>
    <row r="6" spans="1:13">
      <c r="A6" s="695" t="s">
        <v>1600</v>
      </c>
      <c r="B6" s="696" t="s">
        <v>83</v>
      </c>
      <c r="C6" s="697">
        <v>0.53010000000000002</v>
      </c>
      <c r="D6" s="697">
        <v>0.25228299999999998</v>
      </c>
      <c r="E6" s="698">
        <v>-0.38173546500000005</v>
      </c>
      <c r="F6" s="698">
        <v>6.2537163433999998</v>
      </c>
      <c r="G6" s="696">
        <v>197.6</v>
      </c>
      <c r="H6" s="696">
        <v>1.23</v>
      </c>
      <c r="I6" s="696">
        <v>1.23</v>
      </c>
      <c r="J6" s="695" t="s">
        <v>1728</v>
      </c>
      <c r="M6" s="711"/>
    </row>
    <row r="7" spans="1:13">
      <c r="A7" s="695" t="s">
        <v>1601</v>
      </c>
      <c r="B7" s="696" t="s">
        <v>83</v>
      </c>
      <c r="C7" s="697">
        <v>1.0935999999999999</v>
      </c>
      <c r="D7" s="697">
        <v>0.3949045585221872</v>
      </c>
      <c r="E7" s="698">
        <v>-6.080942213308524</v>
      </c>
      <c r="F7" s="698">
        <v>-33.134239761950958</v>
      </c>
      <c r="G7" s="696">
        <v>197.6</v>
      </c>
      <c r="H7" s="696">
        <v>1.23</v>
      </c>
      <c r="I7" s="696">
        <v>1.23</v>
      </c>
      <c r="J7" s="695" t="s">
        <v>1728</v>
      </c>
      <c r="M7" s="711"/>
    </row>
    <row r="8" spans="1:13">
      <c r="A8" s="695" t="s">
        <v>1602</v>
      </c>
      <c r="B8" s="696" t="s">
        <v>83</v>
      </c>
      <c r="C8" s="697">
        <v>0.95250000000000001</v>
      </c>
      <c r="D8" s="697">
        <v>0.40312814667321017</v>
      </c>
      <c r="E8" s="698">
        <v>-5.3796173091681094</v>
      </c>
      <c r="F8" s="698">
        <v>-26.751751125978636</v>
      </c>
      <c r="G8" s="696">
        <v>197.6</v>
      </c>
      <c r="H8" s="696">
        <v>1.23</v>
      </c>
      <c r="I8" s="696">
        <v>1.23</v>
      </c>
      <c r="J8" s="695" t="s">
        <v>1728</v>
      </c>
    </row>
    <row r="9" spans="1:13">
      <c r="A9" s="695" t="s">
        <v>1603</v>
      </c>
      <c r="B9" s="696" t="s">
        <v>83</v>
      </c>
      <c r="C9" s="697">
        <v>1.3182</v>
      </c>
      <c r="D9" s="697">
        <v>0.35390824354046407</v>
      </c>
      <c r="E9" s="698">
        <v>-6.6530148996578262</v>
      </c>
      <c r="F9" s="698">
        <v>-34.55231110689693</v>
      </c>
      <c r="G9" s="696">
        <v>197.6</v>
      </c>
      <c r="H9" s="696">
        <v>1.23</v>
      </c>
      <c r="I9" s="696">
        <v>1.23</v>
      </c>
      <c r="J9" s="695" t="s">
        <v>1728</v>
      </c>
    </row>
    <row r="10" spans="1:13">
      <c r="A10" s="695" t="s">
        <v>1604</v>
      </c>
      <c r="B10" s="696" t="s">
        <v>83</v>
      </c>
      <c r="C10" s="697">
        <v>1.1740999999999999</v>
      </c>
      <c r="D10" s="697">
        <v>0.2180234716753793</v>
      </c>
      <c r="E10" s="698">
        <v>-7.7436526297888859</v>
      </c>
      <c r="F10" s="698">
        <v>-37.736402824814526</v>
      </c>
      <c r="G10" s="696">
        <v>197.6</v>
      </c>
      <c r="H10" s="696">
        <v>1.23</v>
      </c>
      <c r="I10" s="696">
        <v>1.23</v>
      </c>
      <c r="J10" s="695" t="s">
        <v>1728</v>
      </c>
    </row>
    <row r="11" spans="1:13">
      <c r="A11" s="695" t="s">
        <v>1605</v>
      </c>
      <c r="B11" s="696" t="s">
        <v>83</v>
      </c>
      <c r="C11" s="697">
        <v>0.86719999999999997</v>
      </c>
      <c r="D11" s="697">
        <v>0.1435374000176402</v>
      </c>
      <c r="E11" s="698">
        <v>-5.0946893512019669</v>
      </c>
      <c r="F11" s="698">
        <v>-27.503582009536061</v>
      </c>
      <c r="G11" s="696">
        <v>197.6</v>
      </c>
      <c r="H11" s="696">
        <v>1.23</v>
      </c>
      <c r="I11" s="696">
        <v>1.23</v>
      </c>
      <c r="J11" s="695" t="s">
        <v>1728</v>
      </c>
    </row>
    <row r="12" spans="1:13">
      <c r="A12" s="695" t="s">
        <v>1606</v>
      </c>
      <c r="B12" s="696" t="s">
        <v>83</v>
      </c>
      <c r="C12" s="697">
        <v>0.82820000000000005</v>
      </c>
      <c r="D12" s="697">
        <v>0.1101325344183159</v>
      </c>
      <c r="E12" s="698">
        <v>-4.704061237546556</v>
      </c>
      <c r="F12" s="698">
        <v>-24.282518619063833</v>
      </c>
      <c r="G12" s="696">
        <v>197.6</v>
      </c>
      <c r="H12" s="696">
        <v>1.23</v>
      </c>
      <c r="I12" s="696">
        <v>1.23</v>
      </c>
      <c r="J12" s="695" t="s">
        <v>1728</v>
      </c>
    </row>
    <row r="13" spans="1:13">
      <c r="A13" s="695" t="s">
        <v>1607</v>
      </c>
      <c r="B13" s="696" t="s">
        <v>83</v>
      </c>
      <c r="C13" s="697">
        <v>0.70599999999999996</v>
      </c>
      <c r="D13" s="697">
        <v>0.11301966722335161</v>
      </c>
      <c r="E13" s="698">
        <v>-5.4829767310174109</v>
      </c>
      <c r="F13" s="698">
        <v>-32.290611032931345</v>
      </c>
      <c r="G13" s="696">
        <v>197.6</v>
      </c>
      <c r="H13" s="696">
        <v>1.23</v>
      </c>
      <c r="I13" s="696">
        <v>1.23</v>
      </c>
      <c r="J13" s="695" t="s">
        <v>1728</v>
      </c>
    </row>
    <row r="14" spans="1:13">
      <c r="A14" s="695" t="s">
        <v>1608</v>
      </c>
      <c r="B14" s="696" t="s">
        <v>83</v>
      </c>
      <c r="C14" s="697">
        <v>0.86599999999999999</v>
      </c>
      <c r="D14" s="697">
        <v>0.1103697941059341</v>
      </c>
      <c r="E14" s="698">
        <v>-5.7805445908181978</v>
      </c>
      <c r="F14" s="698">
        <v>-32.066221168434637</v>
      </c>
      <c r="G14" s="696">
        <v>197.6</v>
      </c>
      <c r="H14" s="696">
        <v>1.23</v>
      </c>
      <c r="I14" s="696">
        <v>1.23</v>
      </c>
      <c r="J14" s="695" t="s">
        <v>1728</v>
      </c>
    </row>
    <row r="15" spans="1:13">
      <c r="A15" s="695" t="s">
        <v>1609</v>
      </c>
      <c r="B15" s="696" t="s">
        <v>83</v>
      </c>
      <c r="C15" s="697">
        <v>1.405</v>
      </c>
      <c r="D15" s="697">
        <v>0.19820287995611699</v>
      </c>
      <c r="E15" s="698">
        <v>-6.923095680241004</v>
      </c>
      <c r="F15" s="698">
        <v>-27.073100656399717</v>
      </c>
      <c r="G15" s="696">
        <v>197.6</v>
      </c>
      <c r="H15" s="696">
        <v>1.23</v>
      </c>
      <c r="I15" s="696">
        <v>1.23</v>
      </c>
      <c r="J15" s="695" t="s">
        <v>1728</v>
      </c>
    </row>
    <row r="16" spans="1:13">
      <c r="A16" s="695" t="s">
        <v>1610</v>
      </c>
      <c r="B16" s="696" t="s">
        <v>83</v>
      </c>
      <c r="C16" s="697">
        <v>1.3937999999999999</v>
      </c>
      <c r="D16" s="697">
        <v>0.1162822758855577</v>
      </c>
      <c r="E16" s="698">
        <v>-6.0088912710739439</v>
      </c>
      <c r="F16" s="698">
        <v>-13.543943266054645</v>
      </c>
      <c r="G16" s="696">
        <v>197.6</v>
      </c>
      <c r="H16" s="696">
        <v>1.23</v>
      </c>
      <c r="I16" s="696">
        <v>1.23</v>
      </c>
      <c r="J16" s="695" t="s">
        <v>1728</v>
      </c>
    </row>
    <row r="17" spans="1:10">
      <c r="A17" s="695" t="s">
        <v>1611</v>
      </c>
      <c r="B17" s="696" t="s">
        <v>97</v>
      </c>
      <c r="C17" s="697">
        <v>1.2133</v>
      </c>
      <c r="D17" s="697">
        <v>0.2000274564535568</v>
      </c>
      <c r="E17" s="698">
        <v>-8.4644534848174242</v>
      </c>
      <c r="F17" s="698">
        <v>-33.98411517764913</v>
      </c>
      <c r="G17" s="696">
        <v>368.9</v>
      </c>
      <c r="H17" s="696">
        <v>16.88</v>
      </c>
      <c r="I17" s="696">
        <v>14.65</v>
      </c>
      <c r="J17" s="695" t="s">
        <v>1728</v>
      </c>
    </row>
    <row r="18" spans="1:10">
      <c r="A18" s="695" t="s">
        <v>1612</v>
      </c>
      <c r="B18" s="696" t="s">
        <v>24</v>
      </c>
      <c r="C18" s="697">
        <v>0.49399999999999999</v>
      </c>
      <c r="D18" s="697">
        <v>0.73707511416884486</v>
      </c>
      <c r="E18" s="698">
        <v>-9.4693094793686701</v>
      </c>
      <c r="F18" s="698">
        <v>-64.002066226667282</v>
      </c>
      <c r="G18" s="712">
        <v>3200</v>
      </c>
      <c r="H18" s="696">
        <v>164</v>
      </c>
      <c r="I18" s="696">
        <v>165</v>
      </c>
      <c r="J18" s="695" t="s">
        <v>451</v>
      </c>
    </row>
    <row r="19" spans="1:10">
      <c r="A19" s="695" t="s">
        <v>1613</v>
      </c>
      <c r="B19" s="696" t="s">
        <v>24</v>
      </c>
      <c r="C19" s="697">
        <v>1.1836</v>
      </c>
      <c r="D19" s="697">
        <v>0.66262008229586811</v>
      </c>
      <c r="E19" s="698">
        <v>-9.7043023052632087</v>
      </c>
      <c r="F19" s="698">
        <v>-61.212537436345677</v>
      </c>
      <c r="G19" s="712">
        <v>3200</v>
      </c>
      <c r="H19" s="696">
        <v>164</v>
      </c>
      <c r="I19" s="696">
        <v>165</v>
      </c>
      <c r="J19" s="695" t="s">
        <v>451</v>
      </c>
    </row>
    <row r="20" spans="1:10">
      <c r="A20" s="695" t="s">
        <v>1614</v>
      </c>
      <c r="B20" s="696" t="s">
        <v>24</v>
      </c>
      <c r="C20" s="697">
        <v>0.49969999999999998</v>
      </c>
      <c r="D20" s="697">
        <v>1.1008367284284919</v>
      </c>
      <c r="E20" s="698">
        <v>-8.6987764390435984</v>
      </c>
      <c r="F20" s="698">
        <v>-60.892713081665995</v>
      </c>
      <c r="G20" s="712">
        <v>3200</v>
      </c>
      <c r="H20" s="696">
        <v>164</v>
      </c>
      <c r="I20" s="696">
        <v>165</v>
      </c>
      <c r="J20" s="695" t="s">
        <v>451</v>
      </c>
    </row>
    <row r="21" spans="1:10">
      <c r="A21" s="695" t="s">
        <v>1615</v>
      </c>
      <c r="B21" s="696" t="s">
        <v>24</v>
      </c>
      <c r="C21" s="697">
        <v>0.51200000000000001</v>
      </c>
      <c r="D21" s="697">
        <v>0.30667650677245673</v>
      </c>
      <c r="E21" s="698">
        <v>-8.4285139064618537</v>
      </c>
      <c r="F21" s="698">
        <v>-59.074730624888673</v>
      </c>
      <c r="G21" s="712">
        <v>3200</v>
      </c>
      <c r="H21" s="696">
        <v>164</v>
      </c>
      <c r="I21" s="696">
        <v>165</v>
      </c>
      <c r="J21" s="695" t="s">
        <v>451</v>
      </c>
    </row>
    <row r="22" spans="1:10">
      <c r="A22" s="695" t="s">
        <v>1616</v>
      </c>
      <c r="B22" s="696" t="s">
        <v>24</v>
      </c>
      <c r="C22" s="697">
        <v>0.37490000000000001</v>
      </c>
      <c r="D22" s="697">
        <v>0.31378025736016729</v>
      </c>
      <c r="E22" s="698">
        <v>-9.3454415364876358</v>
      </c>
      <c r="F22" s="698">
        <v>-63.913931115686509</v>
      </c>
      <c r="G22" s="712">
        <v>3200</v>
      </c>
      <c r="H22" s="696">
        <v>164</v>
      </c>
      <c r="I22" s="696">
        <v>165</v>
      </c>
      <c r="J22" s="695" t="s">
        <v>451</v>
      </c>
    </row>
    <row r="23" spans="1:10">
      <c r="A23" s="695" t="s">
        <v>1617</v>
      </c>
      <c r="B23" s="696" t="s">
        <v>24</v>
      </c>
      <c r="C23" s="697">
        <v>0.58199999999999996</v>
      </c>
      <c r="D23" s="697">
        <v>0.80294647689085219</v>
      </c>
      <c r="E23" s="698">
        <v>-8.8707376371737059</v>
      </c>
      <c r="F23" s="698">
        <v>-61.400060876943577</v>
      </c>
      <c r="G23" s="712">
        <v>3200</v>
      </c>
      <c r="H23" s="696">
        <v>164</v>
      </c>
      <c r="I23" s="696">
        <v>165</v>
      </c>
      <c r="J23" s="695" t="s">
        <v>451</v>
      </c>
    </row>
    <row r="24" spans="1:10">
      <c r="A24" s="695" t="s">
        <v>1618</v>
      </c>
      <c r="B24" s="696" t="s">
        <v>24</v>
      </c>
      <c r="C24" s="697">
        <v>0.56659999999999999</v>
      </c>
      <c r="D24" s="697">
        <v>0.17184572485050881</v>
      </c>
      <c r="E24" s="698">
        <v>-9.1915937599087645</v>
      </c>
      <c r="F24" s="698">
        <v>-67.109042876629758</v>
      </c>
      <c r="G24" s="712">
        <v>3200</v>
      </c>
      <c r="H24" s="696">
        <v>164</v>
      </c>
      <c r="I24" s="696">
        <v>165</v>
      </c>
      <c r="J24" s="695" t="s">
        <v>451</v>
      </c>
    </row>
    <row r="25" spans="1:10">
      <c r="A25" s="695" t="s">
        <v>1619</v>
      </c>
      <c r="B25" s="696" t="s">
        <v>24</v>
      </c>
      <c r="C25" s="697">
        <v>0.41499999999999998</v>
      </c>
      <c r="D25" s="697">
        <v>0.119235103073277</v>
      </c>
      <c r="E25" s="698">
        <v>-8.3049120651523456</v>
      </c>
      <c r="F25" s="698">
        <v>-60.092686785740035</v>
      </c>
      <c r="G25" s="712">
        <v>3200</v>
      </c>
      <c r="H25" s="696">
        <v>164</v>
      </c>
      <c r="I25" s="696">
        <v>165</v>
      </c>
      <c r="J25" s="695" t="s">
        <v>451</v>
      </c>
    </row>
    <row r="26" spans="1:10">
      <c r="A26" s="695" t="s">
        <v>1620</v>
      </c>
      <c r="B26" s="696" t="s">
        <v>24</v>
      </c>
      <c r="C26" s="697">
        <v>0.45469999999999999</v>
      </c>
      <c r="D26" s="697">
        <v>0.26608646573825251</v>
      </c>
      <c r="E26" s="698">
        <v>-7.7586477750485479</v>
      </c>
      <c r="F26" s="698">
        <v>-41.68521006998003</v>
      </c>
      <c r="G26" s="712">
        <v>3200</v>
      </c>
      <c r="H26" s="696">
        <v>164</v>
      </c>
      <c r="I26" s="696">
        <v>165</v>
      </c>
      <c r="J26" s="695" t="s">
        <v>451</v>
      </c>
    </row>
    <row r="27" spans="1:10">
      <c r="A27" s="695" t="s">
        <v>1621</v>
      </c>
      <c r="B27" s="696" t="s">
        <v>24</v>
      </c>
      <c r="C27" s="697">
        <v>0.36449999999999999</v>
      </c>
      <c r="D27" s="697">
        <v>0.37317291404142322</v>
      </c>
      <c r="E27" s="698">
        <v>-7.8343631751843033</v>
      </c>
      <c r="F27" s="698">
        <v>-49.095621395419151</v>
      </c>
      <c r="G27" s="712">
        <v>3200</v>
      </c>
      <c r="H27" s="696">
        <v>164</v>
      </c>
      <c r="I27" s="696">
        <v>165</v>
      </c>
      <c r="J27" s="695" t="s">
        <v>451</v>
      </c>
    </row>
    <row r="28" spans="1:10">
      <c r="A28" s="695" t="s">
        <v>1622</v>
      </c>
      <c r="B28" s="696" t="s">
        <v>24</v>
      </c>
      <c r="C28" s="697">
        <v>0.76149999999999995</v>
      </c>
      <c r="D28" s="697">
        <v>0.25577818512109363</v>
      </c>
      <c r="E28" s="698">
        <v>-8.5699845428656705</v>
      </c>
      <c r="F28" s="698">
        <v>-46.877440887704076</v>
      </c>
      <c r="G28" s="712">
        <v>3200</v>
      </c>
      <c r="H28" s="696">
        <v>164</v>
      </c>
      <c r="I28" s="696">
        <v>165</v>
      </c>
      <c r="J28" s="695" t="s">
        <v>451</v>
      </c>
    </row>
    <row r="29" spans="1:10">
      <c r="A29" s="695" t="s">
        <v>1623</v>
      </c>
      <c r="B29" s="696" t="s">
        <v>24</v>
      </c>
      <c r="C29" s="697">
        <v>0.76149999999999995</v>
      </c>
      <c r="D29" s="697">
        <v>0.17896218218689139</v>
      </c>
      <c r="E29" s="698">
        <v>-8.8651242563948554</v>
      </c>
      <c r="F29" s="698">
        <v>-47.731964680351354</v>
      </c>
      <c r="G29" s="712">
        <v>3200</v>
      </c>
      <c r="H29" s="696">
        <v>164</v>
      </c>
      <c r="I29" s="696">
        <v>165</v>
      </c>
      <c r="J29" s="695" t="s">
        <v>451</v>
      </c>
    </row>
    <row r="30" spans="1:10">
      <c r="A30" s="695" t="s">
        <v>1624</v>
      </c>
      <c r="B30" s="696" t="s">
        <v>24</v>
      </c>
      <c r="C30" s="697">
        <v>0.29310000000000003</v>
      </c>
      <c r="D30" s="697">
        <v>0.1186091495694072</v>
      </c>
      <c r="E30" s="698">
        <v>-7.8574247271922664</v>
      </c>
      <c r="F30" s="698">
        <v>-39.554332220330572</v>
      </c>
      <c r="G30" s="712">
        <v>3200</v>
      </c>
      <c r="H30" s="696">
        <v>164</v>
      </c>
      <c r="I30" s="696">
        <v>165</v>
      </c>
      <c r="J30" s="695" t="s">
        <v>451</v>
      </c>
    </row>
    <row r="31" spans="1:10">
      <c r="A31" s="695" t="s">
        <v>1625</v>
      </c>
      <c r="B31" s="696" t="s">
        <v>34</v>
      </c>
      <c r="C31" s="697">
        <v>0.28599999999999998</v>
      </c>
      <c r="D31" s="697">
        <v>0.10367730457959461</v>
      </c>
      <c r="E31" s="698">
        <v>-5.2583765893331895</v>
      </c>
      <c r="F31" s="698">
        <v>-15.67555147878098</v>
      </c>
      <c r="G31" s="696">
        <v>380.6</v>
      </c>
      <c r="H31" s="697">
        <v>9.8000000000000007</v>
      </c>
      <c r="I31" s="697">
        <v>9.1</v>
      </c>
      <c r="J31" s="695" t="s">
        <v>1728</v>
      </c>
    </row>
    <row r="32" spans="1:10">
      <c r="A32" s="695" t="s">
        <v>1626</v>
      </c>
      <c r="B32" s="696" t="s">
        <v>50</v>
      </c>
      <c r="C32" s="697">
        <v>1.0577000000000001</v>
      </c>
      <c r="D32" s="697">
        <v>0.15308231748394999</v>
      </c>
      <c r="E32" s="698">
        <v>-14.358020104897125</v>
      </c>
      <c r="F32" s="698">
        <v>-81.425122264948456</v>
      </c>
      <c r="G32" s="696">
        <v>3180</v>
      </c>
      <c r="H32" s="712">
        <v>156</v>
      </c>
      <c r="I32" s="712">
        <v>154</v>
      </c>
      <c r="J32" s="695" t="s">
        <v>451</v>
      </c>
    </row>
    <row r="33" spans="1:10">
      <c r="A33" s="695" t="s">
        <v>1627</v>
      </c>
      <c r="B33" s="696" t="s">
        <v>50</v>
      </c>
      <c r="C33" s="697">
        <v>1.0876999999999999</v>
      </c>
      <c r="D33" s="697">
        <v>0.16861386015320129</v>
      </c>
      <c r="E33" s="698">
        <v>-11.002585741866964</v>
      </c>
      <c r="F33" s="698">
        <v>-77.858548588899225</v>
      </c>
      <c r="G33" s="696">
        <v>3180</v>
      </c>
      <c r="H33" s="712">
        <v>156</v>
      </c>
      <c r="I33" s="712">
        <v>154</v>
      </c>
      <c r="J33" s="695" t="s">
        <v>451</v>
      </c>
    </row>
    <row r="34" spans="1:10">
      <c r="A34" s="695" t="s">
        <v>1628</v>
      </c>
      <c r="B34" s="696" t="s">
        <v>50</v>
      </c>
      <c r="C34" s="697">
        <v>0.7792</v>
      </c>
      <c r="D34" s="697">
        <v>0.14471662694928519</v>
      </c>
      <c r="E34" s="698">
        <v>-11.381372167390602</v>
      </c>
      <c r="F34" s="698">
        <v>-78.272379339734314</v>
      </c>
      <c r="G34" s="696">
        <v>3180</v>
      </c>
      <c r="H34" s="712">
        <v>156</v>
      </c>
      <c r="I34" s="712">
        <v>154</v>
      </c>
      <c r="J34" s="695" t="s">
        <v>451</v>
      </c>
    </row>
    <row r="35" spans="1:10">
      <c r="A35" s="695" t="s">
        <v>1629</v>
      </c>
      <c r="B35" s="696" t="s">
        <v>50</v>
      </c>
      <c r="C35" s="697">
        <v>0.79810000000000003</v>
      </c>
      <c r="D35" s="697">
        <v>0.1744929692673482</v>
      </c>
      <c r="E35" s="698">
        <v>-10.847056663564409</v>
      </c>
      <c r="F35" s="698">
        <v>-78.230312138205363</v>
      </c>
      <c r="G35" s="696">
        <v>3180</v>
      </c>
      <c r="H35" s="712">
        <v>156</v>
      </c>
      <c r="I35" s="712">
        <v>154</v>
      </c>
      <c r="J35" s="695" t="s">
        <v>451</v>
      </c>
    </row>
    <row r="36" spans="1:10">
      <c r="A36" s="695" t="s">
        <v>1630</v>
      </c>
      <c r="B36" s="696" t="s">
        <v>50</v>
      </c>
      <c r="C36" s="697">
        <v>0.75739999999999996</v>
      </c>
      <c r="D36" s="697">
        <v>0.1442450495621927</v>
      </c>
      <c r="E36" s="698">
        <v>-10.848585385075602</v>
      </c>
      <c r="F36" s="698">
        <v>-79.319354245810146</v>
      </c>
      <c r="G36" s="696">
        <v>3180</v>
      </c>
      <c r="H36" s="712">
        <v>156</v>
      </c>
      <c r="I36" s="712">
        <v>154</v>
      </c>
      <c r="J36" s="695" t="s">
        <v>451</v>
      </c>
    </row>
    <row r="37" spans="1:10">
      <c r="A37" s="695" t="s">
        <v>1631</v>
      </c>
      <c r="B37" s="696" t="s">
        <v>50</v>
      </c>
      <c r="C37" s="697">
        <v>0.60260000000000002</v>
      </c>
      <c r="D37" s="697">
        <v>0.11213311976532229</v>
      </c>
      <c r="E37" s="698">
        <v>-10.31240985410995</v>
      </c>
      <c r="F37" s="698">
        <v>-72.474834858021765</v>
      </c>
      <c r="G37" s="696">
        <v>3180</v>
      </c>
      <c r="H37" s="712">
        <v>156</v>
      </c>
      <c r="I37" s="712">
        <v>154</v>
      </c>
      <c r="J37" s="695" t="s">
        <v>451</v>
      </c>
    </row>
    <row r="38" spans="1:10">
      <c r="A38" s="695" t="s">
        <v>1632</v>
      </c>
      <c r="B38" s="696" t="s">
        <v>50</v>
      </c>
      <c r="C38" s="697">
        <v>0.65390000000000004</v>
      </c>
      <c r="D38" s="697">
        <v>0.18803005287393951</v>
      </c>
      <c r="E38" s="698">
        <v>-10.566661332083788</v>
      </c>
      <c r="F38" s="698">
        <v>-75.324440068482843</v>
      </c>
      <c r="G38" s="696">
        <v>3180</v>
      </c>
      <c r="H38" s="712">
        <v>156</v>
      </c>
      <c r="I38" s="712">
        <v>154</v>
      </c>
      <c r="J38" s="695" t="s">
        <v>451</v>
      </c>
    </row>
    <row r="39" spans="1:10">
      <c r="A39" s="695" t="s">
        <v>1633</v>
      </c>
      <c r="B39" s="696" t="s">
        <v>50</v>
      </c>
      <c r="C39" s="697">
        <v>0.75509999999999999</v>
      </c>
      <c r="D39" s="697">
        <v>0.18189014433305289</v>
      </c>
      <c r="E39" s="698">
        <v>-10.516370407794978</v>
      </c>
      <c r="F39" s="698">
        <v>-78.326149057112929</v>
      </c>
      <c r="G39" s="696">
        <v>3180</v>
      </c>
      <c r="H39" s="712">
        <v>156</v>
      </c>
      <c r="I39" s="712">
        <v>154</v>
      </c>
      <c r="J39" s="695" t="s">
        <v>451</v>
      </c>
    </row>
    <row r="40" spans="1:10">
      <c r="A40" s="695" t="s">
        <v>1634</v>
      </c>
      <c r="B40" s="696" t="s">
        <v>50</v>
      </c>
      <c r="C40" s="697">
        <v>0.78959999999999997</v>
      </c>
      <c r="D40" s="697">
        <v>0.23440220586598121</v>
      </c>
      <c r="E40" s="698">
        <v>-10.431800220679378</v>
      </c>
      <c r="F40" s="698">
        <v>-73.932095935600685</v>
      </c>
      <c r="G40" s="696">
        <v>3180</v>
      </c>
      <c r="H40" s="712">
        <v>156</v>
      </c>
      <c r="I40" s="712">
        <v>154</v>
      </c>
      <c r="J40" s="695" t="s">
        <v>451</v>
      </c>
    </row>
    <row r="41" spans="1:10">
      <c r="A41" s="695" t="s">
        <v>1635</v>
      </c>
      <c r="B41" s="696" t="s">
        <v>50</v>
      </c>
      <c r="C41" s="697">
        <v>1.1306</v>
      </c>
      <c r="D41" s="697">
        <v>0.18697494949870719</v>
      </c>
      <c r="E41" s="698">
        <v>-9.2400218249413655</v>
      </c>
      <c r="F41" s="698">
        <v>-63.086637330130415</v>
      </c>
      <c r="G41" s="696">
        <v>3180</v>
      </c>
      <c r="H41" s="712">
        <v>156</v>
      </c>
      <c r="I41" s="712">
        <v>154</v>
      </c>
      <c r="J41" s="695" t="s">
        <v>451</v>
      </c>
    </row>
    <row r="42" spans="1:10">
      <c r="A42" s="695" t="s">
        <v>1636</v>
      </c>
      <c r="B42" s="696" t="s">
        <v>50</v>
      </c>
      <c r="C42" s="697">
        <v>0.84379999999999999</v>
      </c>
      <c r="D42" s="697">
        <v>0.483549996513159</v>
      </c>
      <c r="E42" s="698">
        <v>-10.746233963218339</v>
      </c>
      <c r="F42" s="698">
        <v>-75.547391820498248</v>
      </c>
      <c r="G42" s="696">
        <v>3180</v>
      </c>
      <c r="H42" s="712">
        <v>156</v>
      </c>
      <c r="I42" s="712">
        <v>154</v>
      </c>
      <c r="J42" s="695" t="s">
        <v>451</v>
      </c>
    </row>
    <row r="43" spans="1:10">
      <c r="A43" s="695" t="s">
        <v>1637</v>
      </c>
      <c r="B43" s="696" t="s">
        <v>50</v>
      </c>
      <c r="C43" s="697">
        <v>0.43149999999999999</v>
      </c>
      <c r="D43" s="697">
        <v>0.2200126058157848</v>
      </c>
      <c r="E43" s="698">
        <v>-10.742999962504349</v>
      </c>
      <c r="F43" s="698">
        <v>-75.123563924899429</v>
      </c>
      <c r="G43" s="696">
        <v>3180</v>
      </c>
      <c r="H43" s="712">
        <v>156</v>
      </c>
      <c r="I43" s="712">
        <v>154</v>
      </c>
      <c r="J43" s="695" t="s">
        <v>451</v>
      </c>
    </row>
    <row r="44" spans="1:10">
      <c r="A44" s="695" t="s">
        <v>1638</v>
      </c>
      <c r="B44" s="696" t="s">
        <v>50</v>
      </c>
      <c r="C44" s="697">
        <v>1.2159</v>
      </c>
      <c r="D44" s="697">
        <v>0.37983502421089871</v>
      </c>
      <c r="E44" s="698">
        <v>-9.1921234688200144</v>
      </c>
      <c r="F44" s="698">
        <v>-58.971805382738786</v>
      </c>
      <c r="G44" s="696">
        <v>3180</v>
      </c>
      <c r="H44" s="712">
        <v>156</v>
      </c>
      <c r="I44" s="712">
        <v>154</v>
      </c>
      <c r="J44" s="695" t="s">
        <v>451</v>
      </c>
    </row>
    <row r="45" spans="1:10">
      <c r="A45" s="695" t="s">
        <v>1639</v>
      </c>
      <c r="B45" s="696" t="s">
        <v>50</v>
      </c>
      <c r="C45" s="697">
        <v>0.89680000000000004</v>
      </c>
      <c r="D45" s="697">
        <v>0.22406715557018281</v>
      </c>
      <c r="E45" s="698">
        <v>-9.9115593790672598</v>
      </c>
      <c r="F45" s="698">
        <v>-67.888473550329891</v>
      </c>
      <c r="G45" s="696">
        <v>3180</v>
      </c>
      <c r="H45" s="712">
        <v>156</v>
      </c>
      <c r="I45" s="712">
        <v>154</v>
      </c>
      <c r="J45" s="695" t="s">
        <v>451</v>
      </c>
    </row>
    <row r="46" spans="1:10">
      <c r="A46" s="695" t="s">
        <v>1640</v>
      </c>
      <c r="B46" s="696" t="s">
        <v>50</v>
      </c>
      <c r="C46" s="697">
        <v>1.1468</v>
      </c>
      <c r="D46" s="697">
        <v>0.62746973948048446</v>
      </c>
      <c r="E46" s="698">
        <v>-6.0022589544290978</v>
      </c>
      <c r="F46" s="698">
        <v>-45.11546813800409</v>
      </c>
      <c r="G46" s="696">
        <v>3180</v>
      </c>
      <c r="H46" s="712">
        <v>156</v>
      </c>
      <c r="I46" s="712">
        <v>154</v>
      </c>
      <c r="J46" s="695" t="s">
        <v>451</v>
      </c>
    </row>
    <row r="47" spans="1:10">
      <c r="A47" s="695" t="s">
        <v>1641</v>
      </c>
      <c r="B47" s="696" t="s">
        <v>50</v>
      </c>
      <c r="C47" s="697">
        <v>0.83509999999999995</v>
      </c>
      <c r="D47" s="697">
        <v>0.919599161544286</v>
      </c>
      <c r="E47" s="698">
        <v>-6.3226326069935608</v>
      </c>
      <c r="F47" s="698">
        <v>-47.97268995838489</v>
      </c>
      <c r="G47" s="696">
        <v>3180</v>
      </c>
      <c r="H47" s="712">
        <v>156</v>
      </c>
      <c r="I47" s="712">
        <v>154</v>
      </c>
      <c r="J47" s="695" t="s">
        <v>451</v>
      </c>
    </row>
    <row r="48" spans="1:10">
      <c r="A48" s="695" t="s">
        <v>1642</v>
      </c>
      <c r="B48" s="696" t="s">
        <v>91</v>
      </c>
      <c r="C48" s="697">
        <v>0.53800000000000003</v>
      </c>
      <c r="D48" s="697">
        <v>0.43928303839457278</v>
      </c>
      <c r="E48" s="698">
        <v>-0.94426782267357567</v>
      </c>
      <c r="F48" s="698">
        <v>-5.6754559823906225</v>
      </c>
      <c r="G48" s="696">
        <v>604</v>
      </c>
      <c r="H48" s="696">
        <v>19</v>
      </c>
      <c r="I48" s="696">
        <v>18</v>
      </c>
      <c r="J48" s="695" t="s">
        <v>1728</v>
      </c>
    </row>
    <row r="49" spans="1:10">
      <c r="A49" s="695" t="s">
        <v>1643</v>
      </c>
      <c r="B49" s="696" t="s">
        <v>53</v>
      </c>
      <c r="C49" s="697">
        <v>0.88100000000000001</v>
      </c>
      <c r="D49" s="697">
        <v>0.19382702978596481</v>
      </c>
      <c r="E49" s="698">
        <v>-14.8591412631718</v>
      </c>
      <c r="F49" s="698">
        <v>-79.983280010448169</v>
      </c>
      <c r="G49" s="696">
        <v>1071</v>
      </c>
      <c r="H49" s="696">
        <v>172</v>
      </c>
      <c r="I49" s="696">
        <v>159</v>
      </c>
      <c r="J49" s="695" t="s">
        <v>1728</v>
      </c>
    </row>
    <row r="50" spans="1:10">
      <c r="A50" s="695" t="s">
        <v>1644</v>
      </c>
      <c r="B50" s="696" t="s">
        <v>53</v>
      </c>
      <c r="C50" s="697">
        <v>0.755</v>
      </c>
      <c r="D50" s="697">
        <v>0.1167423784418716</v>
      </c>
      <c r="E50" s="698">
        <v>-14.359081009545299</v>
      </c>
      <c r="F50" s="698">
        <v>-94.472131819719479</v>
      </c>
      <c r="G50" s="696">
        <v>1071</v>
      </c>
      <c r="H50" s="696">
        <v>172</v>
      </c>
      <c r="I50" s="696">
        <v>159</v>
      </c>
      <c r="J50" s="695" t="s">
        <v>1728</v>
      </c>
    </row>
    <row r="51" spans="1:10">
      <c r="A51" s="695" t="s">
        <v>1645</v>
      </c>
      <c r="B51" s="696" t="s">
        <v>64</v>
      </c>
      <c r="C51" s="697">
        <v>0.70099999999999996</v>
      </c>
      <c r="D51" s="697">
        <v>0.39228650290830552</v>
      </c>
      <c r="E51" s="698">
        <v>-6.2410806604153626</v>
      </c>
      <c r="F51" s="698">
        <v>-34.78905201636239</v>
      </c>
      <c r="G51" s="696">
        <v>1054</v>
      </c>
      <c r="H51" s="696">
        <v>106</v>
      </c>
      <c r="I51" s="696">
        <v>100</v>
      </c>
      <c r="J51" s="695" t="s">
        <v>1728</v>
      </c>
    </row>
    <row r="52" spans="1:10">
      <c r="A52" s="695" t="s">
        <v>1646</v>
      </c>
      <c r="B52" s="696" t="s">
        <v>64</v>
      </c>
      <c r="C52" s="697">
        <v>1.522</v>
      </c>
      <c r="D52" s="697">
        <v>0.14413034318518081</v>
      </c>
      <c r="E52" s="698">
        <v>-10.062067192065074</v>
      </c>
      <c r="F52" s="698">
        <v>-34.194730014498703</v>
      </c>
      <c r="G52" s="696">
        <v>1370</v>
      </c>
      <c r="H52" s="696">
        <v>108</v>
      </c>
      <c r="I52" s="696">
        <v>97</v>
      </c>
      <c r="J52" s="695" t="s">
        <v>1728</v>
      </c>
    </row>
    <row r="53" spans="1:10">
      <c r="A53" s="695" t="s">
        <v>1647</v>
      </c>
      <c r="B53" s="696" t="s">
        <v>64</v>
      </c>
      <c r="C53" s="697">
        <v>0.54300000000000004</v>
      </c>
      <c r="D53" s="697">
        <v>0.24241124990005511</v>
      </c>
      <c r="E53" s="698">
        <v>-6.6523107602633029</v>
      </c>
      <c r="F53" s="698">
        <v>-21.684748319718882</v>
      </c>
      <c r="G53" s="696">
        <v>1370</v>
      </c>
      <c r="H53" s="696">
        <v>108</v>
      </c>
      <c r="I53" s="696">
        <v>97</v>
      </c>
      <c r="J53" s="695" t="s">
        <v>1728</v>
      </c>
    </row>
    <row r="54" spans="1:10">
      <c r="A54" s="695" t="s">
        <v>1648</v>
      </c>
      <c r="B54" s="696" t="s">
        <v>64</v>
      </c>
      <c r="C54" s="697">
        <v>0.25700000000000001</v>
      </c>
      <c r="D54" s="697">
        <v>0.1512371430533139</v>
      </c>
      <c r="E54" s="698">
        <v>-10.978525961277102</v>
      </c>
      <c r="F54" s="698">
        <v>-68.568009082893241</v>
      </c>
      <c r="G54" s="696">
        <v>1054</v>
      </c>
      <c r="H54" s="696">
        <v>106</v>
      </c>
      <c r="I54" s="696">
        <v>100</v>
      </c>
      <c r="J54" s="695" t="s">
        <v>1728</v>
      </c>
    </row>
    <row r="55" spans="1:10">
      <c r="A55" s="695" t="s">
        <v>1649</v>
      </c>
      <c r="B55" s="696" t="s">
        <v>64</v>
      </c>
      <c r="C55" s="697">
        <v>0.96499999999999997</v>
      </c>
      <c r="D55" s="697">
        <v>0.14021158324764171</v>
      </c>
      <c r="E55" s="698">
        <v>-13.12055373827476</v>
      </c>
      <c r="F55" s="698">
        <v>-62.352599978405877</v>
      </c>
      <c r="G55" s="696">
        <v>1370</v>
      </c>
      <c r="H55" s="696">
        <v>108</v>
      </c>
      <c r="I55" s="696">
        <v>97</v>
      </c>
      <c r="J55" s="695" t="s">
        <v>1728</v>
      </c>
    </row>
    <row r="56" spans="1:10">
      <c r="A56" s="695" t="s">
        <v>1650</v>
      </c>
      <c r="B56" s="696" t="s">
        <v>64</v>
      </c>
      <c r="C56" s="697">
        <v>0.60099999999999998</v>
      </c>
      <c r="D56" s="697">
        <v>0.32808050573908532</v>
      </c>
      <c r="E56" s="698">
        <v>-3.4442127362906718</v>
      </c>
      <c r="F56" s="698">
        <v>-16.967696923769839</v>
      </c>
      <c r="G56" s="696">
        <v>1370</v>
      </c>
      <c r="H56" s="696">
        <v>108</v>
      </c>
      <c r="I56" s="696">
        <v>97</v>
      </c>
      <c r="J56" s="695" t="s">
        <v>1728</v>
      </c>
    </row>
    <row r="57" spans="1:10">
      <c r="A57" s="695" t="s">
        <v>1651</v>
      </c>
      <c r="B57" s="696" t="s">
        <v>64</v>
      </c>
      <c r="C57" s="697">
        <v>0.77600000000000002</v>
      </c>
      <c r="D57" s="697">
        <v>0.54186006791243535</v>
      </c>
      <c r="E57" s="698">
        <v>-11.487904423430301</v>
      </c>
      <c r="F57" s="698">
        <v>-74.76270031391833</v>
      </c>
      <c r="G57" s="696">
        <v>1054</v>
      </c>
      <c r="H57" s="696">
        <v>106</v>
      </c>
      <c r="I57" s="696">
        <v>100</v>
      </c>
      <c r="J57" s="695" t="s">
        <v>1728</v>
      </c>
    </row>
    <row r="58" spans="1:10">
      <c r="A58" s="695" t="s">
        <v>1652</v>
      </c>
      <c r="B58" s="696" t="s">
        <v>64</v>
      </c>
      <c r="C58" s="697">
        <v>0.96599999999999997</v>
      </c>
      <c r="D58" s="697">
        <v>0.47944247160572018</v>
      </c>
      <c r="E58" s="698">
        <v>-10.303009065695084</v>
      </c>
      <c r="F58" s="698">
        <v>-58.663337068429463</v>
      </c>
      <c r="G58" s="696">
        <v>1054</v>
      </c>
      <c r="H58" s="696">
        <v>106</v>
      </c>
      <c r="I58" s="696">
        <v>100</v>
      </c>
      <c r="J58" s="695" t="s">
        <v>1728</v>
      </c>
    </row>
    <row r="59" spans="1:10">
      <c r="A59" s="695" t="s">
        <v>1653</v>
      </c>
      <c r="B59" s="696" t="s">
        <v>64</v>
      </c>
      <c r="C59" s="697">
        <v>0.57599999999999996</v>
      </c>
      <c r="D59" s="697">
        <v>0.38656052378032718</v>
      </c>
      <c r="E59" s="698">
        <v>-11.678008134155842</v>
      </c>
      <c r="F59" s="698">
        <v>-77.634083509566224</v>
      </c>
      <c r="G59" s="696">
        <v>1054</v>
      </c>
      <c r="H59" s="696">
        <v>106</v>
      </c>
      <c r="I59" s="696">
        <v>100</v>
      </c>
      <c r="J59" s="695" t="s">
        <v>1728</v>
      </c>
    </row>
    <row r="60" spans="1:10">
      <c r="A60" s="695" t="s">
        <v>1654</v>
      </c>
      <c r="B60" s="696" t="s">
        <v>64</v>
      </c>
      <c r="C60" s="697">
        <v>0.44500000000000001</v>
      </c>
      <c r="D60" s="697">
        <v>0.2208825270644672</v>
      </c>
      <c r="E60" s="698">
        <v>-9.2742595366057063</v>
      </c>
      <c r="F60" s="698">
        <v>-68.89127713683358</v>
      </c>
      <c r="G60" s="696">
        <v>1054</v>
      </c>
      <c r="H60" s="696">
        <v>106</v>
      </c>
      <c r="I60" s="696">
        <v>100</v>
      </c>
      <c r="J60" s="695" t="s">
        <v>1728</v>
      </c>
    </row>
    <row r="61" spans="1:10">
      <c r="A61" s="695" t="s">
        <v>1655</v>
      </c>
      <c r="B61" s="696" t="s">
        <v>64</v>
      </c>
      <c r="C61" s="697">
        <v>0.21</v>
      </c>
      <c r="D61" s="697">
        <v>0.12032652818891811</v>
      </c>
      <c r="E61" s="698">
        <v>-9.8571713550409363</v>
      </c>
      <c r="F61" s="698">
        <v>-72.86363806613015</v>
      </c>
      <c r="G61" s="696">
        <v>1054</v>
      </c>
      <c r="H61" s="696">
        <v>106</v>
      </c>
      <c r="I61" s="696">
        <v>100</v>
      </c>
      <c r="J61" s="695" t="s">
        <v>1728</v>
      </c>
    </row>
    <row r="62" spans="1:10">
      <c r="A62" s="695" t="s">
        <v>1656</v>
      </c>
      <c r="B62" s="696" t="s">
        <v>64</v>
      </c>
      <c r="C62" s="697">
        <v>0.34100000000000003</v>
      </c>
      <c r="D62" s="697">
        <v>0.13984638593033971</v>
      </c>
      <c r="E62" s="698">
        <v>-11.148142029427902</v>
      </c>
      <c r="F62" s="698">
        <v>-65.812519695536153</v>
      </c>
      <c r="G62" s="696">
        <v>1054</v>
      </c>
      <c r="H62" s="696">
        <v>106</v>
      </c>
      <c r="I62" s="696">
        <v>100</v>
      </c>
      <c r="J62" s="695" t="s">
        <v>1728</v>
      </c>
    </row>
    <row r="63" spans="1:10">
      <c r="A63" s="695" t="s">
        <v>1657</v>
      </c>
      <c r="B63" s="696" t="s">
        <v>64</v>
      </c>
      <c r="C63" s="697">
        <v>0.51</v>
      </c>
      <c r="D63" s="697">
        <v>0.21851774146277009</v>
      </c>
      <c r="E63" s="698">
        <v>-10.326114416682868</v>
      </c>
      <c r="F63" s="698">
        <v>-75.582510735208231</v>
      </c>
      <c r="G63" s="696">
        <v>1054</v>
      </c>
      <c r="H63" s="696">
        <v>106</v>
      </c>
      <c r="I63" s="696">
        <v>100</v>
      </c>
      <c r="J63" s="695" t="s">
        <v>1728</v>
      </c>
    </row>
    <row r="64" spans="1:10">
      <c r="A64" s="695" t="s">
        <v>1658</v>
      </c>
      <c r="B64" s="696" t="s">
        <v>64</v>
      </c>
      <c r="C64" s="697">
        <v>0.76200000000000001</v>
      </c>
      <c r="D64" s="697">
        <v>0.45177339615330192</v>
      </c>
      <c r="E64" s="698">
        <v>-8.829594292106739</v>
      </c>
      <c r="F64" s="698">
        <v>-60.535363852103409</v>
      </c>
      <c r="G64" s="696">
        <v>1054</v>
      </c>
      <c r="H64" s="696">
        <v>106</v>
      </c>
      <c r="I64" s="696">
        <v>100</v>
      </c>
      <c r="J64" s="695" t="s">
        <v>1728</v>
      </c>
    </row>
    <row r="65" spans="1:10">
      <c r="A65" s="695" t="s">
        <v>1659</v>
      </c>
      <c r="B65" s="696" t="s">
        <v>64</v>
      </c>
      <c r="C65" s="697">
        <v>0.77600000000000002</v>
      </c>
      <c r="D65" s="697">
        <v>0.41574756296024379</v>
      </c>
      <c r="E65" s="698">
        <v>-9.5812583213638298</v>
      </c>
      <c r="F65" s="698">
        <v>-67.022139355702933</v>
      </c>
      <c r="G65" s="696">
        <v>1054</v>
      </c>
      <c r="H65" s="696">
        <v>106</v>
      </c>
      <c r="I65" s="696">
        <v>100</v>
      </c>
      <c r="J65" s="695" t="s">
        <v>1728</v>
      </c>
    </row>
    <row r="66" spans="1:10">
      <c r="A66" s="695" t="s">
        <v>1660</v>
      </c>
      <c r="B66" s="696" t="s">
        <v>64</v>
      </c>
      <c r="C66" s="697">
        <v>0.17100000000000001</v>
      </c>
      <c r="D66" s="697">
        <v>0.1090585745354378</v>
      </c>
      <c r="E66" s="698">
        <v>-7.7501128201302629</v>
      </c>
      <c r="F66" s="698">
        <v>-59.807537694767305</v>
      </c>
      <c r="G66" s="696">
        <v>1054</v>
      </c>
      <c r="H66" s="696">
        <v>106</v>
      </c>
      <c r="I66" s="696">
        <v>100</v>
      </c>
      <c r="J66" s="695" t="s">
        <v>1728</v>
      </c>
    </row>
    <row r="67" spans="1:10">
      <c r="A67" s="695" t="s">
        <v>1661</v>
      </c>
      <c r="B67" s="696" t="s">
        <v>64</v>
      </c>
      <c r="C67" s="697">
        <v>0.29899999999999999</v>
      </c>
      <c r="D67" s="697">
        <v>0.18135936429268709</v>
      </c>
      <c r="E67" s="698">
        <v>-9.0857212800117342</v>
      </c>
      <c r="F67" s="698">
        <v>-65.875897251097484</v>
      </c>
      <c r="G67" s="696">
        <v>1054</v>
      </c>
      <c r="H67" s="696">
        <v>106</v>
      </c>
      <c r="I67" s="696">
        <v>100</v>
      </c>
      <c r="J67" s="695" t="s">
        <v>1728</v>
      </c>
    </row>
    <row r="68" spans="1:10">
      <c r="A68" s="695" t="s">
        <v>1662</v>
      </c>
      <c r="B68" s="696" t="s">
        <v>64</v>
      </c>
      <c r="C68" s="697">
        <v>0.57899999999999996</v>
      </c>
      <c r="D68" s="697">
        <v>0.28297526368629822</v>
      </c>
      <c r="E68" s="698">
        <v>-8.3564060906451783</v>
      </c>
      <c r="F68" s="698">
        <v>-59.706565755399765</v>
      </c>
      <c r="G68" s="696">
        <v>1054</v>
      </c>
      <c r="H68" s="696">
        <v>106</v>
      </c>
      <c r="I68" s="696">
        <v>100</v>
      </c>
      <c r="J68" s="695" t="s">
        <v>1728</v>
      </c>
    </row>
    <row r="69" spans="1:10">
      <c r="A69" s="695" t="s">
        <v>1663</v>
      </c>
      <c r="B69" s="696" t="s">
        <v>34</v>
      </c>
      <c r="C69" s="697">
        <v>1.2110000000000001</v>
      </c>
      <c r="D69" s="697">
        <v>0.31016119684705251</v>
      </c>
      <c r="E69" s="698">
        <v>-10.449225782875995</v>
      </c>
      <c r="F69" s="698">
        <v>-47.345144381962086</v>
      </c>
      <c r="G69" s="696">
        <v>2188</v>
      </c>
      <c r="H69" s="696">
        <v>141</v>
      </c>
      <c r="I69" s="696">
        <v>141</v>
      </c>
      <c r="J69" s="695" t="s">
        <v>1728</v>
      </c>
    </row>
    <row r="70" spans="1:10">
      <c r="A70" s="695" t="s">
        <v>1664</v>
      </c>
      <c r="B70" s="696" t="s">
        <v>24</v>
      </c>
      <c r="C70" s="697">
        <v>0.3407</v>
      </c>
      <c r="D70" s="697">
        <v>0.2884161614235502</v>
      </c>
      <c r="E70" s="698">
        <v>-6.893726444451886</v>
      </c>
      <c r="F70" s="698">
        <v>-49.26512077950197</v>
      </c>
      <c r="G70" s="696">
        <v>3161</v>
      </c>
      <c r="H70" s="696">
        <v>292</v>
      </c>
      <c r="I70" s="696">
        <v>290</v>
      </c>
      <c r="J70" s="695" t="s">
        <v>451</v>
      </c>
    </row>
    <row r="71" spans="1:10">
      <c r="A71" s="695" t="s">
        <v>1665</v>
      </c>
      <c r="B71" s="696" t="s">
        <v>24</v>
      </c>
      <c r="C71" s="697">
        <v>0.25819999999999999</v>
      </c>
      <c r="D71" s="697">
        <v>0.40136132147549702</v>
      </c>
      <c r="E71" s="698">
        <v>-8.0207187880994706</v>
      </c>
      <c r="F71" s="698">
        <v>-56.973429371483157</v>
      </c>
      <c r="G71" s="696">
        <v>3161</v>
      </c>
      <c r="H71" s="696">
        <v>292</v>
      </c>
      <c r="I71" s="696">
        <v>290</v>
      </c>
      <c r="J71" s="695" t="s">
        <v>451</v>
      </c>
    </row>
    <row r="72" spans="1:10">
      <c r="A72" s="695" t="s">
        <v>1666</v>
      </c>
      <c r="B72" s="696" t="s">
        <v>24</v>
      </c>
      <c r="C72" s="697">
        <v>0.18609999999999999</v>
      </c>
      <c r="D72" s="697">
        <v>0.25378684150059028</v>
      </c>
      <c r="E72" s="698">
        <v>-9.1798493858820347</v>
      </c>
      <c r="F72" s="698">
        <v>-67.199800677094032</v>
      </c>
      <c r="G72" s="696">
        <v>3161</v>
      </c>
      <c r="H72" s="696">
        <v>292</v>
      </c>
      <c r="I72" s="696">
        <v>290</v>
      </c>
      <c r="J72" s="695" t="s">
        <v>451</v>
      </c>
    </row>
    <row r="73" spans="1:10">
      <c r="A73" s="695" t="s">
        <v>1667</v>
      </c>
      <c r="B73" s="696" t="s">
        <v>24</v>
      </c>
      <c r="C73" s="697">
        <v>0.20399999999999999</v>
      </c>
      <c r="D73" s="697">
        <v>0.1725419548596781</v>
      </c>
      <c r="E73" s="698">
        <v>-7.9699666867014853</v>
      </c>
      <c r="F73" s="698">
        <v>-56.778937227318615</v>
      </c>
      <c r="G73" s="696">
        <v>3161</v>
      </c>
      <c r="H73" s="696">
        <v>292</v>
      </c>
      <c r="I73" s="696">
        <v>290</v>
      </c>
      <c r="J73" s="695" t="s">
        <v>451</v>
      </c>
    </row>
    <row r="74" spans="1:10">
      <c r="A74" s="695" t="s">
        <v>1668</v>
      </c>
      <c r="B74" s="696" t="s">
        <v>24</v>
      </c>
      <c r="C74" s="697">
        <v>0.33789999999999998</v>
      </c>
      <c r="D74" s="697">
        <v>0.60236757013615316</v>
      </c>
      <c r="E74" s="698">
        <v>-8.2918936594410191</v>
      </c>
      <c r="F74" s="698">
        <v>-61.020335568260847</v>
      </c>
      <c r="G74" s="696">
        <v>3161</v>
      </c>
      <c r="H74" s="696">
        <v>292</v>
      </c>
      <c r="I74" s="696">
        <v>290</v>
      </c>
      <c r="J74" s="695" t="s">
        <v>451</v>
      </c>
    </row>
    <row r="75" spans="1:10">
      <c r="A75" s="695" t="s">
        <v>1669</v>
      </c>
      <c r="B75" s="696" t="s">
        <v>24</v>
      </c>
      <c r="C75" s="697">
        <v>0.26069999999999999</v>
      </c>
      <c r="D75" s="697">
        <v>0.44079422181171107</v>
      </c>
      <c r="E75" s="698">
        <v>-8.6388918220831901</v>
      </c>
      <c r="F75" s="698">
        <v>-63.801482615152572</v>
      </c>
      <c r="G75" s="696">
        <v>3161</v>
      </c>
      <c r="H75" s="696">
        <v>292</v>
      </c>
      <c r="I75" s="696">
        <v>290</v>
      </c>
      <c r="J75" s="695" t="s">
        <v>451</v>
      </c>
    </row>
    <row r="76" spans="1:10">
      <c r="A76" s="695" t="s">
        <v>1670</v>
      </c>
      <c r="B76" s="696" t="s">
        <v>24</v>
      </c>
      <c r="C76" s="697">
        <v>0.51919999999999999</v>
      </c>
      <c r="D76" s="697">
        <v>0.4202948783391236</v>
      </c>
      <c r="E76" s="698">
        <v>-7.581238916395308</v>
      </c>
      <c r="F76" s="698">
        <v>-60.149581473485789</v>
      </c>
      <c r="G76" s="696">
        <v>3161</v>
      </c>
      <c r="H76" s="696">
        <v>292</v>
      </c>
      <c r="I76" s="696">
        <v>290</v>
      </c>
      <c r="J76" s="695" t="s">
        <v>451</v>
      </c>
    </row>
    <row r="77" spans="1:10">
      <c r="A77" s="695" t="s">
        <v>1671</v>
      </c>
      <c r="B77" s="696" t="s">
        <v>24</v>
      </c>
      <c r="C77" s="697">
        <v>0.15359999999999999</v>
      </c>
      <c r="D77" s="697">
        <v>0.1378709773680345</v>
      </c>
      <c r="E77" s="698">
        <v>-9.1250072397899427</v>
      </c>
      <c r="F77" s="698">
        <v>-68.780400150296288</v>
      </c>
      <c r="G77" s="696">
        <v>3161</v>
      </c>
      <c r="H77" s="696">
        <v>292</v>
      </c>
      <c r="I77" s="696">
        <v>290</v>
      </c>
      <c r="J77" s="695" t="s">
        <v>451</v>
      </c>
    </row>
    <row r="78" spans="1:10">
      <c r="A78" s="695" t="s">
        <v>1672</v>
      </c>
      <c r="B78" s="696" t="s">
        <v>24</v>
      </c>
      <c r="C78" s="697">
        <v>0.31069999999999998</v>
      </c>
      <c r="D78" s="697">
        <v>0.15955068265698141</v>
      </c>
      <c r="E78" s="698">
        <v>-8.6394630624192033</v>
      </c>
      <c r="F78" s="698">
        <v>-64.388781025201723</v>
      </c>
      <c r="G78" s="696">
        <v>3161</v>
      </c>
      <c r="H78" s="696">
        <v>292</v>
      </c>
      <c r="I78" s="696">
        <v>290</v>
      </c>
      <c r="J78" s="695" t="s">
        <v>451</v>
      </c>
    </row>
    <row r="79" spans="1:10">
      <c r="A79" s="695" t="s">
        <v>1673</v>
      </c>
      <c r="B79" s="696" t="s">
        <v>24</v>
      </c>
      <c r="C79" s="697">
        <v>0.38540000000000002</v>
      </c>
      <c r="D79" s="697">
        <v>0.2422413186601165</v>
      </c>
      <c r="E79" s="698">
        <v>-8.9918514960192706</v>
      </c>
      <c r="F79" s="698">
        <v>-65.866941017673767</v>
      </c>
      <c r="G79" s="696">
        <v>3161</v>
      </c>
      <c r="H79" s="696">
        <v>292</v>
      </c>
      <c r="I79" s="696">
        <v>290</v>
      </c>
      <c r="J79" s="695" t="s">
        <v>451</v>
      </c>
    </row>
    <row r="80" spans="1:10">
      <c r="A80" s="695" t="s">
        <v>1674</v>
      </c>
      <c r="B80" s="696" t="s">
        <v>24</v>
      </c>
      <c r="C80" s="697">
        <v>0.20150000000000001</v>
      </c>
      <c r="D80" s="697">
        <v>0.13454790022831101</v>
      </c>
      <c r="E80" s="698">
        <v>-9.0360227477861486</v>
      </c>
      <c r="F80" s="698">
        <v>-66.646959327317063</v>
      </c>
      <c r="G80" s="696">
        <v>3161</v>
      </c>
      <c r="H80" s="696">
        <v>292</v>
      </c>
      <c r="I80" s="696">
        <v>290</v>
      </c>
      <c r="J80" s="695" t="s">
        <v>451</v>
      </c>
    </row>
    <row r="81" spans="1:10">
      <c r="A81" s="695" t="s">
        <v>1675</v>
      </c>
      <c r="B81" s="696" t="s">
        <v>24</v>
      </c>
      <c r="C81" s="697">
        <v>0.2296</v>
      </c>
      <c r="D81" s="697">
        <v>0.1192270421430424</v>
      </c>
      <c r="E81" s="698">
        <v>-9.4706219384608268</v>
      </c>
      <c r="F81" s="698">
        <v>-68.622070615970983</v>
      </c>
      <c r="G81" s="696">
        <v>3161</v>
      </c>
      <c r="H81" s="696">
        <v>292</v>
      </c>
      <c r="I81" s="696">
        <v>290</v>
      </c>
      <c r="J81" s="695" t="s">
        <v>451</v>
      </c>
    </row>
    <row r="82" spans="1:10">
      <c r="A82" s="695" t="s">
        <v>1676</v>
      </c>
      <c r="B82" s="696" t="s">
        <v>24</v>
      </c>
      <c r="C82" s="697">
        <v>0.34429999999999999</v>
      </c>
      <c r="D82" s="697">
        <v>0.1906104650501074</v>
      </c>
      <c r="E82" s="698">
        <v>-8.6885615718484388</v>
      </c>
      <c r="F82" s="698">
        <v>-65.730430341267095</v>
      </c>
      <c r="G82" s="696">
        <v>3161</v>
      </c>
      <c r="H82" s="696">
        <v>292</v>
      </c>
      <c r="I82" s="696">
        <v>290</v>
      </c>
      <c r="J82" s="695" t="s">
        <v>451</v>
      </c>
    </row>
    <row r="83" spans="1:10">
      <c r="A83" s="695" t="s">
        <v>1677</v>
      </c>
      <c r="B83" s="696" t="s">
        <v>24</v>
      </c>
      <c r="C83" s="697">
        <v>0.39119999999999999</v>
      </c>
      <c r="D83" s="697">
        <v>0.37671016063978258</v>
      </c>
      <c r="E83" s="698">
        <v>-8.9917364615158082</v>
      </c>
      <c r="F83" s="698">
        <v>-63.100007078594643</v>
      </c>
      <c r="G83" s="696">
        <v>3161</v>
      </c>
      <c r="H83" s="696">
        <v>292</v>
      </c>
      <c r="I83" s="696">
        <v>290</v>
      </c>
      <c r="J83" s="695" t="s">
        <v>451</v>
      </c>
    </row>
    <row r="84" spans="1:10">
      <c r="A84" s="695" t="s">
        <v>1678</v>
      </c>
      <c r="B84" s="696" t="s">
        <v>24</v>
      </c>
      <c r="C84" s="697">
        <v>0.53100000000000003</v>
      </c>
      <c r="D84" s="697">
        <v>0.14124301447886739</v>
      </c>
      <c r="E84" s="698">
        <v>-8.076563400098026</v>
      </c>
      <c r="F84" s="698">
        <v>-60.412713034743973</v>
      </c>
      <c r="G84" s="696">
        <v>3161</v>
      </c>
      <c r="H84" s="696">
        <v>292</v>
      </c>
      <c r="I84" s="696">
        <v>290</v>
      </c>
      <c r="J84" s="695" t="s">
        <v>451</v>
      </c>
    </row>
    <row r="85" spans="1:10">
      <c r="A85" s="695" t="s">
        <v>1679</v>
      </c>
      <c r="B85" s="696" t="s">
        <v>21</v>
      </c>
      <c r="C85" s="697">
        <v>0.93400000000000005</v>
      </c>
      <c r="D85" s="697">
        <v>9.9684243181443893E-2</v>
      </c>
      <c r="E85" s="698">
        <v>-10.52937132046535</v>
      </c>
      <c r="F85" s="698">
        <v>-75.217559850207621</v>
      </c>
      <c r="G85" s="696">
        <v>3806</v>
      </c>
      <c r="H85" s="696">
        <v>279</v>
      </c>
      <c r="I85" s="696">
        <v>277</v>
      </c>
      <c r="J85" s="695" t="s">
        <v>451</v>
      </c>
    </row>
    <row r="86" spans="1:10">
      <c r="A86" s="695" t="s">
        <v>1680</v>
      </c>
      <c r="B86" s="696" t="s">
        <v>21</v>
      </c>
      <c r="C86" s="697">
        <v>1.4339999999999999</v>
      </c>
      <c r="D86" s="697">
        <v>0.14734702540139161</v>
      </c>
      <c r="E86" s="698">
        <v>-10.800796153917691</v>
      </c>
      <c r="F86" s="698">
        <v>-77.676300864176454</v>
      </c>
      <c r="G86" s="696">
        <v>3806</v>
      </c>
      <c r="H86" s="696">
        <v>279</v>
      </c>
      <c r="I86" s="696">
        <v>277</v>
      </c>
      <c r="J86" s="695" t="s">
        <v>451</v>
      </c>
    </row>
    <row r="87" spans="1:10">
      <c r="A87" s="695" t="s">
        <v>1681</v>
      </c>
      <c r="B87" s="696" t="s">
        <v>21</v>
      </c>
      <c r="C87" s="697">
        <v>0.79500000000000004</v>
      </c>
      <c r="D87" s="697">
        <v>0.13929704645058349</v>
      </c>
      <c r="E87" s="698">
        <v>-10.915326144417509</v>
      </c>
      <c r="F87" s="698">
        <v>-76.222085490742813</v>
      </c>
      <c r="G87" s="696">
        <v>3806</v>
      </c>
      <c r="H87" s="696">
        <v>279</v>
      </c>
      <c r="I87" s="696">
        <v>277</v>
      </c>
      <c r="J87" s="695" t="s">
        <v>451</v>
      </c>
    </row>
    <row r="88" spans="1:10">
      <c r="A88" s="695" t="s">
        <v>1682</v>
      </c>
      <c r="B88" s="696" t="s">
        <v>34</v>
      </c>
      <c r="C88" s="697">
        <v>1.603</v>
      </c>
      <c r="D88" s="697">
        <v>0.14418489900000001</v>
      </c>
      <c r="E88" s="698">
        <v>-15.613306358529989</v>
      </c>
      <c r="F88" s="698">
        <v>-84.036506118876133</v>
      </c>
      <c r="G88" s="696">
        <v>4098</v>
      </c>
      <c r="H88" s="696">
        <v>753</v>
      </c>
      <c r="I88" s="696">
        <v>751</v>
      </c>
      <c r="J88" s="695" t="s">
        <v>451</v>
      </c>
    </row>
    <row r="89" spans="1:10">
      <c r="A89" s="695" t="s">
        <v>1683</v>
      </c>
      <c r="B89" s="696" t="s">
        <v>34</v>
      </c>
      <c r="C89" s="697">
        <v>0.46400000000000002</v>
      </c>
      <c r="D89" s="697">
        <v>0.1010537216162779</v>
      </c>
      <c r="E89" s="698">
        <v>-13.472040770364845</v>
      </c>
      <c r="F89" s="698">
        <v>-82.486382896613975</v>
      </c>
      <c r="G89" s="696">
        <v>4098</v>
      </c>
      <c r="H89" s="696">
        <v>753</v>
      </c>
      <c r="I89" s="696">
        <v>751</v>
      </c>
      <c r="J89" s="695" t="s">
        <v>451</v>
      </c>
    </row>
    <row r="90" spans="1:10">
      <c r="A90" s="695" t="s">
        <v>1684</v>
      </c>
      <c r="B90" s="696" t="s">
        <v>28</v>
      </c>
      <c r="C90" s="697">
        <v>0.34100000000000003</v>
      </c>
      <c r="D90" s="697">
        <v>0.16387172111685161</v>
      </c>
      <c r="E90" s="698">
        <v>-9.3309257713524794</v>
      </c>
      <c r="F90" s="698">
        <v>-65.913835918914799</v>
      </c>
      <c r="G90" s="696">
        <v>6353</v>
      </c>
      <c r="H90" s="696">
        <v>459</v>
      </c>
      <c r="I90" s="696">
        <v>454</v>
      </c>
      <c r="J90" s="695" t="s">
        <v>452</v>
      </c>
    </row>
    <row r="91" spans="1:10">
      <c r="A91" s="695" t="s">
        <v>1685</v>
      </c>
      <c r="B91" s="696" t="s">
        <v>28</v>
      </c>
      <c r="C91" s="697">
        <v>0.34499999999999997</v>
      </c>
      <c r="D91" s="697">
        <v>0.1044506581138291</v>
      </c>
      <c r="E91" s="698">
        <v>-10.731409563445187</v>
      </c>
      <c r="F91" s="698">
        <v>-69.816756640539481</v>
      </c>
      <c r="G91" s="696">
        <v>6353</v>
      </c>
      <c r="H91" s="696">
        <v>459</v>
      </c>
      <c r="I91" s="696">
        <v>454</v>
      </c>
      <c r="J91" s="695" t="s">
        <v>452</v>
      </c>
    </row>
    <row r="92" spans="1:10">
      <c r="A92" s="695" t="s">
        <v>1686</v>
      </c>
      <c r="B92" s="696" t="s">
        <v>28</v>
      </c>
      <c r="C92" s="697">
        <v>0.39500000000000002</v>
      </c>
      <c r="D92" s="697">
        <v>0.1130459567449644</v>
      </c>
      <c r="E92" s="698">
        <v>-10.024284013267561</v>
      </c>
      <c r="F92" s="698">
        <v>-58.89042362307044</v>
      </c>
      <c r="G92" s="696">
        <v>6353</v>
      </c>
      <c r="H92" s="696">
        <v>459</v>
      </c>
      <c r="I92" s="696">
        <v>454</v>
      </c>
      <c r="J92" s="695" t="s">
        <v>452</v>
      </c>
    </row>
    <row r="93" spans="1:10">
      <c r="A93" s="695" t="s">
        <v>1687</v>
      </c>
      <c r="B93" s="696" t="s">
        <v>28</v>
      </c>
      <c r="C93" s="697">
        <v>0.64300000000000002</v>
      </c>
      <c r="D93" s="697">
        <v>0.26920676182025172</v>
      </c>
      <c r="E93" s="698">
        <v>-10.684793799861835</v>
      </c>
      <c r="F93" s="698">
        <v>-64.066142104345687</v>
      </c>
      <c r="G93" s="696">
        <v>6353</v>
      </c>
      <c r="H93" s="696">
        <v>459</v>
      </c>
      <c r="I93" s="696">
        <v>454</v>
      </c>
      <c r="J93" s="695" t="s">
        <v>452</v>
      </c>
    </row>
    <row r="94" spans="1:10" ht="17" customHeight="1">
      <c r="A94" s="695" t="s">
        <v>1688</v>
      </c>
      <c r="B94" s="696" t="s">
        <v>28</v>
      </c>
      <c r="C94" s="697">
        <v>0.66800000000000004</v>
      </c>
      <c r="D94" s="697">
        <v>0.48289873827617802</v>
      </c>
      <c r="E94" s="698">
        <v>-9.9616305001780425</v>
      </c>
      <c r="F94" s="698">
        <v>-59.384676167120176</v>
      </c>
      <c r="G94" s="696">
        <v>6353</v>
      </c>
      <c r="H94" s="696">
        <v>459</v>
      </c>
      <c r="I94" s="696">
        <v>454</v>
      </c>
      <c r="J94" s="695" t="s">
        <v>452</v>
      </c>
    </row>
    <row r="95" spans="1:10">
      <c r="A95" s="695" t="s">
        <v>1689</v>
      </c>
      <c r="B95" s="696" t="s">
        <v>41</v>
      </c>
      <c r="C95" s="697">
        <v>1.349</v>
      </c>
      <c r="D95" s="697">
        <v>0.4478972002220144</v>
      </c>
      <c r="E95" s="698">
        <v>-11.850790869911455</v>
      </c>
      <c r="F95" s="698">
        <v>-79.3751604190752</v>
      </c>
      <c r="G95" s="696">
        <v>6433</v>
      </c>
      <c r="H95" s="696">
        <v>354</v>
      </c>
      <c r="I95" s="696">
        <v>350</v>
      </c>
      <c r="J95" s="695" t="s">
        <v>452</v>
      </c>
    </row>
    <row r="96" spans="1:10">
      <c r="A96" s="695" t="s">
        <v>1690</v>
      </c>
      <c r="B96" s="696" t="s">
        <v>41</v>
      </c>
      <c r="C96" s="697">
        <v>0.54</v>
      </c>
      <c r="D96" s="697">
        <v>0.19724632139040879</v>
      </c>
      <c r="E96" s="698">
        <v>-12.141272887399017</v>
      </c>
      <c r="F96" s="698">
        <v>-82.018831049905799</v>
      </c>
      <c r="G96" s="696">
        <v>6433</v>
      </c>
      <c r="H96" s="696">
        <v>354</v>
      </c>
      <c r="I96" s="696">
        <v>350</v>
      </c>
      <c r="J96" s="695" t="s">
        <v>452</v>
      </c>
    </row>
    <row r="97" spans="1:10">
      <c r="A97" s="695" t="s">
        <v>1691</v>
      </c>
      <c r="B97" s="696" t="s">
        <v>41</v>
      </c>
      <c r="C97" s="697">
        <v>0.73799999999999999</v>
      </c>
      <c r="D97" s="697">
        <v>0.16036967851003731</v>
      </c>
      <c r="E97" s="698">
        <v>-11.176349955625771</v>
      </c>
      <c r="F97" s="698">
        <v>-71.834586677269726</v>
      </c>
      <c r="G97" s="696">
        <v>6433</v>
      </c>
      <c r="H97" s="696">
        <v>354</v>
      </c>
      <c r="I97" s="696">
        <v>350</v>
      </c>
      <c r="J97" s="695" t="s">
        <v>452</v>
      </c>
    </row>
    <row r="98" spans="1:10">
      <c r="A98" s="695" t="s">
        <v>1692</v>
      </c>
      <c r="B98" s="696" t="s">
        <v>48</v>
      </c>
      <c r="C98" s="700" t="s">
        <v>499</v>
      </c>
      <c r="D98" s="697">
        <v>0.11908231745110449</v>
      </c>
      <c r="E98" s="698">
        <v>-13.98010470501505</v>
      </c>
      <c r="F98" s="698">
        <v>-95.885788268202049</v>
      </c>
      <c r="G98" s="696">
        <v>6796</v>
      </c>
      <c r="H98" s="696">
        <v>359</v>
      </c>
      <c r="I98" s="696">
        <v>347</v>
      </c>
      <c r="J98" s="695" t="s">
        <v>452</v>
      </c>
    </row>
    <row r="99" spans="1:10">
      <c r="A99" s="695" t="s">
        <v>1693</v>
      </c>
      <c r="B99" s="696" t="s">
        <v>48</v>
      </c>
      <c r="C99" s="697">
        <v>0.67</v>
      </c>
      <c r="D99" s="697">
        <v>0.67</v>
      </c>
      <c r="E99" s="698">
        <v>-9.8000000000000007</v>
      </c>
      <c r="F99" s="698">
        <v>-73</v>
      </c>
      <c r="G99" s="696">
        <v>6796</v>
      </c>
      <c r="H99" s="696">
        <v>359</v>
      </c>
      <c r="I99" s="696">
        <v>347</v>
      </c>
      <c r="J99" s="695" t="s">
        <v>452</v>
      </c>
    </row>
    <row r="100" spans="1:10">
      <c r="A100" s="695" t="s">
        <v>1694</v>
      </c>
      <c r="B100" s="696" t="s">
        <v>48</v>
      </c>
      <c r="C100" s="697">
        <v>0.36</v>
      </c>
      <c r="D100" s="697">
        <v>0.52</v>
      </c>
      <c r="E100" s="698">
        <v>-8.6999999999999993</v>
      </c>
      <c r="F100" s="698">
        <v>-65.099999999999994</v>
      </c>
      <c r="G100" s="696">
        <v>6796</v>
      </c>
      <c r="H100" s="696">
        <v>359</v>
      </c>
      <c r="I100" s="696">
        <v>347</v>
      </c>
      <c r="J100" s="695" t="s">
        <v>452</v>
      </c>
    </row>
    <row r="101" spans="1:10">
      <c r="A101" s="695" t="s">
        <v>1695</v>
      </c>
      <c r="B101" s="696" t="s">
        <v>48</v>
      </c>
      <c r="C101" s="697">
        <v>0.31</v>
      </c>
      <c r="D101" s="697">
        <v>0.16</v>
      </c>
      <c r="E101" s="698">
        <v>-9</v>
      </c>
      <c r="F101" s="698">
        <v>-62.2</v>
      </c>
      <c r="G101" s="696">
        <v>6796</v>
      </c>
      <c r="H101" s="696">
        <v>359</v>
      </c>
      <c r="I101" s="696">
        <v>347</v>
      </c>
      <c r="J101" s="695" t="s">
        <v>452</v>
      </c>
    </row>
    <row r="102" spans="1:10">
      <c r="A102" s="695" t="s">
        <v>1696</v>
      </c>
      <c r="B102" s="696" t="s">
        <v>48</v>
      </c>
      <c r="C102" s="697">
        <v>0.31</v>
      </c>
      <c r="D102" s="697">
        <v>0.2</v>
      </c>
      <c r="E102" s="698">
        <v>-11.6</v>
      </c>
      <c r="F102" s="698">
        <v>-83.5</v>
      </c>
      <c r="G102" s="696">
        <v>6796</v>
      </c>
      <c r="H102" s="696">
        <v>359</v>
      </c>
      <c r="I102" s="696">
        <v>347</v>
      </c>
      <c r="J102" s="695" t="s">
        <v>452</v>
      </c>
    </row>
    <row r="103" spans="1:10">
      <c r="A103" s="695" t="s">
        <v>1697</v>
      </c>
      <c r="B103" s="696" t="s">
        <v>48</v>
      </c>
      <c r="C103" s="697">
        <v>0.37</v>
      </c>
      <c r="D103" s="697">
        <v>0.27</v>
      </c>
      <c r="E103" s="698">
        <v>-11.2</v>
      </c>
      <c r="F103" s="698">
        <v>-84.1</v>
      </c>
      <c r="G103" s="696">
        <v>6796</v>
      </c>
      <c r="H103" s="696">
        <v>359</v>
      </c>
      <c r="I103" s="696">
        <v>347</v>
      </c>
      <c r="J103" s="695" t="s">
        <v>452</v>
      </c>
    </row>
    <row r="104" spans="1:10">
      <c r="A104" s="695" t="s">
        <v>1698</v>
      </c>
      <c r="B104" s="696" t="s">
        <v>48</v>
      </c>
      <c r="C104" s="697">
        <v>0.42</v>
      </c>
      <c r="D104" s="697">
        <v>0.23</v>
      </c>
      <c r="E104" s="698">
        <v>-10.6</v>
      </c>
      <c r="F104" s="698">
        <v>-77.400000000000006</v>
      </c>
      <c r="G104" s="696">
        <v>6796</v>
      </c>
      <c r="H104" s="696">
        <v>359</v>
      </c>
      <c r="I104" s="696">
        <v>347</v>
      </c>
      <c r="J104" s="695" t="s">
        <v>452</v>
      </c>
    </row>
    <row r="105" spans="1:10">
      <c r="A105" s="695" t="s">
        <v>1699</v>
      </c>
      <c r="B105" s="696" t="s">
        <v>48</v>
      </c>
      <c r="C105" s="697">
        <v>0.66</v>
      </c>
      <c r="D105" s="697">
        <v>0.18</v>
      </c>
      <c r="E105" s="698">
        <v>-9.8000000000000007</v>
      </c>
      <c r="F105" s="698">
        <v>-65.3</v>
      </c>
      <c r="G105" s="696">
        <v>6796</v>
      </c>
      <c r="H105" s="696">
        <v>359</v>
      </c>
      <c r="I105" s="696">
        <v>347</v>
      </c>
      <c r="J105" s="695" t="s">
        <v>452</v>
      </c>
    </row>
    <row r="106" spans="1:10">
      <c r="A106" s="695" t="s">
        <v>1700</v>
      </c>
      <c r="B106" s="696" t="s">
        <v>48</v>
      </c>
      <c r="C106" s="697">
        <v>0.59</v>
      </c>
      <c r="D106" s="697">
        <v>0.27</v>
      </c>
      <c r="E106" s="698">
        <v>-11.3</v>
      </c>
      <c r="F106" s="698">
        <v>-81.3</v>
      </c>
      <c r="G106" s="696">
        <v>6796</v>
      </c>
      <c r="H106" s="696">
        <v>359</v>
      </c>
      <c r="I106" s="696">
        <v>347</v>
      </c>
      <c r="J106" s="695" t="s">
        <v>452</v>
      </c>
    </row>
    <row r="107" spans="1:10">
      <c r="A107" s="695" t="s">
        <v>1701</v>
      </c>
      <c r="B107" s="696" t="s">
        <v>61</v>
      </c>
      <c r="C107" s="696">
        <v>0.84399999999999997</v>
      </c>
      <c r="D107" s="697">
        <v>0.18059133388194529</v>
      </c>
      <c r="E107" s="698">
        <v>-11.578946857328555</v>
      </c>
      <c r="F107" s="698">
        <v>-78.234087714332105</v>
      </c>
      <c r="G107" s="696">
        <v>990</v>
      </c>
      <c r="H107" s="696">
        <v>176</v>
      </c>
      <c r="I107" s="696">
        <v>173</v>
      </c>
      <c r="J107" s="695" t="s">
        <v>1728</v>
      </c>
    </row>
    <row r="108" spans="1:10">
      <c r="A108" s="701"/>
      <c r="B108" s="702"/>
    </row>
  </sheetData>
  <conditionalFormatting sqref="D107">
    <cfRule type="cellIs" dxfId="2" priority="1" operator="lessThan">
      <formula>0.09</formula>
    </cfRule>
    <cfRule type="cellIs" dxfId="1" priority="2" operator="greaterThan">
      <formula>1.2</formula>
    </cfRule>
    <cfRule type="cellIs" dxfId="0" priority="3" operator="lessThan">
      <formula>0.0999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3530-78A9-5345-B0CF-BA12B18CB28B}">
  <dimension ref="A2:J7"/>
  <sheetViews>
    <sheetView workbookViewId="0">
      <selection activeCell="J33" sqref="J33"/>
    </sheetView>
  </sheetViews>
  <sheetFormatPr baseColWidth="10" defaultRowHeight="16"/>
  <sheetData>
    <row r="2" spans="1:10" ht="17">
      <c r="A2" s="389" t="s">
        <v>191</v>
      </c>
      <c r="B2" s="389"/>
      <c r="C2" s="389"/>
      <c r="D2" s="389"/>
      <c r="E2" s="389"/>
      <c r="F2" s="50"/>
      <c r="G2" s="389" t="s">
        <v>192</v>
      </c>
      <c r="H2" s="389"/>
      <c r="I2" s="389"/>
      <c r="J2" s="389"/>
    </row>
    <row r="3" spans="1:10">
      <c r="A3" s="49"/>
      <c r="B3" s="49"/>
      <c r="C3" s="49"/>
      <c r="D3" s="49"/>
      <c r="E3" s="49"/>
      <c r="F3" s="50"/>
      <c r="G3" s="49"/>
      <c r="H3" s="49"/>
      <c r="I3" s="49"/>
      <c r="J3" s="49"/>
    </row>
    <row r="4" spans="1:10">
      <c r="A4" s="51" t="s">
        <v>193</v>
      </c>
      <c r="B4" s="51" t="s">
        <v>18</v>
      </c>
      <c r="C4" s="51" t="s">
        <v>194</v>
      </c>
      <c r="D4" s="51" t="s">
        <v>195</v>
      </c>
      <c r="E4" s="51" t="s">
        <v>196</v>
      </c>
      <c r="F4" s="47"/>
      <c r="G4" s="51" t="s">
        <v>193</v>
      </c>
      <c r="H4" s="51" t="s">
        <v>197</v>
      </c>
      <c r="I4" s="51" t="s">
        <v>18</v>
      </c>
      <c r="J4" s="51" t="s">
        <v>198</v>
      </c>
    </row>
    <row r="5" spans="1:10">
      <c r="A5" s="51" t="s">
        <v>199</v>
      </c>
      <c r="B5" s="51" t="s">
        <v>200</v>
      </c>
      <c r="C5" s="51" t="s">
        <v>201</v>
      </c>
      <c r="D5" s="51" t="s">
        <v>202</v>
      </c>
      <c r="E5" s="51" t="s">
        <v>203</v>
      </c>
      <c r="F5" s="47"/>
      <c r="G5" s="51" t="s">
        <v>199</v>
      </c>
      <c r="H5" s="51" t="s">
        <v>201</v>
      </c>
      <c r="I5" s="51" t="s">
        <v>204</v>
      </c>
      <c r="J5" s="51" t="s">
        <v>203</v>
      </c>
    </row>
    <row r="6" spans="1:10">
      <c r="A6" s="51" t="s">
        <v>205</v>
      </c>
      <c r="B6" s="52" t="s">
        <v>206</v>
      </c>
      <c r="C6" s="52" t="s">
        <v>207</v>
      </c>
      <c r="D6" s="52" t="s">
        <v>207</v>
      </c>
      <c r="E6" s="52" t="s">
        <v>208</v>
      </c>
      <c r="F6" s="53"/>
      <c r="G6" s="52" t="s">
        <v>205</v>
      </c>
      <c r="H6" s="52" t="s">
        <v>207</v>
      </c>
      <c r="I6" s="52" t="s">
        <v>206</v>
      </c>
      <c r="J6" s="52" t="s">
        <v>208</v>
      </c>
    </row>
    <row r="7" spans="1:10">
      <c r="A7" s="47"/>
      <c r="B7" s="47"/>
      <c r="C7" s="47"/>
      <c r="D7" s="47"/>
      <c r="E7" s="47"/>
      <c r="F7" s="47"/>
      <c r="G7" s="47"/>
      <c r="H7" s="47"/>
      <c r="I7" s="47"/>
      <c r="J7" s="47"/>
    </row>
  </sheetData>
  <mergeCells count="2">
    <mergeCell ref="A2:E2"/>
    <mergeCell ref="G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68876-4C4E-4E45-A65E-6763D19EBAA0}">
  <dimension ref="A1:W130"/>
  <sheetViews>
    <sheetView topLeftCell="A40" workbookViewId="0">
      <selection activeCell="C69" sqref="C69:C70"/>
    </sheetView>
  </sheetViews>
  <sheetFormatPr baseColWidth="10" defaultColWidth="11.5" defaultRowHeight="16"/>
  <cols>
    <col min="3" max="3" width="44.6640625" customWidth="1"/>
    <col min="4" max="4" width="25.5" customWidth="1"/>
    <col min="5" max="5" width="3.5" bestFit="1" customWidth="1"/>
    <col min="6" max="6" width="5.1640625" customWidth="1"/>
    <col min="7" max="7" width="6.33203125" customWidth="1"/>
    <col min="8" max="8" width="13.83203125" customWidth="1"/>
    <col min="9" max="9" width="8.1640625" bestFit="1" customWidth="1"/>
    <col min="10" max="10" width="18.1640625" bestFit="1" customWidth="1"/>
    <col min="11" max="11" width="18.1640625" customWidth="1"/>
    <col min="12" max="12" width="7.1640625" bestFit="1" customWidth="1"/>
    <col min="13" max="13" width="16.33203125" customWidth="1"/>
    <col min="14" max="14" width="6.6640625" bestFit="1" customWidth="1"/>
    <col min="15" max="15" width="12.1640625" customWidth="1"/>
    <col min="18" max="19" width="11.5" style="443"/>
  </cols>
  <sheetData>
    <row r="1" spans="1:19" ht="53">
      <c r="A1" s="54" t="s">
        <v>209</v>
      </c>
      <c r="B1" s="54" t="s">
        <v>210</v>
      </c>
      <c r="C1" s="54" t="s">
        <v>211</v>
      </c>
      <c r="D1" s="54" t="s">
        <v>212</v>
      </c>
      <c r="E1" s="54" t="s">
        <v>213</v>
      </c>
      <c r="F1" s="54" t="s">
        <v>214</v>
      </c>
      <c r="G1" s="54" t="s">
        <v>215</v>
      </c>
      <c r="H1" s="54" t="s">
        <v>216</v>
      </c>
      <c r="I1" s="55" t="s">
        <v>217</v>
      </c>
      <c r="J1" s="54" t="s">
        <v>218</v>
      </c>
      <c r="K1" s="54" t="s">
        <v>219</v>
      </c>
      <c r="L1" s="54" t="s">
        <v>220</v>
      </c>
      <c r="M1" s="56" t="s">
        <v>221</v>
      </c>
      <c r="N1" s="54" t="s">
        <v>220</v>
      </c>
      <c r="O1" s="54" t="s">
        <v>222</v>
      </c>
      <c r="P1" s="54" t="s">
        <v>223</v>
      </c>
      <c r="Q1" s="54" t="s">
        <v>224</v>
      </c>
      <c r="R1" s="54" t="s">
        <v>225</v>
      </c>
      <c r="S1" s="54" t="s">
        <v>226</v>
      </c>
    </row>
    <row r="2" spans="1:19">
      <c r="A2" s="57" t="s">
        <v>227</v>
      </c>
      <c r="B2" s="57">
        <v>5.8</v>
      </c>
      <c r="C2" s="58" t="s">
        <v>228</v>
      </c>
      <c r="D2" s="57" t="s">
        <v>229</v>
      </c>
      <c r="E2" s="57">
        <v>23</v>
      </c>
      <c r="F2" s="59">
        <v>1.19</v>
      </c>
      <c r="G2" s="59">
        <v>1.35</v>
      </c>
      <c r="H2" s="60">
        <v>1.35</v>
      </c>
      <c r="I2" s="60">
        <v>0.19</v>
      </c>
      <c r="J2" s="57" t="s">
        <v>230</v>
      </c>
      <c r="K2" s="57">
        <v>1.0015000000000001</v>
      </c>
      <c r="L2" s="57">
        <v>2.9999999999999997E-4</v>
      </c>
      <c r="M2" s="61">
        <v>1.0629999999999999</v>
      </c>
      <c r="N2" s="62">
        <v>2.1000000000000001E-2</v>
      </c>
      <c r="O2" s="60">
        <v>1.32520583033512</v>
      </c>
      <c r="P2" s="60">
        <v>1.1414604224218821</v>
      </c>
      <c r="Q2" s="60">
        <v>1.4998516629651235</v>
      </c>
      <c r="R2" s="442">
        <f>O2-P2</f>
        <v>0.1837454079132379</v>
      </c>
      <c r="S2" s="442">
        <f>Q2-O2</f>
        <v>0.17464583263000355</v>
      </c>
    </row>
    <row r="3" spans="1:19">
      <c r="A3" s="57" t="s">
        <v>231</v>
      </c>
      <c r="B3" s="57">
        <v>1.5</v>
      </c>
      <c r="C3" s="58" t="s">
        <v>232</v>
      </c>
      <c r="D3" s="57" t="s">
        <v>229</v>
      </c>
      <c r="E3" s="57">
        <v>20</v>
      </c>
      <c r="F3" s="59">
        <v>1.0015000000000001</v>
      </c>
      <c r="G3" s="59">
        <v>1.36900602417073</v>
      </c>
      <c r="H3" s="60">
        <v>1.1200000000000001</v>
      </c>
      <c r="I3" s="60">
        <v>0.19</v>
      </c>
      <c r="J3" s="57" t="s">
        <v>233</v>
      </c>
      <c r="K3" s="57">
        <v>1.0067999999999999</v>
      </c>
      <c r="L3" s="57">
        <v>2.9999999999999997E-4</v>
      </c>
      <c r="M3" s="61">
        <v>1.1398528900696401</v>
      </c>
      <c r="N3" s="62">
        <v>3.4601156220708001E-2</v>
      </c>
      <c r="O3" s="60">
        <v>1.0714513037539199</v>
      </c>
      <c r="P3" s="60">
        <v>0.89943060420644405</v>
      </c>
      <c r="Q3" s="60">
        <v>1.23</v>
      </c>
      <c r="R3" s="442">
        <f>O3-P3</f>
        <v>0.1720206995474759</v>
      </c>
      <c r="S3" s="442">
        <f>Q3-O3</f>
        <v>0.15854869624608003</v>
      </c>
    </row>
    <row r="4" spans="1:19">
      <c r="A4" s="57" t="s">
        <v>234</v>
      </c>
      <c r="B4" s="57">
        <v>2.2000000000000002</v>
      </c>
      <c r="C4" s="58" t="s">
        <v>235</v>
      </c>
      <c r="D4" s="57" t="s">
        <v>229</v>
      </c>
      <c r="E4" s="57">
        <v>21</v>
      </c>
      <c r="F4" s="59">
        <v>1.03</v>
      </c>
      <c r="G4" s="59">
        <v>1.36</v>
      </c>
      <c r="H4" s="60">
        <v>1.39</v>
      </c>
      <c r="I4" s="60">
        <v>0.313786016591596</v>
      </c>
      <c r="J4" s="57" t="s">
        <v>233</v>
      </c>
      <c r="K4" s="57">
        <v>1.0067999999999999</v>
      </c>
      <c r="L4" s="57">
        <v>2.9999999999999997E-4</v>
      </c>
      <c r="M4" s="61">
        <v>1.2599902701638801</v>
      </c>
      <c r="N4" s="62">
        <v>9.5678404657255606E-2</v>
      </c>
      <c r="O4" s="60">
        <v>1.29117007681264</v>
      </c>
      <c r="P4" s="60">
        <v>1.03</v>
      </c>
      <c r="Q4" s="60">
        <v>1.5176016222008799</v>
      </c>
      <c r="R4" s="442">
        <f>O4-P4</f>
        <v>0.26117007681263993</v>
      </c>
      <c r="S4" s="442">
        <f>Q4-O4</f>
        <v>0.22643154538823995</v>
      </c>
    </row>
    <row r="5" spans="1:19">
      <c r="A5" s="57" t="s">
        <v>236</v>
      </c>
      <c r="B5" s="57">
        <v>7.9</v>
      </c>
      <c r="C5" s="58" t="s">
        <v>237</v>
      </c>
      <c r="D5" s="57" t="s">
        <v>229</v>
      </c>
      <c r="E5" s="57">
        <v>22</v>
      </c>
      <c r="F5" s="59">
        <v>0.9</v>
      </c>
      <c r="G5" s="59">
        <v>1.36</v>
      </c>
      <c r="H5" s="60">
        <v>2.1795986101716309</v>
      </c>
      <c r="I5" s="60">
        <v>0.23501042827941679</v>
      </c>
      <c r="J5" s="57" t="s">
        <v>230</v>
      </c>
      <c r="K5" s="57">
        <v>1.0015000000000001</v>
      </c>
      <c r="L5" s="57">
        <v>2.9999999999999997E-4</v>
      </c>
      <c r="M5" s="61">
        <v>1.44</v>
      </c>
      <c r="N5" s="62">
        <v>0.12</v>
      </c>
      <c r="O5" s="60">
        <v>2.0144762809158401</v>
      </c>
      <c r="P5" s="60">
        <v>1.83957389759662</v>
      </c>
      <c r="Q5" s="60">
        <v>2.1760746216750899</v>
      </c>
      <c r="R5" s="442">
        <f>O5-P5</f>
        <v>0.17490238331922003</v>
      </c>
      <c r="S5" s="442">
        <f>Q5-O5</f>
        <v>0.16159834075924984</v>
      </c>
    </row>
    <row r="6" spans="1:19">
      <c r="A6" s="57" t="s">
        <v>238</v>
      </c>
      <c r="B6" s="57">
        <v>8</v>
      </c>
      <c r="C6" s="58" t="s">
        <v>239</v>
      </c>
      <c r="D6" s="57" t="s">
        <v>229</v>
      </c>
      <c r="E6" s="57">
        <v>13</v>
      </c>
      <c r="F6" s="59">
        <v>1.3437367780882101</v>
      </c>
      <c r="G6" s="59">
        <v>1.4120499370194777</v>
      </c>
      <c r="H6" s="60">
        <v>6.6261339218109567</v>
      </c>
      <c r="I6" s="60">
        <v>0.33957631458827725</v>
      </c>
      <c r="J6" s="57" t="s">
        <v>240</v>
      </c>
      <c r="K6" s="57" t="s">
        <v>241</v>
      </c>
      <c r="L6" s="57" t="s">
        <v>241</v>
      </c>
      <c r="M6" s="61">
        <v>1.0133620000000001</v>
      </c>
      <c r="N6" s="62">
        <v>8.8790000999999993E-2</v>
      </c>
      <c r="O6" s="60">
        <v>6.6206565709137299</v>
      </c>
      <c r="P6" s="60">
        <v>6.2445640163431895</v>
      </c>
      <c r="Q6" s="60">
        <v>6.9730771524981625</v>
      </c>
      <c r="R6" s="442">
        <f>O6-P6</f>
        <v>0.37609255457054047</v>
      </c>
      <c r="S6" s="442">
        <f>Q6-O6</f>
        <v>0.35242058158443257</v>
      </c>
    </row>
    <row r="7" spans="1:19">
      <c r="A7" s="57" t="s">
        <v>242</v>
      </c>
      <c r="B7" s="57">
        <v>14.6</v>
      </c>
      <c r="C7" s="58" t="s">
        <v>243</v>
      </c>
      <c r="D7" s="57" t="s">
        <v>229</v>
      </c>
      <c r="E7" s="57">
        <v>16</v>
      </c>
      <c r="F7" s="59">
        <v>1.1474089870762241</v>
      </c>
      <c r="G7" s="59">
        <v>1.3921883608405197</v>
      </c>
      <c r="H7" s="60">
        <v>7.4499497723682735</v>
      </c>
      <c r="I7" s="60">
        <v>0.45898822790047039</v>
      </c>
      <c r="J7" s="57" t="s">
        <v>240</v>
      </c>
      <c r="K7" s="57" t="s">
        <v>241</v>
      </c>
      <c r="L7" s="57" t="s">
        <v>241</v>
      </c>
      <c r="M7" s="61">
        <v>1.0133620000000001</v>
      </c>
      <c r="N7" s="62">
        <v>8.8790000999999993E-2</v>
      </c>
      <c r="O7" s="60">
        <v>7.44441145977434</v>
      </c>
      <c r="P7" s="60">
        <v>6.9517366956592994</v>
      </c>
      <c r="Q7" s="60">
        <v>7.9050985462361663</v>
      </c>
      <c r="R7" s="442">
        <f t="shared" ref="R7:R10" si="0">O7-P7</f>
        <v>0.49267476411504063</v>
      </c>
      <c r="S7" s="442">
        <f t="shared" ref="S7:S10" si="1">Q7-O7</f>
        <v>0.46068708646182621</v>
      </c>
    </row>
    <row r="8" spans="1:19">
      <c r="A8" s="57" t="s">
        <v>244</v>
      </c>
      <c r="B8" s="57">
        <v>21.4</v>
      </c>
      <c r="C8" s="58" t="s">
        <v>245</v>
      </c>
      <c r="D8" s="57" t="s">
        <v>229</v>
      </c>
      <c r="E8" s="57">
        <v>16</v>
      </c>
      <c r="F8" s="59">
        <v>1.5201426285916384</v>
      </c>
      <c r="G8" s="59">
        <v>1.3921883608405197</v>
      </c>
      <c r="H8" s="60">
        <v>6.4380178935172721</v>
      </c>
      <c r="I8" s="60">
        <v>0.3273291214242543</v>
      </c>
      <c r="J8" s="57" t="s">
        <v>240</v>
      </c>
      <c r="K8" s="57" t="s">
        <v>241</v>
      </c>
      <c r="L8" s="57" t="s">
        <v>241</v>
      </c>
      <c r="M8" s="61">
        <v>1.0133620000000001</v>
      </c>
      <c r="N8" s="62">
        <v>8.8790000999999993E-2</v>
      </c>
      <c r="O8" s="60">
        <v>6.4325492981345596</v>
      </c>
      <c r="P8" s="60">
        <v>6.0783341631797638</v>
      </c>
      <c r="Q8" s="60">
        <v>6.7829641448900029</v>
      </c>
      <c r="R8" s="442">
        <f t="shared" si="0"/>
        <v>0.35421513495479573</v>
      </c>
      <c r="S8" s="442">
        <f t="shared" si="1"/>
        <v>0.35041484675544332</v>
      </c>
    </row>
    <row r="9" spans="1:19">
      <c r="A9" s="57" t="s">
        <v>246</v>
      </c>
      <c r="B9" s="57">
        <v>3.7</v>
      </c>
      <c r="C9" s="58" t="s">
        <v>247</v>
      </c>
      <c r="D9" s="57" t="s">
        <v>229</v>
      </c>
      <c r="E9" s="57">
        <v>19</v>
      </c>
      <c r="F9" s="59">
        <v>1.3959809333160216</v>
      </c>
      <c r="G9" s="59">
        <v>1.3744980755421912</v>
      </c>
      <c r="H9" s="60">
        <v>3.3578061543793418</v>
      </c>
      <c r="I9" s="60">
        <v>0.10634914622531112</v>
      </c>
      <c r="J9" s="57" t="s">
        <v>240</v>
      </c>
      <c r="K9" s="57" t="s">
        <v>241</v>
      </c>
      <c r="L9" s="57" t="s">
        <v>241</v>
      </c>
      <c r="M9" s="61">
        <v>1.0133620000000001</v>
      </c>
      <c r="N9" s="62">
        <v>8.8790000999999993E-2</v>
      </c>
      <c r="O9" s="60">
        <v>3.3525741651811201</v>
      </c>
      <c r="P9" s="60">
        <v>3.1823815155599036</v>
      </c>
      <c r="Q9" s="60">
        <v>3.5202771033636222</v>
      </c>
      <c r="R9" s="442">
        <f t="shared" si="0"/>
        <v>0.1701926496212165</v>
      </c>
      <c r="S9" s="442">
        <f t="shared" si="1"/>
        <v>0.16770293818250215</v>
      </c>
    </row>
    <row r="10" spans="1:19">
      <c r="A10" s="57" t="s">
        <v>248</v>
      </c>
      <c r="B10" s="57">
        <v>0.8</v>
      </c>
      <c r="C10" s="58" t="s">
        <v>249</v>
      </c>
      <c r="D10" s="57" t="s">
        <v>229</v>
      </c>
      <c r="E10" s="57">
        <v>20</v>
      </c>
      <c r="F10" s="59">
        <v>1.5245284613713408</v>
      </c>
      <c r="G10" s="59">
        <v>1.3690060241707307</v>
      </c>
      <c r="H10" s="60">
        <v>3.7897836161139011</v>
      </c>
      <c r="I10" s="60">
        <v>0.30377483712101272</v>
      </c>
      <c r="J10" s="63" t="s">
        <v>240</v>
      </c>
      <c r="K10" s="57" t="s">
        <v>241</v>
      </c>
      <c r="L10" s="57" t="s">
        <v>241</v>
      </c>
      <c r="M10" s="61">
        <v>1.0133620000000001</v>
      </c>
      <c r="N10" s="62">
        <v>8.8790000999999993E-2</v>
      </c>
      <c r="O10" s="60">
        <v>3.7845221141048002</v>
      </c>
      <c r="P10" s="60">
        <v>3.448782656344159</v>
      </c>
      <c r="Q10" s="60">
        <v>4.1160022383022445</v>
      </c>
      <c r="R10" s="442">
        <f t="shared" si="0"/>
        <v>0.33573945776064118</v>
      </c>
      <c r="S10" s="442">
        <f t="shared" si="1"/>
        <v>0.33148012419744433</v>
      </c>
    </row>
    <row r="11" spans="1:19">
      <c r="A11" s="57" t="s">
        <v>250</v>
      </c>
      <c r="B11" s="57">
        <v>18.600000000000001</v>
      </c>
      <c r="C11" s="58" t="s">
        <v>251</v>
      </c>
      <c r="D11" s="57" t="s">
        <v>229</v>
      </c>
      <c r="E11" s="57">
        <v>21</v>
      </c>
      <c r="F11" s="59">
        <v>1.1093434942590072</v>
      </c>
      <c r="G11" s="59">
        <v>1.3636940728734062</v>
      </c>
      <c r="H11" s="60">
        <v>1.53</v>
      </c>
      <c r="I11" s="60">
        <v>0.15</v>
      </c>
      <c r="J11" s="63" t="s">
        <v>252</v>
      </c>
      <c r="K11" s="62">
        <v>1.0090874920331501</v>
      </c>
      <c r="L11" s="57">
        <v>3.5596362015226195E-4</v>
      </c>
      <c r="M11" s="61">
        <v>1.44</v>
      </c>
      <c r="N11" s="62">
        <v>7.0000000000000007E-2</v>
      </c>
      <c r="O11" s="60">
        <v>1.3704332213377599</v>
      </c>
      <c r="P11" s="60">
        <v>1.2623738934541511</v>
      </c>
      <c r="Q11" s="60">
        <v>1.4674186017880031</v>
      </c>
      <c r="R11" s="442">
        <f>O11-P11</f>
        <v>0.10805932788360884</v>
      </c>
      <c r="S11" s="442">
        <f>Q11-O11</f>
        <v>9.6985380450243186E-2</v>
      </c>
    </row>
    <row r="12" spans="1:19">
      <c r="A12" s="57" t="s">
        <v>39</v>
      </c>
      <c r="B12" s="57">
        <v>1</v>
      </c>
      <c r="C12" s="58" t="s">
        <v>232</v>
      </c>
      <c r="D12" s="57" t="s">
        <v>229</v>
      </c>
      <c r="E12" s="57">
        <v>20</v>
      </c>
      <c r="F12" s="36">
        <v>1.1106259751320575</v>
      </c>
      <c r="G12" s="40">
        <v>1.3690060241707307</v>
      </c>
      <c r="H12" s="64">
        <v>2.1933940430741545</v>
      </c>
      <c r="I12" s="64">
        <v>5.2165898610527915E-2</v>
      </c>
      <c r="J12" s="63" t="s">
        <v>240</v>
      </c>
      <c r="K12" s="57" t="s">
        <v>241</v>
      </c>
      <c r="L12" s="57" t="s">
        <v>241</v>
      </c>
      <c r="M12" s="61">
        <v>1.0133620000000001</v>
      </c>
      <c r="N12" s="62">
        <v>8.8790000999999993E-2</v>
      </c>
      <c r="O12" s="60">
        <v>2.1882613648441902</v>
      </c>
      <c r="P12" s="64">
        <v>2.047422845421754</v>
      </c>
      <c r="Q12" s="64">
        <v>2.3288724108672785</v>
      </c>
      <c r="R12" s="442">
        <f>O12-P12</f>
        <v>0.14083851942243619</v>
      </c>
      <c r="S12" s="442">
        <f>Q12-O12</f>
        <v>0.14061104602308827</v>
      </c>
    </row>
    <row r="13" spans="1:19" s="415" customFormat="1">
      <c r="A13" s="410" t="s">
        <v>253</v>
      </c>
      <c r="B13" s="410">
        <v>11.75</v>
      </c>
      <c r="C13" s="411" t="s">
        <v>251</v>
      </c>
      <c r="D13" s="410" t="s">
        <v>229</v>
      </c>
      <c r="E13" s="410">
        <v>20</v>
      </c>
      <c r="F13" s="410">
        <v>0.86023043859109471</v>
      </c>
      <c r="G13" s="413">
        <v>1.3690060241707307</v>
      </c>
      <c r="H13" s="414">
        <v>4.1027942686715519</v>
      </c>
      <c r="I13" s="414">
        <v>0.73946581947772561</v>
      </c>
      <c r="J13" s="441" t="s">
        <v>240</v>
      </c>
      <c r="K13" s="410" t="s">
        <v>241</v>
      </c>
      <c r="L13" s="410" t="s">
        <v>241</v>
      </c>
      <c r="M13" s="61">
        <v>1.0133620000000001</v>
      </c>
      <c r="N13" s="61">
        <v>8.8790000999999993E-2</v>
      </c>
      <c r="O13" s="414">
        <v>4.09750525231878</v>
      </c>
      <c r="P13" s="414">
        <v>3.3447069471955553</v>
      </c>
      <c r="Q13" s="414">
        <v>4.8484326712064183</v>
      </c>
      <c r="R13" s="414">
        <f>O13-P13</f>
        <v>0.75279830512322476</v>
      </c>
      <c r="S13" s="414">
        <f>Q13-O13</f>
        <v>0.75092741888763825</v>
      </c>
    </row>
    <row r="14" spans="1:19">
      <c r="A14" s="57" t="s">
        <v>254</v>
      </c>
      <c r="B14" s="57">
        <v>13</v>
      </c>
      <c r="C14" s="58" t="s">
        <v>251</v>
      </c>
      <c r="D14" s="57" t="s">
        <v>229</v>
      </c>
      <c r="E14" s="57">
        <v>20</v>
      </c>
      <c r="F14" s="59">
        <v>1.196937663449974</v>
      </c>
      <c r="G14" s="59">
        <v>1.36900602417073</v>
      </c>
      <c r="H14" s="60">
        <v>6.8016523806933131</v>
      </c>
      <c r="I14" s="60">
        <v>0.32634405544446565</v>
      </c>
      <c r="J14" s="63" t="s">
        <v>240</v>
      </c>
      <c r="K14" s="57" t="s">
        <v>241</v>
      </c>
      <c r="L14" s="57" t="s">
        <v>241</v>
      </c>
      <c r="M14" s="61">
        <v>1.0133620000000001</v>
      </c>
      <c r="N14" s="62">
        <v>8.8790000999999993E-2</v>
      </c>
      <c r="O14" s="60">
        <v>6.7961666720116396</v>
      </c>
      <c r="P14" s="60">
        <v>6.4375956100532212</v>
      </c>
      <c r="Q14" s="60">
        <v>7.1431392204404247</v>
      </c>
      <c r="R14" s="442">
        <f t="shared" ref="R14" si="2">O14-P14</f>
        <v>0.35857106195841837</v>
      </c>
      <c r="S14" s="442">
        <f t="shared" ref="S14" si="3">Q14-O14</f>
        <v>0.34697254842878511</v>
      </c>
    </row>
    <row r="15" spans="1:19">
      <c r="A15" s="57" t="s">
        <v>255</v>
      </c>
      <c r="B15" s="57">
        <v>13</v>
      </c>
      <c r="C15" s="58" t="s">
        <v>256</v>
      </c>
      <c r="D15" s="57" t="s">
        <v>229</v>
      </c>
      <c r="E15" s="57">
        <v>20</v>
      </c>
      <c r="F15" s="59">
        <v>0.82430542997049272</v>
      </c>
      <c r="G15" s="59">
        <v>1.3690060241707307</v>
      </c>
      <c r="H15" s="60">
        <v>0.62422129656030201</v>
      </c>
      <c r="I15" s="60">
        <v>5.8593269780601559E-2</v>
      </c>
      <c r="J15" s="63" t="s">
        <v>257</v>
      </c>
      <c r="K15" s="65">
        <v>0.98407297216282197</v>
      </c>
      <c r="L15" s="57">
        <v>3.0501021092505811E-4</v>
      </c>
      <c r="M15" s="61">
        <v>0.89954942307165919</v>
      </c>
      <c r="N15" s="62">
        <v>9.7157550869816939E-3</v>
      </c>
      <c r="O15" s="60">
        <v>0.65319867904208095</v>
      </c>
      <c r="P15" s="60">
        <v>0.58673550318691636</v>
      </c>
      <c r="Q15" s="60">
        <v>0.71750633062590341</v>
      </c>
      <c r="R15" s="442">
        <f>O15-P15</f>
        <v>6.6463175855164591E-2</v>
      </c>
      <c r="S15" s="442">
        <f>Q15-O15</f>
        <v>6.4307651583822456E-2</v>
      </c>
    </row>
    <row r="16" spans="1:19">
      <c r="A16" s="57" t="s">
        <v>258</v>
      </c>
      <c r="B16" s="57">
        <v>7.8</v>
      </c>
      <c r="C16" s="58" t="s">
        <v>228</v>
      </c>
      <c r="D16" s="57" t="s">
        <v>229</v>
      </c>
      <c r="E16" s="57">
        <v>27</v>
      </c>
      <c r="F16" s="59">
        <v>0.72486354346242587</v>
      </c>
      <c r="G16" s="59">
        <v>1.3350312981516357</v>
      </c>
      <c r="H16" s="60">
        <v>4.0017748182861448</v>
      </c>
      <c r="I16" s="60">
        <v>0.67757339467182942</v>
      </c>
      <c r="J16" s="57" t="s">
        <v>240</v>
      </c>
      <c r="K16" s="57" t="s">
        <v>241</v>
      </c>
      <c r="L16" s="57" t="s">
        <v>241</v>
      </c>
      <c r="M16" s="61">
        <v>1.0133620000000001</v>
      </c>
      <c r="N16" s="62">
        <v>8.8790000999999993E-2</v>
      </c>
      <c r="O16" s="60">
        <v>3.9964973064632101</v>
      </c>
      <c r="P16" s="60">
        <v>3.3065925298083134</v>
      </c>
      <c r="Q16" s="60">
        <v>4.6816875503904072</v>
      </c>
      <c r="R16" s="442">
        <f>O16-P16</f>
        <v>0.68990477665489669</v>
      </c>
      <c r="S16" s="442">
        <f>Q16-O16</f>
        <v>0.68519024392719707</v>
      </c>
    </row>
    <row r="17" spans="1:23">
      <c r="A17" s="57" t="s">
        <v>259</v>
      </c>
      <c r="B17" s="57">
        <v>4.2</v>
      </c>
      <c r="C17" s="58" t="s">
        <v>232</v>
      </c>
      <c r="D17" s="57" t="s">
        <v>229</v>
      </c>
      <c r="E17" s="57">
        <v>19</v>
      </c>
      <c r="F17" s="59">
        <v>0.8662886739779998</v>
      </c>
      <c r="G17" s="59">
        <v>1.3744980755421912</v>
      </c>
      <c r="H17" s="60">
        <v>0.57799479603605508</v>
      </c>
      <c r="I17" s="60">
        <v>2.3141966075710757E-2</v>
      </c>
      <c r="J17" s="57" t="s">
        <v>260</v>
      </c>
      <c r="K17" s="66">
        <v>1.00487277</v>
      </c>
      <c r="L17" s="67">
        <v>5.7406999999999998E-4</v>
      </c>
      <c r="M17" s="61">
        <v>1.0245772608111923</v>
      </c>
      <c r="N17" s="62">
        <v>3.0582295396442425E-3</v>
      </c>
      <c r="O17" s="60">
        <v>0.57142767903677205</v>
      </c>
      <c r="P17" s="60">
        <v>0.54853086549375618</v>
      </c>
      <c r="Q17" s="60">
        <v>0.59368651189983124</v>
      </c>
      <c r="R17" s="442">
        <f>O17-P17</f>
        <v>2.289681354301587E-2</v>
      </c>
      <c r="S17" s="442">
        <f>Q17-O17</f>
        <v>2.2258832863059186E-2</v>
      </c>
    </row>
    <row r="18" spans="1:23">
      <c r="A18" s="57" t="s">
        <v>261</v>
      </c>
      <c r="B18" s="57">
        <v>13</v>
      </c>
      <c r="C18" s="58" t="s">
        <v>251</v>
      </c>
      <c r="D18" s="57" t="s">
        <v>229</v>
      </c>
      <c r="E18" s="57">
        <v>17</v>
      </c>
      <c r="F18" s="68">
        <v>1.2359968678939302</v>
      </c>
      <c r="G18" s="68">
        <v>1.3860744277072987</v>
      </c>
      <c r="H18" s="69">
        <v>6.3589227578682674</v>
      </c>
      <c r="I18" s="69">
        <v>0.43974768441322853</v>
      </c>
      <c r="J18" s="57" t="s">
        <v>240</v>
      </c>
      <c r="K18" s="57" t="s">
        <v>241</v>
      </c>
      <c r="L18" s="57" t="s">
        <v>241</v>
      </c>
      <c r="M18" s="61">
        <v>1.0133620000000001</v>
      </c>
      <c r="N18" s="62">
        <v>8.8790000999999993E-2</v>
      </c>
      <c r="O18" s="60">
        <v>6.3534674784420702</v>
      </c>
      <c r="P18" s="70">
        <v>5.8947674084066026</v>
      </c>
      <c r="Q18" s="70">
        <v>6.8072602041080117</v>
      </c>
      <c r="R18" s="442">
        <f t="shared" ref="R18:R25" si="4">O18-P18</f>
        <v>0.45870007003546753</v>
      </c>
      <c r="S18" s="442">
        <f t="shared" ref="S18:S25" si="5">Q18-O18</f>
        <v>0.45379272566594153</v>
      </c>
    </row>
    <row r="19" spans="1:23">
      <c r="A19" s="57" t="s">
        <v>262</v>
      </c>
      <c r="B19" s="57">
        <v>8</v>
      </c>
      <c r="C19" s="58" t="s">
        <v>251</v>
      </c>
      <c r="D19" s="57" t="s">
        <v>229</v>
      </c>
      <c r="E19" s="57">
        <v>20</v>
      </c>
      <c r="F19" s="59">
        <v>1.7953030703956909</v>
      </c>
      <c r="G19" s="59">
        <v>1.3690060241707307</v>
      </c>
      <c r="H19" s="60">
        <v>3.7442855808942737</v>
      </c>
      <c r="I19" s="60">
        <v>0.53396893008399637</v>
      </c>
      <c r="J19" s="57" t="s">
        <v>240</v>
      </c>
      <c r="K19" s="57" t="s">
        <v>241</v>
      </c>
      <c r="L19" s="57" t="s">
        <v>241</v>
      </c>
      <c r="M19" s="61">
        <v>1.0133620000000001</v>
      </c>
      <c r="N19" s="62">
        <v>8.8790000999999993E-2</v>
      </c>
      <c r="O19" s="60">
        <v>3.73902704901132</v>
      </c>
      <c r="P19" s="60">
        <v>3.1814647986764735</v>
      </c>
      <c r="Q19" s="60">
        <v>4.2811022505599521</v>
      </c>
      <c r="R19" s="442">
        <f t="shared" si="4"/>
        <v>0.55756225033484652</v>
      </c>
      <c r="S19" s="442">
        <f t="shared" si="5"/>
        <v>0.54207520154863209</v>
      </c>
    </row>
    <row r="20" spans="1:23">
      <c r="A20" s="57" t="s">
        <v>21</v>
      </c>
      <c r="B20" s="57">
        <v>8</v>
      </c>
      <c r="C20" s="58" t="s">
        <v>251</v>
      </c>
      <c r="D20" s="57" t="s">
        <v>229</v>
      </c>
      <c r="E20" s="57">
        <v>23</v>
      </c>
      <c r="F20" s="59">
        <v>0.94488191940070831</v>
      </c>
      <c r="G20" s="59">
        <v>1.3535657750424301</v>
      </c>
      <c r="H20" s="60">
        <v>3.8109454261562781</v>
      </c>
      <c r="I20" s="60">
        <v>0.24698619104307135</v>
      </c>
      <c r="J20" s="57" t="s">
        <v>240</v>
      </c>
      <c r="K20" s="57" t="s">
        <v>241</v>
      </c>
      <c r="L20" s="57" t="s">
        <v>241</v>
      </c>
      <c r="M20" s="61">
        <v>1.0133620000000001</v>
      </c>
      <c r="N20" s="62">
        <v>8.8790000999999993E-2</v>
      </c>
      <c r="O20" s="60">
        <v>3.8056790955662199</v>
      </c>
      <c r="P20" s="60">
        <v>3.527094982979865</v>
      </c>
      <c r="Q20" s="60">
        <v>4.08275759692172</v>
      </c>
      <c r="R20" s="442">
        <f t="shared" si="4"/>
        <v>0.27858411258635485</v>
      </c>
      <c r="S20" s="442">
        <f t="shared" si="5"/>
        <v>0.27707850135550016</v>
      </c>
    </row>
    <row r="21" spans="1:23">
      <c r="A21" s="57" t="s">
        <v>263</v>
      </c>
      <c r="B21" s="57">
        <v>6.85</v>
      </c>
      <c r="C21" s="58" t="s">
        <v>264</v>
      </c>
      <c r="D21" s="57" t="s">
        <v>229</v>
      </c>
      <c r="E21" s="57">
        <v>17</v>
      </c>
      <c r="F21" s="59">
        <v>1.0980314197953083</v>
      </c>
      <c r="G21" s="59">
        <v>1.3860744277072987</v>
      </c>
      <c r="H21" s="60">
        <v>4.1014490523660578</v>
      </c>
      <c r="I21" s="60">
        <v>0.56711655995251675</v>
      </c>
      <c r="J21" s="57" t="s">
        <v>240</v>
      </c>
      <c r="K21" s="57" t="s">
        <v>241</v>
      </c>
      <c r="L21" s="57" t="s">
        <v>241</v>
      </c>
      <c r="M21" s="61">
        <v>1.0133620000000001</v>
      </c>
      <c r="N21" s="62">
        <v>8.8790000999999993E-2</v>
      </c>
      <c r="O21" s="60">
        <v>4.0961637451226602</v>
      </c>
      <c r="P21" s="60">
        <v>3.5098178356463268</v>
      </c>
      <c r="Q21" s="60">
        <v>4.6698155151902796</v>
      </c>
      <c r="R21" s="442">
        <f t="shared" si="4"/>
        <v>0.58634590947633347</v>
      </c>
      <c r="S21" s="442">
        <f t="shared" si="5"/>
        <v>0.57365177006761936</v>
      </c>
    </row>
    <row r="22" spans="1:23">
      <c r="A22" s="57" t="s">
        <v>265</v>
      </c>
      <c r="B22" s="57">
        <v>2.82</v>
      </c>
      <c r="C22" s="58" t="s">
        <v>266</v>
      </c>
      <c r="D22" s="57" t="s">
        <v>229</v>
      </c>
      <c r="E22" s="57">
        <v>20</v>
      </c>
      <c r="F22" s="59">
        <v>1.0295477772007144</v>
      </c>
      <c r="G22" s="59">
        <v>1.3690060241707307</v>
      </c>
      <c r="H22" s="60">
        <v>3.1659197200374436</v>
      </c>
      <c r="I22" s="60">
        <v>0.26145922630809482</v>
      </c>
      <c r="J22" s="57" t="s">
        <v>240</v>
      </c>
      <c r="K22" s="57" t="s">
        <v>241</v>
      </c>
      <c r="L22" s="57" t="s">
        <v>241</v>
      </c>
      <c r="M22" s="61">
        <v>1.0133620000000001</v>
      </c>
      <c r="N22" s="62">
        <v>8.8790000999999993E-2</v>
      </c>
      <c r="O22" s="60">
        <v>3.1606996162921299</v>
      </c>
      <c r="P22" s="60">
        <v>2.8689622530609005</v>
      </c>
      <c r="Q22" s="60">
        <v>3.4508320256398219</v>
      </c>
      <c r="R22" s="442">
        <f t="shared" si="4"/>
        <v>0.29173736323122945</v>
      </c>
      <c r="S22" s="442">
        <f t="shared" si="5"/>
        <v>0.29013240934769202</v>
      </c>
    </row>
    <row r="23" spans="1:23">
      <c r="A23" s="57" t="s">
        <v>267</v>
      </c>
      <c r="B23" s="57">
        <v>0.5</v>
      </c>
      <c r="C23" s="58" t="s">
        <v>268</v>
      </c>
      <c r="D23" s="57" t="s">
        <v>269</v>
      </c>
      <c r="E23" s="57">
        <v>18</v>
      </c>
      <c r="F23" s="59">
        <v>0.84521053215708974</v>
      </c>
      <c r="G23" s="59">
        <v>1.3744980755421912</v>
      </c>
      <c r="H23" s="60">
        <v>3.2845024382127113</v>
      </c>
      <c r="I23" s="60">
        <v>0.26770297765963541</v>
      </c>
      <c r="J23" s="57" t="s">
        <v>240</v>
      </c>
      <c r="K23" s="57" t="s">
        <v>241</v>
      </c>
      <c r="L23" s="57" t="s">
        <v>241</v>
      </c>
      <c r="M23" s="61">
        <v>1.0133620000000001</v>
      </c>
      <c r="N23" s="62">
        <v>8.8790000999999993E-2</v>
      </c>
      <c r="O23" s="60">
        <v>3.2792743388136798</v>
      </c>
      <c r="P23" s="60">
        <v>2.9809485652972425</v>
      </c>
      <c r="Q23" s="60">
        <v>3.5767157761264432</v>
      </c>
      <c r="R23" s="442">
        <f t="shared" si="4"/>
        <v>0.2983257735164373</v>
      </c>
      <c r="S23" s="442">
        <f t="shared" si="5"/>
        <v>0.2974414373127634</v>
      </c>
    </row>
    <row r="24" spans="1:23">
      <c r="A24" s="71" t="s">
        <v>270</v>
      </c>
      <c r="B24" s="57">
        <v>6.7</v>
      </c>
      <c r="C24" s="58" t="s">
        <v>271</v>
      </c>
      <c r="D24" s="57" t="s">
        <v>229</v>
      </c>
      <c r="E24" s="57">
        <v>25</v>
      </c>
      <c r="F24" s="59">
        <v>1.2426487367058123</v>
      </c>
      <c r="G24" s="59">
        <v>1.344033614038715</v>
      </c>
      <c r="H24" s="60">
        <v>3.7265263504868642</v>
      </c>
      <c r="I24" s="60">
        <v>0.41280298854351055</v>
      </c>
      <c r="J24" s="57" t="s">
        <v>240</v>
      </c>
      <c r="K24" s="57" t="s">
        <v>241</v>
      </c>
      <c r="L24" s="57" t="s">
        <v>241</v>
      </c>
      <c r="M24" s="61">
        <v>1.0133620000000001</v>
      </c>
      <c r="N24" s="62">
        <v>8.8790000999999993E-2</v>
      </c>
      <c r="O24" s="60">
        <v>3.7212687773413999</v>
      </c>
      <c r="P24" s="60">
        <v>3.2862394497176348</v>
      </c>
      <c r="Q24" s="60">
        <v>4.1539709357177754</v>
      </c>
      <c r="R24" s="442">
        <f t="shared" si="4"/>
        <v>0.43502932762376512</v>
      </c>
      <c r="S24" s="442">
        <f t="shared" si="5"/>
        <v>0.43270215837637549</v>
      </c>
    </row>
    <row r="25" spans="1:23">
      <c r="A25" s="71" t="s">
        <v>272</v>
      </c>
      <c r="B25" s="57">
        <v>3.65</v>
      </c>
      <c r="C25" s="58" t="s">
        <v>273</v>
      </c>
      <c r="D25" s="57" t="s">
        <v>229</v>
      </c>
      <c r="E25" s="57">
        <v>26</v>
      </c>
      <c r="F25" s="59">
        <v>0.86822753828476351</v>
      </c>
      <c r="G25" s="59">
        <v>1.3394699319701102</v>
      </c>
      <c r="H25" s="60">
        <v>3.4434299011440479</v>
      </c>
      <c r="I25" s="60">
        <v>0.3603310311527243</v>
      </c>
      <c r="J25" s="57" t="s">
        <v>240</v>
      </c>
      <c r="K25" s="57" t="s">
        <v>241</v>
      </c>
      <c r="L25" s="57" t="s">
        <v>241</v>
      </c>
      <c r="M25" s="61">
        <v>1.0133620000000001</v>
      </c>
      <c r="N25" s="62">
        <v>8.8790000999999993E-2</v>
      </c>
      <c r="O25" s="60">
        <v>3.4381912303693198</v>
      </c>
      <c r="P25" s="60">
        <v>3.0560265172548302</v>
      </c>
      <c r="Q25" s="60">
        <v>3.8150286208931425</v>
      </c>
      <c r="R25" s="442">
        <f t="shared" si="4"/>
        <v>0.38216471311448963</v>
      </c>
      <c r="S25" s="442">
        <f t="shared" si="5"/>
        <v>0.3768373905238227</v>
      </c>
    </row>
    <row r="26" spans="1:23">
      <c r="A26" s="71" t="s">
        <v>274</v>
      </c>
      <c r="B26" s="57">
        <v>8.75</v>
      </c>
      <c r="C26" s="58" t="s">
        <v>273</v>
      </c>
      <c r="D26" s="57" t="s">
        <v>229</v>
      </c>
      <c r="E26" s="57">
        <v>28</v>
      </c>
      <c r="F26" s="59">
        <v>0.90079411746560378</v>
      </c>
      <c r="G26" s="59">
        <v>1.3307110421243253</v>
      </c>
      <c r="H26" s="60">
        <v>0.58011338602326656</v>
      </c>
      <c r="I26" s="60">
        <v>1.6575215214466938E-2</v>
      </c>
      <c r="J26" s="57" t="s">
        <v>257</v>
      </c>
      <c r="K26" s="65">
        <v>0.98407297216282197</v>
      </c>
      <c r="L26" s="57">
        <v>3.0501021092505811E-4</v>
      </c>
      <c r="M26" s="61">
        <v>0.91250103693779894</v>
      </c>
      <c r="N26" s="62">
        <v>2.9151793543356346E-3</v>
      </c>
      <c r="O26" s="60">
        <v>0.60428394111710404</v>
      </c>
      <c r="P26" s="60">
        <v>0.58565835188894111</v>
      </c>
      <c r="Q26" s="60">
        <v>0.62226641809731165</v>
      </c>
      <c r="R26" s="442">
        <f>O26-P26</f>
        <v>1.8625589228162931E-2</v>
      </c>
      <c r="S26" s="442">
        <f>Q26-O26</f>
        <v>1.7982476980207607E-2</v>
      </c>
    </row>
    <row r="27" spans="1:23">
      <c r="A27" s="71" t="s">
        <v>275</v>
      </c>
      <c r="B27" s="57">
        <v>15</v>
      </c>
      <c r="C27" s="58" t="s">
        <v>276</v>
      </c>
      <c r="D27" s="57" t="s">
        <v>229</v>
      </c>
      <c r="E27" s="57">
        <v>23</v>
      </c>
      <c r="F27" s="59">
        <v>1.0785296259835515</v>
      </c>
      <c r="G27" s="59">
        <v>1.3535657750424301</v>
      </c>
      <c r="H27" s="60">
        <v>0.53335469189839901</v>
      </c>
      <c r="I27" s="60">
        <v>1.8062238748641764E-2</v>
      </c>
      <c r="J27" s="57" t="s">
        <v>257</v>
      </c>
      <c r="K27" s="65">
        <v>0.98407297216282197</v>
      </c>
      <c r="L27" s="57">
        <v>3.0501021092505811E-4</v>
      </c>
      <c r="M27" s="61">
        <v>0.92425665000544599</v>
      </c>
      <c r="N27" s="62">
        <v>2.6340392584576402E-3</v>
      </c>
      <c r="O27" s="60">
        <v>0.55315895126826697</v>
      </c>
      <c r="P27" s="60">
        <v>0.53345126013817268</v>
      </c>
      <c r="Q27" s="60">
        <v>0.57291152130171363</v>
      </c>
      <c r="R27" s="442">
        <f>O27-P27</f>
        <v>1.9707691130094296E-2</v>
      </c>
      <c r="S27" s="442">
        <f>Q27-O27</f>
        <v>1.9752570033446659E-2</v>
      </c>
    </row>
    <row r="28" spans="1:23">
      <c r="A28" s="71" t="s">
        <v>277</v>
      </c>
      <c r="B28" s="57">
        <v>8</v>
      </c>
      <c r="C28" s="58" t="s">
        <v>278</v>
      </c>
      <c r="D28" s="57" t="s">
        <v>229</v>
      </c>
      <c r="E28" s="57">
        <v>23</v>
      </c>
      <c r="F28" s="59">
        <v>0.69598126897947787</v>
      </c>
      <c r="G28" s="59">
        <v>1.3535657750424301</v>
      </c>
      <c r="H28" s="60">
        <v>3.4666039025119249</v>
      </c>
      <c r="I28" s="60">
        <v>0.83211597154805783</v>
      </c>
      <c r="J28" s="57" t="s">
        <v>240</v>
      </c>
      <c r="K28" s="57" t="s">
        <v>241</v>
      </c>
      <c r="L28" s="57" t="s">
        <v>241</v>
      </c>
      <c r="M28" s="61">
        <v>1.0133620000000001</v>
      </c>
      <c r="N28" s="62">
        <v>8.8790000999999993E-2</v>
      </c>
      <c r="O28" s="60">
        <v>3.4613644125745502</v>
      </c>
      <c r="P28" s="60">
        <v>2.6149123395767861</v>
      </c>
      <c r="Q28" s="60">
        <v>4.2975708139697035</v>
      </c>
      <c r="R28" s="442">
        <f t="shared" ref="R28:R33" si="6">O28-P28</f>
        <v>0.84645207299776404</v>
      </c>
      <c r="S28" s="442">
        <f t="shared" ref="S28:S33" si="7">Q28-O28</f>
        <v>0.83620640139515334</v>
      </c>
    </row>
    <row r="29" spans="1:23">
      <c r="A29" s="71" t="s">
        <v>279</v>
      </c>
      <c r="B29" s="57">
        <v>8</v>
      </c>
      <c r="C29" s="58" t="s">
        <v>278</v>
      </c>
      <c r="D29" s="57" t="s">
        <v>229</v>
      </c>
      <c r="E29" s="57">
        <v>31</v>
      </c>
      <c r="F29" s="59">
        <v>1.356079398859436</v>
      </c>
      <c r="G29" s="59">
        <v>1.3184013251939022</v>
      </c>
      <c r="H29" s="60">
        <v>3.6519332769375068</v>
      </c>
      <c r="I29" s="60">
        <v>0.54035044812088995</v>
      </c>
      <c r="J29" s="57" t="s">
        <v>240</v>
      </c>
      <c r="K29" s="57" t="s">
        <v>241</v>
      </c>
      <c r="L29" s="57" t="s">
        <v>241</v>
      </c>
      <c r="M29" s="61">
        <v>1.0133620000000001</v>
      </c>
      <c r="N29" s="62">
        <v>8.8790000999999993E-2</v>
      </c>
      <c r="O29" s="60">
        <v>3.64667948764296</v>
      </c>
      <c r="P29" s="60">
        <v>3.0883435508708428</v>
      </c>
      <c r="Q29" s="60">
        <v>4.194830611263952</v>
      </c>
      <c r="R29" s="442">
        <f t="shared" si="6"/>
        <v>0.55833593677211724</v>
      </c>
      <c r="S29" s="442">
        <f t="shared" si="7"/>
        <v>0.54815112362099194</v>
      </c>
      <c r="W29" s="417"/>
    </row>
    <row r="30" spans="1:23">
      <c r="A30" s="71" t="s">
        <v>20</v>
      </c>
      <c r="B30" s="57">
        <v>6.5</v>
      </c>
      <c r="C30" s="58" t="s">
        <v>280</v>
      </c>
      <c r="D30" s="57" t="s">
        <v>229</v>
      </c>
      <c r="E30" s="57">
        <v>28</v>
      </c>
      <c r="F30" s="59">
        <v>0.81104814586856433</v>
      </c>
      <c r="G30" s="59">
        <v>1.3307110421243253</v>
      </c>
      <c r="H30" s="60">
        <v>4.0591160580499874</v>
      </c>
      <c r="I30" s="60">
        <v>1.4472851437195668</v>
      </c>
      <c r="J30" s="57" t="s">
        <v>240</v>
      </c>
      <c r="K30" s="57" t="s">
        <v>241</v>
      </c>
      <c r="L30" s="57" t="s">
        <v>241</v>
      </c>
      <c r="M30" s="61">
        <v>1.0133620000000001</v>
      </c>
      <c r="N30" s="62">
        <v>8.8790000999999993E-2</v>
      </c>
      <c r="O30" s="60">
        <v>4.0538303760891798</v>
      </c>
      <c r="P30" s="60">
        <v>2.5832419468593235</v>
      </c>
      <c r="Q30" s="60">
        <v>5.4972722990430203</v>
      </c>
      <c r="R30" s="442">
        <f t="shared" si="6"/>
        <v>1.4705884292298563</v>
      </c>
      <c r="S30" s="442">
        <f t="shared" si="7"/>
        <v>1.4434419229538404</v>
      </c>
    </row>
    <row r="31" spans="1:23">
      <c r="A31" s="71" t="s">
        <v>281</v>
      </c>
      <c r="B31" s="57">
        <v>5</v>
      </c>
      <c r="C31" s="58" t="s">
        <v>282</v>
      </c>
      <c r="D31" s="57" t="s">
        <v>269</v>
      </c>
      <c r="E31" s="57">
        <v>33</v>
      </c>
      <c r="F31" s="59">
        <v>0.92762054885871292</v>
      </c>
      <c r="G31" s="59">
        <v>1.3106855812576428</v>
      </c>
      <c r="H31" s="60">
        <v>3.1849482729440499</v>
      </c>
      <c r="I31" s="60">
        <v>8.4060519561020328E-2</v>
      </c>
      <c r="J31" s="57" t="s">
        <v>240</v>
      </c>
      <c r="K31" s="57" t="s">
        <v>241</v>
      </c>
      <c r="L31" s="57" t="s">
        <v>241</v>
      </c>
      <c r="M31" s="61">
        <v>1.0133620000000001</v>
      </c>
      <c r="N31" s="62">
        <v>8.8790000999999993E-2</v>
      </c>
      <c r="O31" s="60">
        <v>3.1797290130248199</v>
      </c>
      <c r="P31" s="60">
        <v>3.0236671257782834</v>
      </c>
      <c r="Q31" s="60">
        <v>3.3332550199910203</v>
      </c>
      <c r="R31" s="442">
        <f t="shared" si="6"/>
        <v>0.15606188724653647</v>
      </c>
      <c r="S31" s="442">
        <f t="shared" si="7"/>
        <v>0.15352600696620033</v>
      </c>
    </row>
    <row r="32" spans="1:23">
      <c r="A32" s="71" t="s">
        <v>47</v>
      </c>
      <c r="B32" s="57">
        <v>22.8</v>
      </c>
      <c r="C32" s="58" t="s">
        <v>283</v>
      </c>
      <c r="D32" s="57" t="s">
        <v>229</v>
      </c>
      <c r="E32" s="57">
        <v>28</v>
      </c>
      <c r="F32" s="59">
        <v>0.70978449043127312</v>
      </c>
      <c r="G32" s="59">
        <v>1.3307110421243253</v>
      </c>
      <c r="H32" s="60">
        <v>6.783528543244949</v>
      </c>
      <c r="I32" s="60">
        <v>0.25153899803503216</v>
      </c>
      <c r="J32" s="57" t="s">
        <v>240</v>
      </c>
      <c r="K32" s="57" t="s">
        <v>241</v>
      </c>
      <c r="L32" s="57" t="s">
        <v>241</v>
      </c>
      <c r="M32" s="61">
        <v>1.0133620000000001</v>
      </c>
      <c r="N32" s="62">
        <v>8.8790000999999993E-2</v>
      </c>
      <c r="O32" s="60">
        <v>6.7780447448795798</v>
      </c>
      <c r="P32" s="60">
        <v>6.4942975799433142</v>
      </c>
      <c r="Q32" s="60">
        <v>7.0593339251461726</v>
      </c>
      <c r="R32" s="442">
        <f t="shared" si="6"/>
        <v>0.28374716493626551</v>
      </c>
      <c r="S32" s="442">
        <f t="shared" si="7"/>
        <v>0.28128918026659289</v>
      </c>
    </row>
    <row r="33" spans="1:19">
      <c r="A33" s="71" t="s">
        <v>40</v>
      </c>
      <c r="B33" s="57">
        <v>2.8</v>
      </c>
      <c r="C33" s="58" t="s">
        <v>284</v>
      </c>
      <c r="D33" s="57" t="s">
        <v>229</v>
      </c>
      <c r="E33" s="57">
        <v>25</v>
      </c>
      <c r="F33" s="59">
        <v>1.3316764382459993</v>
      </c>
      <c r="G33" s="59">
        <v>1.344033614038715</v>
      </c>
      <c r="H33" s="60">
        <v>2.2913051952135701</v>
      </c>
      <c r="I33" s="60">
        <v>4.869974551888738E-2</v>
      </c>
      <c r="J33" s="57" t="s">
        <v>240</v>
      </c>
      <c r="K33" s="57" t="s">
        <v>241</v>
      </c>
      <c r="L33" s="57" t="s">
        <v>241</v>
      </c>
      <c r="M33" s="61">
        <v>1.0133620000000001</v>
      </c>
      <c r="N33" s="62">
        <v>8.8790000999999993E-2</v>
      </c>
      <c r="O33" s="60">
        <v>2.29</v>
      </c>
      <c r="P33" s="60">
        <v>2.1470191618357384</v>
      </c>
      <c r="Q33" s="60">
        <v>2.4262339524825678</v>
      </c>
      <c r="R33" s="442">
        <f t="shared" si="6"/>
        <v>0.14298083816426166</v>
      </c>
      <c r="S33" s="442">
        <f t="shared" si="7"/>
        <v>0.13623395248256776</v>
      </c>
    </row>
    <row r="34" spans="1:19">
      <c r="A34" s="71" t="s">
        <v>285</v>
      </c>
      <c r="B34" s="57">
        <v>3.25</v>
      </c>
      <c r="C34" s="58" t="s">
        <v>286</v>
      </c>
      <c r="D34" s="57" t="s">
        <v>229</v>
      </c>
      <c r="E34" s="72">
        <v>28</v>
      </c>
      <c r="F34" s="59">
        <v>0.66270852353668253</v>
      </c>
      <c r="G34" s="59">
        <v>1.3307110421243253</v>
      </c>
      <c r="H34" s="60">
        <v>0.64661565653522524</v>
      </c>
      <c r="I34" s="60">
        <v>7.834625501623603E-2</v>
      </c>
      <c r="J34" s="57" t="s">
        <v>287</v>
      </c>
      <c r="K34" s="65">
        <v>0.99117575571620364</v>
      </c>
      <c r="L34" s="57">
        <v>2.1368006698527426E-4</v>
      </c>
      <c r="M34" s="61">
        <v>0.94263711980704579</v>
      </c>
      <c r="N34" s="62">
        <v>7.1171015914385455E-3</v>
      </c>
      <c r="O34" s="60">
        <v>0.66331469817507105</v>
      </c>
      <c r="P34" s="60">
        <v>0.57905959006787344</v>
      </c>
      <c r="Q34" s="60">
        <v>0.74656368479532953</v>
      </c>
      <c r="R34" s="442">
        <f>O34-P34</f>
        <v>8.4255108107197607E-2</v>
      </c>
      <c r="S34" s="442">
        <f>Q34-O34</f>
        <v>8.3248986620258481E-2</v>
      </c>
    </row>
    <row r="35" spans="1:19">
      <c r="A35" s="71" t="s">
        <v>288</v>
      </c>
      <c r="B35" s="57">
        <v>14.2</v>
      </c>
      <c r="C35" s="58" t="s">
        <v>289</v>
      </c>
      <c r="D35" s="57" t="s">
        <v>229</v>
      </c>
      <c r="E35" s="72">
        <v>24</v>
      </c>
      <c r="F35" s="59">
        <v>1.1521755678420014</v>
      </c>
      <c r="G35" s="59">
        <v>1.3487295950121818</v>
      </c>
      <c r="H35" s="60">
        <v>1.1156788224522358</v>
      </c>
      <c r="I35" s="60">
        <v>0.12195221033729067</v>
      </c>
      <c r="J35" s="57" t="s">
        <v>252</v>
      </c>
      <c r="K35" s="65">
        <v>1.0091000000000001</v>
      </c>
      <c r="L35" s="57">
        <v>4.0000000000000002E-4</v>
      </c>
      <c r="M35" s="61">
        <v>1.1778345773882648</v>
      </c>
      <c r="N35" s="62">
        <v>2.7305474182293014E-2</v>
      </c>
      <c r="O35" s="60">
        <v>1.0538350314527301</v>
      </c>
      <c r="P35" s="60">
        <v>0.947995747466163</v>
      </c>
      <c r="Q35" s="60">
        <v>1.1539534298340219</v>
      </c>
      <c r="R35" s="442">
        <f>O35-P35</f>
        <v>0.10583928398656706</v>
      </c>
      <c r="S35" s="442">
        <f>Q35-O35</f>
        <v>0.10011839838129188</v>
      </c>
    </row>
    <row r="36" spans="1:19">
      <c r="A36" s="71" t="s">
        <v>63</v>
      </c>
      <c r="B36" s="57">
        <v>3.2</v>
      </c>
      <c r="C36" s="58" t="s">
        <v>290</v>
      </c>
      <c r="D36" s="57" t="s">
        <v>229</v>
      </c>
      <c r="E36" s="72">
        <v>28</v>
      </c>
      <c r="F36" s="59">
        <v>1.1421853856973432</v>
      </c>
      <c r="G36" s="59">
        <v>1.3307110421243253</v>
      </c>
      <c r="H36" s="60">
        <v>0.99346668523356263</v>
      </c>
      <c r="I36" s="60">
        <v>0.17639404810044695</v>
      </c>
      <c r="J36" s="57" t="s">
        <v>291</v>
      </c>
      <c r="K36" s="65">
        <v>1.0005504296613938</v>
      </c>
      <c r="L36" s="57">
        <v>2.5798192443834516E-4</v>
      </c>
      <c r="M36" s="61">
        <v>1.0098076707942887</v>
      </c>
      <c r="N36" s="62">
        <v>5.7299654019694586E-3</v>
      </c>
      <c r="O36" s="60">
        <v>0.99006379958131996</v>
      </c>
      <c r="P36" s="60">
        <v>0.81448553240004096</v>
      </c>
      <c r="Q36" s="60">
        <v>1.1628804869331106</v>
      </c>
      <c r="R36" s="442">
        <f>O36-P36</f>
        <v>0.175578267181279</v>
      </c>
      <c r="S36" s="442">
        <f>Q36-O36</f>
        <v>0.17281668735179068</v>
      </c>
    </row>
    <row r="37" spans="1:19">
      <c r="A37" s="71" t="s">
        <v>292</v>
      </c>
      <c r="B37" s="57">
        <v>4.0999999999999996</v>
      </c>
      <c r="C37" s="58" t="s">
        <v>293</v>
      </c>
      <c r="D37" s="57" t="s">
        <v>229</v>
      </c>
      <c r="E37" s="72">
        <v>25</v>
      </c>
      <c r="F37" s="59">
        <v>0.98842043830447202</v>
      </c>
      <c r="G37" s="59">
        <v>1.344033614038715</v>
      </c>
      <c r="H37" s="60">
        <v>0.89598014590609076</v>
      </c>
      <c r="I37" s="60">
        <v>0.67412665265257055</v>
      </c>
      <c r="J37" s="57" t="s">
        <v>294</v>
      </c>
      <c r="K37" s="65">
        <v>1.0112312118298901</v>
      </c>
      <c r="L37" s="57">
        <v>2.626003589624568E-4</v>
      </c>
      <c r="M37" s="61">
        <v>1.1253937087186183</v>
      </c>
      <c r="N37" s="62">
        <v>0.13724862587720948</v>
      </c>
      <c r="O37" s="60">
        <v>0.85497361323931198</v>
      </c>
      <c r="P37" s="60">
        <v>0.24273521244021162</v>
      </c>
      <c r="Q37" s="60">
        <v>1.3674103669436071</v>
      </c>
      <c r="R37" s="442">
        <f>O37-P37</f>
        <v>0.61223840079910041</v>
      </c>
      <c r="S37" s="442">
        <f>Q37-O37</f>
        <v>0.51243675370429509</v>
      </c>
    </row>
    <row r="38" spans="1:19" s="415" customFormat="1">
      <c r="A38" s="409" t="s">
        <v>295</v>
      </c>
      <c r="B38" s="410">
        <v>6.75</v>
      </c>
      <c r="C38" s="411" t="s">
        <v>296</v>
      </c>
      <c r="D38" s="410" t="s">
        <v>229</v>
      </c>
      <c r="E38" s="412">
        <v>25</v>
      </c>
      <c r="F38" s="413">
        <v>1.2438511489592419</v>
      </c>
      <c r="G38" s="413">
        <v>1.344033614038715</v>
      </c>
      <c r="H38" s="414">
        <v>6.2506047188831859</v>
      </c>
      <c r="I38" s="414">
        <v>4.0182691061320934</v>
      </c>
      <c r="J38" s="410" t="s">
        <v>240</v>
      </c>
      <c r="K38" s="410" t="s">
        <v>241</v>
      </c>
      <c r="L38" s="410" t="s">
        <v>241</v>
      </c>
      <c r="M38" s="61">
        <v>1.0133620000000001</v>
      </c>
      <c r="N38" s="61">
        <v>8.8790000999999993E-2</v>
      </c>
      <c r="O38" s="414">
        <v>6.2451497978633697</v>
      </c>
      <c r="P38" s="414">
        <v>2.1399510329749258</v>
      </c>
      <c r="Q38" s="414">
        <v>10.082802464758631</v>
      </c>
      <c r="R38" s="414">
        <f t="shared" ref="R38:R39" si="8">O38-P38</f>
        <v>4.1051987648884438</v>
      </c>
      <c r="S38" s="414">
        <f t="shared" ref="S38:S39" si="9">Q38-O38</f>
        <v>3.8376526668952611</v>
      </c>
    </row>
    <row r="39" spans="1:19">
      <c r="A39" s="71" t="s">
        <v>297</v>
      </c>
      <c r="B39" s="57">
        <v>2.5</v>
      </c>
      <c r="C39" s="58" t="s">
        <v>298</v>
      </c>
      <c r="D39" s="57" t="s">
        <v>229</v>
      </c>
      <c r="E39" s="72">
        <v>29</v>
      </c>
      <c r="F39" s="59">
        <v>0.63840666916287003</v>
      </c>
      <c r="G39" s="59">
        <v>1.326503013326997</v>
      </c>
      <c r="H39" s="60">
        <v>3.2056698020815775</v>
      </c>
      <c r="I39" s="60">
        <v>9.9459070551355389E-2</v>
      </c>
      <c r="J39" s="57" t="s">
        <v>240</v>
      </c>
      <c r="K39" s="57" t="s">
        <v>241</v>
      </c>
      <c r="L39" s="57" t="s">
        <v>241</v>
      </c>
      <c r="M39" s="61">
        <v>1.0133620000000001</v>
      </c>
      <c r="N39" s="62">
        <v>8.8790000999999993E-2</v>
      </c>
      <c r="O39" s="60">
        <v>3.2004467078991499</v>
      </c>
      <c r="P39" s="60">
        <v>3.036705086064496</v>
      </c>
      <c r="Q39" s="60">
        <v>3.3652784621949219</v>
      </c>
      <c r="R39" s="442">
        <f t="shared" si="8"/>
        <v>0.16374162183465391</v>
      </c>
      <c r="S39" s="442">
        <f t="shared" si="9"/>
        <v>0.16483175429577201</v>
      </c>
    </row>
    <row r="40" spans="1:19" ht="18">
      <c r="A40" s="71" t="s">
        <v>299</v>
      </c>
      <c r="B40" s="57">
        <v>0.1</v>
      </c>
      <c r="C40" s="58" t="s">
        <v>300</v>
      </c>
      <c r="D40" s="57" t="s">
        <v>229</v>
      </c>
      <c r="E40" s="72">
        <v>19</v>
      </c>
      <c r="F40" s="59">
        <v>1.3050538479584917</v>
      </c>
      <c r="G40" s="72">
        <v>1.3744980755421912</v>
      </c>
      <c r="H40" s="60">
        <v>0.52917617074553003</v>
      </c>
      <c r="I40" s="60">
        <v>9.7850264610887125E-2</v>
      </c>
      <c r="J40" s="57" t="s">
        <v>241</v>
      </c>
      <c r="K40" s="57" t="s">
        <v>241</v>
      </c>
      <c r="L40" s="57" t="s">
        <v>241</v>
      </c>
      <c r="M40" s="57" t="s">
        <v>241</v>
      </c>
      <c r="N40" s="62" t="s">
        <v>241</v>
      </c>
      <c r="O40" s="60" t="s">
        <v>241</v>
      </c>
      <c r="P40" s="60" t="s">
        <v>241</v>
      </c>
      <c r="Q40" s="60" t="s">
        <v>241</v>
      </c>
      <c r="R40" s="442" t="s">
        <v>241</v>
      </c>
      <c r="S40" s="442" t="s">
        <v>241</v>
      </c>
    </row>
    <row r="42" spans="1:19">
      <c r="A42" s="155" t="s">
        <v>348</v>
      </c>
      <c r="P42" s="77"/>
    </row>
    <row r="43" spans="1:19">
      <c r="A43" s="155" t="s">
        <v>349</v>
      </c>
      <c r="P43" s="77"/>
    </row>
    <row r="44" spans="1:19">
      <c r="A44" s="156" t="s">
        <v>350</v>
      </c>
      <c r="P44" s="77"/>
    </row>
    <row r="45" spans="1:19">
      <c r="A45" s="157" t="s">
        <v>351</v>
      </c>
      <c r="P45" s="77"/>
    </row>
    <row r="46" spans="1:19">
      <c r="A46" s="157" t="s">
        <v>352</v>
      </c>
      <c r="P46" s="77"/>
    </row>
    <row r="47" spans="1:19">
      <c r="A47" t="s">
        <v>353</v>
      </c>
      <c r="P47" s="77"/>
    </row>
    <row r="48" spans="1:19">
      <c r="A48" t="s">
        <v>354</v>
      </c>
      <c r="P48" s="77"/>
    </row>
    <row r="49" spans="1:16" ht="35" customHeight="1">
      <c r="A49" s="390" t="s">
        <v>355</v>
      </c>
      <c r="B49" s="390"/>
      <c r="C49" s="390"/>
      <c r="D49" s="390"/>
      <c r="E49" s="390"/>
      <c r="F49" s="390"/>
      <c r="G49" s="390"/>
      <c r="H49" s="390"/>
      <c r="I49" s="390"/>
      <c r="J49" s="390"/>
      <c r="P49" s="77"/>
    </row>
    <row r="50" spans="1:16">
      <c r="A50" s="157" t="s">
        <v>356</v>
      </c>
      <c r="P50" s="77"/>
    </row>
    <row r="51" spans="1:16">
      <c r="A51" s="157" t="s">
        <v>357</v>
      </c>
      <c r="P51" s="77"/>
    </row>
    <row r="52" spans="1:16">
      <c r="A52" s="157" t="s">
        <v>358</v>
      </c>
      <c r="P52" s="77"/>
    </row>
    <row r="53" spans="1:16">
      <c r="A53" s="157" t="s">
        <v>359</v>
      </c>
      <c r="P53" s="77"/>
    </row>
    <row r="54" spans="1:16">
      <c r="A54" s="157" t="s">
        <v>360</v>
      </c>
      <c r="P54" s="77"/>
    </row>
    <row r="55" spans="1:16">
      <c r="P55" s="77"/>
    </row>
    <row r="56" spans="1:16">
      <c r="P56" s="77"/>
    </row>
    <row r="57" spans="1:16">
      <c r="P57" s="77"/>
    </row>
    <row r="58" spans="1:16">
      <c r="P58" s="77"/>
    </row>
    <row r="59" spans="1:16">
      <c r="P59" s="77"/>
    </row>
    <row r="60" spans="1:16">
      <c r="P60" s="77"/>
    </row>
    <row r="61" spans="1:16">
      <c r="P61" s="77"/>
    </row>
    <row r="62" spans="1:16" ht="19">
      <c r="A62" s="416"/>
      <c r="P62" s="77"/>
    </row>
    <row r="63" spans="1:16">
      <c r="P63" s="77"/>
    </row>
    <row r="64" spans="1:16">
      <c r="A64" s="188"/>
      <c r="P64" s="77"/>
    </row>
    <row r="65" spans="1:16">
      <c r="A65" s="188"/>
      <c r="P65" s="77"/>
    </row>
    <row r="66" spans="1:16">
      <c r="A66" s="188"/>
      <c r="P66" s="77"/>
    </row>
    <row r="67" spans="1:16">
      <c r="P67" s="77"/>
    </row>
    <row r="68" spans="1:16">
      <c r="P68" s="77"/>
    </row>
    <row r="69" spans="1:16">
      <c r="P69" s="77"/>
    </row>
    <row r="70" spans="1:16" ht="19">
      <c r="A70" s="416"/>
      <c r="P70" s="77"/>
    </row>
    <row r="71" spans="1:16">
      <c r="P71" s="77"/>
    </row>
    <row r="72" spans="1:16">
      <c r="A72" s="188"/>
      <c r="P72" s="77"/>
    </row>
    <row r="73" spans="1:16">
      <c r="A73" s="188"/>
      <c r="P73" s="77"/>
    </row>
    <row r="74" spans="1:16">
      <c r="A74" s="188"/>
      <c r="P74" s="77"/>
    </row>
    <row r="75" spans="1:16">
      <c r="P75" s="77"/>
    </row>
    <row r="76" spans="1:16">
      <c r="P76" s="77"/>
    </row>
    <row r="77" spans="1:16">
      <c r="P77" s="77"/>
    </row>
    <row r="78" spans="1:16" ht="19">
      <c r="A78" s="416"/>
      <c r="P78" s="77"/>
    </row>
    <row r="79" spans="1:16">
      <c r="P79" s="77"/>
    </row>
    <row r="80" spans="1:16">
      <c r="A80" s="188"/>
      <c r="P80" s="77"/>
    </row>
    <row r="81" spans="1:16">
      <c r="A81" s="188"/>
      <c r="P81" s="77"/>
    </row>
    <row r="82" spans="1:16">
      <c r="A82" s="188"/>
      <c r="P82" s="77"/>
    </row>
    <row r="86" spans="1:16" ht="19">
      <c r="A86" s="416"/>
    </row>
    <row r="88" spans="1:16">
      <c r="A88" s="188"/>
    </row>
    <row r="89" spans="1:16">
      <c r="A89" s="188"/>
    </row>
    <row r="90" spans="1:16">
      <c r="A90" s="188"/>
    </row>
    <row r="94" spans="1:16" ht="19">
      <c r="A94" s="416"/>
    </row>
    <row r="96" spans="1:16">
      <c r="A96" s="188"/>
    </row>
    <row r="97" spans="1:1">
      <c r="A97" s="188"/>
    </row>
    <row r="98" spans="1:1">
      <c r="A98" s="188"/>
    </row>
    <row r="102" spans="1:1" ht="19">
      <c r="A102" s="416"/>
    </row>
    <row r="104" spans="1:1">
      <c r="A104" s="188"/>
    </row>
    <row r="105" spans="1:1">
      <c r="A105" s="188"/>
    </row>
    <row r="106" spans="1:1">
      <c r="A106" s="188"/>
    </row>
    <row r="110" spans="1:1" ht="19">
      <c r="A110" s="416"/>
    </row>
    <row r="112" spans="1:1">
      <c r="A112" s="188"/>
    </row>
    <row r="114" spans="1:1">
      <c r="A114" s="188"/>
    </row>
    <row r="116" spans="1:1">
      <c r="A116" s="188"/>
    </row>
    <row r="118" spans="1:1">
      <c r="A118" s="188"/>
    </row>
    <row r="120" spans="1:1">
      <c r="A120" s="188"/>
    </row>
    <row r="122" spans="1:1">
      <c r="A122" s="188"/>
    </row>
    <row r="124" spans="1:1">
      <c r="A124" s="188"/>
    </row>
    <row r="126" spans="1:1">
      <c r="A126" s="188"/>
    </row>
    <row r="128" spans="1:1">
      <c r="A128" s="188"/>
    </row>
    <row r="130" spans="1:1">
      <c r="A130" s="188"/>
    </row>
  </sheetData>
  <mergeCells count="1">
    <mergeCell ref="A49:J49"/>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90A8B-BE14-144B-A419-DA990FDDBE25}">
  <dimension ref="A1:H51"/>
  <sheetViews>
    <sheetView workbookViewId="0">
      <selection activeCell="I13" sqref="I13"/>
    </sheetView>
  </sheetViews>
  <sheetFormatPr baseColWidth="10" defaultRowHeight="16"/>
  <cols>
    <col min="1" max="1" width="16.6640625" customWidth="1"/>
    <col min="2" max="3" width="10.83203125" style="415"/>
    <col min="5" max="5" width="10.83203125" style="251"/>
    <col min="8" max="8" width="21.1640625" bestFit="1" customWidth="1"/>
  </cols>
  <sheetData>
    <row r="1" spans="1:8" s="434" customFormat="1" ht="22">
      <c r="A1" s="434" t="s">
        <v>1720</v>
      </c>
      <c r="E1" s="435"/>
    </row>
    <row r="2" spans="1:8" ht="51">
      <c r="A2" s="54" t="s">
        <v>1713</v>
      </c>
      <c r="B2" s="73" t="s">
        <v>1702</v>
      </c>
      <c r="C2" s="73" t="s">
        <v>1703</v>
      </c>
      <c r="D2" s="73" t="s">
        <v>1704</v>
      </c>
      <c r="E2" s="418" t="s">
        <v>1705</v>
      </c>
      <c r="F2" s="73" t="s">
        <v>1706</v>
      </c>
      <c r="G2" s="73" t="s">
        <v>1707</v>
      </c>
      <c r="H2" s="73" t="s">
        <v>1708</v>
      </c>
    </row>
    <row r="3" spans="1:8">
      <c r="A3" s="436"/>
      <c r="B3" s="437"/>
      <c r="C3" s="437"/>
      <c r="D3" s="437"/>
      <c r="E3" s="438"/>
      <c r="F3" s="439"/>
      <c r="G3" s="439"/>
      <c r="H3" s="440"/>
    </row>
    <row r="4" spans="1:8">
      <c r="A4" s="419" t="s">
        <v>1709</v>
      </c>
      <c r="B4" s="420"/>
      <c r="C4" s="420"/>
      <c r="D4" s="420"/>
      <c r="E4" s="421"/>
      <c r="F4" s="421"/>
      <c r="G4" s="421"/>
      <c r="H4" s="422"/>
    </row>
    <row r="5" spans="1:8">
      <c r="A5" s="60">
        <v>0.55315895126826697</v>
      </c>
      <c r="B5" s="414">
        <v>1.9707691130094296E-2</v>
      </c>
      <c r="C5" s="414">
        <v>1.9752570033446659E-2</v>
      </c>
      <c r="D5" s="64">
        <f>(B5+C5)/2</f>
        <v>1.9730130581770478E-2</v>
      </c>
    </row>
    <row r="6" spans="1:8">
      <c r="A6" s="60">
        <v>0.57142767903677205</v>
      </c>
      <c r="B6" s="414">
        <v>2.289681354301587E-2</v>
      </c>
      <c r="C6" s="414">
        <v>2.2258832863059186E-2</v>
      </c>
      <c r="D6" s="64">
        <f t="shared" ref="D6:D9" si="0">(B6+C6)/2</f>
        <v>2.2577823203037528E-2</v>
      </c>
    </row>
    <row r="7" spans="1:8">
      <c r="A7" s="60">
        <v>0.60428394111710404</v>
      </c>
      <c r="B7" s="414">
        <v>1.8625589228162931E-2</v>
      </c>
      <c r="C7" s="414">
        <v>1.7982476980207607E-2</v>
      </c>
      <c r="D7" s="64">
        <f t="shared" si="0"/>
        <v>1.8304033104185269E-2</v>
      </c>
    </row>
    <row r="8" spans="1:8">
      <c r="A8" s="60">
        <v>0.65319867904208095</v>
      </c>
      <c r="B8" s="414">
        <v>6.6463175855164591E-2</v>
      </c>
      <c r="C8" s="414">
        <v>6.4307651583822456E-2</v>
      </c>
      <c r="D8" s="64">
        <f t="shared" si="0"/>
        <v>6.5385413719493524E-2</v>
      </c>
    </row>
    <row r="9" spans="1:8">
      <c r="A9" s="60">
        <v>0.66331469817507105</v>
      </c>
      <c r="B9" s="414">
        <v>8.4255108107197607E-2</v>
      </c>
      <c r="C9" s="414">
        <v>8.3248986620258481E-2</v>
      </c>
      <c r="D9" s="64">
        <f t="shared" si="0"/>
        <v>8.3752047363728044E-2</v>
      </c>
      <c r="E9" s="423">
        <f>COUNT(A5:A9)</f>
        <v>5</v>
      </c>
      <c r="F9" s="64">
        <f>MAX(A5:A9)</f>
        <v>0.66331469817507105</v>
      </c>
      <c r="G9" s="64">
        <f>MIN(A5:A9)</f>
        <v>0.55315895126826697</v>
      </c>
      <c r="H9" s="64">
        <f>AVERAGE(D5:D9)</f>
        <v>4.1949889594442971E-2</v>
      </c>
    </row>
    <row r="11" spans="1:8">
      <c r="A11" s="426" t="s">
        <v>1710</v>
      </c>
      <c r="B11" s="426"/>
      <c r="C11" s="426"/>
      <c r="D11" s="426"/>
    </row>
    <row r="12" spans="1:8">
      <c r="A12" s="427" t="s">
        <v>1711</v>
      </c>
      <c r="B12" s="427"/>
      <c r="C12" s="427"/>
      <c r="D12" s="427"/>
      <c r="E12" s="428"/>
      <c r="F12" s="429"/>
      <c r="G12" s="429"/>
      <c r="H12" s="429"/>
    </row>
    <row r="13" spans="1:8">
      <c r="A13" s="60">
        <v>0.85497361323931198</v>
      </c>
      <c r="B13" s="414">
        <v>0.61223840079910041</v>
      </c>
      <c r="C13" s="414">
        <v>0.51243675370429509</v>
      </c>
      <c r="D13" s="64">
        <f>(B13+C13)/2</f>
        <v>0.56233757725169775</v>
      </c>
      <c r="E13" s="428"/>
      <c r="F13" s="429"/>
      <c r="G13" s="429"/>
      <c r="H13" s="429"/>
    </row>
    <row r="14" spans="1:8">
      <c r="A14" s="60">
        <v>0.99006379958131996</v>
      </c>
      <c r="B14" s="414">
        <v>0.175578267181279</v>
      </c>
      <c r="C14" s="414">
        <v>0.17281668735179068</v>
      </c>
      <c r="D14" s="64">
        <f>(B14+C14)/2</f>
        <v>0.17419747726653484</v>
      </c>
      <c r="E14" s="428"/>
      <c r="F14" s="429"/>
      <c r="G14" s="429"/>
      <c r="H14" s="429"/>
    </row>
    <row r="15" spans="1:8">
      <c r="A15" s="60">
        <v>1.0538350314527301</v>
      </c>
      <c r="B15" s="414">
        <v>0.10583928398656706</v>
      </c>
      <c r="C15" s="414">
        <v>0.10011839838129188</v>
      </c>
      <c r="D15" s="64">
        <f t="shared" ref="D15:D23" si="1">(B15+C15)/2</f>
        <v>0.10297884118392947</v>
      </c>
    </row>
    <row r="16" spans="1:8">
      <c r="A16" s="60">
        <v>1.0714513037539199</v>
      </c>
      <c r="B16" s="414">
        <v>0.1720206995474759</v>
      </c>
      <c r="C16" s="414">
        <v>0.15854869624608003</v>
      </c>
      <c r="D16" s="64">
        <f t="shared" si="1"/>
        <v>0.16528469789677797</v>
      </c>
    </row>
    <row r="17" spans="1:8">
      <c r="A17" s="60">
        <v>1.29117007681264</v>
      </c>
      <c r="B17" s="414">
        <v>0.26117007681263993</v>
      </c>
      <c r="C17" s="414">
        <v>0.22643154538823995</v>
      </c>
      <c r="D17" s="64">
        <f t="shared" si="1"/>
        <v>0.24380081110043994</v>
      </c>
    </row>
    <row r="18" spans="1:8">
      <c r="A18" s="60">
        <v>1.32520583033512</v>
      </c>
      <c r="B18" s="414">
        <v>0.1837454079132379</v>
      </c>
      <c r="C18" s="414">
        <v>0.17464583263000355</v>
      </c>
      <c r="D18" s="64">
        <f t="shared" si="1"/>
        <v>0.17919562027162073</v>
      </c>
    </row>
    <row r="19" spans="1:8">
      <c r="A19" s="60">
        <v>1.3704332213377599</v>
      </c>
      <c r="B19" s="414">
        <v>0.10805932788360884</v>
      </c>
      <c r="C19" s="414">
        <v>9.6985380450243186E-2</v>
      </c>
      <c r="D19" s="64">
        <f t="shared" si="1"/>
        <v>0.10252235416692601</v>
      </c>
    </row>
    <row r="20" spans="1:8">
      <c r="A20" s="430" t="s">
        <v>1712</v>
      </c>
      <c r="B20" s="425"/>
      <c r="C20" s="425"/>
      <c r="D20" s="429"/>
    </row>
    <row r="21" spans="1:8">
      <c r="A21" s="60">
        <v>2.0144762809158401</v>
      </c>
      <c r="B21" s="414">
        <v>0.17490238331922003</v>
      </c>
      <c r="C21" s="414">
        <v>0.16159834075924984</v>
      </c>
      <c r="D21" s="64">
        <f t="shared" si="1"/>
        <v>0.16825036203923494</v>
      </c>
    </row>
    <row r="22" spans="1:8">
      <c r="A22" s="60">
        <v>2.1882613648441902</v>
      </c>
      <c r="B22" s="414">
        <v>0.14083851942243619</v>
      </c>
      <c r="C22" s="414">
        <v>0.14061104602308827</v>
      </c>
      <c r="D22" s="64">
        <f t="shared" si="1"/>
        <v>0.14072478272276223</v>
      </c>
    </row>
    <row r="23" spans="1:8">
      <c r="A23" s="60">
        <v>2.29</v>
      </c>
      <c r="B23" s="414">
        <v>0.14298083816426166</v>
      </c>
      <c r="C23" s="414">
        <v>0.13623395248256776</v>
      </c>
      <c r="D23" s="64">
        <f t="shared" si="1"/>
        <v>0.13960739532341471</v>
      </c>
      <c r="E23" s="423">
        <f>COUNT(A13:A23)</f>
        <v>10</v>
      </c>
      <c r="F23" s="60">
        <f>MAX(A13:A19,A21:A23)</f>
        <v>2.29</v>
      </c>
      <c r="G23" s="60">
        <f>MIN(A13:A19,A21:A23)</f>
        <v>0.85497361323931198</v>
      </c>
      <c r="H23" s="64">
        <f>AVERAGE(D13:D23)</f>
        <v>0.19788999192233386</v>
      </c>
    </row>
    <row r="24" spans="1:8">
      <c r="A24" s="424"/>
      <c r="B24" s="425"/>
      <c r="C24" s="425"/>
    </row>
    <row r="25" spans="1:8">
      <c r="A25" s="426" t="s">
        <v>451</v>
      </c>
      <c r="B25" s="426"/>
      <c r="C25" s="426"/>
      <c r="D25" s="426"/>
    </row>
    <row r="26" spans="1:8">
      <c r="A26" s="60">
        <v>3.1606996162921299</v>
      </c>
      <c r="B26" s="414">
        <v>0.29173736323122945</v>
      </c>
      <c r="C26" s="414">
        <v>0.29013240934769202</v>
      </c>
      <c r="D26" s="64">
        <f t="shared" ref="D26:D41" si="2">(B26+C26)/2</f>
        <v>0.29093488628946074</v>
      </c>
    </row>
    <row r="27" spans="1:8">
      <c r="A27" s="60">
        <v>3.1797290130248199</v>
      </c>
      <c r="B27" s="414">
        <v>0.15606188724653647</v>
      </c>
      <c r="C27" s="414">
        <v>0.15352600696620033</v>
      </c>
      <c r="D27" s="64">
        <f t="shared" si="2"/>
        <v>0.1547939471063684</v>
      </c>
    </row>
    <row r="28" spans="1:8">
      <c r="A28" s="60">
        <v>3.2004467078991499</v>
      </c>
      <c r="B28" s="414">
        <v>0.16374162183465391</v>
      </c>
      <c r="C28" s="414">
        <v>0.16483175429577201</v>
      </c>
      <c r="D28" s="64">
        <f t="shared" si="2"/>
        <v>0.16428668806521296</v>
      </c>
    </row>
    <row r="29" spans="1:8">
      <c r="A29" s="60">
        <v>3.2792743388136798</v>
      </c>
      <c r="B29" s="414">
        <v>0.2983257735164373</v>
      </c>
      <c r="C29" s="414">
        <v>0.2974414373127634</v>
      </c>
      <c r="D29" s="64">
        <f t="shared" si="2"/>
        <v>0.29788360541460035</v>
      </c>
    </row>
    <row r="30" spans="1:8">
      <c r="A30" s="60">
        <v>3.3525741651811201</v>
      </c>
      <c r="B30" s="414">
        <v>0.1701926496212165</v>
      </c>
      <c r="C30" s="414">
        <v>0.16770293818250215</v>
      </c>
      <c r="D30" s="64">
        <f t="shared" si="2"/>
        <v>0.16894779390185932</v>
      </c>
    </row>
    <row r="31" spans="1:8">
      <c r="A31" s="60">
        <v>3.4381912303693198</v>
      </c>
      <c r="B31" s="414">
        <v>0.38216471311448963</v>
      </c>
      <c r="C31" s="414">
        <v>0.3768373905238227</v>
      </c>
      <c r="D31" s="64">
        <f t="shared" si="2"/>
        <v>0.37950105181915617</v>
      </c>
    </row>
    <row r="32" spans="1:8">
      <c r="A32" s="60">
        <v>3.4613644125745502</v>
      </c>
      <c r="B32" s="414">
        <v>0.84645207299776404</v>
      </c>
      <c r="C32" s="414">
        <v>0.83620640139515334</v>
      </c>
      <c r="D32" s="64">
        <f t="shared" si="2"/>
        <v>0.84132923719645869</v>
      </c>
    </row>
    <row r="33" spans="1:8">
      <c r="A33" s="60">
        <v>3.64667948764296</v>
      </c>
      <c r="B33" s="414">
        <v>0.55833593677211724</v>
      </c>
      <c r="C33" s="414">
        <v>0.54815112362099194</v>
      </c>
      <c r="D33" s="64">
        <f t="shared" si="2"/>
        <v>0.55324353019655459</v>
      </c>
    </row>
    <row r="34" spans="1:8">
      <c r="A34" s="60">
        <v>3.7212687773413999</v>
      </c>
      <c r="B34" s="414">
        <v>0.43502932762376512</v>
      </c>
      <c r="C34" s="414">
        <v>0.43270215837637549</v>
      </c>
      <c r="D34" s="64">
        <f t="shared" si="2"/>
        <v>0.4338657430000703</v>
      </c>
    </row>
    <row r="35" spans="1:8">
      <c r="A35" s="60">
        <v>3.73902704901132</v>
      </c>
      <c r="B35" s="414">
        <v>0.55756225033484652</v>
      </c>
      <c r="C35" s="414">
        <v>0.54207520154863209</v>
      </c>
      <c r="D35" s="64">
        <f t="shared" si="2"/>
        <v>0.54981872594173931</v>
      </c>
    </row>
    <row r="36" spans="1:8">
      <c r="A36" s="60">
        <v>3.7845221141048002</v>
      </c>
      <c r="B36" s="414">
        <v>0.33573945776064118</v>
      </c>
      <c r="C36" s="414">
        <v>0.33148012419744433</v>
      </c>
      <c r="D36" s="64">
        <f t="shared" si="2"/>
        <v>0.33360979097904275</v>
      </c>
    </row>
    <row r="37" spans="1:8">
      <c r="A37" s="60">
        <v>3.8056790955662199</v>
      </c>
      <c r="B37" s="414">
        <v>0.27858411258635485</v>
      </c>
      <c r="C37" s="414">
        <v>0.27707850135550016</v>
      </c>
      <c r="D37" s="64">
        <f t="shared" si="2"/>
        <v>0.27783130697092751</v>
      </c>
    </row>
    <row r="38" spans="1:8">
      <c r="A38" s="60">
        <v>3.9964973064632101</v>
      </c>
      <c r="B38" s="414">
        <v>0.68990477665489669</v>
      </c>
      <c r="C38" s="414">
        <v>0.68519024392719707</v>
      </c>
      <c r="D38" s="64">
        <f t="shared" si="2"/>
        <v>0.68754751029104688</v>
      </c>
    </row>
    <row r="39" spans="1:8">
      <c r="A39" s="60">
        <v>4.0538303760891798</v>
      </c>
      <c r="B39" s="414">
        <v>1.4705884292298563</v>
      </c>
      <c r="C39" s="414">
        <v>1.4434419229538404</v>
      </c>
      <c r="D39" s="64">
        <f t="shared" si="2"/>
        <v>1.4570151760918484</v>
      </c>
    </row>
    <row r="40" spans="1:8">
      <c r="A40" s="60">
        <v>4.0961637451226602</v>
      </c>
      <c r="B40" s="414">
        <v>0.58634590947633347</v>
      </c>
      <c r="C40" s="414">
        <v>0.57365177006761936</v>
      </c>
      <c r="D40" s="64">
        <f t="shared" si="2"/>
        <v>0.57999883977197642</v>
      </c>
    </row>
    <row r="41" spans="1:8">
      <c r="A41" s="414">
        <v>4.09750525231878</v>
      </c>
      <c r="B41" s="414">
        <v>0.75279830512322476</v>
      </c>
      <c r="C41" s="414">
        <v>0.75092741888763825</v>
      </c>
      <c r="D41" s="64">
        <f t="shared" si="2"/>
        <v>0.75186286200543151</v>
      </c>
      <c r="E41" s="431">
        <f>COUNT(A26:A41)</f>
        <v>16</v>
      </c>
      <c r="F41" s="414">
        <f>MAX(A26:A41)</f>
        <v>4.09750525231878</v>
      </c>
      <c r="G41" s="414">
        <f>MIN(A26:A41)</f>
        <v>3.1606996162921299</v>
      </c>
      <c r="H41" s="432">
        <f>AVERAGE(D26:D40)</f>
        <v>0.47804052220242155</v>
      </c>
    </row>
    <row r="42" spans="1:8">
      <c r="A42" s="430"/>
      <c r="B42" s="430"/>
      <c r="C42" s="430"/>
    </row>
    <row r="43" spans="1:8">
      <c r="A43" s="433" t="s">
        <v>452</v>
      </c>
      <c r="B43" s="433"/>
      <c r="C43" s="433"/>
      <c r="D43" s="433"/>
    </row>
    <row r="44" spans="1:8">
      <c r="A44" s="414">
        <v>6.2451497978633697</v>
      </c>
      <c r="B44" s="414">
        <v>4.1051987648884438</v>
      </c>
      <c r="C44" s="414">
        <v>3.8376526668952611</v>
      </c>
      <c r="D44" s="64">
        <f t="shared" ref="D44:D50" si="3">(B44+C44)/2</f>
        <v>3.9714257158918524</v>
      </c>
    </row>
    <row r="45" spans="1:8">
      <c r="A45" s="60">
        <v>6.3534674784420702</v>
      </c>
      <c r="B45" s="414">
        <v>0.45870007003546753</v>
      </c>
      <c r="C45" s="414">
        <v>0.45379272566594153</v>
      </c>
      <c r="D45" s="64">
        <f t="shared" si="3"/>
        <v>0.45624639785070453</v>
      </c>
    </row>
    <row r="46" spans="1:8">
      <c r="A46" s="60">
        <v>6.4325492981345596</v>
      </c>
      <c r="B46" s="414">
        <v>0.35421513495479573</v>
      </c>
      <c r="C46" s="414">
        <v>0.35041484675544332</v>
      </c>
      <c r="D46" s="64">
        <f t="shared" si="3"/>
        <v>0.35231499085511953</v>
      </c>
    </row>
    <row r="47" spans="1:8">
      <c r="A47" s="60">
        <v>6.6206565709137299</v>
      </c>
      <c r="B47" s="414">
        <v>0.37609255457054047</v>
      </c>
      <c r="C47" s="414">
        <v>0.35242058158443257</v>
      </c>
      <c r="D47" s="64">
        <f t="shared" si="3"/>
        <v>0.36425656807748652</v>
      </c>
    </row>
    <row r="48" spans="1:8">
      <c r="A48" s="60">
        <v>6.7780447448795798</v>
      </c>
      <c r="B48" s="414">
        <v>0.28374716493626551</v>
      </c>
      <c r="C48" s="414">
        <v>0.28128918026659289</v>
      </c>
      <c r="D48" s="64">
        <f t="shared" si="3"/>
        <v>0.2825181726014292</v>
      </c>
    </row>
    <row r="49" spans="1:8">
      <c r="A49" s="60">
        <v>6.7961666720116396</v>
      </c>
      <c r="B49" s="414">
        <v>0.35857106195841837</v>
      </c>
      <c r="C49" s="414">
        <v>0.34697254842878511</v>
      </c>
      <c r="D49" s="64">
        <f t="shared" si="3"/>
        <v>0.35277180519360174</v>
      </c>
    </row>
    <row r="50" spans="1:8">
      <c r="A50" s="60">
        <v>7.44441145977434</v>
      </c>
      <c r="B50" s="414">
        <v>0.49267476411504063</v>
      </c>
      <c r="C50" s="414">
        <v>0.46068708646182621</v>
      </c>
      <c r="D50" s="64">
        <f t="shared" si="3"/>
        <v>0.47668092528843342</v>
      </c>
      <c r="E50" s="411">
        <f>COUNT(A44:A50)</f>
        <v>7</v>
      </c>
      <c r="F50" s="432">
        <f>MAX(A44:A50)</f>
        <v>7.44441145977434</v>
      </c>
      <c r="G50" s="432">
        <f>MIN(A44:A50)</f>
        <v>6.2451497978633697</v>
      </c>
      <c r="H50" s="432">
        <f>AVERAGE(D44:D50)</f>
        <v>0.89374493939408961</v>
      </c>
    </row>
    <row r="51" spans="1:8">
      <c r="A51" s="424"/>
      <c r="B51" s="425"/>
      <c r="C51" s="425"/>
      <c r="D51" s="77"/>
    </row>
  </sheetData>
  <mergeCells count="4">
    <mergeCell ref="A4:H4"/>
    <mergeCell ref="A11:D11"/>
    <mergeCell ref="A25:D25"/>
    <mergeCell ref="A43:D4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C8CA-C47B-4B47-9E1C-861456A9D383}">
  <dimension ref="A1:H28"/>
  <sheetViews>
    <sheetView workbookViewId="0">
      <selection activeCell="N29" sqref="N29"/>
    </sheetView>
  </sheetViews>
  <sheetFormatPr baseColWidth="10" defaultColWidth="11.5" defaultRowHeight="16"/>
  <cols>
    <col min="2" max="2" width="15.1640625" customWidth="1"/>
    <col min="3" max="3" width="12.1640625" bestFit="1" customWidth="1"/>
    <col min="4" max="4" width="12.83203125" bestFit="1" customWidth="1"/>
    <col min="5" max="5" width="11.83203125" customWidth="1"/>
    <col min="6" max="7" width="12.1640625" bestFit="1" customWidth="1"/>
    <col min="8" max="8" width="15" bestFit="1" customWidth="1"/>
  </cols>
  <sheetData>
    <row r="1" spans="1:8" s="151" customFormat="1" ht="54">
      <c r="A1" s="73" t="s">
        <v>102</v>
      </c>
      <c r="B1" s="73" t="s">
        <v>301</v>
      </c>
      <c r="C1" s="73" t="s">
        <v>302</v>
      </c>
      <c r="D1" s="73" t="s">
        <v>303</v>
      </c>
      <c r="E1" s="73" t="s">
        <v>304</v>
      </c>
      <c r="F1" s="73" t="s">
        <v>305</v>
      </c>
      <c r="G1" s="73" t="s">
        <v>306</v>
      </c>
      <c r="H1" s="73" t="s">
        <v>307</v>
      </c>
    </row>
    <row r="2" spans="1:8">
      <c r="A2" s="74" t="s">
        <v>308</v>
      </c>
    </row>
    <row r="3" spans="1:8">
      <c r="A3" s="58" t="s">
        <v>55</v>
      </c>
      <c r="B3" s="75">
        <v>1.0015000000000001</v>
      </c>
      <c r="C3" s="75">
        <v>2.9999999999999997E-4</v>
      </c>
      <c r="D3" s="75">
        <v>1.063132560147231</v>
      </c>
      <c r="E3" s="75">
        <v>2.0923119445001245E-2</v>
      </c>
      <c r="F3" s="64">
        <v>1.3481587306156038</v>
      </c>
      <c r="G3" s="64">
        <v>0.19019687758132811</v>
      </c>
      <c r="H3" s="58" t="s">
        <v>227</v>
      </c>
    </row>
    <row r="4" spans="1:8">
      <c r="A4" s="58" t="s">
        <v>54</v>
      </c>
      <c r="B4" s="75">
        <v>1.006755799840152</v>
      </c>
      <c r="C4" s="75">
        <v>2.5448729190119513E-4</v>
      </c>
      <c r="D4" s="75">
        <v>1.1398528900696401</v>
      </c>
      <c r="E4" s="75">
        <v>3.4601156220708001E-2</v>
      </c>
      <c r="F4" s="64">
        <v>1.1202776247013009</v>
      </c>
      <c r="G4" s="64">
        <v>0.19041977311670202</v>
      </c>
      <c r="H4" s="58" t="s">
        <v>231</v>
      </c>
    </row>
    <row r="5" spans="1:8">
      <c r="A5" s="58" t="s">
        <v>92</v>
      </c>
      <c r="B5" s="75">
        <v>1.0048727707534759</v>
      </c>
      <c r="C5" s="75">
        <v>5.7407152600686079E-4</v>
      </c>
      <c r="D5" s="75">
        <v>1.0244431333636261</v>
      </c>
      <c r="E5" s="75">
        <v>2.9100799781356761E-3</v>
      </c>
      <c r="F5" s="64">
        <v>0.57799479603605508</v>
      </c>
      <c r="G5" s="64">
        <v>2.3141966075710757E-2</v>
      </c>
      <c r="H5" s="58" t="s">
        <v>259</v>
      </c>
    </row>
    <row r="6" spans="1:8">
      <c r="A6" s="58" t="s">
        <v>94</v>
      </c>
      <c r="B6" s="75">
        <v>0.98719648108595504</v>
      </c>
      <c r="C6" s="75">
        <v>3.0700986600577454E-4</v>
      </c>
      <c r="D6" s="75">
        <v>0.93102166634205186</v>
      </c>
      <c r="E6" s="75">
        <v>3.0700986600577454E-4</v>
      </c>
      <c r="F6" s="64">
        <v>0.57799479603605508</v>
      </c>
      <c r="G6" s="64">
        <v>2.3141966075710757E-2</v>
      </c>
      <c r="H6" s="58" t="s">
        <v>259</v>
      </c>
    </row>
    <row r="7" spans="1:8">
      <c r="A7" s="58" t="s">
        <v>95</v>
      </c>
      <c r="B7" s="75">
        <v>0.9840729721628223</v>
      </c>
      <c r="C7" s="75">
        <v>0</v>
      </c>
      <c r="D7" s="75">
        <v>0.91250103693779894</v>
      </c>
      <c r="E7" s="75">
        <v>2.9151793543356346E-3</v>
      </c>
      <c r="F7" s="64">
        <v>0.58011338602326656</v>
      </c>
      <c r="G7" s="64">
        <v>1.6575215214466938E-2</v>
      </c>
      <c r="H7" s="58" t="s">
        <v>274</v>
      </c>
    </row>
    <row r="8" spans="1:8">
      <c r="A8" s="58" t="s">
        <v>66</v>
      </c>
      <c r="B8" s="75">
        <v>1.006692689549491</v>
      </c>
      <c r="C8" s="75">
        <v>4.6634007121292785E-4</v>
      </c>
      <c r="D8" s="75">
        <v>1.0779933778311344</v>
      </c>
      <c r="E8" s="75">
        <v>9.7476443607289645E-2</v>
      </c>
      <c r="F8" s="64">
        <v>0.89598014590609076</v>
      </c>
      <c r="G8" s="64">
        <v>0.67412665265257055</v>
      </c>
      <c r="H8" s="58" t="s">
        <v>292</v>
      </c>
    </row>
    <row r="9" spans="1:8">
      <c r="A9" s="58" t="s">
        <v>76</v>
      </c>
      <c r="B9" s="75">
        <v>0.99117575571620364</v>
      </c>
      <c r="C9" s="75">
        <v>2.1368006698527426E-4</v>
      </c>
      <c r="D9" s="75">
        <v>0.94263711980704579</v>
      </c>
      <c r="E9" s="75">
        <v>7.1171015914385455E-3</v>
      </c>
      <c r="F9" s="64">
        <v>0.64661565653522524</v>
      </c>
      <c r="G9" s="64">
        <v>7.834625501623603E-2</v>
      </c>
      <c r="H9" s="58" t="s">
        <v>285</v>
      </c>
    </row>
    <row r="10" spans="1:8">
      <c r="A10" s="58" t="s">
        <v>309</v>
      </c>
      <c r="B10" s="75">
        <v>1.0090874920331518</v>
      </c>
      <c r="C10" s="75">
        <v>4.0000000000000002E-4</v>
      </c>
      <c r="D10" s="75">
        <v>1.1778345773882648</v>
      </c>
      <c r="E10" s="75">
        <v>2.7305474182293014E-2</v>
      </c>
      <c r="F10" s="64">
        <v>1.1156788224522358</v>
      </c>
      <c r="G10" s="64">
        <v>0.12195221033729067</v>
      </c>
      <c r="H10" s="58" t="s">
        <v>288</v>
      </c>
    </row>
    <row r="11" spans="1:8">
      <c r="A11" s="58" t="s">
        <v>63</v>
      </c>
      <c r="B11" s="75">
        <v>1.0005504296613938</v>
      </c>
      <c r="C11" s="75">
        <v>2.5798192443834516E-4</v>
      </c>
      <c r="D11" s="75">
        <v>1.0098076707942887</v>
      </c>
      <c r="E11" s="75">
        <v>5.7299654019694586E-3</v>
      </c>
      <c r="F11" s="64">
        <v>0.99346668523356263</v>
      </c>
      <c r="G11" s="64">
        <v>0.17639404810044695</v>
      </c>
      <c r="H11" s="58" t="s">
        <v>63</v>
      </c>
    </row>
    <row r="12" spans="1:8">
      <c r="A12" s="58" t="s">
        <v>65</v>
      </c>
      <c r="B12" s="75">
        <v>1.0112312118298901</v>
      </c>
      <c r="C12" s="75">
        <v>2.626003589624568E-4</v>
      </c>
      <c r="D12" s="75">
        <v>1.1253937087186183</v>
      </c>
      <c r="E12" s="75">
        <v>0.13724862587720948</v>
      </c>
      <c r="F12" s="64">
        <v>0.89598014590609076</v>
      </c>
      <c r="G12" s="64">
        <v>0.67412665265257055</v>
      </c>
      <c r="H12" s="58" t="s">
        <v>292</v>
      </c>
    </row>
    <row r="13" spans="1:8">
      <c r="A13" s="58" t="s">
        <v>69</v>
      </c>
      <c r="B13" s="75">
        <v>1.0083467286620362</v>
      </c>
      <c r="C13" s="75">
        <v>4.1582928838723412E-4</v>
      </c>
      <c r="D13" s="75">
        <v>1.0957731755442166</v>
      </c>
      <c r="E13" s="75">
        <v>0.11502208000067328</v>
      </c>
      <c r="F13" s="64">
        <v>0.89598014590609076</v>
      </c>
      <c r="G13" s="64">
        <v>0.67412665265257943</v>
      </c>
      <c r="H13" s="58" t="s">
        <v>292</v>
      </c>
    </row>
    <row r="14" spans="1:8">
      <c r="A14" s="58" t="s">
        <v>70</v>
      </c>
      <c r="B14" s="75">
        <v>1.0067051275762524</v>
      </c>
      <c r="C14" s="75">
        <v>3.8580266302244698E-4</v>
      </c>
      <c r="D14" s="75">
        <v>1.0781579312607323</v>
      </c>
      <c r="E14" s="75">
        <v>9.9814770462957808E-2</v>
      </c>
      <c r="F14" s="64">
        <v>0.89598014590609076</v>
      </c>
      <c r="G14" s="64">
        <v>0.67412665265249905</v>
      </c>
      <c r="H14" s="58" t="s">
        <v>292</v>
      </c>
    </row>
    <row r="15" spans="1:8">
      <c r="A15" s="74" t="s">
        <v>310</v>
      </c>
      <c r="C15" s="76"/>
      <c r="D15" s="76"/>
      <c r="E15" s="76"/>
      <c r="F15" s="77"/>
      <c r="G15" s="77"/>
    </row>
    <row r="16" spans="1:8">
      <c r="A16" s="58" t="s">
        <v>35</v>
      </c>
      <c r="B16" s="75">
        <v>0.99419999999999997</v>
      </c>
      <c r="C16" s="75">
        <v>2.9999999999999997E-4</v>
      </c>
      <c r="D16" s="75">
        <v>0.98299999999999998</v>
      </c>
      <c r="E16" s="75">
        <v>1E-3</v>
      </c>
      <c r="F16" s="64">
        <v>0.38058160000000002</v>
      </c>
      <c r="G16" s="64">
        <v>9.7999999999999997E-3</v>
      </c>
      <c r="H16" s="58" t="s">
        <v>241</v>
      </c>
    </row>
    <row r="17" spans="1:8">
      <c r="A17" s="58" t="s">
        <v>80</v>
      </c>
      <c r="B17" s="75">
        <v>0.95775088620471505</v>
      </c>
      <c r="C17" s="75">
        <v>3.4147366926366832E-4</v>
      </c>
      <c r="D17" s="75">
        <v>0.92771263614908883</v>
      </c>
      <c r="E17" s="75">
        <v>8.0000000000000004E-4</v>
      </c>
      <c r="F17" s="64">
        <v>0.19002440000000001</v>
      </c>
      <c r="G17" s="64">
        <v>2.5388000000000003E-3</v>
      </c>
      <c r="H17" s="58" t="s">
        <v>241</v>
      </c>
    </row>
    <row r="18" spans="1:8">
      <c r="A18" s="58" t="s">
        <v>81</v>
      </c>
      <c r="B18" s="75">
        <v>0.95849804815558493</v>
      </c>
      <c r="C18" s="75">
        <v>2.7518588573596391E-4</v>
      </c>
      <c r="D18" s="75">
        <v>0.9284179042952968</v>
      </c>
      <c r="E18" s="75">
        <v>8.9999999999999998E-4</v>
      </c>
      <c r="F18" s="64">
        <v>0.19286859999999997</v>
      </c>
      <c r="G18" s="64">
        <v>3.7048000000000003E-3</v>
      </c>
      <c r="H18" s="58" t="s">
        <v>241</v>
      </c>
    </row>
    <row r="19" spans="1:8">
      <c r="A19" s="58" t="s">
        <v>82</v>
      </c>
      <c r="B19" s="75">
        <v>0.95020223312337604</v>
      </c>
      <c r="C19" s="75">
        <v>3.2924457339490542E-4</v>
      </c>
      <c r="D19" s="75">
        <v>0.91187722885153077</v>
      </c>
      <c r="E19" s="75">
        <v>8.9999999999999998E-4</v>
      </c>
      <c r="F19" s="64">
        <v>0.2019463</v>
      </c>
      <c r="G19" s="64">
        <v>2.4082999999999999E-3</v>
      </c>
      <c r="H19" s="58" t="s">
        <v>241</v>
      </c>
    </row>
    <row r="20" spans="1:8">
      <c r="A20" s="58" t="s">
        <v>84</v>
      </c>
      <c r="B20" s="75">
        <v>0.96715361046239834</v>
      </c>
      <c r="C20" s="75">
        <v>3.430188324723177E-4</v>
      </c>
      <c r="D20" s="75">
        <v>0.94258642124990955</v>
      </c>
      <c r="E20" s="75">
        <v>6.9999999999999999E-4</v>
      </c>
      <c r="F20" s="64">
        <v>0.1975866</v>
      </c>
      <c r="G20" s="64">
        <v>1.2275000000000001E-3</v>
      </c>
      <c r="H20" s="58" t="s">
        <v>241</v>
      </c>
    </row>
    <row r="21" spans="1:8">
      <c r="A21" s="58" t="s">
        <v>85</v>
      </c>
      <c r="B21" s="75">
        <v>0.96149110765875012</v>
      </c>
      <c r="C21" s="75">
        <v>1.9989898917944842E-4</v>
      </c>
      <c r="D21" s="75">
        <v>0.93198577849989372</v>
      </c>
      <c r="E21" s="75">
        <v>5.0000000000000001E-4</v>
      </c>
      <c r="F21" s="64">
        <v>0.20126230000000001</v>
      </c>
      <c r="G21" s="64">
        <v>1.6299999999999999E-3</v>
      </c>
      <c r="H21" s="58" t="s">
        <v>241</v>
      </c>
    </row>
    <row r="22" spans="1:8">
      <c r="A22" s="58" t="s">
        <v>86</v>
      </c>
      <c r="B22" s="75">
        <v>0.96778426366177095</v>
      </c>
      <c r="C22" s="75">
        <v>2.0673335187568252E-4</v>
      </c>
      <c r="D22" s="75">
        <v>0.94103331467268281</v>
      </c>
      <c r="E22" s="75">
        <v>8.0000000000000004E-4</v>
      </c>
      <c r="F22" s="64">
        <v>0.2138901</v>
      </c>
      <c r="G22" s="64">
        <v>3.9357999999999997E-3</v>
      </c>
      <c r="H22" s="58" t="s">
        <v>241</v>
      </c>
    </row>
    <row r="23" spans="1:8">
      <c r="A23" s="58" t="s">
        <v>98</v>
      </c>
      <c r="B23" s="75">
        <v>1.0430297776637838</v>
      </c>
      <c r="C23" s="75">
        <v>7.5060059990254705E-4</v>
      </c>
      <c r="D23" s="75">
        <v>1.1220706635792868</v>
      </c>
      <c r="E23" s="75">
        <v>5.4999999999999997E-3</v>
      </c>
      <c r="F23" s="64">
        <v>0.36890000000000001</v>
      </c>
      <c r="G23" s="64">
        <v>1.6879999999999999E-2</v>
      </c>
      <c r="H23" s="58" t="s">
        <v>241</v>
      </c>
    </row>
    <row r="26" spans="1:8">
      <c r="C26" s="152" t="s">
        <v>347</v>
      </c>
      <c r="D26" s="153">
        <v>1.0133616397751168</v>
      </c>
      <c r="E26" s="154"/>
    </row>
    <row r="27" spans="1:8">
      <c r="C27" s="152" t="s">
        <v>302</v>
      </c>
      <c r="D27" s="153">
        <v>0.17758000171949867</v>
      </c>
      <c r="E27" s="154"/>
      <c r="G27" s="76"/>
    </row>
    <row r="28" spans="1:8">
      <c r="G28" s="7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3F1FB-CD51-1047-8BD4-6CBFD70DBB06}">
  <dimension ref="A1:O465"/>
  <sheetViews>
    <sheetView topLeftCell="A376" workbookViewId="0">
      <selection activeCell="C12" sqref="C12"/>
    </sheetView>
  </sheetViews>
  <sheetFormatPr baseColWidth="10" defaultColWidth="10.83203125" defaultRowHeight="16"/>
  <cols>
    <col min="1" max="1" width="11" style="97" customWidth="1"/>
    <col min="2" max="5" width="10.83203125" style="90"/>
    <col min="6" max="6" width="11.6640625" style="90" bestFit="1" customWidth="1"/>
    <col min="7" max="10" width="10.83203125" style="90"/>
    <col min="11" max="11" width="14.6640625" style="90" customWidth="1"/>
    <col min="12" max="16384" width="10.83203125" style="97"/>
  </cols>
  <sheetData>
    <row r="1" spans="1:15">
      <c r="A1" s="97" t="s">
        <v>329</v>
      </c>
    </row>
    <row r="2" spans="1:15">
      <c r="A2" s="97" t="s">
        <v>330</v>
      </c>
    </row>
    <row r="3" spans="1:15">
      <c r="A3" s="158"/>
      <c r="B3" s="95"/>
      <c r="C3" s="95"/>
      <c r="D3" s="95"/>
      <c r="E3" s="95"/>
      <c r="F3" s="95"/>
      <c r="G3" s="95"/>
      <c r="H3" s="95"/>
      <c r="I3" s="95"/>
      <c r="J3" s="95"/>
      <c r="K3" s="95"/>
    </row>
    <row r="4" spans="1:15">
      <c r="A4" s="391" t="s">
        <v>311</v>
      </c>
      <c r="B4" s="78" t="s">
        <v>312</v>
      </c>
      <c r="C4" s="79" t="s">
        <v>313</v>
      </c>
      <c r="D4" s="79" t="s">
        <v>314</v>
      </c>
      <c r="E4" s="80" t="s">
        <v>315</v>
      </c>
      <c r="F4" s="81" t="s">
        <v>316</v>
      </c>
      <c r="G4" s="82" t="s">
        <v>317</v>
      </c>
      <c r="H4" s="81" t="s">
        <v>318</v>
      </c>
      <c r="I4" s="82" t="s">
        <v>317</v>
      </c>
      <c r="J4" s="393" t="s">
        <v>319</v>
      </c>
      <c r="K4" s="395" t="s">
        <v>320</v>
      </c>
    </row>
    <row r="5" spans="1:15">
      <c r="A5" s="392"/>
      <c r="B5" s="83" t="s">
        <v>321</v>
      </c>
      <c r="C5" s="84" t="s">
        <v>322</v>
      </c>
      <c r="D5" s="84" t="s">
        <v>322</v>
      </c>
      <c r="E5" s="85" t="s">
        <v>323</v>
      </c>
      <c r="F5" s="86" t="s">
        <v>324</v>
      </c>
      <c r="G5" s="85" t="s">
        <v>325</v>
      </c>
      <c r="H5" s="86" t="s">
        <v>324</v>
      </c>
      <c r="I5" s="85" t="s">
        <v>325</v>
      </c>
      <c r="J5" s="394"/>
      <c r="K5" s="396"/>
    </row>
    <row r="6" spans="1:15">
      <c r="A6" s="87" t="s">
        <v>227</v>
      </c>
      <c r="B6" s="87">
        <v>9539.6438847117806</v>
      </c>
      <c r="C6" s="87">
        <v>1.0445053644790001</v>
      </c>
      <c r="D6" s="87">
        <v>6.4518926639369348E-3</v>
      </c>
      <c r="E6" s="88" t="s">
        <v>326</v>
      </c>
      <c r="F6" s="87">
        <v>505.40858963672395</v>
      </c>
      <c r="G6" s="87">
        <v>3.340696095156185</v>
      </c>
      <c r="H6" s="87">
        <v>0.74997040629388345</v>
      </c>
      <c r="I6" s="87">
        <v>1.7351167097472497</v>
      </c>
      <c r="J6" s="87">
        <v>3.0645347532333441E-16</v>
      </c>
      <c r="K6" s="89"/>
    </row>
    <row r="7" spans="1:15">
      <c r="A7" s="87" t="s">
        <v>327</v>
      </c>
      <c r="B7" s="87">
        <v>16961.469484892081</v>
      </c>
      <c r="C7" s="87">
        <v>0.89833456886749075</v>
      </c>
      <c r="D7" s="87">
        <v>1.129946820701783E-2</v>
      </c>
      <c r="E7" s="88" t="s">
        <v>326</v>
      </c>
      <c r="F7" s="87">
        <v>255.12345092127291</v>
      </c>
      <c r="G7" s="87">
        <v>3.2536902135894499</v>
      </c>
      <c r="H7" s="87">
        <v>0.78113367324642613</v>
      </c>
      <c r="I7" s="87">
        <v>1.4475775156312332</v>
      </c>
      <c r="J7" s="87">
        <v>0</v>
      </c>
      <c r="M7" s="159"/>
    </row>
    <row r="8" spans="1:15">
      <c r="A8" s="87" t="s">
        <v>327</v>
      </c>
      <c r="B8" s="87">
        <v>16772.307516778517</v>
      </c>
      <c r="C8" s="87">
        <v>1.150801458957035</v>
      </c>
      <c r="D8" s="87">
        <v>1.1091494836252097E-2</v>
      </c>
      <c r="E8" s="88" t="s">
        <v>326</v>
      </c>
      <c r="F8" s="87">
        <v>329.37576639845071</v>
      </c>
      <c r="G8" s="87">
        <v>3.6656537198555275</v>
      </c>
      <c r="H8" s="87">
        <v>0.76695028631854412</v>
      </c>
      <c r="I8" s="87">
        <v>1.4737309309567135</v>
      </c>
      <c r="J8" s="87">
        <v>0</v>
      </c>
    </row>
    <row r="9" spans="1:15">
      <c r="A9" s="87" t="s">
        <v>327</v>
      </c>
      <c r="B9" s="87">
        <v>11831.877235530414</v>
      </c>
      <c r="C9" s="87">
        <v>0.78345439789964555</v>
      </c>
      <c r="D9" s="87">
        <v>7.8909508904581489E-3</v>
      </c>
      <c r="E9" s="88" t="s">
        <v>326</v>
      </c>
      <c r="F9" s="87">
        <v>313.91044167391846</v>
      </c>
      <c r="G9" s="87">
        <v>3.353620249671839</v>
      </c>
      <c r="H9" s="87">
        <v>0.76600666068956635</v>
      </c>
      <c r="I9" s="87">
        <v>1.9224429465682029</v>
      </c>
      <c r="J9" s="87">
        <v>-2.7552617890028728E-16</v>
      </c>
    </row>
    <row r="10" spans="1:15">
      <c r="A10" s="87" t="s">
        <v>327</v>
      </c>
      <c r="B10" s="87">
        <v>14053.1090765399</v>
      </c>
      <c r="C10" s="87">
        <v>0.86793355581883158</v>
      </c>
      <c r="D10" s="87">
        <v>9.3103705274407561E-3</v>
      </c>
      <c r="E10" s="88" t="s">
        <v>326</v>
      </c>
      <c r="F10" s="87">
        <v>295.43720889487093</v>
      </c>
      <c r="G10" s="87">
        <v>3.2154411821671438</v>
      </c>
      <c r="H10" s="87">
        <v>0.78160195754587547</v>
      </c>
      <c r="I10" s="87">
        <v>1.6894076395578621</v>
      </c>
      <c r="J10" s="87">
        <v>0</v>
      </c>
    </row>
    <row r="11" spans="1:15">
      <c r="A11" s="87" t="s">
        <v>327</v>
      </c>
      <c r="B11" s="87">
        <v>13903.632911708819</v>
      </c>
      <c r="C11" s="87">
        <v>1.1973509425444904</v>
      </c>
      <c r="D11" s="87">
        <v>9.2327965906068392E-3</v>
      </c>
      <c r="E11" s="88" t="s">
        <v>326</v>
      </c>
      <c r="F11" s="87">
        <v>405.43804363589959</v>
      </c>
      <c r="G11" s="87">
        <v>3.2755850717229422</v>
      </c>
      <c r="H11" s="87">
        <v>0.76228829531685194</v>
      </c>
      <c r="I11" s="87">
        <v>1.6165387688188004</v>
      </c>
      <c r="J11" s="87">
        <v>0</v>
      </c>
      <c r="O11" s="160"/>
    </row>
    <row r="12" spans="1:15">
      <c r="A12" s="87" t="s">
        <v>327</v>
      </c>
      <c r="B12" s="87">
        <v>9011.2922270114959</v>
      </c>
      <c r="C12" s="87">
        <v>0.92991757280120091</v>
      </c>
      <c r="D12" s="87">
        <v>6.051219540804632E-3</v>
      </c>
      <c r="E12" s="88" t="s">
        <v>326</v>
      </c>
      <c r="F12" s="87">
        <v>477.46096799589441</v>
      </c>
      <c r="G12" s="87">
        <v>3.5232180815172014</v>
      </c>
      <c r="H12" s="87">
        <v>0.74040666577428127</v>
      </c>
      <c r="I12" s="87">
        <v>1.9753496095608041</v>
      </c>
      <c r="J12" s="87">
        <v>2.552388125259057E-16</v>
      </c>
      <c r="N12" s="158"/>
      <c r="O12" s="160"/>
    </row>
    <row r="13" spans="1:15">
      <c r="A13" s="87" t="s">
        <v>327</v>
      </c>
      <c r="B13" s="87">
        <v>17976.22847593583</v>
      </c>
      <c r="C13" s="87">
        <v>1.1972441317251077</v>
      </c>
      <c r="D13" s="87">
        <v>1.1949422059902038E-2</v>
      </c>
      <c r="E13" s="88" t="s">
        <v>326</v>
      </c>
      <c r="F13" s="87">
        <v>315.42777539571699</v>
      </c>
      <c r="G13" s="87">
        <v>3.274914598575855</v>
      </c>
      <c r="H13" s="87">
        <v>0.76326445209050997</v>
      </c>
      <c r="I13" s="87">
        <v>1.4831029975757231</v>
      </c>
      <c r="J13" s="87">
        <v>-3.6572859754320516E-16</v>
      </c>
      <c r="M13" s="161"/>
      <c r="N13" s="162"/>
      <c r="O13" s="160"/>
    </row>
    <row r="14" spans="1:15">
      <c r="A14" s="87" t="s">
        <v>327</v>
      </c>
      <c r="B14" s="87">
        <v>15535.520946495368</v>
      </c>
      <c r="C14" s="87">
        <v>0.81861784440144003</v>
      </c>
      <c r="D14" s="87">
        <v>1.0168422518494896E-2</v>
      </c>
      <c r="E14" s="88" t="s">
        <v>326</v>
      </c>
      <c r="F14" s="87">
        <v>264.65850331095726</v>
      </c>
      <c r="G14" s="87">
        <v>3.5672230397874038</v>
      </c>
      <c r="H14" s="87">
        <v>0.77783755396842935</v>
      </c>
      <c r="I14" s="87">
        <v>1.480493880324028</v>
      </c>
      <c r="J14" s="87">
        <v>0</v>
      </c>
      <c r="M14" s="150"/>
      <c r="N14" s="150"/>
    </row>
    <row r="15" spans="1:15">
      <c r="A15" s="87" t="s">
        <v>327</v>
      </c>
      <c r="B15" s="87">
        <v>16495.215196078418</v>
      </c>
      <c r="C15" s="87">
        <v>1.3681506885002113</v>
      </c>
      <c r="D15" s="87">
        <v>1.0969928285684287E-2</v>
      </c>
      <c r="E15" s="88" t="s">
        <v>326</v>
      </c>
      <c r="F15" s="87">
        <v>388.26974783585052</v>
      </c>
      <c r="G15" s="87">
        <v>3.3200992086025636</v>
      </c>
      <c r="H15" s="87">
        <v>0.7533977865860042</v>
      </c>
      <c r="I15" s="87">
        <v>1.5830597786104972</v>
      </c>
      <c r="J15" s="87">
        <v>-3.3797286757578663E-16</v>
      </c>
    </row>
    <row r="16" spans="1:15">
      <c r="A16" s="87" t="s">
        <v>327</v>
      </c>
      <c r="B16" s="87">
        <v>26271.099672768167</v>
      </c>
      <c r="C16" s="87">
        <v>1.100988093727866</v>
      </c>
      <c r="D16" s="87">
        <v>1.7357377473908007E-2</v>
      </c>
      <c r="E16" s="88" t="s">
        <v>326</v>
      </c>
      <c r="F16" s="87">
        <v>204.89133786524562</v>
      </c>
      <c r="G16" s="87">
        <v>3.3486900625828215</v>
      </c>
      <c r="H16" s="87">
        <v>0.78991433517417953</v>
      </c>
      <c r="I16" s="87">
        <v>1.1209252140872472</v>
      </c>
      <c r="J16" s="87">
        <v>0</v>
      </c>
    </row>
    <row r="17" spans="1:11">
      <c r="A17" s="87" t="s">
        <v>327</v>
      </c>
      <c r="B17" s="87">
        <v>27938.146653944008</v>
      </c>
      <c r="C17" s="87">
        <v>0.99308451101215156</v>
      </c>
      <c r="D17" s="87">
        <v>1.867124776626063E-2</v>
      </c>
      <c r="E17" s="88" t="s">
        <v>326</v>
      </c>
      <c r="F17" s="87">
        <v>170.52805610165058</v>
      </c>
      <c r="G17" s="87">
        <v>3.1726469454427799</v>
      </c>
      <c r="H17" s="87">
        <v>0.78333348068343311</v>
      </c>
      <c r="I17" s="87">
        <v>1.2011925732307263</v>
      </c>
      <c r="J17" s="87">
        <v>0</v>
      </c>
    </row>
    <row r="18" spans="1:11">
      <c r="A18" s="87" t="s">
        <v>327</v>
      </c>
      <c r="B18" s="87">
        <v>31644.68047438332</v>
      </c>
      <c r="C18" s="87">
        <v>0.3425356949941995</v>
      </c>
      <c r="D18" s="87">
        <v>2.0583560641123645E-2</v>
      </c>
      <c r="E18" s="88" t="s">
        <v>326</v>
      </c>
      <c r="F18" s="87">
        <v>55.284398103097466</v>
      </c>
      <c r="G18" s="87">
        <v>4.044910001614423</v>
      </c>
      <c r="H18" s="87">
        <v>0.8166834311856096</v>
      </c>
      <c r="I18" s="87">
        <v>1.243347250122284</v>
      </c>
      <c r="J18" s="87">
        <v>0</v>
      </c>
    </row>
    <row r="19" spans="1:11">
      <c r="A19" s="87" t="s">
        <v>327</v>
      </c>
      <c r="B19" s="87">
        <v>25859.777827257662</v>
      </c>
      <c r="C19" s="87">
        <v>0.73636005278342109</v>
      </c>
      <c r="D19" s="87">
        <v>1.7121254054085922E-2</v>
      </c>
      <c r="E19" s="88" t="s">
        <v>326</v>
      </c>
      <c r="F19" s="87">
        <v>140.36876700228225</v>
      </c>
      <c r="G19" s="87">
        <v>3.1929781742294305</v>
      </c>
      <c r="H19" s="87">
        <v>0.80312887608881722</v>
      </c>
      <c r="I19" s="87">
        <v>1.2403410772300167</v>
      </c>
      <c r="J19" s="87">
        <v>0</v>
      </c>
    </row>
    <row r="20" spans="1:11">
      <c r="A20" s="87" t="s">
        <v>327</v>
      </c>
      <c r="B20" s="87">
        <v>25371.308390804581</v>
      </c>
      <c r="C20" s="87">
        <v>0.99406805520534292</v>
      </c>
      <c r="D20" s="87">
        <v>1.695343650271992E-2</v>
      </c>
      <c r="E20" s="88" t="s">
        <v>326</v>
      </c>
      <c r="F20" s="87">
        <v>189.88049471852304</v>
      </c>
      <c r="G20" s="87">
        <v>3.2045493122819999</v>
      </c>
      <c r="H20" s="87">
        <v>0.7855466076320653</v>
      </c>
      <c r="I20" s="87">
        <v>1.2886278139007643</v>
      </c>
      <c r="J20" s="87">
        <v>0</v>
      </c>
    </row>
    <row r="21" spans="1:11">
      <c r="A21" s="87" t="s">
        <v>327</v>
      </c>
      <c r="B21" s="87">
        <v>23867.00014705881</v>
      </c>
      <c r="C21" s="87">
        <v>0.80210660387113764</v>
      </c>
      <c r="D21" s="87">
        <v>1.5966438395587625E-2</v>
      </c>
      <c r="E21" s="88" t="s">
        <v>326</v>
      </c>
      <c r="F21" s="87">
        <v>162.74190072516203</v>
      </c>
      <c r="G21" s="87">
        <v>3.3144300787966294</v>
      </c>
      <c r="H21" s="87">
        <v>0.78686330872621368</v>
      </c>
      <c r="I21" s="87">
        <v>1.2133736907826502</v>
      </c>
      <c r="J21" s="87">
        <v>4.4169936698501738E-16</v>
      </c>
    </row>
    <row r="22" spans="1:11">
      <c r="A22" s="87" t="s">
        <v>327</v>
      </c>
      <c r="B22" s="87">
        <v>34325.071875000009</v>
      </c>
      <c r="C22" s="87">
        <v>1.225030342308459</v>
      </c>
      <c r="D22" s="87">
        <v>2.2818852058304098E-2</v>
      </c>
      <c r="E22" s="88" t="s">
        <v>326</v>
      </c>
      <c r="F22" s="87">
        <v>172.9861545875689</v>
      </c>
      <c r="G22" s="87">
        <v>3.1681755147742749</v>
      </c>
      <c r="H22" s="87">
        <v>0.7883921088212108</v>
      </c>
      <c r="I22" s="87">
        <v>1.0514355799705866</v>
      </c>
      <c r="J22" s="87">
        <v>0</v>
      </c>
    </row>
    <row r="23" spans="1:11">
      <c r="A23" s="87" t="s">
        <v>327</v>
      </c>
      <c r="B23" s="87">
        <v>38176.671542893717</v>
      </c>
      <c r="C23" s="87">
        <v>0.81056606218733107</v>
      </c>
      <c r="D23" s="87">
        <v>2.5143012792927889E-2</v>
      </c>
      <c r="E23" s="88" t="s">
        <v>326</v>
      </c>
      <c r="F23" s="87">
        <v>105.82104091652616</v>
      </c>
      <c r="G23" s="87">
        <v>3.2881634068991956</v>
      </c>
      <c r="H23" s="87">
        <v>0.80875438788988308</v>
      </c>
      <c r="I23" s="87">
        <v>0.99950257475434134</v>
      </c>
      <c r="J23" s="91">
        <v>0</v>
      </c>
    </row>
    <row r="24" spans="1:11">
      <c r="A24" s="87" t="s">
        <v>327</v>
      </c>
      <c r="B24" s="87">
        <v>27044.375471370742</v>
      </c>
      <c r="C24" s="87">
        <v>1.0105711881142121</v>
      </c>
      <c r="D24" s="87">
        <v>1.7887544156571466E-2</v>
      </c>
      <c r="E24" s="88" t="s">
        <v>326</v>
      </c>
      <c r="F24" s="87">
        <v>183.39151927915427</v>
      </c>
      <c r="G24" s="87">
        <v>3.1762774225210055</v>
      </c>
      <c r="H24" s="87">
        <v>0.79509132718896081</v>
      </c>
      <c r="I24" s="87">
        <v>1.147015732894215</v>
      </c>
      <c r="J24" s="91">
        <v>0</v>
      </c>
    </row>
    <row r="25" spans="1:11">
      <c r="A25" s="87" t="s">
        <v>327</v>
      </c>
      <c r="B25" s="87">
        <v>32487.487142857139</v>
      </c>
      <c r="C25" s="87">
        <v>1.0329517488308748</v>
      </c>
      <c r="D25" s="87">
        <v>2.1718971147806042E-2</v>
      </c>
      <c r="E25" s="88" t="s">
        <v>326</v>
      </c>
      <c r="F25" s="87">
        <v>154.48665777518249</v>
      </c>
      <c r="G25" s="87">
        <v>3.144604461666296</v>
      </c>
      <c r="H25" s="87">
        <v>0.79022876967328437</v>
      </c>
      <c r="I25" s="87">
        <v>1.0813023199477481</v>
      </c>
      <c r="J25" s="91">
        <v>0</v>
      </c>
    </row>
    <row r="26" spans="1:11">
      <c r="A26" s="87" t="s">
        <v>327</v>
      </c>
      <c r="B26" s="87">
        <v>31532.376591125678</v>
      </c>
      <c r="C26" s="87">
        <v>1.0326299503039744</v>
      </c>
      <c r="D26" s="87">
        <v>2.08651495804805E-2</v>
      </c>
      <c r="E26" s="88" t="s">
        <v>326</v>
      </c>
      <c r="F26" s="87">
        <v>160.61708012852947</v>
      </c>
      <c r="G26" s="87">
        <v>3.1632840383433196</v>
      </c>
      <c r="H26" s="87">
        <v>0.79772801511009062</v>
      </c>
      <c r="I26" s="87">
        <v>1.0808411674250995</v>
      </c>
      <c r="J26" s="91">
        <v>5.1955334427976134E-16</v>
      </c>
    </row>
    <row r="27" spans="1:11">
      <c r="A27" s="87" t="s">
        <v>327</v>
      </c>
      <c r="B27" s="87">
        <v>29545.631408308021</v>
      </c>
      <c r="C27" s="87">
        <v>1.0473618177213886</v>
      </c>
      <c r="D27" s="87">
        <v>1.9496007563918678E-2</v>
      </c>
      <c r="E27" s="88" t="s">
        <v>326</v>
      </c>
      <c r="F27" s="87">
        <v>175.05464541619637</v>
      </c>
      <c r="G27" s="87">
        <v>3.4783289655209999</v>
      </c>
      <c r="H27" s="87">
        <v>0.79565080755275741</v>
      </c>
      <c r="I27" s="87">
        <v>1.1063185571814989</v>
      </c>
      <c r="J27" s="91">
        <v>0</v>
      </c>
    </row>
    <row r="28" spans="1:11">
      <c r="A28" s="92" t="s">
        <v>327</v>
      </c>
      <c r="B28" s="92">
        <v>41332.360689655179</v>
      </c>
      <c r="C28" s="92">
        <v>1.3070807747655289</v>
      </c>
      <c r="D28" s="92">
        <v>2.74620705112581E-2</v>
      </c>
      <c r="E28" s="93" t="s">
        <v>326</v>
      </c>
      <c r="F28" s="92">
        <v>153.02582134500506</v>
      </c>
      <c r="G28" s="92">
        <v>3.1485450615796933</v>
      </c>
      <c r="H28" s="92">
        <v>0.79949157508975743</v>
      </c>
      <c r="I28" s="92">
        <v>1.0895483452452421</v>
      </c>
      <c r="J28" s="94">
        <v>-5.1781400668262364E-16</v>
      </c>
      <c r="K28" s="95"/>
    </row>
    <row r="29" spans="1:11">
      <c r="A29" s="87" t="s">
        <v>231</v>
      </c>
      <c r="B29" s="87">
        <v>89034.416601956837</v>
      </c>
      <c r="C29" s="87">
        <v>0.48459189859853502</v>
      </c>
      <c r="D29" s="87">
        <v>5.560637721449712E-2</v>
      </c>
      <c r="E29" s="88">
        <v>3.7397036896560118E-4</v>
      </c>
      <c r="F29" s="87">
        <v>30.737801645651256</v>
      </c>
      <c r="G29" s="87">
        <v>6.4023174053283194</v>
      </c>
      <c r="H29" s="87">
        <v>0.82175681971901182</v>
      </c>
      <c r="I29" s="87">
        <v>0.74073539873839644</v>
      </c>
      <c r="J29" s="87">
        <v>0</v>
      </c>
      <c r="K29" s="96"/>
    </row>
    <row r="30" spans="1:11">
      <c r="A30" s="87" t="s">
        <v>327</v>
      </c>
      <c r="B30" s="87">
        <v>82757.1907828283</v>
      </c>
      <c r="C30" s="87">
        <v>0.27384906063625092</v>
      </c>
      <c r="D30" s="87">
        <v>5.5147101233739865E-2</v>
      </c>
      <c r="E30" s="88">
        <v>6.4198505818444866E-4</v>
      </c>
      <c r="F30" s="87">
        <v>16.329631241160875</v>
      </c>
      <c r="G30" s="87">
        <v>3.3368494550073731</v>
      </c>
      <c r="H30" s="87">
        <v>0.82163985904107362</v>
      </c>
      <c r="I30" s="87">
        <v>0.82538007426185356</v>
      </c>
      <c r="J30" s="87">
        <v>-6.4497015488996769E-16</v>
      </c>
    </row>
    <row r="31" spans="1:11">
      <c r="A31" s="87" t="s">
        <v>327</v>
      </c>
      <c r="B31" s="87">
        <v>13523.112063492059</v>
      </c>
      <c r="C31" s="87">
        <v>0.19860516273877171</v>
      </c>
      <c r="D31" s="87">
        <v>8.8785859706220563E-3</v>
      </c>
      <c r="E31" s="88" t="s">
        <v>326</v>
      </c>
      <c r="F31" s="87">
        <v>74.546553719369285</v>
      </c>
      <c r="G31" s="87">
        <v>3.3494753780951623</v>
      </c>
      <c r="H31" s="87">
        <v>0.81608233349759363</v>
      </c>
      <c r="I31" s="87">
        <v>1.5421603736351051</v>
      </c>
      <c r="J31" s="87">
        <v>0</v>
      </c>
    </row>
    <row r="32" spans="1:11">
      <c r="A32" s="87" t="s">
        <v>327</v>
      </c>
      <c r="B32" s="87">
        <v>7259.4127857957628</v>
      </c>
      <c r="C32" s="87">
        <v>0.33394310624417672</v>
      </c>
      <c r="D32" s="87">
        <v>4.8097664051998616E-3</v>
      </c>
      <c r="E32" s="88" t="s">
        <v>326</v>
      </c>
      <c r="F32" s="87">
        <v>226.08745344692096</v>
      </c>
      <c r="G32" s="87">
        <v>3.4214333678696813</v>
      </c>
      <c r="H32" s="87">
        <v>0.79298044886971786</v>
      </c>
      <c r="I32" s="87">
        <v>2.1466708923418496</v>
      </c>
      <c r="J32" s="87">
        <v>0</v>
      </c>
    </row>
    <row r="33" spans="1:11">
      <c r="A33" s="87" t="s">
        <v>327</v>
      </c>
      <c r="B33" s="87">
        <v>33073.880583900223</v>
      </c>
      <c r="C33" s="87">
        <v>0.23105179150231916</v>
      </c>
      <c r="D33" s="87">
        <v>2.0204752712680744E-2</v>
      </c>
      <c r="E33" s="88">
        <v>2.9082294795112107E-4</v>
      </c>
      <c r="F33" s="87">
        <v>42.248380753809577</v>
      </c>
      <c r="G33" s="87">
        <v>7.650181176811091</v>
      </c>
      <c r="H33" s="87">
        <v>0.81938310609481446</v>
      </c>
      <c r="I33" s="87">
        <v>1.1784486074116534</v>
      </c>
      <c r="J33" s="87">
        <v>0</v>
      </c>
    </row>
    <row r="34" spans="1:11">
      <c r="A34" s="87" t="s">
        <v>327</v>
      </c>
      <c r="B34" s="87">
        <v>53316.844326725899</v>
      </c>
      <c r="C34" s="87">
        <v>0.33706392132181656</v>
      </c>
      <c r="D34" s="87">
        <v>3.4938097497956976E-2</v>
      </c>
      <c r="E34" s="88">
        <v>2.3692318544670887E-4</v>
      </c>
      <c r="F34" s="87">
        <v>32.67882334135885</v>
      </c>
      <c r="G34" s="87">
        <v>7.7196599188237114</v>
      </c>
      <c r="H34" s="87">
        <v>0.82512668490851593</v>
      </c>
      <c r="I34" s="87">
        <v>1.0361729577927745</v>
      </c>
      <c r="J34" s="87">
        <v>8.8830024438886967E-16</v>
      </c>
    </row>
    <row r="35" spans="1:11">
      <c r="A35" s="87" t="s">
        <v>327</v>
      </c>
      <c r="B35" s="87">
        <v>91021.784196212771</v>
      </c>
      <c r="C35" s="87">
        <v>0.29253858446240316</v>
      </c>
      <c r="D35" s="87">
        <v>5.4679690420574995E-2</v>
      </c>
      <c r="E35" s="88">
        <v>4.8885116500679111E-4</v>
      </c>
      <c r="F35" s="87">
        <v>20.123723671187332</v>
      </c>
      <c r="G35" s="87">
        <v>6.9628786661283089</v>
      </c>
      <c r="H35" s="87">
        <v>0.83134188644076701</v>
      </c>
      <c r="I35" s="87">
        <v>0.75510868587834645</v>
      </c>
      <c r="J35" s="87">
        <v>0</v>
      </c>
    </row>
    <row r="36" spans="1:11">
      <c r="A36" s="87" t="s">
        <v>327</v>
      </c>
      <c r="B36" s="87">
        <v>6904.8240338164278</v>
      </c>
      <c r="C36" s="87">
        <v>0.49573016919368768</v>
      </c>
      <c r="D36" s="87">
        <v>4.5809890966084683E-3</v>
      </c>
      <c r="E36" s="88" t="s">
        <v>326</v>
      </c>
      <c r="F36" s="87">
        <v>347.66548730000454</v>
      </c>
      <c r="G36" s="87">
        <v>3.4293215048009742</v>
      </c>
      <c r="H36" s="87">
        <v>0.78953836625502394</v>
      </c>
      <c r="I36" s="87">
        <v>2.1313689630314214</v>
      </c>
      <c r="J36" s="87">
        <v>0</v>
      </c>
    </row>
    <row r="37" spans="1:11">
      <c r="A37" s="87" t="s">
        <v>327</v>
      </c>
      <c r="B37" s="87">
        <v>2298.1258863525973</v>
      </c>
      <c r="C37" s="87">
        <v>0.39072527239559951</v>
      </c>
      <c r="D37" s="87">
        <v>1.6097776108311387E-3</v>
      </c>
      <c r="E37" s="88" t="s">
        <v>326</v>
      </c>
      <c r="F37" s="87">
        <v>730.45519829440161</v>
      </c>
      <c r="G37" s="87">
        <v>4.0189703620783934</v>
      </c>
      <c r="H37" s="87">
        <v>0.71566876433587301</v>
      </c>
      <c r="I37" s="87">
        <v>3.9270634206072019</v>
      </c>
      <c r="J37" s="87">
        <v>0</v>
      </c>
    </row>
    <row r="38" spans="1:11">
      <c r="A38" s="87" t="s">
        <v>327</v>
      </c>
      <c r="B38" s="87">
        <v>2294.3114393069609</v>
      </c>
      <c r="C38" s="87">
        <v>0.34827543695577895</v>
      </c>
      <c r="D38" s="87">
        <v>1.5887134214627543E-3</v>
      </c>
      <c r="E38" s="88" t="s">
        <v>326</v>
      </c>
      <c r="F38" s="87">
        <v>663.20151117120656</v>
      </c>
      <c r="G38" s="87">
        <v>4.1696072046346693</v>
      </c>
      <c r="H38" s="87">
        <v>0.74799297430875211</v>
      </c>
      <c r="I38" s="87">
        <v>4.0793097663726181</v>
      </c>
      <c r="J38" s="87">
        <v>0</v>
      </c>
    </row>
    <row r="39" spans="1:11">
      <c r="A39" s="87" t="s">
        <v>327</v>
      </c>
      <c r="B39" s="87">
        <v>30856.500294442416</v>
      </c>
      <c r="C39" s="87">
        <v>0.17143226951665516</v>
      </c>
      <c r="D39" s="87">
        <v>1.8346300715492321E-2</v>
      </c>
      <c r="E39" s="88">
        <v>1.9650935214584884E-4</v>
      </c>
      <c r="F39" s="87">
        <v>35.909012192816043</v>
      </c>
      <c r="G39" s="87">
        <v>8.3064096930610436</v>
      </c>
      <c r="H39" s="87">
        <v>0.82278143503900703</v>
      </c>
      <c r="I39" s="87">
        <v>1.017119964726739</v>
      </c>
      <c r="J39" s="87">
        <v>-1.6820336220539293E-15</v>
      </c>
    </row>
    <row r="40" spans="1:11">
      <c r="A40" s="87" t="s">
        <v>327</v>
      </c>
      <c r="B40" s="87">
        <v>12233.6996789561</v>
      </c>
      <c r="C40" s="87">
        <v>0.15636711043021642</v>
      </c>
      <c r="D40" s="87">
        <v>8.2234660150936074E-3</v>
      </c>
      <c r="E40" s="88" t="s">
        <v>326</v>
      </c>
      <c r="F40" s="87">
        <v>62.472187169197667</v>
      </c>
      <c r="G40" s="87">
        <v>3.8935760700552966</v>
      </c>
      <c r="H40" s="87">
        <v>0.80578073905522996</v>
      </c>
      <c r="I40" s="87">
        <v>1.583075506798816</v>
      </c>
      <c r="J40" s="87">
        <v>0</v>
      </c>
    </row>
    <row r="41" spans="1:11">
      <c r="A41" s="87" t="s">
        <v>327</v>
      </c>
      <c r="B41" s="87">
        <v>47364.64799608996</v>
      </c>
      <c r="C41" s="87">
        <v>0.53651753683131798</v>
      </c>
      <c r="D41" s="87">
        <v>3.1279481762765377E-2</v>
      </c>
      <c r="E41" s="88">
        <v>1.5424311383991179E-4</v>
      </c>
      <c r="F41" s="87">
        <v>57.460034637552383</v>
      </c>
      <c r="G41" s="87">
        <v>4.0141849076799092</v>
      </c>
      <c r="H41" s="87">
        <v>0.81791381379213213</v>
      </c>
      <c r="I41" s="87">
        <v>0.90003472625875369</v>
      </c>
      <c r="J41" s="91">
        <v>-9.833396886536491E-16</v>
      </c>
    </row>
    <row r="42" spans="1:11">
      <c r="A42" s="87" t="s">
        <v>327</v>
      </c>
      <c r="B42" s="87">
        <v>6520.9423588637183</v>
      </c>
      <c r="C42" s="87">
        <v>0.30123799978656218</v>
      </c>
      <c r="D42" s="87">
        <v>4.3699759390347257E-3</v>
      </c>
      <c r="E42" s="88" t="s">
        <v>326</v>
      </c>
      <c r="F42" s="87">
        <v>221.07605414958047</v>
      </c>
      <c r="G42" s="87">
        <v>3.5908091835672789</v>
      </c>
      <c r="H42" s="87">
        <v>0.78152641695921043</v>
      </c>
      <c r="I42" s="87">
        <v>2.138327156019435</v>
      </c>
      <c r="J42" s="91">
        <v>0</v>
      </c>
    </row>
    <row r="43" spans="1:11">
      <c r="A43" s="87" t="s">
        <v>327</v>
      </c>
      <c r="B43" s="87">
        <v>45498.454849094538</v>
      </c>
      <c r="C43" s="87">
        <v>0.20583341091416218</v>
      </c>
      <c r="D43" s="87">
        <v>3.0368202258547135E-2</v>
      </c>
      <c r="E43" s="88">
        <v>2.5132824819092397E-4</v>
      </c>
      <c r="F43" s="87">
        <v>22.572297396790738</v>
      </c>
      <c r="G43" s="87">
        <v>3.2908662708304179</v>
      </c>
      <c r="H43" s="87">
        <v>0.82582993181503694</v>
      </c>
      <c r="I43" s="87">
        <v>0.9965184980166365</v>
      </c>
      <c r="J43" s="91">
        <v>0</v>
      </c>
    </row>
    <row r="44" spans="1:11">
      <c r="A44" s="87" t="s">
        <v>327</v>
      </c>
      <c r="B44" s="87">
        <v>5786.6580618289545</v>
      </c>
      <c r="C44" s="87">
        <v>0.2839210071186784</v>
      </c>
      <c r="D44" s="87">
        <v>3.8696890805340919E-3</v>
      </c>
      <c r="E44" s="88" t="s">
        <v>326</v>
      </c>
      <c r="F44" s="87">
        <v>237.8279700074894</v>
      </c>
      <c r="G44" s="87">
        <v>3.6268474080782256</v>
      </c>
      <c r="H44" s="87">
        <v>0.79712400240426895</v>
      </c>
      <c r="I44" s="87">
        <v>2.4635867932221163</v>
      </c>
      <c r="J44" s="91">
        <v>-3.9761527206014211E-16</v>
      </c>
    </row>
    <row r="45" spans="1:11">
      <c r="A45" s="87" t="s">
        <v>327</v>
      </c>
      <c r="B45" s="87">
        <v>15259.500579048959</v>
      </c>
      <c r="C45" s="87">
        <v>0.56105160002333077</v>
      </c>
      <c r="D45" s="87">
        <v>1.0270520632565805E-2</v>
      </c>
      <c r="E45" s="88" t="s">
        <v>326</v>
      </c>
      <c r="F45" s="87">
        <v>178.6550047219431</v>
      </c>
      <c r="G45" s="87">
        <v>3.2297508978818232</v>
      </c>
      <c r="H45" s="87">
        <v>0.80293742939718282</v>
      </c>
      <c r="I45" s="87">
        <v>1.4753592976317371</v>
      </c>
      <c r="J45" s="91">
        <v>0</v>
      </c>
    </row>
    <row r="46" spans="1:11">
      <c r="A46" s="87" t="s">
        <v>327</v>
      </c>
      <c r="B46" s="87">
        <v>3846.750658561295</v>
      </c>
      <c r="C46" s="87">
        <v>0.26935651238388647</v>
      </c>
      <c r="D46" s="87">
        <v>2.575522936490261E-3</v>
      </c>
      <c r="E46" s="88" t="s">
        <v>326</v>
      </c>
      <c r="F46" s="87">
        <v>332.96050790991575</v>
      </c>
      <c r="G46" s="87">
        <v>3.7359529042651216</v>
      </c>
      <c r="H46" s="87">
        <v>0.79143252395753683</v>
      </c>
      <c r="I46" s="87">
        <v>2.8896310708655082</v>
      </c>
      <c r="J46" s="91">
        <v>1.6454565591566359E-16</v>
      </c>
    </row>
    <row r="47" spans="1:11">
      <c r="A47" s="87" t="s">
        <v>327</v>
      </c>
      <c r="B47" s="87">
        <v>24349.672952550791</v>
      </c>
      <c r="C47" s="87">
        <v>0.28805829581246362</v>
      </c>
      <c r="D47" s="87">
        <v>1.6332689406391977E-2</v>
      </c>
      <c r="E47" s="88" t="s">
        <v>326</v>
      </c>
      <c r="F47" s="87">
        <v>58.265209170196258</v>
      </c>
      <c r="G47" s="87">
        <v>3.7485552706955572</v>
      </c>
      <c r="H47" s="87">
        <v>0.80603065469468438</v>
      </c>
      <c r="I47" s="87">
        <v>1.2309133626352027</v>
      </c>
      <c r="J47" s="91">
        <v>-3.8498056665395984E-16</v>
      </c>
    </row>
    <row r="48" spans="1:11">
      <c r="A48" s="92" t="s">
        <v>327</v>
      </c>
      <c r="B48" s="92">
        <v>48027.237614386053</v>
      </c>
      <c r="C48" s="92">
        <v>0.2909194819471066</v>
      </c>
      <c r="D48" s="92">
        <v>3.1247798422299012E-2</v>
      </c>
      <c r="E48" s="93">
        <v>2.9969828475819927E-4</v>
      </c>
      <c r="F48" s="92">
        <v>31.962047811290471</v>
      </c>
      <c r="G48" s="92">
        <v>4.9259891496627564</v>
      </c>
      <c r="H48" s="92">
        <v>0.8262586355975402</v>
      </c>
      <c r="I48" s="92">
        <v>0.91111019964966089</v>
      </c>
      <c r="J48" s="94">
        <v>0</v>
      </c>
      <c r="K48" s="95"/>
    </row>
    <row r="49" spans="1:11">
      <c r="A49" s="87" t="s">
        <v>234</v>
      </c>
      <c r="B49" s="87">
        <v>177505.3434937612</v>
      </c>
      <c r="C49" s="87">
        <v>0.51681944444406835</v>
      </c>
      <c r="D49" s="87">
        <v>0.11837242387318847</v>
      </c>
      <c r="E49" s="88">
        <v>1.8521667808624393E-4</v>
      </c>
      <c r="F49" s="87">
        <v>14.515778038017023</v>
      </c>
      <c r="G49" s="87">
        <v>3.1074840430357207</v>
      </c>
      <c r="H49" s="87">
        <v>0.82290902141815681</v>
      </c>
      <c r="I49" s="87">
        <v>0.65266534520491237</v>
      </c>
      <c r="J49" s="87">
        <v>-8.7585205205431484E-16</v>
      </c>
      <c r="K49" s="96"/>
    </row>
    <row r="50" spans="1:11">
      <c r="A50" s="87" t="s">
        <v>327</v>
      </c>
      <c r="B50" s="87">
        <v>136356.44033613446</v>
      </c>
      <c r="C50" s="87">
        <v>0.75611215968105938</v>
      </c>
      <c r="D50" s="87">
        <v>9.0262567105477712E-2</v>
      </c>
      <c r="E50" s="88">
        <v>1.0131327608473466E-4</v>
      </c>
      <c r="F50" s="87">
        <v>28.070239646559791</v>
      </c>
      <c r="G50" s="87">
        <v>3.7923818124638751</v>
      </c>
      <c r="H50" s="87">
        <v>0.82094878958991768</v>
      </c>
      <c r="I50" s="87">
        <v>0.68667370640544279</v>
      </c>
      <c r="J50" s="87">
        <v>0</v>
      </c>
    </row>
    <row r="51" spans="1:11">
      <c r="A51" s="87" t="s">
        <v>327</v>
      </c>
      <c r="B51" s="87">
        <v>53422.687766721916</v>
      </c>
      <c r="C51" s="87">
        <v>0.20047798044894388</v>
      </c>
      <c r="D51" s="87">
        <v>3.5615743249746298E-2</v>
      </c>
      <c r="E51" s="88">
        <v>5.19098460489264E-5</v>
      </c>
      <c r="F51" s="87">
        <v>18.867408841445904</v>
      </c>
      <c r="G51" s="87">
        <v>3.1357976481787766</v>
      </c>
      <c r="H51" s="87">
        <v>0.82278318713387721</v>
      </c>
      <c r="I51" s="87">
        <v>0.88806709005906903</v>
      </c>
      <c r="J51" s="87">
        <v>0</v>
      </c>
    </row>
    <row r="52" spans="1:11">
      <c r="A52" s="87" t="s">
        <v>327</v>
      </c>
      <c r="B52" s="87">
        <v>103744.19096452324</v>
      </c>
      <c r="C52" s="87">
        <v>0.30185643102618492</v>
      </c>
      <c r="D52" s="87">
        <v>6.926109837435511E-2</v>
      </c>
      <c r="E52" s="88">
        <v>1.2574080610280237E-4</v>
      </c>
      <c r="F52" s="87">
        <v>14.560848244946262</v>
      </c>
      <c r="G52" s="87">
        <v>3.1362269374368275</v>
      </c>
      <c r="H52" s="87">
        <v>0.82325988685596629</v>
      </c>
      <c r="I52" s="87">
        <v>0.6990174551617413</v>
      </c>
      <c r="J52" s="87">
        <v>8.1027923819690641E-16</v>
      </c>
    </row>
    <row r="53" spans="1:11">
      <c r="A53" s="87" t="s">
        <v>327</v>
      </c>
      <c r="B53" s="87">
        <v>91303.611613756686</v>
      </c>
      <c r="C53" s="87">
        <v>0.21812761685946422</v>
      </c>
      <c r="D53" s="87">
        <v>6.0923111520009843E-2</v>
      </c>
      <c r="E53" s="88">
        <v>1.0665299827083237E-4</v>
      </c>
      <c r="F53" s="87">
        <v>12.0070140719032</v>
      </c>
      <c r="G53" s="87">
        <v>3.5865890688570876</v>
      </c>
      <c r="H53" s="87">
        <v>0.82387717057023901</v>
      </c>
      <c r="I53" s="87">
        <v>0.75911565527094027</v>
      </c>
      <c r="J53" s="87">
        <v>6.5244009751633059E-16</v>
      </c>
    </row>
    <row r="54" spans="1:11">
      <c r="A54" s="87" t="s">
        <v>327</v>
      </c>
      <c r="B54" s="87">
        <v>72942.174733475505</v>
      </c>
      <c r="C54" s="87">
        <v>0.36253894518196389</v>
      </c>
      <c r="D54" s="87">
        <v>4.8705950766061622E-2</v>
      </c>
      <c r="E54" s="88">
        <v>7.1906415516188188E-5</v>
      </c>
      <c r="F54" s="87">
        <v>24.846643818878047</v>
      </c>
      <c r="G54" s="87">
        <v>3.3043298303159658</v>
      </c>
      <c r="H54" s="87">
        <v>0.81916584669608927</v>
      </c>
      <c r="I54" s="87">
        <v>0.80898557150704864</v>
      </c>
      <c r="J54" s="87">
        <v>0</v>
      </c>
    </row>
    <row r="55" spans="1:11">
      <c r="A55" s="87" t="s">
        <v>327</v>
      </c>
      <c r="B55" s="87">
        <v>40993.114219001618</v>
      </c>
      <c r="C55" s="87">
        <v>0.34661801051014157</v>
      </c>
      <c r="D55" s="87">
        <v>2.7640058324975944E-2</v>
      </c>
      <c r="E55" s="88" t="s">
        <v>326</v>
      </c>
      <c r="F55" s="87">
        <v>41.529615051316945</v>
      </c>
      <c r="G55" s="87">
        <v>3.2131913267438788</v>
      </c>
      <c r="H55" s="87">
        <v>0.81548820795132826</v>
      </c>
      <c r="I55" s="87">
        <v>0.97879070073697472</v>
      </c>
      <c r="J55" s="87">
        <v>0</v>
      </c>
    </row>
    <row r="56" spans="1:11">
      <c r="A56" s="87" t="s">
        <v>327</v>
      </c>
      <c r="B56" s="87">
        <v>26665.570109185603</v>
      </c>
      <c r="C56" s="87">
        <v>0.24650084499996622</v>
      </c>
      <c r="D56" s="87">
        <v>1.79170709304028E-2</v>
      </c>
      <c r="E56" s="88" t="s">
        <v>326</v>
      </c>
      <c r="F56" s="87">
        <v>45.799331702296648</v>
      </c>
      <c r="G56" s="87">
        <v>3.389051238515203</v>
      </c>
      <c r="H56" s="87">
        <v>0.82418483786612828</v>
      </c>
      <c r="I56" s="87">
        <v>1.1580439518426315</v>
      </c>
      <c r="J56" s="87">
        <v>0</v>
      </c>
    </row>
    <row r="57" spans="1:11">
      <c r="A57" s="87" t="s">
        <v>327</v>
      </c>
      <c r="B57" s="87">
        <v>103615.47591699727</v>
      </c>
      <c r="C57" s="87">
        <v>0.4681881849288641</v>
      </c>
      <c r="D57" s="87">
        <v>6.9255590921782448E-2</v>
      </c>
      <c r="E57" s="88">
        <v>8.7258007922522105E-5</v>
      </c>
      <c r="F57" s="87">
        <v>22.647882946840475</v>
      </c>
      <c r="G57" s="87">
        <v>3.2961997546375383</v>
      </c>
      <c r="H57" s="87">
        <v>0.82410306014529022</v>
      </c>
      <c r="I57" s="87">
        <v>0.68907840232941464</v>
      </c>
      <c r="J57" s="87">
        <v>7.8207436664729156E-16</v>
      </c>
    </row>
    <row r="58" spans="1:11">
      <c r="A58" s="87" t="s">
        <v>327</v>
      </c>
      <c r="B58" s="87">
        <v>96324.38509585656</v>
      </c>
      <c r="C58" s="87">
        <v>0.32638814488095097</v>
      </c>
      <c r="D58" s="87">
        <v>6.458151522737815E-2</v>
      </c>
      <c r="E58" s="88">
        <v>6.4434471025700039E-5</v>
      </c>
      <c r="F58" s="87">
        <v>16.950388065361292</v>
      </c>
      <c r="G58" s="87">
        <v>3.6134312499479462</v>
      </c>
      <c r="H58" s="87">
        <v>0.82618620768592055</v>
      </c>
      <c r="I58" s="87">
        <v>0.77955662943255244</v>
      </c>
      <c r="J58" s="87">
        <v>0</v>
      </c>
    </row>
    <row r="59" spans="1:11">
      <c r="A59" s="87" t="s">
        <v>327</v>
      </c>
      <c r="B59" s="87">
        <v>103132.36787798906</v>
      </c>
      <c r="C59" s="87">
        <v>0.24226879300076498</v>
      </c>
      <c r="D59" s="87">
        <v>6.9672774696571016E-2</v>
      </c>
      <c r="E59" s="88">
        <v>1.7837295823424357E-4</v>
      </c>
      <c r="F59" s="87">
        <v>11.747733695297109</v>
      </c>
      <c r="G59" s="87">
        <v>3.256150199523177</v>
      </c>
      <c r="H59" s="87">
        <v>0.82625451631297786</v>
      </c>
      <c r="I59" s="87">
        <v>0.80925193828771846</v>
      </c>
      <c r="J59" s="87">
        <v>0</v>
      </c>
    </row>
    <row r="60" spans="1:11">
      <c r="A60" s="87" t="s">
        <v>327</v>
      </c>
      <c r="B60" s="87">
        <v>110857.78118268333</v>
      </c>
      <c r="C60" s="87">
        <v>0.39926313138331726</v>
      </c>
      <c r="D60" s="87">
        <v>7.4891369363486296E-2</v>
      </c>
      <c r="E60" s="88">
        <v>1.3757155064533333E-4</v>
      </c>
      <c r="F60" s="87">
        <v>17.744702822695679</v>
      </c>
      <c r="G60" s="87">
        <v>3.1113871788256922</v>
      </c>
      <c r="H60" s="87">
        <v>0.82039169300346604</v>
      </c>
      <c r="I60" s="87">
        <v>0.70581775186923157</v>
      </c>
      <c r="J60" s="87">
        <v>-8.0887903206288903E-16</v>
      </c>
    </row>
    <row r="61" spans="1:11">
      <c r="A61" s="87" t="s">
        <v>327</v>
      </c>
      <c r="B61" s="87">
        <v>26554.285206441189</v>
      </c>
      <c r="C61" s="87">
        <v>0.5337864920742339</v>
      </c>
      <c r="D61" s="87">
        <v>1.7886965754893069E-2</v>
      </c>
      <c r="E61" s="88" t="s">
        <v>326</v>
      </c>
      <c r="F61" s="87">
        <v>98.497764275109944</v>
      </c>
      <c r="G61" s="87">
        <v>3.2510225324565134</v>
      </c>
      <c r="H61" s="87">
        <v>0.81657616076462902</v>
      </c>
      <c r="I61" s="87">
        <v>1.2261526309732209</v>
      </c>
      <c r="J61" s="87">
        <v>0</v>
      </c>
    </row>
    <row r="62" spans="1:11">
      <c r="A62" s="87" t="s">
        <v>327</v>
      </c>
      <c r="B62" s="87">
        <v>26707.86787223534</v>
      </c>
      <c r="C62" s="87">
        <v>0.58301553931933314</v>
      </c>
      <c r="D62" s="87">
        <v>1.8100511553696567E-2</v>
      </c>
      <c r="E62" s="88" t="s">
        <v>326</v>
      </c>
      <c r="F62" s="87">
        <v>106.82257310948593</v>
      </c>
      <c r="G62" s="87">
        <v>3.2586128536123744</v>
      </c>
      <c r="H62" s="87">
        <v>0.81228641088689557</v>
      </c>
      <c r="I62" s="87">
        <v>1.1787197569602939</v>
      </c>
      <c r="J62" s="87">
        <v>0</v>
      </c>
    </row>
    <row r="63" spans="1:11">
      <c r="A63" s="87" t="s">
        <v>327</v>
      </c>
      <c r="B63" s="87">
        <v>30721.42779851727</v>
      </c>
      <c r="C63" s="87">
        <v>0.43034817671882042</v>
      </c>
      <c r="D63" s="87">
        <v>2.0723671356428514E-2</v>
      </c>
      <c r="E63" s="88" t="s">
        <v>326</v>
      </c>
      <c r="F63" s="87">
        <v>69.320304982653496</v>
      </c>
      <c r="G63" s="87">
        <v>3.9364509683159166</v>
      </c>
      <c r="H63" s="87">
        <v>0.81840022371744847</v>
      </c>
      <c r="I63" s="87">
        <v>1.1357850563242387</v>
      </c>
      <c r="J63" s="87">
        <v>-3.9730974362806038E-16</v>
      </c>
    </row>
    <row r="64" spans="1:11">
      <c r="A64" s="87" t="s">
        <v>327</v>
      </c>
      <c r="B64" s="87">
        <v>25105.493006993009</v>
      </c>
      <c r="C64" s="87">
        <v>0.41837417412555095</v>
      </c>
      <c r="D64" s="87">
        <v>1.6996559429914335E-2</v>
      </c>
      <c r="E64" s="88" t="s">
        <v>326</v>
      </c>
      <c r="F64" s="87">
        <v>81.457053219827756</v>
      </c>
      <c r="G64" s="87">
        <v>3.2990612919179858</v>
      </c>
      <c r="H64" s="87">
        <v>0.81265992137790999</v>
      </c>
      <c r="I64" s="87">
        <v>1.1865927497295643</v>
      </c>
      <c r="J64" s="87">
        <v>-4.5377246352333071E-16</v>
      </c>
    </row>
    <row r="65" spans="1:11">
      <c r="A65" s="87" t="s">
        <v>327</v>
      </c>
      <c r="B65" s="87">
        <v>29828.251487688107</v>
      </c>
      <c r="C65" s="87">
        <v>0.65915597846266882</v>
      </c>
      <c r="D65" s="87">
        <v>2.0020893618895093E-2</v>
      </c>
      <c r="E65" s="88" t="s">
        <v>326</v>
      </c>
      <c r="F65" s="87">
        <v>110.03651557719262</v>
      </c>
      <c r="G65" s="87">
        <v>3.6643164207207999</v>
      </c>
      <c r="H65" s="87">
        <v>0.80995743072476101</v>
      </c>
      <c r="I65" s="87">
        <v>1.1367224704101362</v>
      </c>
      <c r="J65" s="91">
        <v>-4.2646441494256311E-16</v>
      </c>
    </row>
    <row r="66" spans="1:11">
      <c r="A66" s="87" t="s">
        <v>327</v>
      </c>
      <c r="B66" s="87">
        <v>20937.110246004017</v>
      </c>
      <c r="C66" s="87">
        <v>0.63002113337605803</v>
      </c>
      <c r="D66" s="87">
        <v>1.4281943738158775E-2</v>
      </c>
      <c r="E66" s="88" t="s">
        <v>326</v>
      </c>
      <c r="F66" s="87">
        <v>143.96296158037924</v>
      </c>
      <c r="G66" s="87">
        <v>3.2582102216613689</v>
      </c>
      <c r="H66" s="87">
        <v>0.79761240506919406</v>
      </c>
      <c r="I66" s="87">
        <v>1.367844123951228</v>
      </c>
      <c r="J66" s="91">
        <v>-3.9857908106133339E-16</v>
      </c>
    </row>
    <row r="67" spans="1:11">
      <c r="A67" s="87" t="s">
        <v>327</v>
      </c>
      <c r="B67" s="87">
        <v>26981.350295493714</v>
      </c>
      <c r="C67" s="87">
        <v>0.60333024380606814</v>
      </c>
      <c r="D67" s="87">
        <v>1.827744450662605E-2</v>
      </c>
      <c r="E67" s="88" t="s">
        <v>326</v>
      </c>
      <c r="F67" s="87">
        <v>109.43118148368642</v>
      </c>
      <c r="G67" s="87">
        <v>3.2558445789724639</v>
      </c>
      <c r="H67" s="87">
        <v>0.80614846373056259</v>
      </c>
      <c r="I67" s="87">
        <v>1.1881586673932765</v>
      </c>
      <c r="J67" s="91">
        <v>-4.5918966708112268E-16</v>
      </c>
    </row>
    <row r="68" spans="1:11">
      <c r="A68" s="87" t="s">
        <v>327</v>
      </c>
      <c r="B68" s="87">
        <v>20111.910947634868</v>
      </c>
      <c r="C68" s="87">
        <v>0.49719764834490698</v>
      </c>
      <c r="D68" s="87">
        <v>1.3653316802498799E-2</v>
      </c>
      <c r="E68" s="88" t="s">
        <v>326</v>
      </c>
      <c r="F68" s="87">
        <v>120.18402763788221</v>
      </c>
      <c r="G68" s="87">
        <v>3.2988858039629987</v>
      </c>
      <c r="H68" s="87">
        <v>0.80336201522798445</v>
      </c>
      <c r="I68" s="87">
        <v>1.2791153827775963</v>
      </c>
      <c r="J68" s="91">
        <v>0</v>
      </c>
    </row>
    <row r="69" spans="1:11">
      <c r="A69" s="92" t="s">
        <v>327</v>
      </c>
      <c r="B69" s="92">
        <v>24272.930481846921</v>
      </c>
      <c r="C69" s="92">
        <v>0.83518115595036702</v>
      </c>
      <c r="D69" s="92">
        <v>1.6879739461221958E-2</v>
      </c>
      <c r="E69" s="93" t="s">
        <v>326</v>
      </c>
      <c r="F69" s="92">
        <v>162.14248692391547</v>
      </c>
      <c r="G69" s="92">
        <v>3.2954069289129015</v>
      </c>
      <c r="H69" s="92">
        <v>0.79582781418134729</v>
      </c>
      <c r="I69" s="92">
        <v>1.2576403995745042</v>
      </c>
      <c r="J69" s="94">
        <v>0</v>
      </c>
      <c r="K69" s="95"/>
    </row>
    <row r="70" spans="1:11">
      <c r="A70" s="87" t="s">
        <v>236</v>
      </c>
      <c r="B70" s="87">
        <v>38866.894915865363</v>
      </c>
      <c r="C70" s="87">
        <v>0.4430031767608657</v>
      </c>
      <c r="D70" s="87">
        <v>2.6684362249135944E-2</v>
      </c>
      <c r="E70" s="88" t="s">
        <v>326</v>
      </c>
      <c r="F70" s="87">
        <v>54.730108997988438</v>
      </c>
      <c r="G70" s="87">
        <v>3.3901010628170671</v>
      </c>
      <c r="H70" s="87">
        <v>0.80990802496844794</v>
      </c>
      <c r="I70" s="87">
        <v>1.0073301935630588</v>
      </c>
      <c r="J70" s="87">
        <v>0</v>
      </c>
      <c r="K70" s="96"/>
    </row>
    <row r="71" spans="1:11">
      <c r="A71" s="87" t="s">
        <v>327</v>
      </c>
      <c r="B71" s="87">
        <v>30152.870308857815</v>
      </c>
      <c r="C71" s="87">
        <v>0.27740075159073146</v>
      </c>
      <c r="D71" s="87">
        <v>2.0639659418389994E-2</v>
      </c>
      <c r="E71" s="88" t="s">
        <v>326</v>
      </c>
      <c r="F71" s="87">
        <v>44.484088574733157</v>
      </c>
      <c r="G71" s="87">
        <v>3.6915462642017758</v>
      </c>
      <c r="H71" s="87">
        <v>0.80568018404994379</v>
      </c>
      <c r="I71" s="87">
        <v>1.137978140025345</v>
      </c>
      <c r="J71" s="87">
        <v>4.2285159911861327E-16</v>
      </c>
    </row>
    <row r="72" spans="1:11">
      <c r="A72" s="87" t="s">
        <v>327</v>
      </c>
      <c r="B72" s="87">
        <v>44687.374192580755</v>
      </c>
      <c r="C72" s="87">
        <v>0.29517473162797836</v>
      </c>
      <c r="D72" s="87">
        <v>3.0598935457272089E-2</v>
      </c>
      <c r="E72" s="88" t="s">
        <v>326</v>
      </c>
      <c r="F72" s="87">
        <v>31.98635104772546</v>
      </c>
      <c r="G72" s="87">
        <v>3.140506246300208</v>
      </c>
      <c r="H72" s="87">
        <v>0.81465963184640555</v>
      </c>
      <c r="I72" s="87">
        <v>0.97115003751188256</v>
      </c>
      <c r="J72" s="87">
        <v>0</v>
      </c>
    </row>
    <row r="73" spans="1:11">
      <c r="A73" s="87" t="s">
        <v>327</v>
      </c>
      <c r="B73" s="87">
        <v>21730.294090909087</v>
      </c>
      <c r="C73" s="87">
        <v>1.2563972809932256</v>
      </c>
      <c r="D73" s="87">
        <v>1.5282248884263524E-2</v>
      </c>
      <c r="E73" s="88" t="s">
        <v>326</v>
      </c>
      <c r="F73" s="87">
        <v>256.84556054255256</v>
      </c>
      <c r="G73" s="87">
        <v>3.1894659873520781</v>
      </c>
      <c r="H73" s="87">
        <v>0.74626357054978398</v>
      </c>
      <c r="I73" s="87">
        <v>1.3167367501697875</v>
      </c>
      <c r="J73" s="87">
        <v>0</v>
      </c>
    </row>
    <row r="74" spans="1:11">
      <c r="A74" s="87" t="s">
        <v>327</v>
      </c>
      <c r="B74" s="87">
        <v>35486.426579230487</v>
      </c>
      <c r="C74" s="87">
        <v>1.0948883681661588</v>
      </c>
      <c r="D74" s="87">
        <v>2.4622025196316955E-2</v>
      </c>
      <c r="E74" s="88" t="s">
        <v>326</v>
      </c>
      <c r="F74" s="87">
        <v>142.37680152677305</v>
      </c>
      <c r="G74" s="87">
        <v>3.1481296431267327</v>
      </c>
      <c r="H74" s="87">
        <v>0.7800595355761395</v>
      </c>
      <c r="I74" s="87">
        <v>0.99324080228463629</v>
      </c>
      <c r="J74" s="87">
        <v>0</v>
      </c>
    </row>
    <row r="75" spans="1:11">
      <c r="A75" s="87" t="s">
        <v>327</v>
      </c>
      <c r="B75" s="87">
        <v>29882.12238562094</v>
      </c>
      <c r="C75" s="87">
        <v>0.59841246572856066</v>
      </c>
      <c r="D75" s="87">
        <v>2.0617487557066581E-2</v>
      </c>
      <c r="E75" s="88" t="s">
        <v>326</v>
      </c>
      <c r="F75" s="87">
        <v>95.066702251302857</v>
      </c>
      <c r="G75" s="87">
        <v>3.3526460684641193</v>
      </c>
      <c r="H75" s="87">
        <v>0.7960250184962514</v>
      </c>
      <c r="I75" s="87">
        <v>1.1257248611917565</v>
      </c>
      <c r="J75" s="87">
        <v>0</v>
      </c>
    </row>
    <row r="76" spans="1:11">
      <c r="A76" s="87" t="s">
        <v>327</v>
      </c>
      <c r="B76" s="87">
        <v>13567.95</v>
      </c>
      <c r="C76" s="87">
        <v>0.79115777534398035</v>
      </c>
      <c r="D76" s="87">
        <v>9.6446936574275961E-3</v>
      </c>
      <c r="E76" s="88">
        <v>5.8747710135469842E-5</v>
      </c>
      <c r="F76" s="87">
        <v>257.11097273552366</v>
      </c>
      <c r="G76" s="87">
        <v>3.3247248835919949</v>
      </c>
      <c r="H76" s="87">
        <v>0.75190831416105552</v>
      </c>
      <c r="I76" s="87">
        <v>1.674929223408357</v>
      </c>
      <c r="J76" s="87">
        <v>3.1899071246943154E-16</v>
      </c>
    </row>
    <row r="77" spans="1:11">
      <c r="A77" s="87" t="s">
        <v>327</v>
      </c>
      <c r="B77" s="87">
        <v>47535.381094407101</v>
      </c>
      <c r="C77" s="87">
        <v>0.57489570057475203</v>
      </c>
      <c r="D77" s="87">
        <v>3.2996371796439536E-2</v>
      </c>
      <c r="E77" s="88" t="s">
        <v>326</v>
      </c>
      <c r="F77" s="87">
        <v>56.884082672414998</v>
      </c>
      <c r="G77" s="87">
        <v>3.1590381771959777</v>
      </c>
      <c r="H77" s="87">
        <v>0.79774724590992707</v>
      </c>
      <c r="I77" s="87">
        <v>0.91742313899643058</v>
      </c>
      <c r="J77" s="87">
        <v>0</v>
      </c>
    </row>
    <row r="78" spans="1:11">
      <c r="A78" s="87" t="s">
        <v>327</v>
      </c>
      <c r="B78" s="87">
        <v>14775.355569553798</v>
      </c>
      <c r="C78" s="87">
        <v>1.1280375781086125</v>
      </c>
      <c r="D78" s="87">
        <v>1.0399683290383637E-2</v>
      </c>
      <c r="E78" s="88" t="s">
        <v>326</v>
      </c>
      <c r="F78" s="87">
        <v>332.8574596381934</v>
      </c>
      <c r="G78" s="87">
        <v>3.2526918543235688</v>
      </c>
      <c r="H78" s="87">
        <v>0.74037460439780056</v>
      </c>
      <c r="I78" s="87">
        <v>1.4508877776877058</v>
      </c>
      <c r="J78" s="87">
        <v>-3.7640333973766194E-16</v>
      </c>
    </row>
    <row r="79" spans="1:11">
      <c r="A79" s="87" t="s">
        <v>327</v>
      </c>
      <c r="B79" s="87">
        <v>16850.307278582928</v>
      </c>
      <c r="C79" s="87">
        <v>0.89337100169178718</v>
      </c>
      <c r="D79" s="87">
        <v>1.1944312711496062E-2</v>
      </c>
      <c r="E79" s="88" t="s">
        <v>326</v>
      </c>
      <c r="F79" s="87">
        <v>234.09082071686782</v>
      </c>
      <c r="G79" s="87">
        <v>3.2268647253073017</v>
      </c>
      <c r="H79" s="87">
        <v>0.74992534339370009</v>
      </c>
      <c r="I79" s="87">
        <v>1.4097229048132141</v>
      </c>
      <c r="J79" s="87">
        <v>0</v>
      </c>
    </row>
    <row r="80" spans="1:11">
      <c r="A80" s="87" t="s">
        <v>327</v>
      </c>
      <c r="B80" s="87">
        <v>16777.905943379636</v>
      </c>
      <c r="C80" s="87">
        <v>0.77525275088416534</v>
      </c>
      <c r="D80" s="87">
        <v>1.1746841326614979E-2</v>
      </c>
      <c r="E80" s="88" t="s">
        <v>326</v>
      </c>
      <c r="F80" s="87">
        <v>210.43539042487524</v>
      </c>
      <c r="G80" s="87">
        <v>3.2055924368159143</v>
      </c>
      <c r="H80" s="87">
        <v>0.76593643924279475</v>
      </c>
      <c r="I80" s="87">
        <v>1.4033594918981216</v>
      </c>
      <c r="J80" s="87">
        <v>-3.9486893761061372E-16</v>
      </c>
    </row>
    <row r="81" spans="1:11">
      <c r="A81" s="87" t="s">
        <v>327</v>
      </c>
      <c r="B81" s="87">
        <v>41012.121100104268</v>
      </c>
      <c r="C81" s="87">
        <v>0.52272183025298735</v>
      </c>
      <c r="D81" s="87">
        <v>2.8535544622905879E-2</v>
      </c>
      <c r="E81" s="88" t="s">
        <v>326</v>
      </c>
      <c r="F81" s="87">
        <v>59.745691502165471</v>
      </c>
      <c r="G81" s="87">
        <v>3.2222815956564754</v>
      </c>
      <c r="H81" s="87">
        <v>0.7994511211699924</v>
      </c>
      <c r="I81" s="87">
        <v>0.98507792513720871</v>
      </c>
      <c r="J81" s="87">
        <v>0</v>
      </c>
    </row>
    <row r="82" spans="1:11">
      <c r="A82" s="87" t="s">
        <v>327</v>
      </c>
      <c r="B82" s="87">
        <v>13548.718525414253</v>
      </c>
      <c r="C82" s="87">
        <v>0.71049642231367649</v>
      </c>
      <c r="D82" s="87">
        <v>9.6305678292971739E-3</v>
      </c>
      <c r="E82" s="88" t="s">
        <v>326</v>
      </c>
      <c r="F82" s="87">
        <v>232.38506048451393</v>
      </c>
      <c r="G82" s="87">
        <v>3.5026598534117079</v>
      </c>
      <c r="H82" s="87">
        <v>0.75850423335109007</v>
      </c>
      <c r="I82" s="87">
        <v>1.4666747453263727</v>
      </c>
      <c r="J82" s="87">
        <v>0</v>
      </c>
    </row>
    <row r="83" spans="1:11">
      <c r="A83" s="87" t="s">
        <v>327</v>
      </c>
      <c r="B83" s="87">
        <v>33225.112772317341</v>
      </c>
      <c r="C83" s="87">
        <v>0.82850690724184717</v>
      </c>
      <c r="D83" s="87">
        <v>2.3167268608948167E-2</v>
      </c>
      <c r="E83" s="88" t="s">
        <v>326</v>
      </c>
      <c r="F83" s="87">
        <v>115.6194382091989</v>
      </c>
      <c r="G83" s="87">
        <v>3.1411778014057887</v>
      </c>
      <c r="H83" s="87">
        <v>0.78879929253292913</v>
      </c>
      <c r="I83" s="87">
        <v>1.1152476408335019</v>
      </c>
      <c r="J83" s="87">
        <v>0</v>
      </c>
    </row>
    <row r="84" spans="1:11">
      <c r="A84" s="87" t="s">
        <v>327</v>
      </c>
      <c r="B84" s="87">
        <v>53763.217342342308</v>
      </c>
      <c r="C84" s="87">
        <v>0.36728564394094509</v>
      </c>
      <c r="D84" s="87">
        <v>3.7450929897190302E-2</v>
      </c>
      <c r="E84" s="88" t="s">
        <v>326</v>
      </c>
      <c r="F84" s="87">
        <v>32.324947942631354</v>
      </c>
      <c r="G84" s="87">
        <v>3.1500170630750199</v>
      </c>
      <c r="H84" s="87">
        <v>0.80854654013622007</v>
      </c>
      <c r="I84" s="87">
        <v>0.88171970087934204</v>
      </c>
      <c r="J84" s="87">
        <v>0</v>
      </c>
    </row>
    <row r="85" spans="1:11">
      <c r="A85" s="87" t="s">
        <v>327</v>
      </c>
      <c r="B85" s="87">
        <v>34210.840393423387</v>
      </c>
      <c r="C85" s="87">
        <v>0.64927251255926832</v>
      </c>
      <c r="D85" s="87">
        <v>2.3960104979740344E-2</v>
      </c>
      <c r="E85" s="88" t="s">
        <v>326</v>
      </c>
      <c r="F85" s="87">
        <v>88.152249032226948</v>
      </c>
      <c r="G85" s="87">
        <v>3.1382667454251605</v>
      </c>
      <c r="H85" s="87">
        <v>0.79551390220756479</v>
      </c>
      <c r="I85" s="87">
        <v>1.0445255443767274</v>
      </c>
      <c r="J85" s="87">
        <v>0</v>
      </c>
    </row>
    <row r="86" spans="1:11">
      <c r="A86" s="87" t="s">
        <v>327</v>
      </c>
      <c r="B86" s="87">
        <v>28030.199788359776</v>
      </c>
      <c r="C86" s="87">
        <v>0.89936397971910564</v>
      </c>
      <c r="D86" s="87">
        <v>1.9656159042199389E-2</v>
      </c>
      <c r="E86" s="88" t="s">
        <v>326</v>
      </c>
      <c r="F86" s="87">
        <v>146.80004083722977</v>
      </c>
      <c r="G86" s="87">
        <v>3.1532828500553713</v>
      </c>
      <c r="H86" s="87">
        <v>0.78542586045394247</v>
      </c>
      <c r="I86" s="87">
        <v>1.1238134392901629</v>
      </c>
      <c r="J86" s="87">
        <v>-5.0127155654291241E-16</v>
      </c>
    </row>
    <row r="87" spans="1:11">
      <c r="A87" s="87" t="s">
        <v>327</v>
      </c>
      <c r="B87" s="87">
        <v>17189.063266945988</v>
      </c>
      <c r="C87" s="87">
        <v>0.32174054501422361</v>
      </c>
      <c r="D87" s="87">
        <v>1.2048870592362886E-2</v>
      </c>
      <c r="E87" s="88" t="s">
        <v>326</v>
      </c>
      <c r="F87" s="87">
        <v>87.751766303228678</v>
      </c>
      <c r="G87" s="87">
        <v>3.388120307456945</v>
      </c>
      <c r="H87" s="87">
        <v>0.80201474138005624</v>
      </c>
      <c r="I87" s="87">
        <v>1.408824415519129</v>
      </c>
      <c r="J87" s="91">
        <v>0</v>
      </c>
    </row>
    <row r="88" spans="1:11">
      <c r="A88" s="87" t="s">
        <v>327</v>
      </c>
      <c r="B88" s="87">
        <v>27539.967661115872</v>
      </c>
      <c r="C88" s="87">
        <v>1.0982847664840194</v>
      </c>
      <c r="D88" s="87">
        <v>1.9425142872419081E-2</v>
      </c>
      <c r="E88" s="88" t="s">
        <v>326</v>
      </c>
      <c r="F88" s="87">
        <v>180.46716792759045</v>
      </c>
      <c r="G88" s="87">
        <v>3.150416646621486</v>
      </c>
      <c r="H88" s="87">
        <v>0.77396566921563315</v>
      </c>
      <c r="I88" s="87">
        <v>1.1988492692069237</v>
      </c>
      <c r="J88" s="91">
        <v>0</v>
      </c>
    </row>
    <row r="89" spans="1:11">
      <c r="A89" s="87" t="s">
        <v>327</v>
      </c>
      <c r="B89" s="87">
        <v>29235.068019323677</v>
      </c>
      <c r="C89" s="87">
        <v>0.13711444280060484</v>
      </c>
      <c r="D89" s="87">
        <v>2.0495353975142769E-2</v>
      </c>
      <c r="E89" s="88" t="s">
        <v>326</v>
      </c>
      <c r="F89" s="87">
        <v>22.172410769468453</v>
      </c>
      <c r="G89" s="87">
        <v>3.1862061912502488</v>
      </c>
      <c r="H89" s="87">
        <v>0.81419084938819142</v>
      </c>
      <c r="I89" s="87">
        <v>1.1482296528946669</v>
      </c>
      <c r="J89" s="91">
        <v>0</v>
      </c>
    </row>
    <row r="90" spans="1:11">
      <c r="A90" s="87" t="s">
        <v>327</v>
      </c>
      <c r="B90" s="87">
        <v>28467.124619932438</v>
      </c>
      <c r="C90" s="87">
        <v>0.78221371866983325</v>
      </c>
      <c r="D90" s="87">
        <v>2.0154403089064216E-2</v>
      </c>
      <c r="E90" s="88" t="s">
        <v>326</v>
      </c>
      <c r="F90" s="87">
        <v>124.60609246042659</v>
      </c>
      <c r="G90" s="87">
        <v>3.1886314031860721</v>
      </c>
      <c r="H90" s="87">
        <v>0.77945862096211149</v>
      </c>
      <c r="I90" s="87">
        <v>1.155785888713541</v>
      </c>
      <c r="J90" s="91">
        <v>0</v>
      </c>
    </row>
    <row r="91" spans="1:11">
      <c r="A91" s="92" t="s">
        <v>327</v>
      </c>
      <c r="B91" s="92">
        <v>29867.275616438354</v>
      </c>
      <c r="C91" s="92">
        <v>0.30478695351462343</v>
      </c>
      <c r="D91" s="92">
        <v>2.0937570782188396E-2</v>
      </c>
      <c r="E91" s="93" t="s">
        <v>326</v>
      </c>
      <c r="F91" s="92">
        <v>47.48066759237657</v>
      </c>
      <c r="G91" s="92">
        <v>3.1822054461494305</v>
      </c>
      <c r="H91" s="92">
        <v>0.80974631677494702</v>
      </c>
      <c r="I91" s="92">
        <v>1.1690020031710648</v>
      </c>
      <c r="J91" s="94">
        <v>0</v>
      </c>
      <c r="K91" s="95"/>
    </row>
    <row r="92" spans="1:11">
      <c r="A92" s="87" t="s">
        <v>238</v>
      </c>
      <c r="B92" s="87">
        <v>-23.269526248399458</v>
      </c>
      <c r="C92" s="87">
        <v>3.033561885648367E-2</v>
      </c>
      <c r="D92" s="87"/>
      <c r="E92" s="88" t="s">
        <v>326</v>
      </c>
      <c r="F92" s="87"/>
      <c r="G92" s="87"/>
      <c r="H92" s="87"/>
      <c r="I92" s="87"/>
      <c r="J92" s="87"/>
      <c r="K92" s="96" t="s">
        <v>328</v>
      </c>
    </row>
    <row r="93" spans="1:11">
      <c r="A93" s="87" t="s">
        <v>327</v>
      </c>
      <c r="B93" s="87">
        <v>-20.778455533445516</v>
      </c>
      <c r="C93" s="87">
        <v>1.8479747127519628E-2</v>
      </c>
      <c r="D93" s="87"/>
      <c r="E93" s="88">
        <v>5.1351391253322862E-5</v>
      </c>
      <c r="F93" s="87"/>
      <c r="G93" s="87"/>
      <c r="H93" s="87"/>
      <c r="I93" s="87"/>
      <c r="J93" s="87"/>
      <c r="K93" s="90" t="s">
        <v>328</v>
      </c>
    </row>
    <row r="94" spans="1:11">
      <c r="A94" s="87" t="s">
        <v>327</v>
      </c>
      <c r="B94" s="87">
        <v>-26.07843734145106</v>
      </c>
      <c r="C94" s="87">
        <v>2.0559781320163093E-2</v>
      </c>
      <c r="D94" s="87"/>
      <c r="E94" s="88" t="s">
        <v>326</v>
      </c>
      <c r="F94" s="87"/>
      <c r="G94" s="87"/>
      <c r="H94" s="87"/>
      <c r="I94" s="87"/>
      <c r="J94" s="87"/>
      <c r="K94" s="90" t="s">
        <v>328</v>
      </c>
    </row>
    <row r="95" spans="1:11">
      <c r="A95" s="87" t="s">
        <v>327</v>
      </c>
      <c r="B95" s="87">
        <v>-18.175027648750312</v>
      </c>
      <c r="C95" s="87">
        <v>4.7294614560632976E-2</v>
      </c>
      <c r="D95" s="87">
        <v>5.2218872504381943E-5</v>
      </c>
      <c r="E95" s="88" t="s">
        <v>326</v>
      </c>
      <c r="F95" s="87">
        <v>1095.4518683169083</v>
      </c>
      <c r="G95" s="87">
        <v>11.650087170847097</v>
      </c>
      <c r="H95" s="87">
        <v>-7.681316927472695E-2</v>
      </c>
      <c r="I95" s="87">
        <v>84.084795498261343</v>
      </c>
      <c r="J95" s="87">
        <v>-6.6731576339149973E-16</v>
      </c>
      <c r="K95" s="90" t="s">
        <v>328</v>
      </c>
    </row>
    <row r="96" spans="1:11">
      <c r="A96" s="87" t="s">
        <v>327</v>
      </c>
      <c r="B96" s="87">
        <v>105.34957264957264</v>
      </c>
      <c r="C96" s="87">
        <v>3.6879233133457853E-2</v>
      </c>
      <c r="D96" s="87">
        <v>1.0610473283984869E-4</v>
      </c>
      <c r="E96" s="88" t="s">
        <v>326</v>
      </c>
      <c r="F96" s="87">
        <v>641.44264789103465</v>
      </c>
      <c r="G96" s="87">
        <v>9.005639895099355</v>
      </c>
      <c r="H96" s="87">
        <v>0.2857202682427219</v>
      </c>
      <c r="I96" s="87">
        <v>20.798108651101529</v>
      </c>
      <c r="J96" s="87">
        <v>-1.5174408646891231E-16</v>
      </c>
    </row>
    <row r="97" spans="1:11">
      <c r="A97" s="87" t="s">
        <v>327</v>
      </c>
      <c r="B97" s="87">
        <v>-9.3612676056339144</v>
      </c>
      <c r="C97" s="87">
        <v>4.647045998497254E-2</v>
      </c>
      <c r="D97" s="87">
        <v>7.6015852870404342E-5</v>
      </c>
      <c r="E97" s="88" t="s">
        <v>326</v>
      </c>
      <c r="F97" s="87">
        <v>933.19076994179397</v>
      </c>
      <c r="G97" s="87">
        <v>10.378456425746075</v>
      </c>
      <c r="H97" s="87">
        <v>-4.9722816792912898E-2</v>
      </c>
      <c r="I97" s="87">
        <v>141.3523120862715</v>
      </c>
      <c r="J97" s="87">
        <v>-1.7823883693952191E-15</v>
      </c>
      <c r="K97" s="90" t="s">
        <v>328</v>
      </c>
    </row>
    <row r="98" spans="1:11">
      <c r="A98" s="87" t="s">
        <v>327</v>
      </c>
      <c r="B98" s="87">
        <v>104.11989784072436</v>
      </c>
      <c r="C98" s="87">
        <v>6.3834590249628703E-2</v>
      </c>
      <c r="D98" s="87">
        <v>1.2794151522757899E-4</v>
      </c>
      <c r="E98" s="88" t="s">
        <v>326</v>
      </c>
      <c r="F98" s="87">
        <v>800.09188949093539</v>
      </c>
      <c r="G98" s="87">
        <v>8.4516765716346356</v>
      </c>
      <c r="H98" s="87">
        <v>0.22595254117447025</v>
      </c>
      <c r="I98" s="87">
        <v>20.812936843965218</v>
      </c>
      <c r="J98" s="87">
        <v>-1.6157492373557068E-16</v>
      </c>
    </row>
    <row r="99" spans="1:11">
      <c r="A99" s="87" t="s">
        <v>327</v>
      </c>
      <c r="B99" s="87">
        <v>90.02507492507479</v>
      </c>
      <c r="C99" s="87">
        <v>7.2958809687690751E-2</v>
      </c>
      <c r="D99" s="87">
        <v>1.3584722179729516E-4</v>
      </c>
      <c r="E99" s="88" t="s">
        <v>326</v>
      </c>
      <c r="F99" s="87">
        <v>768.41457140690102</v>
      </c>
      <c r="G99" s="87">
        <v>7.6498062990078353</v>
      </c>
      <c r="H99" s="87">
        <v>0.14933243403350235</v>
      </c>
      <c r="I99" s="87">
        <v>25.816770773805672</v>
      </c>
      <c r="J99" s="87">
        <v>2.5184648081630442E-16</v>
      </c>
    </row>
    <row r="100" spans="1:11">
      <c r="A100" s="87" t="s">
        <v>327</v>
      </c>
      <c r="B100" s="87">
        <v>25.085739641688569</v>
      </c>
      <c r="C100" s="87">
        <v>6.276442371725055E-2</v>
      </c>
      <c r="D100" s="87">
        <v>7.3150143450811467E-5</v>
      </c>
      <c r="E100" s="88" t="s">
        <v>326</v>
      </c>
      <c r="F100" s="87">
        <v>917.37808710727052</v>
      </c>
      <c r="G100" s="87">
        <v>8.9719167910487041</v>
      </c>
      <c r="H100" s="87">
        <v>5.5627997742407537E-2</v>
      </c>
      <c r="I100" s="87">
        <v>85.241867040627398</v>
      </c>
      <c r="J100" s="87">
        <v>-8.3616988591220597E-16</v>
      </c>
    </row>
    <row r="101" spans="1:11">
      <c r="A101" s="87" t="s">
        <v>327</v>
      </c>
      <c r="B101" s="87">
        <v>49.208309352517958</v>
      </c>
      <c r="C101" s="87">
        <v>3.8952216682353595E-2</v>
      </c>
      <c r="D101" s="87">
        <v>1.0638910887082509E-4</v>
      </c>
      <c r="E101" s="88" t="s">
        <v>326</v>
      </c>
      <c r="F101" s="87">
        <v>712.02546394564752</v>
      </c>
      <c r="G101" s="87">
        <v>9.7782682443534927</v>
      </c>
      <c r="H101" s="87">
        <v>0.1712775751538235</v>
      </c>
      <c r="I101" s="87">
        <v>35.170521178978809</v>
      </c>
      <c r="J101" s="87">
        <v>-2.4793092394761764E-16</v>
      </c>
    </row>
    <row r="102" spans="1:11">
      <c r="A102" s="87" t="s">
        <v>327</v>
      </c>
      <c r="B102" s="87">
        <v>63.56595310907236</v>
      </c>
      <c r="C102" s="87">
        <v>5.9974955171662153E-2</v>
      </c>
      <c r="D102" s="87">
        <v>8.9785949523220259E-5</v>
      </c>
      <c r="E102" s="88" t="s">
        <v>326</v>
      </c>
      <c r="F102" s="87">
        <v>911.82249758883052</v>
      </c>
      <c r="G102" s="87">
        <v>9.5308467655014564</v>
      </c>
      <c r="H102" s="87">
        <v>0.16260072702841627</v>
      </c>
      <c r="I102" s="87">
        <v>27.25145530378915</v>
      </c>
      <c r="J102" s="87">
        <v>-1.6414220653779193E-16</v>
      </c>
    </row>
    <row r="103" spans="1:11">
      <c r="A103" s="87" t="s">
        <v>327</v>
      </c>
      <c r="B103" s="87">
        <v>564.00459806732511</v>
      </c>
      <c r="C103" s="87">
        <v>5.3584113374484883E-2</v>
      </c>
      <c r="D103" s="87">
        <v>4.6421605639035315E-4</v>
      </c>
      <c r="E103" s="88">
        <v>1.2690255165269715E-4</v>
      </c>
      <c r="F103" s="87">
        <v>293.30137290395089</v>
      </c>
      <c r="G103" s="87">
        <v>5.8357324256187413</v>
      </c>
      <c r="H103" s="87">
        <v>0.55932673411555678</v>
      </c>
      <c r="I103" s="87">
        <v>8.3400398310143036</v>
      </c>
      <c r="J103" s="87">
        <v>0</v>
      </c>
    </row>
    <row r="104" spans="1:11">
      <c r="A104" s="87" t="s">
        <v>327</v>
      </c>
      <c r="B104" s="87">
        <v>95.840465218345486</v>
      </c>
      <c r="C104" s="87">
        <v>5.7659011650775416E-2</v>
      </c>
      <c r="D104" s="87">
        <v>1.276162641449508E-4</v>
      </c>
      <c r="E104" s="88" t="s">
        <v>326</v>
      </c>
      <c r="F104" s="87">
        <v>725.90895927465624</v>
      </c>
      <c r="G104" s="87">
        <v>8.8760243583982259</v>
      </c>
      <c r="H104" s="87">
        <v>0.23364336993217907</v>
      </c>
      <c r="I104" s="87">
        <v>22.890370764996046</v>
      </c>
      <c r="J104" s="87">
        <v>5.5954996624113083E-16</v>
      </c>
    </row>
    <row r="105" spans="1:11">
      <c r="A105" s="87" t="s">
        <v>327</v>
      </c>
      <c r="B105" s="87">
        <v>46.791081081081103</v>
      </c>
      <c r="C105" s="87">
        <v>3.4780798551493776E-2</v>
      </c>
      <c r="D105" s="87">
        <v>3.8531966051079871E-5</v>
      </c>
      <c r="E105" s="88">
        <v>1.050376248724437E-4</v>
      </c>
      <c r="F105" s="87">
        <v>752.39076244940838</v>
      </c>
      <c r="G105" s="87">
        <v>12.021380002842657</v>
      </c>
      <c r="H105" s="87">
        <v>0.16718725699559581</v>
      </c>
      <c r="I105" s="87">
        <v>42.31207716138929</v>
      </c>
      <c r="J105" s="87">
        <v>-1.6763039877941187E-16</v>
      </c>
    </row>
    <row r="106" spans="1:11">
      <c r="A106" s="87" t="s">
        <v>327</v>
      </c>
      <c r="B106" s="87">
        <v>1.8026286463454357</v>
      </c>
      <c r="C106" s="87">
        <v>8.9987722257228842E-2</v>
      </c>
      <c r="D106" s="87">
        <v>2.0773995076470381E-4</v>
      </c>
      <c r="E106" s="88" t="s">
        <v>326</v>
      </c>
      <c r="F106" s="87">
        <v>1035.2068922938577</v>
      </c>
      <c r="G106" s="87">
        <v>7.9862475398114778</v>
      </c>
      <c r="H106" s="87">
        <v>3.5472794160320001E-3</v>
      </c>
      <c r="I106" s="87">
        <v>767.38612016027935</v>
      </c>
      <c r="J106" s="87">
        <v>-1.4463521681560991E-14</v>
      </c>
    </row>
    <row r="107" spans="1:11">
      <c r="A107" s="87" t="s">
        <v>327</v>
      </c>
      <c r="B107" s="87">
        <v>83.796439225642672</v>
      </c>
      <c r="C107" s="87">
        <v>8.2448478745478823E-2</v>
      </c>
      <c r="D107" s="87">
        <v>1.2133970345457799E-4</v>
      </c>
      <c r="E107" s="88" t="s">
        <v>326</v>
      </c>
      <c r="F107" s="87">
        <v>893.17510591251323</v>
      </c>
      <c r="G107" s="87">
        <v>7.6306628920157946</v>
      </c>
      <c r="H107" s="87">
        <v>0.15616641784779575</v>
      </c>
      <c r="I107" s="87">
        <v>22.643631921243614</v>
      </c>
      <c r="J107" s="91">
        <v>-3.2898177267486354E-16</v>
      </c>
    </row>
    <row r="108" spans="1:11">
      <c r="A108" s="87" t="s">
        <v>327</v>
      </c>
      <c r="B108" s="87">
        <v>-23.743782312925148</v>
      </c>
      <c r="C108" s="87"/>
      <c r="D108" s="87"/>
      <c r="E108" s="88" t="s">
        <v>326</v>
      </c>
      <c r="F108" s="87"/>
      <c r="G108" s="87"/>
      <c r="H108" s="87"/>
      <c r="I108" s="87"/>
      <c r="J108" s="91"/>
      <c r="K108" s="90" t="s">
        <v>328</v>
      </c>
    </row>
    <row r="109" spans="1:11">
      <c r="A109" s="87" t="s">
        <v>327</v>
      </c>
      <c r="B109" s="87">
        <v>482.80238720458317</v>
      </c>
      <c r="C109" s="87">
        <v>7.2198521518398825E-2</v>
      </c>
      <c r="D109" s="87">
        <v>3.9396982022797097E-4</v>
      </c>
      <c r="E109" s="88" t="s">
        <v>326</v>
      </c>
      <c r="F109" s="87">
        <v>436.74552996077279</v>
      </c>
      <c r="G109" s="87">
        <v>6.0669976998770156</v>
      </c>
      <c r="H109" s="87">
        <v>0.5013425935526532</v>
      </c>
      <c r="I109" s="87">
        <v>7.8947618171608891</v>
      </c>
      <c r="J109" s="91">
        <v>-1.4834651271329371E-16</v>
      </c>
    </row>
    <row r="110" spans="1:11">
      <c r="A110" s="87" t="s">
        <v>327</v>
      </c>
      <c r="B110" s="87">
        <v>-31.267165141918817</v>
      </c>
      <c r="C110" s="87"/>
      <c r="D110" s="87">
        <v>7.0598764425166128E-5</v>
      </c>
      <c r="E110" s="88" t="s">
        <v>326</v>
      </c>
      <c r="F110" s="87"/>
      <c r="G110" s="87"/>
      <c r="H110" s="87"/>
      <c r="I110" s="87"/>
      <c r="J110" s="91"/>
      <c r="K110" s="90" t="s">
        <v>328</v>
      </c>
    </row>
    <row r="111" spans="1:11">
      <c r="A111" s="92" t="s">
        <v>327</v>
      </c>
      <c r="B111" s="92">
        <v>523.90850574712658</v>
      </c>
      <c r="C111" s="92">
        <v>7.4382271758610299E-2</v>
      </c>
      <c r="D111" s="92">
        <v>4.3135970917022409E-4</v>
      </c>
      <c r="E111" s="93">
        <v>5.6928729441153355E-5</v>
      </c>
      <c r="F111" s="92">
        <v>408.02014391866942</v>
      </c>
      <c r="G111" s="92">
        <v>5.3742215065660783</v>
      </c>
      <c r="H111" s="92">
        <v>0.50420092648940307</v>
      </c>
      <c r="I111" s="92">
        <v>7.250865349865439</v>
      </c>
      <c r="J111" s="94">
        <v>-9.1170598399569991E-17</v>
      </c>
      <c r="K111" s="95"/>
    </row>
    <row r="112" spans="1:11">
      <c r="A112" s="87" t="s">
        <v>242</v>
      </c>
      <c r="B112" s="87">
        <v>221.55540701838146</v>
      </c>
      <c r="C112" s="87">
        <v>3.7412325161140535E-2</v>
      </c>
      <c r="D112" s="87">
        <v>1.9958721194386498E-4</v>
      </c>
      <c r="E112" s="88">
        <v>8.7281658207943654E-5</v>
      </c>
      <c r="F112" s="87">
        <v>422.29473807296961</v>
      </c>
      <c r="G112" s="87">
        <v>8.6576040884419232</v>
      </c>
      <c r="H112" s="87">
        <v>0.40714834489342722</v>
      </c>
      <c r="I112" s="87">
        <v>13.3253698105155</v>
      </c>
      <c r="J112" s="87">
        <v>2.4636170603208517E-16</v>
      </c>
      <c r="K112" s="96"/>
    </row>
    <row r="113" spans="1:11">
      <c r="A113" s="87" t="s">
        <v>327</v>
      </c>
      <c r="B113" s="87">
        <v>128.89102362204727</v>
      </c>
      <c r="C113" s="87">
        <v>4.9798048412571301E-2</v>
      </c>
      <c r="D113" s="87">
        <v>1.4750537194557322E-4</v>
      </c>
      <c r="E113" s="88" t="s">
        <v>326</v>
      </c>
      <c r="F113" s="87">
        <v>585.68160705719572</v>
      </c>
      <c r="G113" s="87">
        <v>8.8806262470847877</v>
      </c>
      <c r="H113" s="87">
        <v>0.26865110006344473</v>
      </c>
      <c r="I113" s="87">
        <v>21.883409318701208</v>
      </c>
      <c r="J113" s="87">
        <v>0</v>
      </c>
    </row>
    <row r="114" spans="1:11">
      <c r="A114" s="87" t="s">
        <v>327</v>
      </c>
      <c r="B114" s="87">
        <v>380.07423054037963</v>
      </c>
      <c r="C114" s="87">
        <v>4.8430269833486514E-2</v>
      </c>
      <c r="D114" s="87">
        <v>3.1039498040820809E-4</v>
      </c>
      <c r="E114" s="88" t="s">
        <v>326</v>
      </c>
      <c r="F114" s="87">
        <v>377.31428163634894</v>
      </c>
      <c r="G114" s="87">
        <v>7.0137087800936166</v>
      </c>
      <c r="H114" s="87">
        <v>0.5422397503028531</v>
      </c>
      <c r="I114" s="87">
        <v>10.49108645255461</v>
      </c>
      <c r="J114" s="87">
        <v>0</v>
      </c>
    </row>
    <row r="115" spans="1:11">
      <c r="A115" s="87" t="s">
        <v>327</v>
      </c>
      <c r="B115" s="87">
        <v>111.44063216783231</v>
      </c>
      <c r="C115" s="87">
        <v>8.0349043551462856E-2</v>
      </c>
      <c r="D115" s="87">
        <v>1.6653205793324075E-4</v>
      </c>
      <c r="E115" s="88" t="s">
        <v>326</v>
      </c>
      <c r="F115" s="87">
        <v>759.62038211755453</v>
      </c>
      <c r="G115" s="87">
        <v>7.8227684446608103</v>
      </c>
      <c r="H115" s="87">
        <v>0.19318673420476981</v>
      </c>
      <c r="I115" s="87">
        <v>21.247513231853024</v>
      </c>
      <c r="J115" s="87">
        <v>4.2748572818944349E-17</v>
      </c>
    </row>
    <row r="116" spans="1:11">
      <c r="A116" s="87" t="s">
        <v>327</v>
      </c>
      <c r="B116" s="87">
        <v>-4.2562907268170633</v>
      </c>
      <c r="C116" s="87">
        <v>5.7457790415666267E-2</v>
      </c>
      <c r="D116" s="87" t="s">
        <v>327</v>
      </c>
      <c r="E116" s="88" t="s">
        <v>326</v>
      </c>
      <c r="F116" s="87"/>
      <c r="G116" s="87"/>
      <c r="H116" s="87"/>
      <c r="I116" s="87"/>
      <c r="J116" s="87"/>
      <c r="K116" s="90" t="s">
        <v>328</v>
      </c>
    </row>
    <row r="117" spans="1:11">
      <c r="A117" s="87" t="s">
        <v>327</v>
      </c>
      <c r="B117" s="87">
        <v>170.61021740397507</v>
      </c>
      <c r="C117" s="87">
        <v>3.8217661746771492E-2</v>
      </c>
      <c r="D117" s="87">
        <v>1.4688460421734501E-4</v>
      </c>
      <c r="E117" s="88" t="s">
        <v>326</v>
      </c>
      <c r="F117" s="87">
        <v>491.20833847157513</v>
      </c>
      <c r="G117" s="87">
        <v>9.2208720628183425</v>
      </c>
      <c r="H117" s="87">
        <v>0.41807673435775816</v>
      </c>
      <c r="I117" s="87">
        <v>17.445028727929511</v>
      </c>
      <c r="J117" s="87">
        <v>-2.6503166740256072E-16</v>
      </c>
    </row>
    <row r="118" spans="1:11">
      <c r="A118" s="87" t="s">
        <v>327</v>
      </c>
      <c r="B118" s="87">
        <v>-161.81898148148136</v>
      </c>
      <c r="C118" s="87">
        <v>6.5046614257596086E-2</v>
      </c>
      <c r="D118" s="87" t="s">
        <v>327</v>
      </c>
      <c r="E118" s="88">
        <v>5.516107248041085E-5</v>
      </c>
      <c r="F118" s="87"/>
      <c r="G118" s="87"/>
      <c r="H118" s="87"/>
      <c r="I118" s="87"/>
      <c r="J118" s="87"/>
      <c r="K118" s="90" t="s">
        <v>328</v>
      </c>
    </row>
    <row r="119" spans="1:11">
      <c r="A119" s="87" t="s">
        <v>327</v>
      </c>
      <c r="B119" s="87">
        <v>159.370393858478</v>
      </c>
      <c r="C119" s="87">
        <v>3.8325469747645065E-2</v>
      </c>
      <c r="D119" s="87">
        <v>1.0172508377627535E-4</v>
      </c>
      <c r="E119" s="88" t="s">
        <v>326</v>
      </c>
      <c r="F119" s="87">
        <v>635.97572960348259</v>
      </c>
      <c r="G119" s="87">
        <v>9.2168185948545336</v>
      </c>
      <c r="H119" s="87">
        <v>0.19974038880010633</v>
      </c>
      <c r="I119" s="87">
        <v>26.713963264088186</v>
      </c>
      <c r="J119" s="87">
        <v>-2.3086645088064644E-16</v>
      </c>
    </row>
    <row r="120" spans="1:11">
      <c r="A120" s="87" t="s">
        <v>327</v>
      </c>
      <c r="B120" s="87">
        <v>114.58826941669369</v>
      </c>
      <c r="C120" s="87">
        <v>5.5434191391187208E-2</v>
      </c>
      <c r="D120" s="87">
        <v>1.3567091528835231E-4</v>
      </c>
      <c r="E120" s="88" t="s">
        <v>326</v>
      </c>
      <c r="F120" s="87">
        <v>680.85933838703545</v>
      </c>
      <c r="G120" s="87">
        <v>8.8504160703100982</v>
      </c>
      <c r="H120" s="87">
        <v>0.27404164704311046</v>
      </c>
      <c r="I120" s="87">
        <v>20.274842926759259</v>
      </c>
      <c r="J120" s="87">
        <v>7.9195227945654784E-17</v>
      </c>
    </row>
    <row r="121" spans="1:11">
      <c r="A121" s="87" t="s">
        <v>327</v>
      </c>
      <c r="B121" s="87">
        <v>141.7407318913481</v>
      </c>
      <c r="C121" s="87">
        <v>4.15414111729542E-2</v>
      </c>
      <c r="D121" s="87">
        <v>1.6054787478955802E-4</v>
      </c>
      <c r="E121" s="88" t="s">
        <v>326</v>
      </c>
      <c r="F121" s="87">
        <v>532.28009747934288</v>
      </c>
      <c r="G121" s="87">
        <v>9.7055096521994777</v>
      </c>
      <c r="H121" s="87">
        <v>0.31251094023189802</v>
      </c>
      <c r="I121" s="87">
        <v>18.667009909438335</v>
      </c>
      <c r="J121" s="87">
        <v>7.8438105482491175E-17</v>
      </c>
    </row>
    <row r="122" spans="1:11">
      <c r="A122" s="87" t="s">
        <v>327</v>
      </c>
      <c r="B122" s="87">
        <v>176.34061304836891</v>
      </c>
      <c r="C122" s="87">
        <v>5.3896503915345048E-2</v>
      </c>
      <c r="D122" s="87">
        <v>1.7263983715712253E-4</v>
      </c>
      <c r="E122" s="88" t="s">
        <v>326</v>
      </c>
      <c r="F122" s="87">
        <v>521.80365476864984</v>
      </c>
      <c r="G122" s="87">
        <v>8.0577368363610891</v>
      </c>
      <c r="H122" s="87">
        <v>0.31126230593124865</v>
      </c>
      <c r="I122" s="87">
        <v>17.164004933622266</v>
      </c>
      <c r="J122" s="87">
        <v>-3.0825472632042439E-16</v>
      </c>
    </row>
    <row r="123" spans="1:11">
      <c r="A123" s="87" t="s">
        <v>327</v>
      </c>
      <c r="B123" s="87">
        <v>-53.975511277700996</v>
      </c>
      <c r="C123" s="87">
        <v>4.8505253673252494E-2</v>
      </c>
      <c r="D123" s="87" t="s">
        <v>327</v>
      </c>
      <c r="E123" s="88" t="s">
        <v>326</v>
      </c>
      <c r="F123" s="87"/>
      <c r="G123" s="87"/>
      <c r="H123" s="87"/>
      <c r="I123" s="87"/>
      <c r="J123" s="87"/>
      <c r="K123" s="90" t="s">
        <v>328</v>
      </c>
    </row>
    <row r="124" spans="1:11">
      <c r="A124" s="87" t="s">
        <v>327</v>
      </c>
      <c r="B124" s="87">
        <v>532.96616332819724</v>
      </c>
      <c r="C124" s="87">
        <v>3.0286820375948844E-2</v>
      </c>
      <c r="D124" s="87">
        <v>3.9015539003627947E-4</v>
      </c>
      <c r="E124" s="88" t="s">
        <v>326</v>
      </c>
      <c r="F124" s="87">
        <v>223.53316909100241</v>
      </c>
      <c r="G124" s="87">
        <v>11.991820215863491</v>
      </c>
      <c r="H124" s="87">
        <v>0.58991411289761242</v>
      </c>
      <c r="I124" s="87">
        <v>9.8901652739082806</v>
      </c>
      <c r="J124" s="87">
        <v>0</v>
      </c>
    </row>
    <row r="125" spans="1:11">
      <c r="A125" s="87" t="s">
        <v>327</v>
      </c>
      <c r="B125" s="87">
        <v>96.855180180180341</v>
      </c>
      <c r="C125" s="87">
        <v>3.0790652438053723E-2</v>
      </c>
      <c r="D125" s="87">
        <v>1.0202464333817964E-4</v>
      </c>
      <c r="E125" s="88" t="s">
        <v>326</v>
      </c>
      <c r="F125" s="87">
        <v>561.50339888037195</v>
      </c>
      <c r="G125" s="87">
        <v>12.385943804375733</v>
      </c>
      <c r="H125" s="87">
        <v>0.30011188759182011</v>
      </c>
      <c r="I125" s="87">
        <v>23.071067417404315</v>
      </c>
      <c r="J125" s="87">
        <v>0</v>
      </c>
    </row>
    <row r="126" spans="1:11">
      <c r="A126" s="87" t="s">
        <v>327</v>
      </c>
      <c r="B126" s="87">
        <v>192.86586687306513</v>
      </c>
      <c r="C126" s="87">
        <v>3.0607347844627056E-2</v>
      </c>
      <c r="D126" s="87">
        <v>2.0236855583061398E-4</v>
      </c>
      <c r="E126" s="88" t="s">
        <v>326</v>
      </c>
      <c r="F126" s="87">
        <v>387.33295104890618</v>
      </c>
      <c r="G126" s="87">
        <v>9.4801906901426776</v>
      </c>
      <c r="H126" s="87">
        <v>0.42980014784320275</v>
      </c>
      <c r="I126" s="87">
        <v>14.687217188872864</v>
      </c>
      <c r="J126" s="87">
        <v>-2.0412378134733199E-16</v>
      </c>
    </row>
    <row r="127" spans="1:11">
      <c r="A127" s="87" t="s">
        <v>327</v>
      </c>
      <c r="B127" s="87">
        <v>33.896640937678747</v>
      </c>
      <c r="C127" s="87">
        <v>4.8662053860183178E-2</v>
      </c>
      <c r="D127" s="87">
        <v>7.8781442653575717E-5</v>
      </c>
      <c r="E127" s="88" t="s">
        <v>326</v>
      </c>
      <c r="F127" s="87">
        <v>833.61807543509838</v>
      </c>
      <c r="G127" s="87">
        <v>11.205758205673392</v>
      </c>
      <c r="H127" s="87">
        <v>0.10274699841791687</v>
      </c>
      <c r="I127" s="87">
        <v>63.375331401033343</v>
      </c>
      <c r="J127" s="91">
        <v>3.6018963737299636E-16</v>
      </c>
    </row>
    <row r="128" spans="1:11">
      <c r="A128" s="87" t="s">
        <v>327</v>
      </c>
      <c r="B128" s="87">
        <v>-9.0613450659962407</v>
      </c>
      <c r="C128" s="87">
        <v>5.1044827760947958E-2</v>
      </c>
      <c r="D128" s="87" t="s">
        <v>327</v>
      </c>
      <c r="E128" s="88" t="s">
        <v>326</v>
      </c>
      <c r="F128" s="87"/>
      <c r="G128" s="87"/>
      <c r="H128" s="87"/>
      <c r="I128" s="87"/>
      <c r="J128" s="91"/>
      <c r="K128" s="90" t="s">
        <v>328</v>
      </c>
    </row>
    <row r="129" spans="1:11">
      <c r="A129" s="87" t="s">
        <v>327</v>
      </c>
      <c r="B129" s="87">
        <v>523.90906643907533</v>
      </c>
      <c r="C129" s="87">
        <v>6.3183303950862857E-2</v>
      </c>
      <c r="D129" s="87">
        <v>4.1099800472102076E-4</v>
      </c>
      <c r="E129" s="88" t="s">
        <v>326</v>
      </c>
      <c r="F129" s="87">
        <v>378.95687509866792</v>
      </c>
      <c r="G129" s="87">
        <v>7.8740819185710418</v>
      </c>
      <c r="H129" s="87">
        <v>0.54830283717620532</v>
      </c>
      <c r="I129" s="87">
        <v>9.254623619503846</v>
      </c>
      <c r="J129" s="91">
        <v>9.7506038949654918E-17</v>
      </c>
    </row>
    <row r="130" spans="1:11">
      <c r="A130" s="87" t="s">
        <v>327</v>
      </c>
      <c r="B130" s="87">
        <v>-69.550074704915517</v>
      </c>
      <c r="C130" s="87">
        <v>3.8108793632252114E-2</v>
      </c>
      <c r="D130" s="87" t="s">
        <v>327</v>
      </c>
      <c r="E130" s="88" t="s">
        <v>326</v>
      </c>
      <c r="F130" s="87"/>
      <c r="G130" s="87"/>
      <c r="H130" s="87"/>
      <c r="I130" s="87"/>
      <c r="J130" s="91"/>
      <c r="K130" s="90" t="s">
        <v>328</v>
      </c>
    </row>
    <row r="131" spans="1:11">
      <c r="A131" s="87" t="s">
        <v>327</v>
      </c>
      <c r="B131" s="87">
        <v>93.244168138466506</v>
      </c>
      <c r="C131" s="87">
        <v>4.7788003553859891E-2</v>
      </c>
      <c r="D131" s="87">
        <v>9.3033477097468786E-6</v>
      </c>
      <c r="E131" s="88">
        <v>1.5960912975245665E-4</v>
      </c>
      <c r="F131" s="87"/>
      <c r="G131" s="87"/>
      <c r="H131" s="87"/>
      <c r="I131" s="87"/>
      <c r="J131" s="91"/>
      <c r="K131" s="90" t="s">
        <v>328</v>
      </c>
    </row>
    <row r="132" spans="1:11">
      <c r="A132" s="87" t="s">
        <v>327</v>
      </c>
      <c r="B132" s="87">
        <v>-159.51763888888883</v>
      </c>
      <c r="C132" s="87">
        <v>3.4208182525192678E-2</v>
      </c>
      <c r="D132" s="87" t="s">
        <v>327</v>
      </c>
      <c r="E132" s="88" t="s">
        <v>326</v>
      </c>
      <c r="F132" s="87"/>
      <c r="G132" s="87"/>
      <c r="H132" s="87"/>
      <c r="I132" s="87"/>
      <c r="J132" s="91"/>
      <c r="K132" s="90" t="s">
        <v>328</v>
      </c>
    </row>
    <row r="133" spans="1:11">
      <c r="A133" s="87" t="s">
        <v>327</v>
      </c>
      <c r="B133" s="87">
        <v>1475.237004801922</v>
      </c>
      <c r="C133" s="87">
        <v>5.4733928577975599E-2</v>
      </c>
      <c r="D133" s="87">
        <v>1.1428650652150984E-3</v>
      </c>
      <c r="E133" s="88">
        <v>1.9515399435160119E-4</v>
      </c>
      <c r="F133" s="87">
        <v>144.6169612803549</v>
      </c>
      <c r="G133" s="87">
        <v>4.8671843487696265</v>
      </c>
      <c r="H133" s="87">
        <v>0.70608565237369525</v>
      </c>
      <c r="I133" s="87">
        <v>4.8296563676723023</v>
      </c>
      <c r="J133" s="91">
        <v>-1.5113539336456571E-16</v>
      </c>
    </row>
    <row r="134" spans="1:11">
      <c r="A134" s="92" t="s">
        <v>327</v>
      </c>
      <c r="B134" s="92">
        <v>948.56552174892954</v>
      </c>
      <c r="C134" s="92">
        <v>2.791166900829483E-2</v>
      </c>
      <c r="D134" s="92">
        <v>7.5873810715718147E-4</v>
      </c>
      <c r="E134" s="93" t="s">
        <v>326</v>
      </c>
      <c r="F134" s="92">
        <v>118.9196886266803</v>
      </c>
      <c r="G134" s="92">
        <v>13.193521684365635</v>
      </c>
      <c r="H134" s="92">
        <v>0.6878311575775703</v>
      </c>
      <c r="I134" s="92">
        <v>9.1544785384527323</v>
      </c>
      <c r="J134" s="94">
        <v>4.7063675907603906E-16</v>
      </c>
      <c r="K134" s="95"/>
    </row>
    <row r="135" spans="1:11">
      <c r="A135" s="87" t="s">
        <v>244</v>
      </c>
      <c r="B135" s="87">
        <v>2797.2912444629005</v>
      </c>
      <c r="C135" s="87">
        <v>5.9478951017020505E-2</v>
      </c>
      <c r="D135" s="87">
        <v>2.1659054457518995E-3</v>
      </c>
      <c r="E135" s="88">
        <v>4.3014564402184307E-4</v>
      </c>
      <c r="F135" s="87">
        <v>85.956505269778859</v>
      </c>
      <c r="G135" s="87">
        <v>4.2601505225057448</v>
      </c>
      <c r="H135" s="87">
        <v>0.74341296430040571</v>
      </c>
      <c r="I135" s="87">
        <v>3.885854546872086</v>
      </c>
      <c r="J135" s="87">
        <v>-4.2921878350073694E-16</v>
      </c>
      <c r="K135" s="96"/>
    </row>
    <row r="136" spans="1:11">
      <c r="A136" s="87" t="s">
        <v>327</v>
      </c>
      <c r="B136" s="87">
        <v>538.15388702290068</v>
      </c>
      <c r="C136" s="87">
        <v>0.10897046295408719</v>
      </c>
      <c r="D136" s="87">
        <v>4.7846217907889963E-4</v>
      </c>
      <c r="E136" s="88" t="s">
        <v>326</v>
      </c>
      <c r="F136" s="87">
        <v>500.72171197291715</v>
      </c>
      <c r="G136" s="87">
        <v>5.4341302449571653</v>
      </c>
      <c r="H136" s="87">
        <v>0.45294765169068824</v>
      </c>
      <c r="I136" s="87">
        <v>7.5837168462778459</v>
      </c>
      <c r="J136" s="87">
        <v>2.5862428924561455E-16</v>
      </c>
    </row>
    <row r="137" spans="1:11">
      <c r="A137" s="87" t="s">
        <v>327</v>
      </c>
      <c r="B137" s="87">
        <v>691.3805960264898</v>
      </c>
      <c r="C137" s="87">
        <v>0.12231545434967547</v>
      </c>
      <c r="D137" s="87">
        <v>5.9695557002183294E-4</v>
      </c>
      <c r="E137" s="88">
        <v>4.2053338815998485E-4</v>
      </c>
      <c r="F137" s="87">
        <v>476.08820303572395</v>
      </c>
      <c r="G137" s="87">
        <v>5.1091717462684674</v>
      </c>
      <c r="H137" s="87">
        <v>0.47279901895339116</v>
      </c>
      <c r="I137" s="87">
        <v>6.4765130908263533</v>
      </c>
      <c r="J137" s="87">
        <v>-4.2946566638834707E-16</v>
      </c>
    </row>
    <row r="138" spans="1:11">
      <c r="A138" s="87" t="s">
        <v>327</v>
      </c>
      <c r="B138" s="87">
        <v>308.38176946631648</v>
      </c>
      <c r="C138" s="87">
        <v>6.9066477231847501E-2</v>
      </c>
      <c r="D138" s="87">
        <v>3.193564395350779E-4</v>
      </c>
      <c r="E138" s="88">
        <v>3.7358355356718057E-4</v>
      </c>
      <c r="F138" s="87">
        <v>479.92986054360807</v>
      </c>
      <c r="G138" s="87">
        <v>6.6689170277318253</v>
      </c>
      <c r="H138" s="87">
        <v>0.40149370609956953</v>
      </c>
      <c r="I138" s="87">
        <v>10.598075751907716</v>
      </c>
      <c r="J138" s="87">
        <v>0</v>
      </c>
    </row>
    <row r="139" spans="1:11">
      <c r="A139" s="87" t="s">
        <v>327</v>
      </c>
      <c r="B139" s="87">
        <v>313.52484290357535</v>
      </c>
      <c r="C139" s="87">
        <v>5.534014521671498E-2</v>
      </c>
      <c r="D139" s="87">
        <v>3.2455953176090363E-4</v>
      </c>
      <c r="E139" s="88" t="s">
        <v>326</v>
      </c>
      <c r="F139" s="87">
        <v>411.796924041105</v>
      </c>
      <c r="G139" s="87">
        <v>6.7766310062322344</v>
      </c>
      <c r="H139" s="87">
        <v>0.45456174251317177</v>
      </c>
      <c r="I139" s="87">
        <v>10.698568580908432</v>
      </c>
      <c r="J139" s="87">
        <v>9.8005554518212817E-17</v>
      </c>
    </row>
    <row r="140" spans="1:11">
      <c r="A140" s="87" t="s">
        <v>327</v>
      </c>
      <c r="B140" s="87">
        <v>545.10368022899218</v>
      </c>
      <c r="C140" s="87">
        <v>8.276612228566009E-2</v>
      </c>
      <c r="D140" s="87">
        <v>4.998067676438776E-4</v>
      </c>
      <c r="E140" s="88">
        <v>7.7566494499558701E-4</v>
      </c>
      <c r="F140" s="87">
        <v>396.20786032482567</v>
      </c>
      <c r="G140" s="87">
        <v>5.7460126336133568</v>
      </c>
      <c r="H140" s="87">
        <v>0.51417855749675112</v>
      </c>
      <c r="I140" s="87">
        <v>8.3299012363937557</v>
      </c>
      <c r="J140" s="87">
        <v>1.4845122136227426E-16</v>
      </c>
    </row>
    <row r="141" spans="1:11">
      <c r="A141" s="87" t="s">
        <v>327</v>
      </c>
      <c r="B141" s="87">
        <v>-210.10564283021264</v>
      </c>
      <c r="C141" s="87">
        <v>4.448891951935309E-2</v>
      </c>
      <c r="D141" s="87" t="s">
        <v>327</v>
      </c>
      <c r="E141" s="88">
        <v>6.8316763016291373E-5</v>
      </c>
      <c r="F141" s="87"/>
      <c r="G141" s="87"/>
      <c r="H141" s="87"/>
      <c r="I141" s="87"/>
      <c r="J141" s="87"/>
      <c r="K141" s="90" t="s">
        <v>328</v>
      </c>
    </row>
    <row r="142" spans="1:11">
      <c r="A142" s="87" t="s">
        <v>327</v>
      </c>
      <c r="B142" s="87">
        <v>2088.2283463634194</v>
      </c>
      <c r="C142" s="87">
        <v>8.2255460819804033E-2</v>
      </c>
      <c r="D142" s="87">
        <v>1.7032767068032005E-3</v>
      </c>
      <c r="E142" s="88">
        <v>1.6459817820348817E-4</v>
      </c>
      <c r="F142" s="87">
        <v>148.04440439799106</v>
      </c>
      <c r="G142" s="87">
        <v>4.2412544607291718</v>
      </c>
      <c r="H142" s="87">
        <v>0.67539368192145721</v>
      </c>
      <c r="I142" s="87">
        <v>4.1050236421829256</v>
      </c>
      <c r="J142" s="87">
        <v>0</v>
      </c>
    </row>
    <row r="143" spans="1:11">
      <c r="A143" s="87" t="s">
        <v>327</v>
      </c>
      <c r="B143" s="87">
        <v>8667.8873221422837</v>
      </c>
      <c r="C143" s="87">
        <v>6.4992313698344059E-2</v>
      </c>
      <c r="D143" s="87">
        <v>6.5748592963104412E-3</v>
      </c>
      <c r="E143" s="88">
        <v>7.1691326505461054E-4</v>
      </c>
      <c r="F143" s="87">
        <v>32.171155282941726</v>
      </c>
      <c r="G143" s="87">
        <v>4.329170043237486</v>
      </c>
      <c r="H143" s="87">
        <v>0.79066163701054337</v>
      </c>
      <c r="I143" s="87">
        <v>2.126921949585538</v>
      </c>
      <c r="J143" s="87">
        <v>0</v>
      </c>
    </row>
    <row r="144" spans="1:11">
      <c r="A144" s="87" t="s">
        <v>327</v>
      </c>
      <c r="B144" s="87">
        <v>1295.4718133185772</v>
      </c>
      <c r="C144" s="87">
        <v>4.1843293099922171E-2</v>
      </c>
      <c r="D144" s="87">
        <v>1.2480839310054204E-3</v>
      </c>
      <c r="E144" s="88">
        <v>2.2804604832405565E-4</v>
      </c>
      <c r="F144" s="87">
        <v>122.71356531829815</v>
      </c>
      <c r="G144" s="87">
        <v>5.0979932138926527</v>
      </c>
      <c r="H144" s="87">
        <v>0.69810230325365696</v>
      </c>
      <c r="I144" s="87">
        <v>5.1321732487031815</v>
      </c>
      <c r="J144" s="87">
        <v>1.3578745433934708E-16</v>
      </c>
    </row>
    <row r="145" spans="1:11">
      <c r="A145" s="87" t="s">
        <v>327</v>
      </c>
      <c r="B145" s="87">
        <v>558.87130984643136</v>
      </c>
      <c r="C145" s="87">
        <v>5.1740251820687026E-2</v>
      </c>
      <c r="D145" s="87">
        <v>4.6602038678991893E-4</v>
      </c>
      <c r="E145" s="88">
        <v>7.474653009397515E-5</v>
      </c>
      <c r="F145" s="87">
        <v>286.19823888286822</v>
      </c>
      <c r="G145" s="87">
        <v>6.0910673793801005</v>
      </c>
      <c r="H145" s="87">
        <v>0.56934512793837122</v>
      </c>
      <c r="I145" s="87">
        <v>7.8664739063719304</v>
      </c>
      <c r="J145" s="87">
        <v>-1.4829164870303942E-16</v>
      </c>
    </row>
    <row r="146" spans="1:11">
      <c r="A146" s="87" t="s">
        <v>327</v>
      </c>
      <c r="B146" s="87">
        <v>-35.373412698412679</v>
      </c>
      <c r="C146" s="87"/>
      <c r="D146" s="87"/>
      <c r="E146" s="88" t="s">
        <v>326</v>
      </c>
      <c r="F146" s="87"/>
      <c r="G146" s="87"/>
      <c r="H146" s="87"/>
      <c r="I146" s="87"/>
      <c r="J146" s="87"/>
      <c r="K146" s="90" t="s">
        <v>328</v>
      </c>
    </row>
    <row r="147" spans="1:11">
      <c r="A147" s="87" t="s">
        <v>327</v>
      </c>
      <c r="B147" s="87">
        <v>1780.0429227941188</v>
      </c>
      <c r="C147" s="87">
        <v>0.10614278245426595</v>
      </c>
      <c r="D147" s="87">
        <v>1.4949514731733865E-3</v>
      </c>
      <c r="E147" s="88">
        <v>1.108646776406556E-4</v>
      </c>
      <c r="F147" s="87">
        <v>204.53640048533856</v>
      </c>
      <c r="G147" s="87">
        <v>4.2860827781863167</v>
      </c>
      <c r="H147" s="87">
        <v>0.64429963635877974</v>
      </c>
      <c r="I147" s="87">
        <v>4.3695909843310332</v>
      </c>
      <c r="J147" s="87">
        <v>-1.8969630299603185E-16</v>
      </c>
    </row>
    <row r="148" spans="1:11">
      <c r="A148" s="87" t="s">
        <v>327</v>
      </c>
      <c r="B148" s="87">
        <v>764.44694490472227</v>
      </c>
      <c r="C148" s="87">
        <v>9.0036932463113714E-2</v>
      </c>
      <c r="D148" s="87">
        <v>6.8801006329378435E-4</v>
      </c>
      <c r="E148" s="88">
        <v>2.3069923244391818E-4</v>
      </c>
      <c r="F148" s="87">
        <v>351.69969053355391</v>
      </c>
      <c r="G148" s="87">
        <v>5.6221129516554926</v>
      </c>
      <c r="H148" s="87">
        <v>0.56469735970187329</v>
      </c>
      <c r="I148" s="87">
        <v>6.7754092850684682</v>
      </c>
      <c r="J148" s="87">
        <v>1.865327539875975E-16</v>
      </c>
    </row>
    <row r="149" spans="1:11">
      <c r="A149" s="87" t="s">
        <v>327</v>
      </c>
      <c r="B149" s="87">
        <v>582.79168788112054</v>
      </c>
      <c r="C149" s="87">
        <v>9.4846594512473584E-2</v>
      </c>
      <c r="D149" s="87">
        <v>5.3539675378270438E-4</v>
      </c>
      <c r="E149" s="88">
        <v>1.9264266854540429E-3</v>
      </c>
      <c r="F149" s="87">
        <v>424.78106304049567</v>
      </c>
      <c r="G149" s="87">
        <v>5.6680057832757198</v>
      </c>
      <c r="H149" s="87">
        <v>0.49963813883034985</v>
      </c>
      <c r="I149" s="87">
        <v>7.949289187310093</v>
      </c>
      <c r="J149" s="87">
        <v>0</v>
      </c>
    </row>
    <row r="150" spans="1:11">
      <c r="A150" s="87" t="s">
        <v>327</v>
      </c>
      <c r="B150" s="87">
        <v>199.79624860022392</v>
      </c>
      <c r="C150" s="87">
        <v>9.2768409904556051E-2</v>
      </c>
      <c r="D150" s="87">
        <v>2.8951159704113637E-4</v>
      </c>
      <c r="E150" s="88" t="s">
        <v>326</v>
      </c>
      <c r="F150" s="87">
        <v>632.49282389468726</v>
      </c>
      <c r="G150" s="87">
        <v>7.266230278849684</v>
      </c>
      <c r="H150" s="87">
        <v>0.291234721941738</v>
      </c>
      <c r="I150" s="87">
        <v>17.616587732016963</v>
      </c>
      <c r="J150" s="87">
        <v>1.1101693966054068E-16</v>
      </c>
    </row>
    <row r="151" spans="1:11">
      <c r="A151" s="87"/>
      <c r="B151" s="87">
        <v>-95.156581902484987</v>
      </c>
      <c r="C151" s="87"/>
      <c r="D151" s="87"/>
      <c r="E151" s="88">
        <v>2.5938556677659364E-5</v>
      </c>
      <c r="F151" s="87"/>
      <c r="G151" s="87"/>
      <c r="H151" s="87"/>
      <c r="I151" s="87"/>
      <c r="J151" s="91"/>
      <c r="K151" s="90" t="s">
        <v>328</v>
      </c>
    </row>
    <row r="152" spans="1:11">
      <c r="A152" s="87"/>
      <c r="B152" s="87">
        <v>-42.300203110123689</v>
      </c>
      <c r="C152" s="87"/>
      <c r="D152" s="87"/>
      <c r="E152" s="88">
        <v>7.4864809976806289E-6</v>
      </c>
      <c r="F152" s="87"/>
      <c r="G152" s="87"/>
      <c r="H152" s="87"/>
      <c r="I152" s="87"/>
      <c r="J152" s="91"/>
      <c r="K152" s="90" t="s">
        <v>328</v>
      </c>
    </row>
    <row r="153" spans="1:11">
      <c r="A153" s="87" t="s">
        <v>327</v>
      </c>
      <c r="B153" s="87">
        <v>208.98004209720605</v>
      </c>
      <c r="C153" s="87">
        <v>0.11228142244911582</v>
      </c>
      <c r="D153" s="87">
        <v>2.4413295448008157E-4</v>
      </c>
      <c r="E153" s="88" t="s">
        <v>326</v>
      </c>
      <c r="F153" s="87">
        <v>753.09623568245024</v>
      </c>
      <c r="G153" s="87">
        <v>7.3999526135263096</v>
      </c>
      <c r="H153" s="87">
        <v>0.26661079545361099</v>
      </c>
      <c r="I153" s="87">
        <v>16.631395812408332</v>
      </c>
      <c r="J153" s="91">
        <v>0</v>
      </c>
    </row>
    <row r="154" spans="1:11">
      <c r="A154" s="92" t="s">
        <v>327</v>
      </c>
      <c r="B154" s="92">
        <v>131.54448621553885</v>
      </c>
      <c r="C154" s="92">
        <v>8.5338394024397315E-2</v>
      </c>
      <c r="D154" s="92">
        <v>1.9292872254975246E-4</v>
      </c>
      <c r="E154" s="93" t="s">
        <v>326</v>
      </c>
      <c r="F154" s="92">
        <v>723.69310204109001</v>
      </c>
      <c r="G154" s="92">
        <v>7.9365378034745806</v>
      </c>
      <c r="H154" s="92">
        <v>0.22009563442051233</v>
      </c>
      <c r="I154" s="92">
        <v>22.5094558202588</v>
      </c>
      <c r="J154" s="94">
        <v>1.1932058487597406E-16</v>
      </c>
      <c r="K154" s="95"/>
    </row>
    <row r="155" spans="1:11">
      <c r="A155" s="87" t="s">
        <v>246</v>
      </c>
      <c r="B155" s="87">
        <v>55.461633663366342</v>
      </c>
      <c r="C155" s="87">
        <v>0.28630445038285518</v>
      </c>
      <c r="D155" s="87">
        <v>1.9359763827321024E-4</v>
      </c>
      <c r="E155" s="88">
        <v>5.8496363068535043E-6</v>
      </c>
      <c r="F155" s="87">
        <v>1869.3185367974095</v>
      </c>
      <c r="G155" s="87">
        <v>6.781096911211657</v>
      </c>
      <c r="H155" s="87">
        <v>7.2502109251379204E-2</v>
      </c>
      <c r="I155" s="87">
        <v>44.153636822622971</v>
      </c>
      <c r="J155" s="87">
        <v>-4.0343418275451908E-16</v>
      </c>
      <c r="K155" s="96"/>
    </row>
    <row r="156" spans="1:11">
      <c r="A156" s="87" t="s">
        <v>327</v>
      </c>
      <c r="B156" s="87">
        <v>5117.9465912711021</v>
      </c>
      <c r="C156" s="87">
        <v>0.24293339805669076</v>
      </c>
      <c r="D156" s="87">
        <v>4.079210794041656E-3</v>
      </c>
      <c r="E156" s="88">
        <v>1.3043332294345591E-2</v>
      </c>
      <c r="F156" s="87">
        <v>190.60694048881155</v>
      </c>
      <c r="G156" s="87">
        <v>3.5285750390830737</v>
      </c>
      <c r="H156" s="87">
        <v>0.75291619855167846</v>
      </c>
      <c r="I156" s="87">
        <v>2.8100434400910652</v>
      </c>
      <c r="J156" s="87">
        <v>0</v>
      </c>
    </row>
    <row r="157" spans="1:11">
      <c r="A157" s="87" t="s">
        <v>327</v>
      </c>
      <c r="B157" s="87">
        <v>23908.781756180739</v>
      </c>
      <c r="C157" s="87">
        <v>0.12334001619959523</v>
      </c>
      <c r="D157" s="87">
        <v>1.8390843809680767E-2</v>
      </c>
      <c r="E157" s="88">
        <v>4.2468030761786806E-4</v>
      </c>
      <c r="F157" s="87">
        <v>22.384230107767785</v>
      </c>
      <c r="G157" s="87">
        <v>3.3593670138268306</v>
      </c>
      <c r="H157" s="87">
        <v>0.81284441374899175</v>
      </c>
      <c r="I157" s="87">
        <v>1.2708703103048755</v>
      </c>
      <c r="J157" s="87">
        <v>0</v>
      </c>
    </row>
    <row r="158" spans="1:11">
      <c r="A158" s="87" t="s">
        <v>327</v>
      </c>
      <c r="B158" s="87">
        <v>24696.562047302279</v>
      </c>
      <c r="C158" s="87">
        <v>0.12098288177578033</v>
      </c>
      <c r="D158" s="87">
        <v>1.9158496319293939E-2</v>
      </c>
      <c r="E158" s="88">
        <v>4.7121382509682832E-4</v>
      </c>
      <c r="F158" s="87">
        <v>21.11475926236875</v>
      </c>
      <c r="G158" s="87">
        <v>3.4578620917467462</v>
      </c>
      <c r="H158" s="87">
        <v>0.81566542735342307</v>
      </c>
      <c r="I158" s="87">
        <v>1.1701536361323743</v>
      </c>
      <c r="J158" s="87">
        <v>0</v>
      </c>
    </row>
    <row r="159" spans="1:11">
      <c r="A159" s="87" t="s">
        <v>327</v>
      </c>
      <c r="B159" s="87">
        <v>9433.9503007518797</v>
      </c>
      <c r="C159" s="87">
        <v>0.14394348802962706</v>
      </c>
      <c r="D159" s="87">
        <v>7.2949989836719274E-3</v>
      </c>
      <c r="E159" s="88">
        <v>2.2717048743132361E-4</v>
      </c>
      <c r="F159" s="87">
        <v>66.595651472223381</v>
      </c>
      <c r="G159" s="87">
        <v>5.2296093804678048</v>
      </c>
      <c r="H159" s="87">
        <v>0.81044097104469814</v>
      </c>
      <c r="I159" s="87">
        <v>1.8862343062624563</v>
      </c>
      <c r="J159" s="87">
        <v>-3.6015986739782219E-16</v>
      </c>
    </row>
    <row r="160" spans="1:11">
      <c r="A160" s="87" t="s">
        <v>327</v>
      </c>
      <c r="B160" s="87">
        <v>218578.61366443307</v>
      </c>
      <c r="C160" s="87">
        <v>0.2437028105598163</v>
      </c>
      <c r="D160" s="87">
        <v>0.16825560430087394</v>
      </c>
      <c r="E160" s="88">
        <v>1.808062897866372E-3</v>
      </c>
      <c r="F160" s="87">
        <v>4.8874269850486884</v>
      </c>
      <c r="G160" s="87">
        <v>3.0878191936040129</v>
      </c>
      <c r="H160" s="87">
        <v>0.82570225831132427</v>
      </c>
      <c r="I160" s="87">
        <v>0.61159781682700476</v>
      </c>
      <c r="J160" s="87">
        <v>0</v>
      </c>
    </row>
    <row r="161" spans="1:11">
      <c r="A161" s="87" t="s">
        <v>327</v>
      </c>
      <c r="B161" s="87">
        <v>77459.262872304011</v>
      </c>
      <c r="C161" s="87">
        <v>0.18419813060359658</v>
      </c>
      <c r="D161" s="87">
        <v>5.9859487407823382E-2</v>
      </c>
      <c r="E161" s="88">
        <v>8.1234840302207335E-4</v>
      </c>
      <c r="F161" s="87">
        <v>10.434749716053014</v>
      </c>
      <c r="G161" s="87">
        <v>3.2475950887640073</v>
      </c>
      <c r="H161" s="87">
        <v>0.82837200150612289</v>
      </c>
      <c r="I161" s="87">
        <v>0.79249474026130029</v>
      </c>
      <c r="J161" s="87">
        <v>0</v>
      </c>
    </row>
    <row r="162" spans="1:11">
      <c r="A162" s="87" t="s">
        <v>327</v>
      </c>
      <c r="B162" s="87">
        <v>5056.8969204671484</v>
      </c>
      <c r="C162" s="87">
        <v>0.14128125407750095</v>
      </c>
      <c r="D162" s="87">
        <v>3.9914832318316282E-3</v>
      </c>
      <c r="E162" s="88">
        <v>8.7079211812828044E-5</v>
      </c>
      <c r="F162" s="87">
        <v>114.85378243539985</v>
      </c>
      <c r="G162" s="87">
        <v>3.9899367541794915</v>
      </c>
      <c r="H162" s="87">
        <v>0.77485604539621855</v>
      </c>
      <c r="I162" s="87">
        <v>2.7921534153101408</v>
      </c>
      <c r="J162" s="87">
        <v>-3.1890029394257905E-16</v>
      </c>
    </row>
    <row r="163" spans="1:11">
      <c r="A163" s="87" t="s">
        <v>327</v>
      </c>
      <c r="B163" s="87">
        <v>19117.400836598543</v>
      </c>
      <c r="C163" s="87">
        <v>0.23017863333901259</v>
      </c>
      <c r="D163" s="87">
        <v>1.5039311921708475E-2</v>
      </c>
      <c r="E163" s="88">
        <v>2.0405340792336094E-4</v>
      </c>
      <c r="F163" s="87">
        <v>51.002268602441355</v>
      </c>
      <c r="G163" s="87">
        <v>5.6743977459388235</v>
      </c>
      <c r="H163" s="87">
        <v>0.8167621928285661</v>
      </c>
      <c r="I163" s="87">
        <v>1.509803220661091</v>
      </c>
      <c r="J163" s="87">
        <v>8.2937336109430311E-16</v>
      </c>
    </row>
    <row r="164" spans="1:11">
      <c r="A164" s="87" t="s">
        <v>327</v>
      </c>
      <c r="B164" s="87">
        <v>614.1599324975889</v>
      </c>
      <c r="C164" s="87">
        <v>0.24507867769762237</v>
      </c>
      <c r="D164" s="87">
        <v>5.539279031450961E-4</v>
      </c>
      <c r="E164" s="88" t="s">
        <v>326</v>
      </c>
      <c r="F164" s="87">
        <v>982.62557368825912</v>
      </c>
      <c r="G164" s="87">
        <v>5.7115767368541883</v>
      </c>
      <c r="H164" s="87">
        <v>0.44222915934693824</v>
      </c>
      <c r="I164" s="87">
        <v>7.4144514428967199</v>
      </c>
      <c r="J164" s="87">
        <v>0</v>
      </c>
    </row>
    <row r="165" spans="1:11">
      <c r="A165" s="87" t="s">
        <v>327</v>
      </c>
      <c r="B165" s="87">
        <v>807.11579062159262</v>
      </c>
      <c r="C165" s="87">
        <v>0.23982591496201344</v>
      </c>
      <c r="D165" s="87">
        <v>7.5614650839322126E-4</v>
      </c>
      <c r="E165" s="88" t="s">
        <v>326</v>
      </c>
      <c r="F165" s="87">
        <v>761.09290452099231</v>
      </c>
      <c r="G165" s="87">
        <v>4.9125261203136548</v>
      </c>
      <c r="H165" s="87">
        <v>0.48825261293086164</v>
      </c>
      <c r="I165" s="87">
        <v>6.6836276333456315</v>
      </c>
      <c r="J165" s="87">
        <v>-3.246118310027262E-16</v>
      </c>
    </row>
    <row r="166" spans="1:11">
      <c r="A166" s="87" t="s">
        <v>327</v>
      </c>
      <c r="B166" s="87">
        <v>692.5626094276098</v>
      </c>
      <c r="C166" s="87">
        <v>0.21796681772168247</v>
      </c>
      <c r="D166" s="87">
        <v>1.7370470791142764E-3</v>
      </c>
      <c r="E166" s="88" t="s">
        <v>326</v>
      </c>
      <c r="F166" s="87">
        <v>804.06995523528178</v>
      </c>
      <c r="G166" s="87">
        <v>5.1400336928915831</v>
      </c>
      <c r="H166" s="87">
        <v>0.48312699323824343</v>
      </c>
      <c r="I166" s="87">
        <v>7.3768466362314893</v>
      </c>
      <c r="J166" s="91">
        <v>2.810895773008333E-16</v>
      </c>
    </row>
    <row r="167" spans="1:11">
      <c r="A167" s="87" t="s">
        <v>327</v>
      </c>
      <c r="B167" s="87">
        <v>489.35339145106798</v>
      </c>
      <c r="C167" s="87">
        <v>0.26303206274431851</v>
      </c>
      <c r="D167" s="87">
        <v>5.2829469896144439E-4</v>
      </c>
      <c r="E167" s="88" t="s">
        <v>326</v>
      </c>
      <c r="F167" s="87">
        <v>1071.5507812188828</v>
      </c>
      <c r="G167" s="87">
        <v>6.0189753277488807</v>
      </c>
      <c r="H167" s="87">
        <v>0.38023423522274613</v>
      </c>
      <c r="I167" s="87">
        <v>8.9404516819935669</v>
      </c>
      <c r="J167" s="91">
        <v>0</v>
      </c>
    </row>
    <row r="168" spans="1:11">
      <c r="A168" s="87" t="s">
        <v>327</v>
      </c>
      <c r="B168" s="87">
        <v>419.70724101479942</v>
      </c>
      <c r="C168" s="87">
        <v>0.21635901860217382</v>
      </c>
      <c r="D168" s="87">
        <v>4.5242658354500054E-4</v>
      </c>
      <c r="E168" s="88" t="s">
        <v>326</v>
      </c>
      <c r="F168" s="87">
        <v>1024.9350648948064</v>
      </c>
      <c r="G168" s="87">
        <v>5.5828088947609826</v>
      </c>
      <c r="H168" s="87">
        <v>0.40511748307480411</v>
      </c>
      <c r="I168" s="87">
        <v>9.1607806555421796</v>
      </c>
      <c r="J168" s="91">
        <v>1.389328540767826E-16</v>
      </c>
    </row>
    <row r="169" spans="1:11">
      <c r="A169" s="87" t="s">
        <v>327</v>
      </c>
      <c r="B169" s="87">
        <v>369.42169529945107</v>
      </c>
      <c r="C169" s="87">
        <v>0.35729159205554023</v>
      </c>
      <c r="D169" s="87">
        <v>4.5225624261221314E-4</v>
      </c>
      <c r="E169" s="88" t="s">
        <v>326</v>
      </c>
      <c r="F169" s="87">
        <v>1378.3872101607565</v>
      </c>
      <c r="G169" s="87">
        <v>5.3977837333661034</v>
      </c>
      <c r="H169" s="87">
        <v>0.27011228433376727</v>
      </c>
      <c r="I169" s="87">
        <v>9.8896326578607923</v>
      </c>
      <c r="J169" s="91">
        <v>2.6621011857039217E-16</v>
      </c>
    </row>
    <row r="170" spans="1:11">
      <c r="A170" s="87" t="s">
        <v>327</v>
      </c>
      <c r="B170" s="87">
        <v>2317.2963684623269</v>
      </c>
      <c r="C170" s="87">
        <v>0.25198102058184357</v>
      </c>
      <c r="D170" s="87">
        <v>1.9041568029234432E-3</v>
      </c>
      <c r="E170" s="88" t="s">
        <v>326</v>
      </c>
      <c r="F170" s="87">
        <v>387.69026715505896</v>
      </c>
      <c r="G170" s="87">
        <v>4.1372873232625063</v>
      </c>
      <c r="H170" s="87">
        <v>0.67329934689529647</v>
      </c>
      <c r="I170" s="87">
        <v>3.435879255073762</v>
      </c>
      <c r="J170" s="91">
        <v>-2.4992323419595987E-16</v>
      </c>
    </row>
    <row r="171" spans="1:11">
      <c r="A171" s="87" t="s">
        <v>327</v>
      </c>
      <c r="B171" s="87">
        <v>398.97843137254904</v>
      </c>
      <c r="C171" s="87">
        <v>0.2905642766589564</v>
      </c>
      <c r="D171" s="87">
        <v>4.9508821894598545E-4</v>
      </c>
      <c r="E171" s="88" t="s">
        <v>326</v>
      </c>
      <c r="F171" s="87">
        <v>1251.3353049308237</v>
      </c>
      <c r="G171" s="87">
        <v>5.5545645143919549</v>
      </c>
      <c r="H171" s="87">
        <v>0.34666485912972644</v>
      </c>
      <c r="I171" s="87">
        <v>9.5716123800571005</v>
      </c>
      <c r="J171" s="91">
        <v>2.004685941609009E-16</v>
      </c>
    </row>
    <row r="172" spans="1:11">
      <c r="A172" s="87" t="s">
        <v>327</v>
      </c>
      <c r="B172" s="87">
        <v>731.54166666666731</v>
      </c>
      <c r="C172" s="87">
        <v>0.2159982536948245</v>
      </c>
      <c r="D172" s="87">
        <v>6.7936675668934415E-4</v>
      </c>
      <c r="E172" s="88">
        <v>4.1243831079831243E-4</v>
      </c>
      <c r="F172" s="87">
        <v>776.66010407942417</v>
      </c>
      <c r="G172" s="87">
        <v>5.4001857920318495</v>
      </c>
      <c r="H172" s="87">
        <v>0.49461639370677446</v>
      </c>
      <c r="I172" s="87">
        <v>6.4116024778907228</v>
      </c>
      <c r="J172" s="91">
        <v>-3.0782661942694307E-16</v>
      </c>
    </row>
    <row r="173" spans="1:11">
      <c r="A173" s="92" t="s">
        <v>327</v>
      </c>
      <c r="B173" s="92">
        <v>3217.6612462654734</v>
      </c>
      <c r="C173" s="92">
        <v>0.25858037377974902</v>
      </c>
      <c r="D173" s="92">
        <v>2.6148233432730134E-3</v>
      </c>
      <c r="E173" s="93" t="s">
        <v>326</v>
      </c>
      <c r="F173" s="92">
        <v>301.05531250979948</v>
      </c>
      <c r="G173" s="92">
        <v>4.2122757542411744</v>
      </c>
      <c r="H173" s="92">
        <v>0.72603277950861878</v>
      </c>
      <c r="I173" s="92">
        <v>3.1299806628385536</v>
      </c>
      <c r="J173" s="94">
        <v>0</v>
      </c>
      <c r="K173" s="95"/>
    </row>
    <row r="174" spans="1:11">
      <c r="A174" s="87" t="s">
        <v>248</v>
      </c>
      <c r="B174" s="87">
        <v>1363.994273618538</v>
      </c>
      <c r="C174" s="87">
        <v>0.10436112150748356</v>
      </c>
      <c r="D174" s="87">
        <v>1.1379721267008544E-3</v>
      </c>
      <c r="E174" s="88">
        <v>8.7692506162287119E-5</v>
      </c>
      <c r="F174" s="87">
        <v>283.87280897611976</v>
      </c>
      <c r="G174" s="87">
        <v>4.8346562979456236</v>
      </c>
      <c r="H174" s="87">
        <v>0.71779050523606625</v>
      </c>
      <c r="I174" s="87">
        <v>5.0602828031573956</v>
      </c>
      <c r="J174" s="87">
        <v>1.4521778704595839E-16</v>
      </c>
      <c r="K174" s="96"/>
    </row>
    <row r="175" spans="1:11">
      <c r="A175" s="87" t="s">
        <v>327</v>
      </c>
      <c r="B175" s="87">
        <v>7319.8186312399348</v>
      </c>
      <c r="C175" s="87">
        <v>0.13742977341172488</v>
      </c>
      <c r="D175" s="87">
        <v>5.9090192596831731E-3</v>
      </c>
      <c r="E175" s="88">
        <v>2.784761412554367E-4</v>
      </c>
      <c r="F175" s="87">
        <v>75.917885661045617</v>
      </c>
      <c r="G175" s="87">
        <v>3.6168727508440712</v>
      </c>
      <c r="H175" s="87">
        <v>0.78968832734104522</v>
      </c>
      <c r="I175" s="87">
        <v>2.2952635566109132</v>
      </c>
      <c r="J175" s="87">
        <v>-4.2795136635744392E-16</v>
      </c>
    </row>
    <row r="176" spans="1:11">
      <c r="A176" s="87" t="s">
        <v>327</v>
      </c>
      <c r="B176" s="87">
        <v>3644.8604261302166</v>
      </c>
      <c r="C176" s="87">
        <v>0.1226931372420694</v>
      </c>
      <c r="D176" s="87">
        <v>2.980233139308792E-3</v>
      </c>
      <c r="E176" s="88">
        <v>1.6993339884223253E-4</v>
      </c>
      <c r="F176" s="87">
        <v>134.71308924907382</v>
      </c>
      <c r="G176" s="87">
        <v>4.1510565880468224</v>
      </c>
      <c r="H176" s="87">
        <v>0.77897171794312881</v>
      </c>
      <c r="I176" s="87">
        <v>3.0479414781899772</v>
      </c>
      <c r="J176" s="87">
        <v>0</v>
      </c>
    </row>
    <row r="177" spans="1:10">
      <c r="A177" s="87" t="s">
        <v>327</v>
      </c>
      <c r="B177" s="87">
        <v>2129.9530558872029</v>
      </c>
      <c r="C177" s="87">
        <v>0.1197148405884612</v>
      </c>
      <c r="D177" s="87">
        <v>1.7467898998617174E-3</v>
      </c>
      <c r="E177" s="88">
        <v>7.7242749101018388E-5</v>
      </c>
      <c r="F177" s="87">
        <v>224.7504182938699</v>
      </c>
      <c r="G177" s="87">
        <v>6.6459746911434801</v>
      </c>
      <c r="H177" s="87">
        <v>0.74767817594399588</v>
      </c>
      <c r="I177" s="87">
        <v>4.4534018192859941</v>
      </c>
      <c r="J177" s="87">
        <v>-2.4007096517874498E-16</v>
      </c>
    </row>
    <row r="178" spans="1:10">
      <c r="A178" s="87" t="s">
        <v>327</v>
      </c>
      <c r="B178" s="87">
        <v>2896.5857226107209</v>
      </c>
      <c r="C178" s="87">
        <v>0.13805810159072399</v>
      </c>
      <c r="D178" s="87">
        <v>2.4114775212414077E-3</v>
      </c>
      <c r="E178" s="88">
        <v>1.6520927873179284E-4</v>
      </c>
      <c r="F178" s="87">
        <v>183.07278202795683</v>
      </c>
      <c r="G178" s="87">
        <v>4.5106238740590712</v>
      </c>
      <c r="H178" s="87">
        <v>0.74256452792360539</v>
      </c>
      <c r="I178" s="87">
        <v>3.5902571355922013</v>
      </c>
      <c r="J178" s="87">
        <v>0</v>
      </c>
    </row>
    <row r="179" spans="1:10">
      <c r="A179" s="87" t="s">
        <v>327</v>
      </c>
      <c r="B179" s="87">
        <v>3679.1079812206585</v>
      </c>
      <c r="C179" s="87">
        <v>0.13576223210564461</v>
      </c>
      <c r="D179" s="87">
        <v>3.0223549389738285E-3</v>
      </c>
      <c r="E179" s="88">
        <v>2.0511960749739633E-4</v>
      </c>
      <c r="F179" s="87">
        <v>147.51703140201272</v>
      </c>
      <c r="G179" s="87">
        <v>4.6024253441310217</v>
      </c>
      <c r="H179" s="87">
        <v>0.78065518116469235</v>
      </c>
      <c r="I179" s="87">
        <v>3.1069865131958014</v>
      </c>
      <c r="J179" s="87">
        <v>0</v>
      </c>
    </row>
    <row r="180" spans="1:10">
      <c r="A180" s="87" t="s">
        <v>327</v>
      </c>
      <c r="B180" s="87">
        <v>3531.1777389647523</v>
      </c>
      <c r="C180" s="87">
        <v>0.14740522644009263</v>
      </c>
      <c r="D180" s="87">
        <v>2.9133869848754919E-3</v>
      </c>
      <c r="E180" s="88">
        <v>1.5807520820573109E-4</v>
      </c>
      <c r="F180" s="87">
        <v>158.96406353059098</v>
      </c>
      <c r="G180" s="87">
        <v>4.2193078787075029</v>
      </c>
      <c r="H180" s="87">
        <v>0.74762931397987031</v>
      </c>
      <c r="I180" s="87">
        <v>2.9750861134234898</v>
      </c>
      <c r="J180" s="87">
        <v>0</v>
      </c>
    </row>
    <row r="181" spans="1:10">
      <c r="A181" s="87" t="s">
        <v>327</v>
      </c>
      <c r="B181" s="87">
        <v>486.55431265206818</v>
      </c>
      <c r="C181" s="87">
        <v>0.13613652358953823</v>
      </c>
      <c r="D181" s="87">
        <v>4.6350520922829085E-4</v>
      </c>
      <c r="E181" s="88" t="s">
        <v>326</v>
      </c>
      <c r="F181" s="87">
        <v>732.95120018471994</v>
      </c>
      <c r="G181" s="87">
        <v>6.4005796512387647</v>
      </c>
      <c r="H181" s="87">
        <v>0.5185716677986959</v>
      </c>
      <c r="I181" s="87">
        <v>8.2499074861134343</v>
      </c>
      <c r="J181" s="87">
        <v>-1.3456180958864504E-16</v>
      </c>
    </row>
    <row r="182" spans="1:10">
      <c r="A182" s="87" t="s">
        <v>327</v>
      </c>
      <c r="B182" s="87">
        <v>11461.040489510504</v>
      </c>
      <c r="C182" s="87">
        <v>0.14396050362913831</v>
      </c>
      <c r="D182" s="87">
        <v>9.3209355422393288E-3</v>
      </c>
      <c r="E182" s="88">
        <v>2.6400204703463459E-4</v>
      </c>
      <c r="F182" s="87">
        <v>51.636134201825548</v>
      </c>
      <c r="G182" s="87">
        <v>4.3804092845631537</v>
      </c>
      <c r="H182" s="87">
        <v>0.80889775962736077</v>
      </c>
      <c r="I182" s="87">
        <v>1.7658231344918942</v>
      </c>
      <c r="J182" s="87">
        <v>4.5930197723321614E-16</v>
      </c>
    </row>
    <row r="183" spans="1:10">
      <c r="A183" s="87" t="s">
        <v>327</v>
      </c>
      <c r="B183" s="87">
        <v>2149.6080662223626</v>
      </c>
      <c r="C183" s="87">
        <v>0.12920642554750891</v>
      </c>
      <c r="D183" s="87">
        <v>1.7617221433769469E-3</v>
      </c>
      <c r="E183" s="88">
        <v>8.6418024479646607E-5</v>
      </c>
      <c r="F183" s="87">
        <v>227.59867580649453</v>
      </c>
      <c r="G183" s="87">
        <v>6.4475077056800014</v>
      </c>
      <c r="H183" s="87">
        <v>0.74766197819261093</v>
      </c>
      <c r="I183" s="87">
        <v>4.3956640983974786</v>
      </c>
      <c r="J183" s="87">
        <v>0</v>
      </c>
    </row>
    <row r="184" spans="1:10">
      <c r="A184" s="87" t="s">
        <v>327</v>
      </c>
      <c r="B184" s="87">
        <v>10865.721220871335</v>
      </c>
      <c r="C184" s="87">
        <v>0.1364563357653979</v>
      </c>
      <c r="D184" s="87">
        <v>8.7417890462157082E-3</v>
      </c>
      <c r="E184" s="88">
        <v>2.4018796177716068E-4</v>
      </c>
      <c r="F184" s="87">
        <v>52.880603568221069</v>
      </c>
      <c r="G184" s="87">
        <v>5.0329535504107268</v>
      </c>
      <c r="H184" s="87">
        <v>0.80683679559028398</v>
      </c>
      <c r="I184" s="87">
        <v>1.7846624029908695</v>
      </c>
      <c r="J184" s="87">
        <v>0</v>
      </c>
    </row>
    <row r="185" spans="1:10">
      <c r="A185" s="87" t="s">
        <v>327</v>
      </c>
      <c r="B185" s="87">
        <v>11308.448192026954</v>
      </c>
      <c r="C185" s="87">
        <v>0.14513996892771075</v>
      </c>
      <c r="D185" s="87">
        <v>1.0537107396263803E-2</v>
      </c>
      <c r="E185" s="88">
        <v>4.6752345509625941E-4</v>
      </c>
      <c r="F185" s="87">
        <v>53.468497021874548</v>
      </c>
      <c r="G185" s="87">
        <v>3.6757585256408931</v>
      </c>
      <c r="H185" s="87">
        <v>0.82357059529440813</v>
      </c>
      <c r="I185" s="87">
        <v>1.6042039445626262</v>
      </c>
      <c r="J185" s="87">
        <v>3.0124764420531118E-16</v>
      </c>
    </row>
    <row r="186" spans="1:10">
      <c r="A186" s="87" t="s">
        <v>327</v>
      </c>
      <c r="B186" s="87">
        <v>568.45074693422498</v>
      </c>
      <c r="C186" s="87">
        <v>9.1717117293970668E-2</v>
      </c>
      <c r="D186" s="87">
        <v>5.0903822230020403E-4</v>
      </c>
      <c r="E186" s="88">
        <v>5.3689307093788421E-5</v>
      </c>
      <c r="F186" s="87">
        <v>500.80791671613645</v>
      </c>
      <c r="G186" s="87">
        <v>6.6811734612637101</v>
      </c>
      <c r="H186" s="87">
        <v>0.59081321533130837</v>
      </c>
      <c r="I186" s="87">
        <v>7.9437653451396608</v>
      </c>
      <c r="J186" s="91">
        <v>1.3387856529324329E-16</v>
      </c>
    </row>
    <row r="187" spans="1:10">
      <c r="A187" s="87" t="s">
        <v>327</v>
      </c>
      <c r="B187" s="87">
        <v>655.7389681453983</v>
      </c>
      <c r="C187" s="87">
        <v>0.10292274389351612</v>
      </c>
      <c r="D187" s="87">
        <v>6.3199269368921095E-4</v>
      </c>
      <c r="E187" s="88" t="s">
        <v>326</v>
      </c>
      <c r="F187" s="87">
        <v>468.85736779030674</v>
      </c>
      <c r="G187" s="87">
        <v>5.8014373101770467</v>
      </c>
      <c r="H187" s="87">
        <v>0.6020353535906251</v>
      </c>
      <c r="I187" s="87">
        <v>8.0691581480816037</v>
      </c>
      <c r="J187" s="91">
        <v>0</v>
      </c>
    </row>
    <row r="188" spans="1:10">
      <c r="A188" s="87" t="s">
        <v>327</v>
      </c>
      <c r="B188" s="87">
        <v>1748.7747252747245</v>
      </c>
      <c r="C188" s="87">
        <v>0.13019933678066734</v>
      </c>
      <c r="D188" s="87">
        <v>1.5334056125964649E-3</v>
      </c>
      <c r="E188" s="88">
        <v>8.7998252206145379E-5</v>
      </c>
      <c r="F188" s="87">
        <v>256.67111614499589</v>
      </c>
      <c r="G188" s="87">
        <v>4.5383085910519894</v>
      </c>
      <c r="H188" s="87">
        <v>0.69166335402841939</v>
      </c>
      <c r="I188" s="87">
        <v>4.2616034572308958</v>
      </c>
      <c r="J188" s="91">
        <v>0</v>
      </c>
    </row>
    <row r="189" spans="1:10">
      <c r="A189" s="87" t="s">
        <v>327</v>
      </c>
      <c r="B189" s="87">
        <v>8687.9035950110047</v>
      </c>
      <c r="C189" s="87">
        <v>0.13457866724987586</v>
      </c>
      <c r="D189" s="87">
        <v>7.4385193607155072E-3</v>
      </c>
      <c r="E189" s="88">
        <v>3.0970811460238808E-4</v>
      </c>
      <c r="F189" s="87">
        <v>61.432343088062247</v>
      </c>
      <c r="G189" s="87">
        <v>3.4111347221763477</v>
      </c>
      <c r="H189" s="87">
        <v>0.79696701807814996</v>
      </c>
      <c r="I189" s="87">
        <v>1.9026977798666997</v>
      </c>
      <c r="J189" s="91">
        <v>0</v>
      </c>
    </row>
    <row r="190" spans="1:10">
      <c r="A190" s="87" t="s">
        <v>327</v>
      </c>
      <c r="B190" s="87">
        <v>14919.745219650451</v>
      </c>
      <c r="C190" s="87">
        <v>0.14530299414530207</v>
      </c>
      <c r="D190" s="87">
        <v>1.222874236033587E-2</v>
      </c>
      <c r="E190" s="88">
        <v>5.011830596183994E-4</v>
      </c>
      <c r="F190" s="87">
        <v>39.763492066513528</v>
      </c>
      <c r="G190" s="87">
        <v>3.4140976057498937</v>
      </c>
      <c r="H190" s="87">
        <v>0.82570630056879768</v>
      </c>
      <c r="I190" s="87">
        <v>1.6315554895496389</v>
      </c>
      <c r="J190" s="91">
        <v>-3.188984663443199E-16</v>
      </c>
    </row>
    <row r="191" spans="1:10">
      <c r="A191" s="87" t="s">
        <v>327</v>
      </c>
      <c r="B191" s="87">
        <v>6424.416518528652</v>
      </c>
      <c r="C191" s="87">
        <v>0.12879640390456956</v>
      </c>
      <c r="D191" s="87">
        <v>5.2855119488049189E-3</v>
      </c>
      <c r="E191" s="88">
        <v>2.4497209595717025E-4</v>
      </c>
      <c r="F191" s="87">
        <v>79.851197334960219</v>
      </c>
      <c r="G191" s="87">
        <v>3.7406243755492934</v>
      </c>
      <c r="H191" s="87">
        <v>0.81306990157959735</v>
      </c>
      <c r="I191" s="87">
        <v>2.0626031950415298</v>
      </c>
      <c r="J191" s="91">
        <v>0</v>
      </c>
    </row>
    <row r="192" spans="1:10">
      <c r="A192" s="87" t="s">
        <v>327</v>
      </c>
      <c r="B192" s="87">
        <v>1094.8868199233723</v>
      </c>
      <c r="C192" s="87">
        <v>0.10901240661700393</v>
      </c>
      <c r="D192" s="87">
        <v>9.55734086067343E-4</v>
      </c>
      <c r="E192" s="88">
        <v>7.371427205977295E-5</v>
      </c>
      <c r="F192" s="87">
        <v>349.22762684175916</v>
      </c>
      <c r="G192" s="87">
        <v>6.1450508041005616</v>
      </c>
      <c r="H192" s="87">
        <v>0.66832543069452754</v>
      </c>
      <c r="I192" s="87">
        <v>5.7539091800437978</v>
      </c>
      <c r="J192" s="91">
        <v>0</v>
      </c>
    </row>
    <row r="193" spans="1:11">
      <c r="A193" s="92" t="s">
        <v>327</v>
      </c>
      <c r="B193" s="92">
        <v>498.66852534562202</v>
      </c>
      <c r="C193" s="92">
        <v>0.13005558489220451</v>
      </c>
      <c r="D193" s="92">
        <v>4.8958914603263696E-4</v>
      </c>
      <c r="E193" s="93" t="s">
        <v>326</v>
      </c>
      <c r="F193" s="92">
        <v>704.13261647441504</v>
      </c>
      <c r="G193" s="92">
        <v>5.9682776629858685</v>
      </c>
      <c r="H193" s="92">
        <v>0.51153616304926663</v>
      </c>
      <c r="I193" s="92">
        <v>8.0993795094286174</v>
      </c>
      <c r="J193" s="94">
        <v>0</v>
      </c>
      <c r="K193" s="95"/>
    </row>
    <row r="194" spans="1:11">
      <c r="A194" s="87" t="s">
        <v>250</v>
      </c>
      <c r="B194" s="87">
        <v>3032.5081632653046</v>
      </c>
      <c r="C194" s="87">
        <v>0.71773617395379419</v>
      </c>
      <c r="D194" s="87">
        <v>2.7930163754418202E-3</v>
      </c>
      <c r="E194" s="88" t="s">
        <v>326</v>
      </c>
      <c r="F194" s="87">
        <v>773.35170289693929</v>
      </c>
      <c r="G194" s="87">
        <v>3.7658569253863217</v>
      </c>
      <c r="H194" s="87">
        <v>0.68060227622482439</v>
      </c>
      <c r="I194" s="87">
        <v>3.0964741653287398</v>
      </c>
      <c r="J194" s="87">
        <v>0</v>
      </c>
      <c r="K194" s="96"/>
    </row>
    <row r="195" spans="1:11">
      <c r="A195" s="87" t="s">
        <v>327</v>
      </c>
      <c r="B195" s="87">
        <v>1959.2499794941907</v>
      </c>
      <c r="C195" s="87">
        <v>0.53771771675861602</v>
      </c>
      <c r="D195" s="87">
        <v>1.7465967293477482E-3</v>
      </c>
      <c r="E195" s="88" t="s">
        <v>326</v>
      </c>
      <c r="F195" s="87">
        <v>881.5606362534204</v>
      </c>
      <c r="G195" s="87">
        <v>4.3531137794666863</v>
      </c>
      <c r="H195" s="87">
        <v>0.68973045362087082</v>
      </c>
      <c r="I195" s="87">
        <v>3.6185437640951701</v>
      </c>
      <c r="J195" s="87">
        <v>-2.2554144572016542E-16</v>
      </c>
    </row>
    <row r="196" spans="1:11">
      <c r="A196" s="87" t="s">
        <v>327</v>
      </c>
      <c r="B196" s="87">
        <v>6194.4484018264802</v>
      </c>
      <c r="C196" s="87">
        <v>0.6553694404144389</v>
      </c>
      <c r="D196" s="87">
        <v>5.4556293967512404E-3</v>
      </c>
      <c r="E196" s="88" t="s">
        <v>326</v>
      </c>
      <c r="F196" s="87">
        <v>377.03618280657054</v>
      </c>
      <c r="G196" s="87">
        <v>3.5497691536964853</v>
      </c>
      <c r="H196" s="87">
        <v>0.74927631324057253</v>
      </c>
      <c r="I196" s="87">
        <v>2.5331221412614662</v>
      </c>
      <c r="J196" s="87">
        <v>1.9754860638751485E-16</v>
      </c>
    </row>
    <row r="197" spans="1:11">
      <c r="A197" s="87" t="s">
        <v>327</v>
      </c>
      <c r="B197" s="87">
        <v>8075.5474460322212</v>
      </c>
      <c r="C197" s="87">
        <v>0.75554096631913426</v>
      </c>
      <c r="D197" s="87">
        <v>7.0568786249478339E-3</v>
      </c>
      <c r="E197" s="88">
        <v>1.0860122316969335E-4</v>
      </c>
      <c r="F197" s="87">
        <v>339.43086348318604</v>
      </c>
      <c r="G197" s="87">
        <v>3.6096492813895162</v>
      </c>
      <c r="H197" s="87">
        <v>0.76122280125658992</v>
      </c>
      <c r="I197" s="87">
        <v>2.1095671433679977</v>
      </c>
      <c r="J197" s="87">
        <v>2.3327696291480714E-16</v>
      </c>
    </row>
    <row r="198" spans="1:11">
      <c r="A198" s="87" t="s">
        <v>327</v>
      </c>
      <c r="B198" s="87">
        <v>3808.2601702508991</v>
      </c>
      <c r="C198" s="87">
        <v>0.55570971958105642</v>
      </c>
      <c r="D198" s="87">
        <v>3.4507210516370032E-3</v>
      </c>
      <c r="E198" s="88" t="s">
        <v>326</v>
      </c>
      <c r="F198" s="87">
        <v>505.2822146187317</v>
      </c>
      <c r="G198" s="87">
        <v>4.0196970942144157</v>
      </c>
      <c r="H198" s="87">
        <v>0.72658981454777438</v>
      </c>
      <c r="I198" s="87">
        <v>2.7829520833892989</v>
      </c>
      <c r="J198" s="87">
        <v>-3.175858552887017E-16</v>
      </c>
    </row>
    <row r="199" spans="1:11">
      <c r="A199" s="87" t="s">
        <v>327</v>
      </c>
      <c r="B199" s="87">
        <v>5125.1439604849575</v>
      </c>
      <c r="C199" s="87">
        <v>0.70753753360448202</v>
      </c>
      <c r="D199" s="87">
        <v>4.582090531660166E-3</v>
      </c>
      <c r="E199" s="88" t="s">
        <v>326</v>
      </c>
      <c r="F199" s="87">
        <v>479.44033947390375</v>
      </c>
      <c r="G199" s="87">
        <v>3.7699847995424918</v>
      </c>
      <c r="H199" s="87">
        <v>0.72794163633068487</v>
      </c>
      <c r="I199" s="87">
        <v>2.4289054036691198</v>
      </c>
      <c r="J199" s="87">
        <v>0</v>
      </c>
    </row>
    <row r="200" spans="1:11">
      <c r="A200" s="87" t="s">
        <v>327</v>
      </c>
      <c r="B200" s="87">
        <v>1356.3909589041089</v>
      </c>
      <c r="C200" s="87">
        <v>0.40872126528178265</v>
      </c>
      <c r="D200" s="87">
        <v>1.2140912963620435E-3</v>
      </c>
      <c r="E200" s="88" t="s">
        <v>326</v>
      </c>
      <c r="F200" s="87">
        <v>923.86158811290693</v>
      </c>
      <c r="G200" s="87">
        <v>5.0911180110048493</v>
      </c>
      <c r="H200" s="87">
        <v>0.6385324834121695</v>
      </c>
      <c r="I200" s="87">
        <v>4.7868515048451625</v>
      </c>
      <c r="J200" s="87">
        <v>-1.4577971232764038E-16</v>
      </c>
    </row>
    <row r="201" spans="1:11">
      <c r="A201" s="87" t="s">
        <v>327</v>
      </c>
      <c r="B201" s="87">
        <v>1625.715284730913</v>
      </c>
      <c r="C201" s="87">
        <v>0.78672440045966319</v>
      </c>
      <c r="D201" s="87">
        <v>1.5436124259636246E-3</v>
      </c>
      <c r="E201" s="88">
        <v>9.1958072048633745E-5</v>
      </c>
      <c r="F201" s="87">
        <v>1357.726218129261</v>
      </c>
      <c r="G201" s="87">
        <v>4.5955292176728078</v>
      </c>
      <c r="H201" s="87">
        <v>0.58515101954702375</v>
      </c>
      <c r="I201" s="87">
        <v>4.5379302857544506</v>
      </c>
      <c r="J201" s="87">
        <v>0</v>
      </c>
    </row>
    <row r="202" spans="1:11">
      <c r="A202" s="87" t="s">
        <v>327</v>
      </c>
      <c r="B202" s="87">
        <v>9411.8037602684235</v>
      </c>
      <c r="C202" s="87">
        <v>0.90918231859708676</v>
      </c>
      <c r="D202" s="87">
        <v>8.3196215847848639E-3</v>
      </c>
      <c r="E202" s="88" t="s">
        <v>326</v>
      </c>
      <c r="F202" s="87">
        <v>369.12406083982307</v>
      </c>
      <c r="G202" s="87">
        <v>4.8561776206788707</v>
      </c>
      <c r="H202" s="87">
        <v>0.77355003553260615</v>
      </c>
      <c r="I202" s="87">
        <v>1.9370453839812325</v>
      </c>
      <c r="J202" s="87">
        <v>0</v>
      </c>
    </row>
    <row r="203" spans="1:11">
      <c r="A203" s="87" t="s">
        <v>327</v>
      </c>
      <c r="B203" s="87">
        <v>3491.4445688023784</v>
      </c>
      <c r="C203" s="87">
        <v>0.66497276360221413</v>
      </c>
      <c r="D203" s="87">
        <v>3.124553907471659E-3</v>
      </c>
      <c r="E203" s="88" t="s">
        <v>326</v>
      </c>
      <c r="F203" s="87">
        <v>648.9900487172323</v>
      </c>
      <c r="G203" s="87">
        <v>3.8518270010721096</v>
      </c>
      <c r="H203" s="87">
        <v>0.72655852380090979</v>
      </c>
      <c r="I203" s="87">
        <v>2.9811486963704517</v>
      </c>
      <c r="J203" s="87">
        <v>0</v>
      </c>
    </row>
    <row r="204" spans="1:11">
      <c r="A204" s="87" t="s">
        <v>327</v>
      </c>
      <c r="B204" s="87">
        <v>1326.9236050516647</v>
      </c>
      <c r="C204" s="87">
        <v>0.38427107131169341</v>
      </c>
      <c r="D204" s="87">
        <v>1.249597479497926E-3</v>
      </c>
      <c r="E204" s="88" t="s">
        <v>326</v>
      </c>
      <c r="F204" s="87">
        <v>920.9260827691744</v>
      </c>
      <c r="G204" s="87">
        <v>4.7572487840879232</v>
      </c>
      <c r="H204" s="87">
        <v>0.66337752966377006</v>
      </c>
      <c r="I204" s="87">
        <v>4.8040647461988888</v>
      </c>
      <c r="J204" s="87">
        <v>0</v>
      </c>
    </row>
    <row r="205" spans="1:11">
      <c r="A205" s="87" t="s">
        <v>327</v>
      </c>
      <c r="B205" s="87">
        <v>2561.4184699103694</v>
      </c>
      <c r="C205" s="87">
        <v>0.59825491506420425</v>
      </c>
      <c r="D205" s="87">
        <v>2.3629885573827991E-3</v>
      </c>
      <c r="E205" s="88" t="s">
        <v>326</v>
      </c>
      <c r="F205" s="87">
        <v>757.69664617341687</v>
      </c>
      <c r="G205" s="87">
        <v>3.9879911572358875</v>
      </c>
      <c r="H205" s="87">
        <v>0.68293254496233524</v>
      </c>
      <c r="I205" s="87">
        <v>3.671815273516839</v>
      </c>
      <c r="J205" s="91">
        <v>1.2130960867910513E-16</v>
      </c>
    </row>
    <row r="206" spans="1:11">
      <c r="A206" s="87" t="s">
        <v>327</v>
      </c>
      <c r="B206" s="87">
        <v>2769.6791501564112</v>
      </c>
      <c r="C206" s="87">
        <v>0.47086545627974863</v>
      </c>
      <c r="D206" s="87">
        <v>2.5380853654170927E-3</v>
      </c>
      <c r="E206" s="88" t="s">
        <v>326</v>
      </c>
      <c r="F206" s="87">
        <v>563.32597591584738</v>
      </c>
      <c r="G206" s="87">
        <v>4.0523874695845734</v>
      </c>
      <c r="H206" s="87">
        <v>0.71282545562774113</v>
      </c>
      <c r="I206" s="87">
        <v>3.4014861081129606</v>
      </c>
      <c r="J206" s="91">
        <v>0</v>
      </c>
    </row>
    <row r="207" spans="1:11">
      <c r="A207" s="87" t="s">
        <v>327</v>
      </c>
      <c r="B207" s="87">
        <v>3425.818225524476</v>
      </c>
      <c r="C207" s="87">
        <v>0.43339677833041856</v>
      </c>
      <c r="D207" s="87">
        <v>3.0600816135634688E-3</v>
      </c>
      <c r="E207" s="88" t="s">
        <v>326</v>
      </c>
      <c r="F207" s="87">
        <v>437.87264973234193</v>
      </c>
      <c r="G207" s="87">
        <v>3.7719523148525287</v>
      </c>
      <c r="H207" s="87">
        <v>0.73929974330930215</v>
      </c>
      <c r="I207" s="87">
        <v>2.797463232486848</v>
      </c>
      <c r="J207" s="91">
        <v>1.6834477111382808E-16</v>
      </c>
    </row>
    <row r="208" spans="1:11">
      <c r="A208" s="87" t="s">
        <v>327</v>
      </c>
      <c r="B208" s="87">
        <v>4833.8353684859676</v>
      </c>
      <c r="C208" s="87">
        <v>0.82413749134051806</v>
      </c>
      <c r="D208" s="87">
        <v>4.3937582836708821E-3</v>
      </c>
      <c r="E208" s="88" t="s">
        <v>326</v>
      </c>
      <c r="F208" s="87">
        <v>574.05443955308863</v>
      </c>
      <c r="G208" s="87">
        <v>3.5956142788645296</v>
      </c>
      <c r="H208" s="87">
        <v>0.73177555462364785</v>
      </c>
      <c r="I208" s="87">
        <v>2.4926964135220802</v>
      </c>
      <c r="J208" s="91">
        <v>3.9638546668933369E-16</v>
      </c>
    </row>
    <row r="209" spans="1:11">
      <c r="A209" s="87" t="s">
        <v>327</v>
      </c>
      <c r="B209" s="87">
        <v>3006.4431984965076</v>
      </c>
      <c r="C209" s="87">
        <v>0.72486372962511858</v>
      </c>
      <c r="D209" s="87">
        <v>2.7497218242371856E-3</v>
      </c>
      <c r="E209" s="88" t="s">
        <v>326</v>
      </c>
      <c r="F209" s="87">
        <v>774.67343644704431</v>
      </c>
      <c r="G209" s="87">
        <v>3.9693726949914496</v>
      </c>
      <c r="H209" s="87">
        <v>0.69574093783923729</v>
      </c>
      <c r="I209" s="87">
        <v>3.4333963719542697</v>
      </c>
      <c r="J209" s="91">
        <v>0</v>
      </c>
    </row>
    <row r="210" spans="1:11">
      <c r="A210" s="87" t="s">
        <v>327</v>
      </c>
      <c r="B210" s="87">
        <v>2774.1593508073438</v>
      </c>
      <c r="C210" s="87">
        <v>0.78950749848005952</v>
      </c>
      <c r="D210" s="87">
        <v>2.5812490370109658E-3</v>
      </c>
      <c r="E210" s="88" t="s">
        <v>326</v>
      </c>
      <c r="F210" s="87">
        <v>876.81832756539552</v>
      </c>
      <c r="G210" s="87">
        <v>3.8543078851204045</v>
      </c>
      <c r="H210" s="87">
        <v>0.65499244442149307</v>
      </c>
      <c r="I210" s="87">
        <v>3.1695336742360061</v>
      </c>
      <c r="J210" s="91">
        <v>-2.9081609222511222E-16</v>
      </c>
    </row>
    <row r="211" spans="1:11">
      <c r="A211" s="87" t="s">
        <v>327</v>
      </c>
      <c r="B211" s="87">
        <v>4782.5932615299662</v>
      </c>
      <c r="C211" s="87">
        <v>0.53865384051955656</v>
      </c>
      <c r="D211" s="87">
        <v>4.1976328397064569E-3</v>
      </c>
      <c r="E211" s="88" t="s">
        <v>326</v>
      </c>
      <c r="F211" s="87">
        <v>410.6616471416765</v>
      </c>
      <c r="G211" s="87">
        <v>4.6138724046863233</v>
      </c>
      <c r="H211" s="87">
        <v>0.75416298504028845</v>
      </c>
      <c r="I211" s="87">
        <v>2.7267425202598501</v>
      </c>
      <c r="J211" s="91">
        <v>0</v>
      </c>
    </row>
    <row r="212" spans="1:11">
      <c r="A212" s="87" t="s">
        <v>327</v>
      </c>
      <c r="B212" s="87">
        <v>5837.7274835109047</v>
      </c>
      <c r="C212" s="87">
        <v>0.70440082056809195</v>
      </c>
      <c r="D212" s="87">
        <v>5.3079603536805107E-3</v>
      </c>
      <c r="E212" s="88">
        <v>6.7566426813580243E-5</v>
      </c>
      <c r="F212" s="87">
        <v>421.36761667133879</v>
      </c>
      <c r="G212" s="87">
        <v>3.8419006463935181</v>
      </c>
      <c r="H212" s="87">
        <v>0.74328431534612327</v>
      </c>
      <c r="I212" s="87">
        <v>2.3309959366476249</v>
      </c>
      <c r="J212" s="91">
        <v>0</v>
      </c>
    </row>
    <row r="213" spans="1:11">
      <c r="A213" s="87" t="s">
        <v>327</v>
      </c>
      <c r="B213" s="87">
        <v>8183.9429918864116</v>
      </c>
      <c r="C213" s="87">
        <v>0.63471197329050755</v>
      </c>
      <c r="D213" s="87">
        <v>7.2684894196502854E-3</v>
      </c>
      <c r="E213" s="88" t="s">
        <v>326</v>
      </c>
      <c r="F213" s="87">
        <v>280.7184026618869</v>
      </c>
      <c r="G213" s="87">
        <v>3.5854449762552991</v>
      </c>
      <c r="H213" s="87">
        <v>0.78213963611590964</v>
      </c>
      <c r="I213" s="87">
        <v>1.9901534148388995</v>
      </c>
      <c r="J213" s="91">
        <v>0</v>
      </c>
    </row>
    <row r="214" spans="1:11">
      <c r="A214" s="92" t="s">
        <v>327</v>
      </c>
      <c r="B214" s="92">
        <v>6650.0622068965477</v>
      </c>
      <c r="C214" s="92">
        <v>0.62414328049170242</v>
      </c>
      <c r="D214" s="92">
        <v>5.8823166424314694E-3</v>
      </c>
      <c r="E214" s="93" t="s">
        <v>326</v>
      </c>
      <c r="F214" s="92">
        <v>340.67848175342391</v>
      </c>
      <c r="G214" s="92">
        <v>3.5979975762471428</v>
      </c>
      <c r="H214" s="92">
        <v>0.77941080354395653</v>
      </c>
      <c r="I214" s="92">
        <v>2.0779092260250192</v>
      </c>
      <c r="J214" s="94">
        <v>-2.3759799672972793E-16</v>
      </c>
      <c r="K214" s="95"/>
    </row>
    <row r="215" spans="1:11">
      <c r="A215" s="87" t="s">
        <v>39</v>
      </c>
      <c r="B215" s="87">
        <v>719.0540476190472</v>
      </c>
      <c r="C215" s="87">
        <v>0.57143296142162081</v>
      </c>
      <c r="D215" s="87">
        <v>7.7950863109634201E-4</v>
      </c>
      <c r="E215" s="88" t="s">
        <v>326</v>
      </c>
      <c r="F215" s="87">
        <v>1501.0463804558315</v>
      </c>
      <c r="G215" s="87">
        <v>6.0997273419583298</v>
      </c>
      <c r="H215" s="87">
        <v>0.39425684608048311</v>
      </c>
      <c r="I215" s="87">
        <v>7.2673820668583566</v>
      </c>
      <c r="J215" s="87">
        <v>0</v>
      </c>
      <c r="K215" s="96"/>
    </row>
    <row r="216" spans="1:11">
      <c r="A216" s="87" t="s">
        <v>327</v>
      </c>
      <c r="B216" s="87">
        <v>961.87129685916966</v>
      </c>
      <c r="C216" s="87">
        <v>1.237876487251788</v>
      </c>
      <c r="D216" s="87">
        <v>1.1335186955752413E-3</v>
      </c>
      <c r="E216" s="88" t="s">
        <v>326</v>
      </c>
      <c r="F216" s="87">
        <v>1925.5699236111657</v>
      </c>
      <c r="G216" s="87">
        <v>4.0447410262876708</v>
      </c>
      <c r="H216" s="87">
        <v>0.32307551617572156</v>
      </c>
      <c r="I216" s="87">
        <v>5.2890967936038109</v>
      </c>
      <c r="J216" s="87">
        <v>-1.660687715282559E-16</v>
      </c>
    </row>
    <row r="217" spans="1:11">
      <c r="A217" s="87" t="s">
        <v>327</v>
      </c>
      <c r="B217" s="87">
        <v>246.72464349376102</v>
      </c>
      <c r="C217" s="87">
        <v>0.3089294434822758</v>
      </c>
      <c r="D217" s="87">
        <v>3.0338882192943817E-4</v>
      </c>
      <c r="E217" s="88" t="s">
        <v>326</v>
      </c>
      <c r="F217" s="87">
        <v>1906.9133082986191</v>
      </c>
      <c r="G217" s="87">
        <v>6.3612684266342638</v>
      </c>
      <c r="H217" s="87">
        <v>0.3178479831163209</v>
      </c>
      <c r="I217" s="87">
        <v>10.91019843781951</v>
      </c>
      <c r="J217" s="87">
        <v>1.0237969517748946E-16</v>
      </c>
    </row>
    <row r="218" spans="1:11">
      <c r="A218" s="87" t="s">
        <v>327</v>
      </c>
      <c r="B218" s="87">
        <v>2252.5287707641214</v>
      </c>
      <c r="C218" s="87">
        <v>0.36905444436934692</v>
      </c>
      <c r="D218" s="87">
        <v>2.0446217884782952E-3</v>
      </c>
      <c r="E218" s="88" t="s">
        <v>326</v>
      </c>
      <c r="F218" s="87">
        <v>535.3183477411277</v>
      </c>
      <c r="G218" s="87">
        <v>5.3644980995882197</v>
      </c>
      <c r="H218" s="87">
        <v>0.69318640872325787</v>
      </c>
      <c r="I218" s="87">
        <v>3.6949824111722562</v>
      </c>
      <c r="J218" s="87">
        <v>0</v>
      </c>
    </row>
    <row r="219" spans="1:11">
      <c r="A219" s="87" t="s">
        <v>327</v>
      </c>
      <c r="B219" s="87">
        <v>52.969720643939382</v>
      </c>
      <c r="C219" s="87">
        <v>0.27813672355117797</v>
      </c>
      <c r="D219" s="87">
        <v>1.2279082513438441E-4</v>
      </c>
      <c r="E219" s="88" t="s">
        <v>326</v>
      </c>
      <c r="F219" s="87">
        <v>2579.0163143405275</v>
      </c>
      <c r="G219" s="87">
        <v>7.882985588130115</v>
      </c>
      <c r="H219" s="87">
        <v>0.1171068284751499</v>
      </c>
      <c r="I219" s="87">
        <v>36.715445355834753</v>
      </c>
      <c r="J219" s="87">
        <v>-3.4369934647970132E-16</v>
      </c>
    </row>
    <row r="220" spans="1:11">
      <c r="A220" s="87" t="s">
        <v>327</v>
      </c>
      <c r="B220" s="87">
        <v>492.2877750354458</v>
      </c>
      <c r="C220" s="87">
        <v>1.01847503265867</v>
      </c>
      <c r="D220" s="87">
        <v>7.0766671243738515E-4</v>
      </c>
      <c r="E220" s="88" t="s">
        <v>326</v>
      </c>
      <c r="F220" s="87">
        <v>2228.7950920578551</v>
      </c>
      <c r="G220" s="87">
        <v>4.4135716783901762</v>
      </c>
      <c r="H220" s="87">
        <v>0.24225292336116205</v>
      </c>
      <c r="I220" s="87">
        <v>7.4350163082377883</v>
      </c>
      <c r="J220" s="87">
        <v>1.0826500456790823E-16</v>
      </c>
    </row>
    <row r="221" spans="1:11">
      <c r="A221" s="87" t="s">
        <v>327</v>
      </c>
      <c r="B221" s="87">
        <v>108.48716747532204</v>
      </c>
      <c r="C221" s="87">
        <v>0.68877673621157576</v>
      </c>
      <c r="D221" s="87">
        <v>2.6987216479195395E-4</v>
      </c>
      <c r="E221" s="88" t="s">
        <v>326</v>
      </c>
      <c r="F221" s="87">
        <v>2822.5514535356201</v>
      </c>
      <c r="G221" s="87">
        <v>5.8238828242360752</v>
      </c>
      <c r="H221" s="87">
        <v>9.8486505307978298E-2</v>
      </c>
      <c r="I221" s="87">
        <v>18.364523189133266</v>
      </c>
      <c r="J221" s="87">
        <v>-3.9861089862371029E-16</v>
      </c>
    </row>
    <row r="222" spans="1:11">
      <c r="A222" s="87" t="s">
        <v>327</v>
      </c>
      <c r="B222" s="87">
        <v>855.31944555444534</v>
      </c>
      <c r="C222" s="87">
        <v>1.1467313406358268</v>
      </c>
      <c r="D222" s="87">
        <v>1.0884507318311117E-3</v>
      </c>
      <c r="E222" s="88">
        <v>7.6465601200923091E-5</v>
      </c>
      <c r="F222" s="87">
        <v>1877.2075482717098</v>
      </c>
      <c r="G222" s="87">
        <v>4.1287175114798274</v>
      </c>
      <c r="H222" s="87">
        <v>0.31127880752348785</v>
      </c>
      <c r="I222" s="87">
        <v>5.4892860939809918</v>
      </c>
      <c r="J222" s="87">
        <v>-3.1351560927842633E-16</v>
      </c>
    </row>
    <row r="223" spans="1:11">
      <c r="A223" s="87" t="s">
        <v>327</v>
      </c>
      <c r="B223" s="87">
        <v>314.51638981173869</v>
      </c>
      <c r="C223" s="87">
        <v>0.58047764674802749</v>
      </c>
      <c r="D223" s="87">
        <v>4.1501112253963709E-4</v>
      </c>
      <c r="E223" s="88" t="s">
        <v>326</v>
      </c>
      <c r="F223" s="87">
        <v>2085.4324911395693</v>
      </c>
      <c r="G223" s="87">
        <v>5.222504552477683</v>
      </c>
      <c r="H223" s="87">
        <v>0.24613887665614131</v>
      </c>
      <c r="I223" s="87">
        <v>9.3782150588682232</v>
      </c>
      <c r="J223" s="87">
        <v>0</v>
      </c>
    </row>
    <row r="224" spans="1:11">
      <c r="A224" s="87" t="s">
        <v>327</v>
      </c>
      <c r="B224" s="87">
        <v>98.360690943043934</v>
      </c>
      <c r="C224" s="87">
        <v>0.59539263603495785</v>
      </c>
      <c r="D224" s="87">
        <v>2.3155119490928896E-4</v>
      </c>
      <c r="E224" s="88" t="s">
        <v>326</v>
      </c>
      <c r="F224" s="87">
        <v>2710.5509012330826</v>
      </c>
      <c r="G224" s="87">
        <v>5.9492984932597244</v>
      </c>
      <c r="H224" s="87">
        <v>9.6223832146008353E-2</v>
      </c>
      <c r="I224" s="87">
        <v>19.160599193277204</v>
      </c>
      <c r="J224" s="87">
        <v>-1.8699784986492601E-16</v>
      </c>
    </row>
    <row r="225" spans="1:11">
      <c r="A225" s="87" t="s">
        <v>327</v>
      </c>
      <c r="B225" s="87">
        <v>3213.5708333333359</v>
      </c>
      <c r="C225" s="87">
        <v>0.72224004858026813</v>
      </c>
      <c r="D225" s="87">
        <v>3.0428898423321459E-3</v>
      </c>
      <c r="E225" s="88" t="s">
        <v>326</v>
      </c>
      <c r="F225" s="87">
        <v>681.71000771511876</v>
      </c>
      <c r="G225" s="87">
        <v>4.2358823584832779</v>
      </c>
      <c r="H225" s="87">
        <v>0.64358529045553137</v>
      </c>
      <c r="I225" s="87">
        <v>2.9646596694846821</v>
      </c>
      <c r="J225" s="87">
        <v>-2.8290555337279172E-16</v>
      </c>
    </row>
    <row r="226" spans="1:11">
      <c r="A226" s="87" t="s">
        <v>327</v>
      </c>
      <c r="B226" s="87">
        <v>472.4920384705606</v>
      </c>
      <c r="C226" s="87">
        <v>0.44763146702490536</v>
      </c>
      <c r="D226" s="87">
        <v>5.5721686415683726E-4</v>
      </c>
      <c r="E226" s="88" t="s">
        <v>326</v>
      </c>
      <c r="F226" s="87">
        <v>1570.9305961144944</v>
      </c>
      <c r="G226" s="87">
        <v>5.6149507781986499</v>
      </c>
      <c r="H226" s="87">
        <v>0.38581154889605684</v>
      </c>
      <c r="I226" s="87">
        <v>8.7679650628274093</v>
      </c>
      <c r="J226" s="87">
        <v>-2.8865257448896062E-16</v>
      </c>
    </row>
    <row r="227" spans="1:11">
      <c r="A227" s="87" t="s">
        <v>327</v>
      </c>
      <c r="B227" s="87">
        <v>1187.0156411637927</v>
      </c>
      <c r="C227" s="87">
        <v>0.3139813429894156</v>
      </c>
      <c r="D227" s="87">
        <v>1.1939099627965447E-3</v>
      </c>
      <c r="E227" s="88" t="s">
        <v>326</v>
      </c>
      <c r="F227" s="87">
        <v>721.05968143783286</v>
      </c>
      <c r="G227" s="87">
        <v>4.6664710341858013</v>
      </c>
      <c r="H227" s="87">
        <v>0.61797068800974231</v>
      </c>
      <c r="I227" s="87">
        <v>5.3862544462863466</v>
      </c>
      <c r="J227" s="87">
        <v>1.413464053197857E-16</v>
      </c>
    </row>
    <row r="228" spans="1:11">
      <c r="A228" s="87" t="s">
        <v>327</v>
      </c>
      <c r="B228" s="87">
        <v>881.46483365949132</v>
      </c>
      <c r="C228" s="87">
        <v>1.1310631176058601</v>
      </c>
      <c r="D228" s="87">
        <v>1.1292116047994045E-3</v>
      </c>
      <c r="E228" s="88" t="s">
        <v>326</v>
      </c>
      <c r="F228" s="87">
        <v>1899.3608787833059</v>
      </c>
      <c r="G228" s="87">
        <v>4.1647361177066697</v>
      </c>
      <c r="H228" s="87">
        <v>0.32250253564665909</v>
      </c>
      <c r="I228" s="87">
        <v>5.3737334993252173</v>
      </c>
      <c r="J228" s="91">
        <v>-1.5874373497671794E-16</v>
      </c>
    </row>
    <row r="229" spans="1:11">
      <c r="A229" s="87" t="s">
        <v>327</v>
      </c>
      <c r="B229" s="87">
        <v>697.65389035564533</v>
      </c>
      <c r="C229" s="87">
        <v>0.58182411132648637</v>
      </c>
      <c r="D229" s="87">
        <v>7.5610120572945042E-4</v>
      </c>
      <c r="E229" s="88" t="s">
        <v>326</v>
      </c>
      <c r="F229" s="87">
        <v>1560.9704670057336</v>
      </c>
      <c r="G229" s="87">
        <v>5.5480749997791907</v>
      </c>
      <c r="H229" s="87">
        <v>0.40487871306902673</v>
      </c>
      <c r="I229" s="87">
        <v>6.7077268515770587</v>
      </c>
      <c r="J229" s="91">
        <v>-9.5464634829163314E-17</v>
      </c>
    </row>
    <row r="230" spans="1:11">
      <c r="A230" s="87" t="s">
        <v>327</v>
      </c>
      <c r="B230" s="87">
        <v>1077.651966098354</v>
      </c>
      <c r="C230" s="87">
        <v>1.234359103549586</v>
      </c>
      <c r="D230" s="87">
        <v>1.4584058649399288E-3</v>
      </c>
      <c r="E230" s="88" t="s">
        <v>326</v>
      </c>
      <c r="F230" s="87">
        <v>1850.3101077939871</v>
      </c>
      <c r="G230" s="87">
        <v>4.0977624543022229</v>
      </c>
      <c r="H230" s="87">
        <v>0.35649478105471899</v>
      </c>
      <c r="I230" s="87">
        <v>4.9465066765757744</v>
      </c>
      <c r="J230" s="91">
        <v>3.5054584618214485E-16</v>
      </c>
    </row>
    <row r="231" spans="1:11">
      <c r="A231" s="87" t="s">
        <v>327</v>
      </c>
      <c r="B231" s="87">
        <v>1017.1988613138675</v>
      </c>
      <c r="C231" s="87">
        <v>0.84371650272703602</v>
      </c>
      <c r="D231" s="87">
        <v>1.1249568012896734E-3</v>
      </c>
      <c r="E231" s="88" t="s">
        <v>326</v>
      </c>
      <c r="F231" s="87">
        <v>1570.660555228809</v>
      </c>
      <c r="G231" s="87">
        <v>4.2134222486298025</v>
      </c>
      <c r="H231" s="87">
        <v>0.41804088676696233</v>
      </c>
      <c r="I231" s="87">
        <v>4.6224078946150646</v>
      </c>
      <c r="J231" s="91">
        <v>1.8241349218940126E-16</v>
      </c>
    </row>
    <row r="232" spans="1:11">
      <c r="A232" s="87" t="s">
        <v>327</v>
      </c>
      <c r="B232" s="87">
        <v>831.18309451440166</v>
      </c>
      <c r="C232" s="87">
        <v>0.9782834280514705</v>
      </c>
      <c r="D232" s="87">
        <v>1.0276484533113495E-3</v>
      </c>
      <c r="E232" s="88" t="s">
        <v>326</v>
      </c>
      <c r="F232" s="87">
        <v>1803.8280912167356</v>
      </c>
      <c r="G232" s="87">
        <v>4.1776557578226843</v>
      </c>
      <c r="H232" s="87">
        <v>0.35433095051739377</v>
      </c>
      <c r="I232" s="87">
        <v>5.6170062971554664</v>
      </c>
      <c r="J232" s="91">
        <v>0</v>
      </c>
    </row>
    <row r="233" spans="1:11">
      <c r="A233" s="87" t="s">
        <v>327</v>
      </c>
      <c r="B233" s="87">
        <v>1482.3067375886528</v>
      </c>
      <c r="C233" s="87">
        <v>0.43507137565363063</v>
      </c>
      <c r="D233" s="87">
        <v>1.4745426129235102E-3</v>
      </c>
      <c r="E233" s="88" t="s">
        <v>326</v>
      </c>
      <c r="F233" s="87">
        <v>790.36779330098977</v>
      </c>
      <c r="G233" s="87">
        <v>6.4693816432929454</v>
      </c>
      <c r="H233" s="87">
        <v>0.61135985795625958</v>
      </c>
      <c r="I233" s="87">
        <v>8.2025071483963305</v>
      </c>
      <c r="J233" s="91">
        <v>-2.6780014635192458E-16</v>
      </c>
    </row>
    <row r="234" spans="1:11">
      <c r="A234" s="92" t="s">
        <v>327</v>
      </c>
      <c r="B234" s="92">
        <v>849.02944668008024</v>
      </c>
      <c r="C234" s="92">
        <v>0.82088092493537923</v>
      </c>
      <c r="D234" s="92">
        <v>1.0176315262322034E-3</v>
      </c>
      <c r="E234" s="93" t="s">
        <v>326</v>
      </c>
      <c r="F234" s="92">
        <v>1668.9803056493736</v>
      </c>
      <c r="G234" s="92">
        <v>4.4426151404078871</v>
      </c>
      <c r="H234" s="92">
        <v>0.39440124186247194</v>
      </c>
      <c r="I234" s="92">
        <v>5.5636408512277589</v>
      </c>
      <c r="J234" s="94">
        <v>-6.5571879372088357E-17</v>
      </c>
      <c r="K234" s="95"/>
    </row>
    <row r="235" spans="1:11">
      <c r="A235" s="87" t="s">
        <v>253</v>
      </c>
      <c r="B235" s="87">
        <v>13590.639974099966</v>
      </c>
      <c r="C235" s="87">
        <v>2.0466193129320714E-2</v>
      </c>
      <c r="D235" s="87">
        <v>1.2525850789488908E-2</v>
      </c>
      <c r="E235" s="88">
        <v>1.8180208512779898E-3</v>
      </c>
      <c r="F235" s="87">
        <v>5.5136609664633554</v>
      </c>
      <c r="G235" s="87">
        <v>3.4260882983166341</v>
      </c>
      <c r="H235" s="87">
        <v>0.82802876602856124</v>
      </c>
      <c r="I235" s="87">
        <v>1.5949875213712292</v>
      </c>
      <c r="J235" s="87">
        <v>0</v>
      </c>
      <c r="K235" s="96"/>
    </row>
    <row r="236" spans="1:11">
      <c r="A236" s="87" t="s">
        <v>327</v>
      </c>
      <c r="B236" s="87">
        <v>7859.3982391709078</v>
      </c>
      <c r="C236" s="87">
        <v>1.4483441270940773E-2</v>
      </c>
      <c r="D236" s="87">
        <v>7.1987389146699696E-3</v>
      </c>
      <c r="E236" s="88">
        <v>1.214200083896328E-3</v>
      </c>
      <c r="F236" s="87">
        <v>6.8432097571677684</v>
      </c>
      <c r="G236" s="87">
        <v>3.596338230424156</v>
      </c>
      <c r="H236" s="87">
        <v>0.82992215062412977</v>
      </c>
      <c r="I236" s="87">
        <v>2.271358024604095</v>
      </c>
      <c r="J236" s="87">
        <v>0</v>
      </c>
    </row>
    <row r="237" spans="1:11">
      <c r="A237" s="87" t="s">
        <v>327</v>
      </c>
      <c r="B237" s="87">
        <v>2242.6061789986184</v>
      </c>
      <c r="C237" s="87">
        <v>2.9493078359001581E-2</v>
      </c>
      <c r="D237" s="87">
        <v>2.0765359316644318E-3</v>
      </c>
      <c r="E237" s="88">
        <v>4.2579267040880522E-4</v>
      </c>
      <c r="F237" s="87">
        <v>46.272803487760385</v>
      </c>
      <c r="G237" s="87">
        <v>4.1871403462976762</v>
      </c>
      <c r="H237" s="87">
        <v>0.79678553030216615</v>
      </c>
      <c r="I237" s="87">
        <v>3.4521030655002019</v>
      </c>
      <c r="J237" s="87">
        <v>0</v>
      </c>
    </row>
    <row r="238" spans="1:11">
      <c r="A238" s="87" t="s">
        <v>327</v>
      </c>
      <c r="B238" s="87">
        <v>1886.9743686803206</v>
      </c>
      <c r="C238" s="87">
        <v>6.7876085054173446E-2</v>
      </c>
      <c r="D238" s="87">
        <v>1.7545050010158974E-3</v>
      </c>
      <c r="E238" s="88">
        <v>2.1726315674249947E-4</v>
      </c>
      <c r="F238" s="87">
        <v>128.59759472666354</v>
      </c>
      <c r="G238" s="87">
        <v>6.6804858491391732</v>
      </c>
      <c r="H238" s="87">
        <v>0.77182201320453558</v>
      </c>
      <c r="I238" s="87">
        <v>4.1281939690059906</v>
      </c>
      <c r="J238" s="87">
        <v>0</v>
      </c>
    </row>
    <row r="239" spans="1:11">
      <c r="A239" s="87" t="s">
        <v>327</v>
      </c>
      <c r="B239" s="87">
        <v>1502.6169353568253</v>
      </c>
      <c r="C239" s="87">
        <v>4.3997052841943489E-2</v>
      </c>
      <c r="D239" s="87">
        <v>1.4020239589031282E-3</v>
      </c>
      <c r="E239" s="88">
        <v>1.4220104615539093E-4</v>
      </c>
      <c r="F239" s="87">
        <v>103.16532732682722</v>
      </c>
      <c r="G239" s="87">
        <v>5.3492700559372288</v>
      </c>
      <c r="H239" s="87">
        <v>0.78200736095254642</v>
      </c>
      <c r="I239" s="87">
        <v>4.7484241571539041</v>
      </c>
      <c r="J239" s="87">
        <v>2.5764520267876597E-16</v>
      </c>
    </row>
    <row r="240" spans="1:11">
      <c r="A240" s="87" t="s">
        <v>327</v>
      </c>
      <c r="B240" s="87">
        <v>1150.6630851063835</v>
      </c>
      <c r="C240" s="87">
        <v>5.4398264341945106E-2</v>
      </c>
      <c r="D240" s="87">
        <v>1.1110410266240097E-3</v>
      </c>
      <c r="E240" s="88">
        <v>8.6062629557577677E-5</v>
      </c>
      <c r="F240" s="87">
        <v>159.65898478085677</v>
      </c>
      <c r="G240" s="87">
        <v>5.1013411503555952</v>
      </c>
      <c r="H240" s="87">
        <v>0.73550429921213267</v>
      </c>
      <c r="I240" s="87">
        <v>5.3435085053026601</v>
      </c>
      <c r="J240" s="87">
        <v>0</v>
      </c>
    </row>
    <row r="241" spans="1:11">
      <c r="A241" s="87" t="s">
        <v>327</v>
      </c>
      <c r="B241" s="87">
        <v>890.02337670580766</v>
      </c>
      <c r="C241" s="87">
        <v>4.4434351273007419E-2</v>
      </c>
      <c r="D241" s="87">
        <v>1.0768827148628693E-3</v>
      </c>
      <c r="E241" s="88">
        <v>7.7060538421552064E-5</v>
      </c>
      <c r="F241" s="87">
        <v>154.17625918796401</v>
      </c>
      <c r="G241" s="87">
        <v>6.7293156201062176</v>
      </c>
      <c r="H241" s="87">
        <v>0.71984202607219694</v>
      </c>
      <c r="I241" s="87">
        <v>5.8016413775290596</v>
      </c>
      <c r="J241" s="87">
        <v>-1.3033148250745111E-16</v>
      </c>
    </row>
    <row r="242" spans="1:11">
      <c r="A242" s="87" t="s">
        <v>327</v>
      </c>
      <c r="B242" s="87">
        <v>1906.9037025181399</v>
      </c>
      <c r="C242" s="87">
        <v>0.11460376039661284</v>
      </c>
      <c r="D242" s="87">
        <v>1.8070849931195569E-3</v>
      </c>
      <c r="E242" s="88">
        <v>6.1436993998650912E-5</v>
      </c>
      <c r="F242" s="87">
        <v>197.53048875905372</v>
      </c>
      <c r="G242" s="87">
        <v>4.4091211718631644</v>
      </c>
      <c r="H242" s="87">
        <v>0.73847346957008553</v>
      </c>
      <c r="I242" s="87">
        <v>4.1149717109547659</v>
      </c>
      <c r="J242" s="87">
        <v>-1.8199875863518354E-16</v>
      </c>
    </row>
    <row r="243" spans="1:11">
      <c r="A243" s="87" t="s">
        <v>327</v>
      </c>
      <c r="B243" s="87">
        <v>1221.0595700493934</v>
      </c>
      <c r="C243" s="87">
        <v>8.1802034496880185E-2</v>
      </c>
      <c r="D243" s="87">
        <v>1.1840433793975657E-3</v>
      </c>
      <c r="E243" s="88">
        <v>7.3684800216050074E-5</v>
      </c>
      <c r="F243" s="87">
        <v>218.87354125779945</v>
      </c>
      <c r="G243" s="87">
        <v>4.6333476604521868</v>
      </c>
      <c r="H243" s="87">
        <v>0.73362614433005668</v>
      </c>
      <c r="I243" s="87">
        <v>5.1867884001426692</v>
      </c>
      <c r="J243" s="87">
        <v>1.9581290924281057E-16</v>
      </c>
    </row>
    <row r="244" spans="1:11">
      <c r="A244" s="87" t="s">
        <v>327</v>
      </c>
      <c r="B244" s="87">
        <v>1968.3821432089042</v>
      </c>
      <c r="C244" s="87">
        <v>2.907367643347834E-2</v>
      </c>
      <c r="D244" s="87">
        <v>1.8778864952366679E-3</v>
      </c>
      <c r="E244" s="88">
        <v>2.3254696713759804E-4</v>
      </c>
      <c r="F244" s="87">
        <v>49.467124963742229</v>
      </c>
      <c r="G244" s="87">
        <v>4.77631372497095</v>
      </c>
      <c r="H244" s="87">
        <v>0.79624842111525584</v>
      </c>
      <c r="I244" s="87">
        <v>4.409592193167585</v>
      </c>
      <c r="J244" s="87">
        <v>0</v>
      </c>
    </row>
    <row r="245" spans="1:11">
      <c r="A245" s="87" t="s">
        <v>327</v>
      </c>
      <c r="B245" s="87">
        <v>3882.1482768173746</v>
      </c>
      <c r="C245" s="87">
        <v>3.7619795499746339E-2</v>
      </c>
      <c r="D245" s="87">
        <v>3.605905772056247E-3</v>
      </c>
      <c r="E245" s="88">
        <v>3.5229622907389819E-4</v>
      </c>
      <c r="F245" s="87">
        <v>35.109970116324483</v>
      </c>
      <c r="G245" s="87">
        <v>4.3680249366819366</v>
      </c>
      <c r="H245" s="87">
        <v>0.79996292292866833</v>
      </c>
      <c r="I245" s="87">
        <v>2.7467849923789442</v>
      </c>
      <c r="J245" s="87">
        <v>0</v>
      </c>
    </row>
    <row r="246" spans="1:11">
      <c r="A246" s="87" t="s">
        <v>327</v>
      </c>
      <c r="B246" s="87">
        <v>1014.910817194143</v>
      </c>
      <c r="C246" s="87">
        <v>4.1022157729659704E-2</v>
      </c>
      <c r="D246" s="87">
        <v>1.0238965581606033E-3</v>
      </c>
      <c r="E246" s="88">
        <v>5.949329596208908E-5</v>
      </c>
      <c r="F246" s="87">
        <v>127.12803967872738</v>
      </c>
      <c r="G246" s="87">
        <v>5.247001128165409</v>
      </c>
      <c r="H246" s="87">
        <v>0.74822666970957197</v>
      </c>
      <c r="I246" s="87">
        <v>5.0643518119407247</v>
      </c>
      <c r="J246" s="87">
        <v>0</v>
      </c>
    </row>
    <row r="247" spans="1:11">
      <c r="A247" s="87" t="s">
        <v>327</v>
      </c>
      <c r="B247" s="87">
        <v>5652.6998354586603</v>
      </c>
      <c r="C247" s="87">
        <v>3.7399664460291318E-2</v>
      </c>
      <c r="D247" s="87">
        <v>5.2634849886450405E-3</v>
      </c>
      <c r="E247" s="88">
        <v>5.5731092571676051E-4</v>
      </c>
      <c r="F247" s="87">
        <v>23.656723961615548</v>
      </c>
      <c r="G247" s="87">
        <v>3.8245705798606218</v>
      </c>
      <c r="H247" s="87">
        <v>0.80878191769818608</v>
      </c>
      <c r="I247" s="87">
        <v>2.3770754652355635</v>
      </c>
      <c r="J247" s="87">
        <v>1.3369808377595688E-16</v>
      </c>
    </row>
    <row r="248" spans="1:11">
      <c r="A248" s="87" t="s">
        <v>327</v>
      </c>
      <c r="B248" s="87">
        <v>1078.6951648351646</v>
      </c>
      <c r="C248" s="87">
        <v>4.6201538852307857E-2</v>
      </c>
      <c r="D248" s="87">
        <v>9.7789940666627873E-4</v>
      </c>
      <c r="E248" s="88">
        <v>7.5610529198400747E-5</v>
      </c>
      <c r="F248" s="87">
        <v>150.09803024490694</v>
      </c>
      <c r="G248" s="87">
        <v>6.4574379473130374</v>
      </c>
      <c r="H248" s="87">
        <v>0.74898296442988754</v>
      </c>
      <c r="I248" s="87">
        <v>5.75203933666831</v>
      </c>
      <c r="J248" s="91">
        <v>-1.9539100332654997E-16</v>
      </c>
    </row>
    <row r="249" spans="1:11">
      <c r="A249" s="87" t="s">
        <v>327</v>
      </c>
      <c r="B249" s="87">
        <v>5664.3583916083917</v>
      </c>
      <c r="C249" s="87">
        <v>1.9345500507032622E-2</v>
      </c>
      <c r="D249" s="87">
        <v>5.3535812985305133E-3</v>
      </c>
      <c r="E249" s="88">
        <v>1.3046859056481852E-3</v>
      </c>
      <c r="F249" s="87">
        <v>12.291656502487006</v>
      </c>
      <c r="G249" s="87">
        <v>4.8526082234027896</v>
      </c>
      <c r="H249" s="87">
        <v>0.82682673104422755</v>
      </c>
      <c r="I249" s="87">
        <v>2.7685575258019544</v>
      </c>
      <c r="J249" s="91">
        <v>-1.912969804315808E-16</v>
      </c>
    </row>
    <row r="250" spans="1:11">
      <c r="A250" s="87" t="s">
        <v>327</v>
      </c>
      <c r="B250" s="87">
        <v>1935.8112612612624</v>
      </c>
      <c r="C250" s="87">
        <v>4.9924763841950125E-2</v>
      </c>
      <c r="D250" s="87">
        <v>1.8671288052915552E-3</v>
      </c>
      <c r="E250" s="88">
        <v>1.4634521567462753E-4</v>
      </c>
      <c r="F250" s="87">
        <v>86.613558661609233</v>
      </c>
      <c r="G250" s="87">
        <v>4.4957285138027716</v>
      </c>
      <c r="H250" s="87">
        <v>0.78677107037839156</v>
      </c>
      <c r="I250" s="87">
        <v>4.4436182507647795</v>
      </c>
      <c r="J250" s="91">
        <v>2.6444260484618616E-16</v>
      </c>
    </row>
    <row r="251" spans="1:11">
      <c r="A251" s="87" t="s">
        <v>327</v>
      </c>
      <c r="B251" s="87">
        <v>3866.7506092436979</v>
      </c>
      <c r="C251" s="87">
        <v>3.2425107248941654E-2</v>
      </c>
      <c r="D251" s="87">
        <v>3.7095361447037753E-3</v>
      </c>
      <c r="E251" s="88">
        <v>4.845808404865202E-4</v>
      </c>
      <c r="F251" s="87">
        <v>29.11426334643086</v>
      </c>
      <c r="G251" s="87">
        <v>4.1678243492239062</v>
      </c>
      <c r="H251" s="87">
        <v>0.7967061092634441</v>
      </c>
      <c r="I251" s="87">
        <v>2.8535043690533533</v>
      </c>
      <c r="J251" s="91">
        <v>-1.778375181912088E-16</v>
      </c>
    </row>
    <row r="252" spans="1:11">
      <c r="A252" s="87" t="s">
        <v>327</v>
      </c>
      <c r="B252" s="87">
        <v>3316.1156249999995</v>
      </c>
      <c r="C252" s="87">
        <v>4.81566405640909E-2</v>
      </c>
      <c r="D252" s="87">
        <v>3.1414845561854041E-3</v>
      </c>
      <c r="E252" s="88">
        <v>2.6380611840425201E-4</v>
      </c>
      <c r="F252" s="87">
        <v>51.41725675960916</v>
      </c>
      <c r="G252" s="87">
        <v>5.7124212415646536</v>
      </c>
      <c r="H252" s="87">
        <v>0.79564032360185821</v>
      </c>
      <c r="I252" s="87">
        <v>3.1408946561261719</v>
      </c>
      <c r="J252" s="91">
        <v>2.9872547386870503E-16</v>
      </c>
    </row>
    <row r="253" spans="1:11">
      <c r="A253" s="87" t="s">
        <v>327</v>
      </c>
      <c r="B253" s="87">
        <v>14667.494807431374</v>
      </c>
      <c r="C253" s="87">
        <v>4.3212261279296275E-2</v>
      </c>
      <c r="D253" s="87">
        <v>1.3900514817229105E-2</v>
      </c>
      <c r="E253" s="88">
        <v>1.1140360227031262E-3</v>
      </c>
      <c r="F253" s="87">
        <v>10.434315085145203</v>
      </c>
      <c r="G253" s="87">
        <v>3.2882169532443872</v>
      </c>
      <c r="H253" s="87">
        <v>0.81531821490084277</v>
      </c>
      <c r="I253" s="87">
        <v>1.6553625253644562</v>
      </c>
      <c r="J253" s="91">
        <v>-3.9601953340334046E-16</v>
      </c>
    </row>
    <row r="254" spans="1:11">
      <c r="A254" s="92" t="s">
        <v>327</v>
      </c>
      <c r="B254" s="92">
        <v>19883.675206017004</v>
      </c>
      <c r="C254" s="92">
        <v>2.2428841101505871E-2</v>
      </c>
      <c r="D254" s="92">
        <v>1.8497393744293048E-2</v>
      </c>
      <c r="E254" s="93">
        <v>6.6076619549305634E-4</v>
      </c>
      <c r="F254" s="92">
        <v>4.1589432252937639</v>
      </c>
      <c r="G254" s="92">
        <v>4.6132113809156907</v>
      </c>
      <c r="H254" s="92">
        <v>0.82575025151002157</v>
      </c>
      <c r="I254" s="92">
        <v>1.4617663458500463</v>
      </c>
      <c r="J254" s="94">
        <v>-3.2634474894357934E-16</v>
      </c>
      <c r="K254" s="95"/>
    </row>
    <row r="255" spans="1:11">
      <c r="A255" s="87" t="s">
        <v>254</v>
      </c>
      <c r="B255" s="87">
        <v>689.92717307395446</v>
      </c>
      <c r="C255" s="87">
        <v>9.605988682362164E-2</v>
      </c>
      <c r="D255" s="87">
        <v>8.6354873433730701E-4</v>
      </c>
      <c r="E255" s="88">
        <v>1.2675523132681633E-4</v>
      </c>
      <c r="F255" s="87">
        <v>318.65143754486871</v>
      </c>
      <c r="G255" s="87">
        <v>5.108719000300689</v>
      </c>
      <c r="H255" s="87">
        <v>0.53206923616793655</v>
      </c>
      <c r="I255" s="87">
        <v>6.6599580450106552</v>
      </c>
      <c r="J255" s="87">
        <v>-5.2684018602192756E-16</v>
      </c>
      <c r="K255" s="96"/>
    </row>
    <row r="256" spans="1:11">
      <c r="A256" s="87" t="s">
        <v>327</v>
      </c>
      <c r="B256" s="87">
        <v>2630.5575258799154</v>
      </c>
      <c r="C256" s="87">
        <v>7.4684149710804282E-2</v>
      </c>
      <c r="D256" s="87">
        <v>2.4967680074353153E-3</v>
      </c>
      <c r="E256" s="88">
        <v>4.9360275199861409E-4</v>
      </c>
      <c r="F256" s="87">
        <v>93.533436187668272</v>
      </c>
      <c r="G256" s="87">
        <v>3.9172714075281601</v>
      </c>
      <c r="H256" s="87">
        <v>0.75717944089085654</v>
      </c>
      <c r="I256" s="87">
        <v>3.5642329568060633</v>
      </c>
      <c r="J256" s="87">
        <v>2.0883663898371357E-16</v>
      </c>
    </row>
    <row r="257" spans="1:10">
      <c r="A257" s="87" t="s">
        <v>327</v>
      </c>
      <c r="B257" s="87">
        <v>807.3556517006806</v>
      </c>
      <c r="C257" s="87">
        <v>7.3553012877081186E-2</v>
      </c>
      <c r="D257" s="87">
        <v>8.530507052701532E-4</v>
      </c>
      <c r="E257" s="88">
        <v>1.9046829117831809E-4</v>
      </c>
      <c r="F257" s="87">
        <v>243.64678475981609</v>
      </c>
      <c r="G257" s="87">
        <v>5.1748733297714296</v>
      </c>
      <c r="H257" s="87">
        <v>0.62837003566400207</v>
      </c>
      <c r="I257" s="87">
        <v>6.4602893527154341</v>
      </c>
      <c r="J257" s="87">
        <v>1.2722734614226518E-16</v>
      </c>
    </row>
    <row r="258" spans="1:10">
      <c r="A258" s="87" t="s">
        <v>327</v>
      </c>
      <c r="B258" s="87">
        <v>335.47268280446553</v>
      </c>
      <c r="C258" s="87">
        <v>7.8399251213536122E-2</v>
      </c>
      <c r="D258" s="87">
        <v>4.2182150324017312E-4</v>
      </c>
      <c r="E258" s="88">
        <v>1.2354316367169598E-4</v>
      </c>
      <c r="F258" s="87">
        <v>481.59742040752877</v>
      </c>
      <c r="G258" s="87">
        <v>6.4744998527612907</v>
      </c>
      <c r="H258" s="87">
        <v>0.45315926035182802</v>
      </c>
      <c r="I258" s="87">
        <v>9.6128540651546004</v>
      </c>
      <c r="J258" s="87">
        <v>-2.1253893982855845E-16</v>
      </c>
    </row>
    <row r="259" spans="1:10">
      <c r="A259" s="87" t="s">
        <v>327</v>
      </c>
      <c r="B259" s="87">
        <v>169.19345593337954</v>
      </c>
      <c r="C259" s="87">
        <v>0.10192770753515931</v>
      </c>
      <c r="D259" s="87">
        <v>2.7435116079920646E-4</v>
      </c>
      <c r="E259" s="88" t="s">
        <v>326</v>
      </c>
      <c r="F259" s="87">
        <v>687.69217267325314</v>
      </c>
      <c r="G259" s="87">
        <v>6.8355613770137937</v>
      </c>
      <c r="H259" s="87">
        <v>0.27927763194189392</v>
      </c>
      <c r="I259" s="87">
        <v>12.663387183855253</v>
      </c>
      <c r="J259" s="87">
        <v>0</v>
      </c>
    </row>
    <row r="260" spans="1:10">
      <c r="A260" s="87" t="s">
        <v>327</v>
      </c>
      <c r="B260" s="87">
        <v>492.6146817363923</v>
      </c>
      <c r="C260" s="87">
        <v>9.2071040388186878E-2</v>
      </c>
      <c r="D260" s="87">
        <v>5.707079564349325E-4</v>
      </c>
      <c r="E260" s="88">
        <v>1.3139281966972278E-4</v>
      </c>
      <c r="F260" s="87">
        <v>404.76096807831658</v>
      </c>
      <c r="G260" s="87">
        <v>6.0179024589188375</v>
      </c>
      <c r="H260" s="87">
        <v>0.52686308956026862</v>
      </c>
      <c r="I260" s="87">
        <v>7.7760485729296054</v>
      </c>
      <c r="J260" s="87">
        <v>1.6417088017123165E-16</v>
      </c>
    </row>
    <row r="261" spans="1:10">
      <c r="A261" s="87" t="s">
        <v>327</v>
      </c>
      <c r="B261" s="87">
        <v>850.22420576812874</v>
      </c>
      <c r="C261" s="87">
        <v>5.0280735223393921E-2</v>
      </c>
      <c r="D261" s="87">
        <v>8.6515659372650509E-4</v>
      </c>
      <c r="E261" s="88">
        <v>5.0392999476415318E-4</v>
      </c>
      <c r="F261" s="87">
        <v>174.40127688423959</v>
      </c>
      <c r="G261" s="87">
        <v>5.2157971991034184</v>
      </c>
      <c r="H261" s="87">
        <v>0.67448464744719883</v>
      </c>
      <c r="I261" s="87">
        <v>6.1335939981850602</v>
      </c>
      <c r="J261" s="87">
        <v>3.0367992991130684E-16</v>
      </c>
    </row>
    <row r="262" spans="1:10">
      <c r="A262" s="87" t="s">
        <v>327</v>
      </c>
      <c r="B262" s="87">
        <v>235.88030303030317</v>
      </c>
      <c r="C262" s="87">
        <v>8.0870180668056041E-2</v>
      </c>
      <c r="D262" s="87">
        <v>3.2860190983906784E-4</v>
      </c>
      <c r="E262" s="88" t="s">
        <v>326</v>
      </c>
      <c r="F262" s="87">
        <v>517.74314377252131</v>
      </c>
      <c r="G262" s="87">
        <v>6.6068791189903671</v>
      </c>
      <c r="H262" s="87">
        <v>0.36204370128990776</v>
      </c>
      <c r="I262" s="87">
        <v>11.437990947490247</v>
      </c>
      <c r="J262" s="87">
        <v>-1.1105151457671247E-16</v>
      </c>
    </row>
    <row r="263" spans="1:10">
      <c r="A263" s="87" t="s">
        <v>327</v>
      </c>
      <c r="B263" s="87">
        <v>81.114142701128543</v>
      </c>
      <c r="C263" s="87">
        <v>7.2695451307435238E-2</v>
      </c>
      <c r="D263" s="87">
        <v>1.5221123915328837E-4</v>
      </c>
      <c r="E263" s="88" t="s">
        <v>326</v>
      </c>
      <c r="F263" s="87">
        <v>780.90941653005723</v>
      </c>
      <c r="G263" s="87">
        <v>8.9923910765876816</v>
      </c>
      <c r="H263" s="87">
        <v>0.19188696634317776</v>
      </c>
      <c r="I263" s="87">
        <v>25.143428867519155</v>
      </c>
      <c r="J263" s="91">
        <v>-9.4025162869044075E-17</v>
      </c>
    </row>
    <row r="264" spans="1:10">
      <c r="A264" s="87" t="s">
        <v>327</v>
      </c>
      <c r="B264" s="87">
        <v>242.71817573730627</v>
      </c>
      <c r="C264" s="87">
        <v>9.3407552523115847E-2</v>
      </c>
      <c r="D264" s="87">
        <v>3.2842853031632148E-4</v>
      </c>
      <c r="E264" s="88">
        <v>5.134159188367612E-5</v>
      </c>
      <c r="F264" s="87">
        <v>557.65484083394244</v>
      </c>
      <c r="G264" s="87">
        <v>7.2058807166421204</v>
      </c>
      <c r="H264" s="87">
        <v>0.32771710677662758</v>
      </c>
      <c r="I264" s="87">
        <v>11.303335171026252</v>
      </c>
      <c r="J264" s="91">
        <v>6.2852203842885017E-17</v>
      </c>
    </row>
    <row r="265" spans="1:10">
      <c r="A265" s="87" t="s">
        <v>327</v>
      </c>
      <c r="B265" s="87">
        <v>620.8477665628692</v>
      </c>
      <c r="C265" s="87">
        <v>6.7454167189630085E-2</v>
      </c>
      <c r="D265" s="87">
        <v>6.3095418859821179E-4</v>
      </c>
      <c r="E265" s="88">
        <v>1.4146782622291422E-4</v>
      </c>
      <c r="F265" s="87">
        <v>284.45733961712801</v>
      </c>
      <c r="G265" s="87">
        <v>5.5344952644173562</v>
      </c>
      <c r="H265" s="87">
        <v>0.60788354357153884</v>
      </c>
      <c r="I265" s="87">
        <v>6.5079736228906473</v>
      </c>
      <c r="J265" s="91">
        <v>8.7236157803170897E-17</v>
      </c>
    </row>
    <row r="266" spans="1:10">
      <c r="A266" s="87" t="s">
        <v>327</v>
      </c>
      <c r="B266" s="87">
        <v>1153.0144107744118</v>
      </c>
      <c r="C266" s="87">
        <v>7.2797874279760547E-2</v>
      </c>
      <c r="D266" s="87">
        <v>1.1775115926406707E-3</v>
      </c>
      <c r="E266" s="88">
        <v>3.7546744486726666E-4</v>
      </c>
      <c r="F266" s="87">
        <v>184.7180471914553</v>
      </c>
      <c r="G266" s="87">
        <v>4.6877333171569422</v>
      </c>
      <c r="H266" s="87">
        <v>0.70941219428454672</v>
      </c>
      <c r="I266" s="87">
        <v>5.5547410583449714</v>
      </c>
      <c r="J266" s="91">
        <v>-1.9727243241409066E-16</v>
      </c>
    </row>
    <row r="267" spans="1:10">
      <c r="A267" s="87" t="s">
        <v>327</v>
      </c>
      <c r="B267" s="87">
        <v>846.77788350935839</v>
      </c>
      <c r="C267" s="87">
        <v>9.9698161939459934E-2</v>
      </c>
      <c r="D267" s="87">
        <v>9.0470485050378122E-4</v>
      </c>
      <c r="E267" s="88">
        <v>3.3457363178536145E-4</v>
      </c>
      <c r="F267" s="87">
        <v>283.64940871930179</v>
      </c>
      <c r="G267" s="87">
        <v>4.8014243829939822</v>
      </c>
      <c r="H267" s="87">
        <v>0.56917439347723742</v>
      </c>
      <c r="I267" s="87">
        <v>5.9731085700430171</v>
      </c>
      <c r="J267" s="91">
        <v>-1.3643741820231096E-16</v>
      </c>
    </row>
    <row r="268" spans="1:10">
      <c r="A268" s="87" t="s">
        <v>327</v>
      </c>
      <c r="B268" s="87">
        <v>145.76163865546218</v>
      </c>
      <c r="C268" s="87">
        <v>0.10004281022589483</v>
      </c>
      <c r="D268" s="87">
        <v>2.4370516735340366E-4</v>
      </c>
      <c r="E268" s="88">
        <v>6.8596406372820653E-5</v>
      </c>
      <c r="F268" s="87">
        <v>755.32284300529318</v>
      </c>
      <c r="G268" s="87">
        <v>7.9391994787585825</v>
      </c>
      <c r="H268" s="87">
        <v>0.25196804775424797</v>
      </c>
      <c r="I268" s="87">
        <v>16.01139638882929</v>
      </c>
      <c r="J268" s="91">
        <v>1.2387672232378484E-16</v>
      </c>
    </row>
    <row r="269" spans="1:10">
      <c r="A269" s="87" t="s">
        <v>327</v>
      </c>
      <c r="B269" s="87">
        <v>4445.6927453610506</v>
      </c>
      <c r="C269" s="87">
        <v>0.11290602323309891</v>
      </c>
      <c r="D269" s="87">
        <v>4.3678625021749606E-3</v>
      </c>
      <c r="E269" s="88">
        <v>5.3983324194672056E-4</v>
      </c>
      <c r="F269" s="87">
        <v>83.108007659980586</v>
      </c>
      <c r="G269" s="87">
        <v>3.6216562014007962</v>
      </c>
      <c r="H269" s="87">
        <v>0.77387121238722822</v>
      </c>
      <c r="I269" s="87">
        <v>2.588071206974905</v>
      </c>
      <c r="J269" s="91">
        <v>0</v>
      </c>
    </row>
    <row r="270" spans="1:10">
      <c r="A270" s="87" t="s">
        <v>327</v>
      </c>
      <c r="B270" s="87">
        <v>1701.5377804248565</v>
      </c>
      <c r="C270" s="87">
        <v>0.10099575597107813</v>
      </c>
      <c r="D270" s="87">
        <v>1.7100598669130638E-3</v>
      </c>
      <c r="E270" s="88">
        <v>2.3702884025003643E-4</v>
      </c>
      <c r="F270" s="87">
        <v>174.50216783420768</v>
      </c>
      <c r="G270" s="87">
        <v>4.3899857766333046</v>
      </c>
      <c r="H270" s="87">
        <v>0.71823394626784476</v>
      </c>
      <c r="I270" s="87">
        <v>4.5505618075179681</v>
      </c>
      <c r="J270" s="91">
        <v>0</v>
      </c>
    </row>
    <row r="271" spans="1:10">
      <c r="A271" s="87" t="s">
        <v>327</v>
      </c>
      <c r="B271" s="87">
        <v>2177.6754818622126</v>
      </c>
      <c r="C271" s="87">
        <v>8.9664718019835041E-2</v>
      </c>
      <c r="D271" s="87">
        <v>2.1502501619680304E-3</v>
      </c>
      <c r="E271" s="88">
        <v>5.4324399317846515E-4</v>
      </c>
      <c r="F271" s="87">
        <v>127.50596403991506</v>
      </c>
      <c r="G271" s="87">
        <v>4.0489332594150511</v>
      </c>
      <c r="H271" s="87">
        <v>0.72183736013066424</v>
      </c>
      <c r="I271" s="87">
        <v>3.7607690533771398</v>
      </c>
      <c r="J271" s="91">
        <v>1.7784107606049167E-16</v>
      </c>
    </row>
    <row r="272" spans="1:10">
      <c r="A272" s="87" t="s">
        <v>327</v>
      </c>
      <c r="B272" s="87">
        <v>72.151583924349893</v>
      </c>
      <c r="C272" s="87">
        <v>8.7100544725233847E-2</v>
      </c>
      <c r="D272" s="87">
        <v>1.3814747834944009E-4</v>
      </c>
      <c r="E272" s="88" t="s">
        <v>326</v>
      </c>
      <c r="F272" s="87">
        <v>793.93718602352124</v>
      </c>
      <c r="G272" s="87">
        <v>8.2692628323864987</v>
      </c>
      <c r="H272" s="87">
        <v>0.18427734697613291</v>
      </c>
      <c r="I272" s="87">
        <v>25.159108688105093</v>
      </c>
      <c r="J272" s="91">
        <v>-2.3331514220745774E-16</v>
      </c>
    </row>
    <row r="273" spans="1:11">
      <c r="A273" s="87" t="s">
        <v>327</v>
      </c>
      <c r="B273" s="87">
        <v>300.76444316546753</v>
      </c>
      <c r="C273" s="87">
        <v>0.1024212902207972</v>
      </c>
      <c r="D273" s="87">
        <v>4.1735378859171821E-4</v>
      </c>
      <c r="E273" s="88" t="s">
        <v>326</v>
      </c>
      <c r="F273" s="87">
        <v>530.1590567920282</v>
      </c>
      <c r="G273" s="87">
        <v>6.1585018654356389</v>
      </c>
      <c r="H273" s="87">
        <v>0.37843410918052917</v>
      </c>
      <c r="I273" s="87">
        <v>10.322667751045151</v>
      </c>
      <c r="J273" s="91">
        <v>1.3661177933478916E-16</v>
      </c>
    </row>
    <row r="274" spans="1:11">
      <c r="A274" s="92" t="s">
        <v>327</v>
      </c>
      <c r="B274" s="92">
        <v>3415.9217054263595</v>
      </c>
      <c r="C274" s="92">
        <v>7.5080475747111422E-2</v>
      </c>
      <c r="D274" s="92">
        <v>3.399284780872884E-3</v>
      </c>
      <c r="E274" s="93">
        <v>6.0349779093522252E-4</v>
      </c>
      <c r="F274" s="92">
        <v>70.619884084535798</v>
      </c>
      <c r="G274" s="92">
        <v>3.7944610484599739</v>
      </c>
      <c r="H274" s="92">
        <v>0.76262694226545791</v>
      </c>
      <c r="I274" s="92">
        <v>2.8971256977859197</v>
      </c>
      <c r="J274" s="94">
        <v>0</v>
      </c>
      <c r="K274" s="95"/>
    </row>
    <row r="275" spans="1:11">
      <c r="A275" s="87" t="s">
        <v>255</v>
      </c>
      <c r="B275" s="87">
        <v>712.06118134263318</v>
      </c>
      <c r="C275" s="87">
        <v>1.0008334460897736</v>
      </c>
      <c r="D275" s="87">
        <v>7.9568437850281834E-4</v>
      </c>
      <c r="E275" s="88" t="s">
        <v>326</v>
      </c>
      <c r="F275" s="87">
        <v>3407.6013912612093</v>
      </c>
      <c r="G275" s="87">
        <v>5.2832696343536325</v>
      </c>
      <c r="H275" s="87">
        <v>0.56811821021775843</v>
      </c>
      <c r="I275" s="87">
        <v>6.2551158318087303</v>
      </c>
      <c r="J275" s="87">
        <v>-1.6158936529672036E-16</v>
      </c>
      <c r="K275" s="96"/>
    </row>
    <row r="276" spans="1:11">
      <c r="A276" s="87" t="s">
        <v>327</v>
      </c>
      <c r="B276" s="87">
        <v>1470.9726964028769</v>
      </c>
      <c r="C276" s="87">
        <v>1.177879245028804</v>
      </c>
      <c r="D276" s="87">
        <v>1.4149550115091509E-3</v>
      </c>
      <c r="E276" s="88" t="s">
        <v>326</v>
      </c>
      <c r="F276" s="87">
        <v>2454.1550938477189</v>
      </c>
      <c r="G276" s="87">
        <v>6.3691012155930675</v>
      </c>
      <c r="H276" s="87">
        <v>0.67930382229072206</v>
      </c>
      <c r="I276" s="87">
        <v>4.8474783539827113</v>
      </c>
      <c r="J276" s="87">
        <v>1.0750336936426958E-16</v>
      </c>
    </row>
    <row r="277" spans="1:11">
      <c r="A277" s="87" t="s">
        <v>327</v>
      </c>
      <c r="B277" s="87">
        <v>1100.1683098591554</v>
      </c>
      <c r="C277" s="87">
        <v>1.222212498861198</v>
      </c>
      <c r="D277" s="87">
        <v>1.1069319080046422E-3</v>
      </c>
      <c r="E277" s="88" t="s">
        <v>326</v>
      </c>
      <c r="F277" s="87">
        <v>3222.5165918544067</v>
      </c>
      <c r="G277" s="87">
        <v>5.0356766637722723</v>
      </c>
      <c r="H277" s="87">
        <v>0.60737212895310666</v>
      </c>
      <c r="I277" s="87">
        <v>5.9277002639836294</v>
      </c>
      <c r="J277" s="87">
        <v>2.3014215464466607E-16</v>
      </c>
    </row>
    <row r="278" spans="1:11">
      <c r="A278" s="87" t="s">
        <v>327</v>
      </c>
      <c r="B278" s="87">
        <v>956.75022945348348</v>
      </c>
      <c r="C278" s="87">
        <v>1.020790202065688</v>
      </c>
      <c r="D278" s="87">
        <v>1.0029066253097966E-3</v>
      </c>
      <c r="E278" s="88" t="s">
        <v>326</v>
      </c>
      <c r="F278" s="87">
        <v>2803.7220994062177</v>
      </c>
      <c r="G278" s="87">
        <v>7.3423268459307032</v>
      </c>
      <c r="H278" s="87">
        <v>0.61169494642537725</v>
      </c>
      <c r="I278" s="87">
        <v>7.0362561783660906</v>
      </c>
      <c r="J278" s="87">
        <v>0</v>
      </c>
    </row>
    <row r="279" spans="1:11">
      <c r="A279" s="87" t="s">
        <v>327</v>
      </c>
      <c r="B279" s="87">
        <v>962.71365371270031</v>
      </c>
      <c r="C279" s="87">
        <v>0.90324057662479418</v>
      </c>
      <c r="D279" s="87">
        <v>9.7175101757698498E-4</v>
      </c>
      <c r="E279" s="88" t="s">
        <v>326</v>
      </c>
      <c r="F279" s="87">
        <v>2756.9552847178929</v>
      </c>
      <c r="G279" s="87">
        <v>6.4883516801368417</v>
      </c>
      <c r="H279" s="87">
        <v>0.64411943404157013</v>
      </c>
      <c r="I279" s="87">
        <v>5.8298034640050735</v>
      </c>
      <c r="J279" s="87">
        <v>1.3753551165330613E-16</v>
      </c>
    </row>
    <row r="280" spans="1:11">
      <c r="A280" s="87" t="s">
        <v>327</v>
      </c>
      <c r="B280" s="87">
        <v>2811.8587771080593</v>
      </c>
      <c r="C280" s="87">
        <v>1.162803704173009</v>
      </c>
      <c r="D280" s="87">
        <v>2.5192028470008617E-3</v>
      </c>
      <c r="E280" s="88" t="s">
        <v>326</v>
      </c>
      <c r="F280" s="87">
        <v>1553.9089970716673</v>
      </c>
      <c r="G280" s="87">
        <v>5.5409895168644185</v>
      </c>
      <c r="H280" s="87">
        <v>0.74004624665839036</v>
      </c>
      <c r="I280" s="87">
        <v>3.2362499307557009</v>
      </c>
      <c r="J280" s="87">
        <v>-1.8784598134142111E-16</v>
      </c>
    </row>
    <row r="281" spans="1:11">
      <c r="A281" s="87" t="s">
        <v>327</v>
      </c>
      <c r="B281" s="87">
        <v>803.57841900557105</v>
      </c>
      <c r="C281" s="87">
        <v>1.0090504706117434</v>
      </c>
      <c r="D281" s="87">
        <v>8.8540968569466097E-4</v>
      </c>
      <c r="E281" s="88" t="s">
        <v>326</v>
      </c>
      <c r="F281" s="87">
        <v>3075.1029730749815</v>
      </c>
      <c r="G281" s="87">
        <v>5.0562711783055807</v>
      </c>
      <c r="H281" s="87">
        <v>0.60470284032199495</v>
      </c>
      <c r="I281" s="87">
        <v>6.2172778841051715</v>
      </c>
      <c r="J281" s="87">
        <v>-1.981211432836996E-16</v>
      </c>
    </row>
    <row r="282" spans="1:11">
      <c r="A282" s="87" t="s">
        <v>327</v>
      </c>
      <c r="B282" s="87">
        <v>2071.2879776674936</v>
      </c>
      <c r="C282" s="87">
        <v>0.9095782215973095</v>
      </c>
      <c r="D282" s="87">
        <v>2.0274567419346608E-3</v>
      </c>
      <c r="E282" s="88" t="s">
        <v>326</v>
      </c>
      <c r="F282" s="87">
        <v>1430.6579058532984</v>
      </c>
      <c r="G282" s="87">
        <v>7.141765579195992</v>
      </c>
      <c r="H282" s="87">
        <v>0.74436688231484704</v>
      </c>
      <c r="I282" s="87">
        <v>4.0503513049333488</v>
      </c>
      <c r="J282" s="87">
        <v>0</v>
      </c>
    </row>
    <row r="283" spans="1:11">
      <c r="A283" s="87" t="s">
        <v>327</v>
      </c>
      <c r="B283" s="87">
        <v>700.56446680080512</v>
      </c>
      <c r="C283" s="87">
        <v>0.94412776604869364</v>
      </c>
      <c r="D283" s="87">
        <v>8.0058803550709528E-4</v>
      </c>
      <c r="E283" s="88" t="s">
        <v>326</v>
      </c>
      <c r="F283" s="87">
        <v>3138.1178036386445</v>
      </c>
      <c r="G283" s="87">
        <v>5.7405000773658434</v>
      </c>
      <c r="H283" s="87">
        <v>0.59180962827932571</v>
      </c>
      <c r="I283" s="87">
        <v>6.8107635564126676</v>
      </c>
      <c r="J283" s="87">
        <v>2.4563594525803633E-16</v>
      </c>
    </row>
    <row r="284" spans="1:11">
      <c r="A284" s="87" t="s">
        <v>327</v>
      </c>
      <c r="B284" s="87">
        <v>640.10713544527846</v>
      </c>
      <c r="C284" s="87">
        <v>0.94814378960238599</v>
      </c>
      <c r="D284" s="87">
        <v>7.1911057167466531E-4</v>
      </c>
      <c r="E284" s="88" t="s">
        <v>326</v>
      </c>
      <c r="F284" s="87">
        <v>3580.1577602020011</v>
      </c>
      <c r="G284" s="87">
        <v>5.6141344807291329</v>
      </c>
      <c r="H284" s="87">
        <v>0.59048729845509651</v>
      </c>
      <c r="I284" s="87">
        <v>7.2585220396809111</v>
      </c>
      <c r="J284" s="87">
        <v>0</v>
      </c>
    </row>
    <row r="285" spans="1:11">
      <c r="A285" s="87" t="s">
        <v>327</v>
      </c>
      <c r="B285" s="87">
        <v>615.77416948793848</v>
      </c>
      <c r="C285" s="87">
        <v>0.92702610845538924</v>
      </c>
      <c r="D285" s="87">
        <v>6.8282690328043784E-4</v>
      </c>
      <c r="E285" s="88" t="s">
        <v>326</v>
      </c>
      <c r="F285" s="87">
        <v>3751.7568255759061</v>
      </c>
      <c r="G285" s="87">
        <v>5.464462221533231</v>
      </c>
      <c r="H285" s="87">
        <v>0.58898823181560334</v>
      </c>
      <c r="I285" s="87">
        <v>7.2262637056108083</v>
      </c>
      <c r="J285" s="87">
        <v>2.615474267199625E-16</v>
      </c>
    </row>
    <row r="286" spans="1:11">
      <c r="A286" s="87" t="s">
        <v>327</v>
      </c>
      <c r="B286" s="87">
        <v>1294.2357313109428</v>
      </c>
      <c r="C286" s="87">
        <v>1.0782602820764744</v>
      </c>
      <c r="D286" s="87">
        <v>1.3334485415163978E-3</v>
      </c>
      <c r="E286" s="88" t="s">
        <v>326</v>
      </c>
      <c r="F286" s="87">
        <v>2375.3971603391337</v>
      </c>
      <c r="G286" s="87">
        <v>4.7175082528332579</v>
      </c>
      <c r="H286" s="87">
        <v>0.6774049878273638</v>
      </c>
      <c r="I286" s="87">
        <v>4.6705351919754969</v>
      </c>
      <c r="J286" s="87">
        <v>1.7994051946161542E-16</v>
      </c>
    </row>
    <row r="287" spans="1:11">
      <c r="A287" s="87" t="s">
        <v>327</v>
      </c>
      <c r="B287" s="87">
        <v>2881.1070733402867</v>
      </c>
      <c r="C287" s="87">
        <v>0.91572022784978557</v>
      </c>
      <c r="D287" s="87">
        <v>2.9432275465951685E-3</v>
      </c>
      <c r="E287" s="88" t="s">
        <v>326</v>
      </c>
      <c r="F287" s="87">
        <v>968.20538420835965</v>
      </c>
      <c r="G287" s="87">
        <v>8.8156470047060829</v>
      </c>
      <c r="H287" s="87">
        <v>0.78883465883855353</v>
      </c>
      <c r="I287" s="87">
        <v>3.8559976448510724</v>
      </c>
      <c r="J287" s="87">
        <v>0</v>
      </c>
    </row>
    <row r="288" spans="1:11">
      <c r="A288" s="87" t="s">
        <v>327</v>
      </c>
      <c r="B288" s="87">
        <v>795.44848484848535</v>
      </c>
      <c r="C288" s="87">
        <v>0.77271423286639362</v>
      </c>
      <c r="D288" s="87">
        <v>8.5276201322248817E-4</v>
      </c>
      <c r="E288" s="88" t="s">
        <v>326</v>
      </c>
      <c r="F288" s="87">
        <v>2542.1298928570254</v>
      </c>
      <c r="G288" s="87">
        <v>5.3185549928201974</v>
      </c>
      <c r="H288" s="87">
        <v>0.65574030982415943</v>
      </c>
      <c r="I288" s="87">
        <v>6.3344069618386909</v>
      </c>
      <c r="J288" s="91">
        <v>0</v>
      </c>
    </row>
    <row r="289" spans="1:11">
      <c r="A289" s="87" t="s">
        <v>327</v>
      </c>
      <c r="B289" s="87">
        <v>801.54336485661963</v>
      </c>
      <c r="C289" s="87">
        <v>1.0392176368316768</v>
      </c>
      <c r="D289" s="87">
        <v>8.6689069315415629E-4</v>
      </c>
      <c r="E289" s="88" t="s">
        <v>326</v>
      </c>
      <c r="F289" s="87">
        <v>3344.0261971658165</v>
      </c>
      <c r="G289" s="87">
        <v>4.9906312740470824</v>
      </c>
      <c r="H289" s="87">
        <v>0.62200584350159005</v>
      </c>
      <c r="I289" s="87">
        <v>6.3002642189467855</v>
      </c>
      <c r="J289" s="91">
        <v>1.0545340135527277E-16</v>
      </c>
    </row>
    <row r="290" spans="1:11">
      <c r="A290" s="87" t="s">
        <v>327</v>
      </c>
      <c r="B290" s="87">
        <v>900.21270283043589</v>
      </c>
      <c r="C290" s="87">
        <v>0.68217039469556195</v>
      </c>
      <c r="D290" s="87">
        <v>9.7721225597120808E-4</v>
      </c>
      <c r="E290" s="88" t="s">
        <v>326</v>
      </c>
      <c r="F290" s="87">
        <v>2012.3276112525584</v>
      </c>
      <c r="G290" s="87">
        <v>4.9406979594782152</v>
      </c>
      <c r="H290" s="87">
        <v>0.68307378250412776</v>
      </c>
      <c r="I290" s="87">
        <v>6.3615194226133118</v>
      </c>
      <c r="J290" s="91">
        <v>0</v>
      </c>
    </row>
    <row r="291" spans="1:11">
      <c r="A291" s="87" t="s">
        <v>327</v>
      </c>
      <c r="B291" s="87">
        <v>1628.1527587009662</v>
      </c>
      <c r="C291" s="87">
        <v>1.1919923556271865</v>
      </c>
      <c r="D291" s="87">
        <v>1.7017977843562446E-3</v>
      </c>
      <c r="E291" s="88" t="s">
        <v>326</v>
      </c>
      <c r="F291" s="87">
        <v>2143.5651165238833</v>
      </c>
      <c r="G291" s="87">
        <v>6.2591845061375961</v>
      </c>
      <c r="H291" s="87">
        <v>0.696852212733586</v>
      </c>
      <c r="I291" s="87">
        <v>4.9598544885502234</v>
      </c>
      <c r="J291" s="91">
        <v>1.1303450733105071E-16</v>
      </c>
    </row>
    <row r="292" spans="1:11">
      <c r="A292" s="87" t="s">
        <v>327</v>
      </c>
      <c r="B292" s="87">
        <v>765.78153846153816</v>
      </c>
      <c r="C292" s="87">
        <v>0.91168461054686878</v>
      </c>
      <c r="D292" s="87">
        <v>8.782692727600101E-4</v>
      </c>
      <c r="E292" s="88" t="s">
        <v>326</v>
      </c>
      <c r="F292" s="87">
        <v>2886.8807833122969</v>
      </c>
      <c r="G292" s="87">
        <v>6.3742531004274277</v>
      </c>
      <c r="H292" s="87">
        <v>0.58316271124609642</v>
      </c>
      <c r="I292" s="87">
        <v>7.1556315924314005</v>
      </c>
      <c r="J292" s="91">
        <v>-2.2887771795689887E-16</v>
      </c>
    </row>
    <row r="293" spans="1:11">
      <c r="A293" s="87" t="s">
        <v>327</v>
      </c>
      <c r="B293" s="87">
        <v>2230.4691804598269</v>
      </c>
      <c r="C293" s="87">
        <v>0.94077852984628207</v>
      </c>
      <c r="D293" s="87">
        <v>2.3447457303412932E-3</v>
      </c>
      <c r="E293" s="88" t="s">
        <v>326</v>
      </c>
      <c r="F293" s="87">
        <v>1320.0304846697129</v>
      </c>
      <c r="G293" s="87">
        <v>4.7090652567901028</v>
      </c>
      <c r="H293" s="87">
        <v>0.74704699215701564</v>
      </c>
      <c r="I293" s="87">
        <v>3.7948829962810948</v>
      </c>
      <c r="J293" s="91">
        <v>-1.5578044033321828E-16</v>
      </c>
    </row>
    <row r="294" spans="1:11">
      <c r="A294" s="92" t="s">
        <v>327</v>
      </c>
      <c r="B294" s="92">
        <v>937.33344483381177</v>
      </c>
      <c r="C294" s="92">
        <v>1.2772826278283469</v>
      </c>
      <c r="D294" s="92">
        <v>9.9779645950625316E-4</v>
      </c>
      <c r="E294" s="93" t="s">
        <v>326</v>
      </c>
      <c r="F294" s="92">
        <v>3463.2473568468554</v>
      </c>
      <c r="G294" s="92">
        <v>5.3644553135736404</v>
      </c>
      <c r="H294" s="92">
        <v>0.59349151519648191</v>
      </c>
      <c r="I294" s="92">
        <v>5.5990975013305837</v>
      </c>
      <c r="J294" s="94">
        <v>0</v>
      </c>
      <c r="K294" s="95"/>
    </row>
    <row r="295" spans="1:11">
      <c r="A295" s="87" t="s">
        <v>258</v>
      </c>
      <c r="B295" s="87">
        <v>10509.268810257923</v>
      </c>
      <c r="C295" s="87">
        <v>0.13344657720370492</v>
      </c>
      <c r="D295" s="87">
        <v>1.0229697850044042E-2</v>
      </c>
      <c r="E295" s="88">
        <v>3.7858025066498838E-2</v>
      </c>
      <c r="F295" s="87">
        <v>45.301134926753051</v>
      </c>
      <c r="G295" s="87">
        <v>4.6143648881543999</v>
      </c>
      <c r="H295" s="87">
        <v>0.82728252695790749</v>
      </c>
      <c r="I295" s="87">
        <v>1.690775726384377</v>
      </c>
      <c r="J295" s="87">
        <v>-1.1828142442160214E-16</v>
      </c>
      <c r="K295" s="96"/>
    </row>
    <row r="296" spans="1:11">
      <c r="A296" s="87" t="s">
        <v>327</v>
      </c>
      <c r="B296" s="87">
        <v>3235.6024997312106</v>
      </c>
      <c r="C296" s="87">
        <v>0.1000427500072442</v>
      </c>
      <c r="D296" s="87">
        <v>3.2770645933444006E-3</v>
      </c>
      <c r="E296" s="88">
        <v>7.2796591083552125E-5</v>
      </c>
      <c r="F296" s="87">
        <v>98.736138371825618</v>
      </c>
      <c r="G296" s="87">
        <v>3.7914067716427677</v>
      </c>
      <c r="H296" s="87">
        <v>0.78732699508538628</v>
      </c>
      <c r="I296" s="87">
        <v>3.2301667559623599</v>
      </c>
      <c r="J296" s="87">
        <v>0</v>
      </c>
    </row>
    <row r="297" spans="1:11">
      <c r="A297" s="87" t="s">
        <v>327</v>
      </c>
      <c r="B297" s="87">
        <v>7837.4218160606615</v>
      </c>
      <c r="C297" s="87">
        <v>0.18133904511618218</v>
      </c>
      <c r="D297" s="87">
        <v>7.936917111759546E-3</v>
      </c>
      <c r="E297" s="88">
        <v>5.9570306994975886E-3</v>
      </c>
      <c r="F297" s="87">
        <v>75.525596018491811</v>
      </c>
      <c r="G297" s="87">
        <v>3.5602948799176675</v>
      </c>
      <c r="H297" s="87">
        <v>0.79567521698839128</v>
      </c>
      <c r="I297" s="87">
        <v>2.0500795448812141</v>
      </c>
      <c r="J297" s="87">
        <v>-1.4504570987261777E-16</v>
      </c>
    </row>
    <row r="298" spans="1:11">
      <c r="A298" s="87" t="s">
        <v>327</v>
      </c>
      <c r="B298" s="87">
        <v>10875.445686141313</v>
      </c>
      <c r="C298" s="87">
        <v>0.24139928558064694</v>
      </c>
      <c r="D298" s="87">
        <v>1.0830742530914067E-2</v>
      </c>
      <c r="E298" s="88">
        <v>1.2955320547330429E-2</v>
      </c>
      <c r="F298" s="87">
        <v>74.889734629212739</v>
      </c>
      <c r="G298" s="87">
        <v>3.4451852985966682</v>
      </c>
      <c r="H298" s="87">
        <v>0.80199654283850419</v>
      </c>
      <c r="I298" s="87">
        <v>1.6279197397006007</v>
      </c>
      <c r="J298" s="87">
        <v>0</v>
      </c>
    </row>
    <row r="299" spans="1:11">
      <c r="A299" s="87" t="s">
        <v>327</v>
      </c>
      <c r="B299" s="87">
        <v>8264.0209668888183</v>
      </c>
      <c r="C299" s="87">
        <v>0.26389959740907826</v>
      </c>
      <c r="D299" s="87">
        <v>8.413940939750059E-3</v>
      </c>
      <c r="E299" s="88">
        <v>2.1195138944793746E-4</v>
      </c>
      <c r="F299" s="87">
        <v>101.99874605522402</v>
      </c>
      <c r="G299" s="87">
        <v>3.3747481900596505</v>
      </c>
      <c r="H299" s="87">
        <v>0.77896862439489956</v>
      </c>
      <c r="I299" s="87">
        <v>2.0287474050733554</v>
      </c>
      <c r="J299" s="87">
        <v>0</v>
      </c>
    </row>
    <row r="300" spans="1:11">
      <c r="A300" s="87" t="s">
        <v>327</v>
      </c>
      <c r="B300" s="87">
        <v>16648.946695466504</v>
      </c>
      <c r="C300" s="87">
        <v>4.5814696924877225E-2</v>
      </c>
      <c r="D300" s="87">
        <v>1.6489250902719375E-2</v>
      </c>
      <c r="E300" s="88">
        <v>8.5752641347235634E-2</v>
      </c>
      <c r="F300" s="87">
        <v>9.5321389564931547</v>
      </c>
      <c r="G300" s="87">
        <v>3.5030897411078561</v>
      </c>
      <c r="H300" s="87">
        <v>0.8322203435361839</v>
      </c>
      <c r="I300" s="87">
        <v>1.463436732716199</v>
      </c>
      <c r="J300" s="87">
        <v>2.5945429359164162E-16</v>
      </c>
    </row>
    <row r="301" spans="1:11">
      <c r="A301" s="87" t="s">
        <v>327</v>
      </c>
      <c r="B301" s="87">
        <v>4352.4505645483587</v>
      </c>
      <c r="C301" s="87">
        <v>5.2093567403701822E-2</v>
      </c>
      <c r="D301" s="87">
        <v>4.4261330026391073E-3</v>
      </c>
      <c r="E301" s="88">
        <v>9.1083231593661503E-3</v>
      </c>
      <c r="F301" s="87">
        <v>39.784115119240553</v>
      </c>
      <c r="G301" s="87">
        <v>3.6543197266017922</v>
      </c>
      <c r="H301" s="87">
        <v>0.8242446917523002</v>
      </c>
      <c r="I301" s="87">
        <v>2.6473789514578114</v>
      </c>
      <c r="J301" s="87">
        <v>3.4650140315016269E-16</v>
      </c>
    </row>
    <row r="302" spans="1:11">
      <c r="A302" s="87" t="s">
        <v>327</v>
      </c>
      <c r="B302" s="87">
        <v>33500.688951930671</v>
      </c>
      <c r="C302" s="87">
        <v>3.0866002422625695E-2</v>
      </c>
      <c r="D302" s="87">
        <v>3.2811292977962918E-2</v>
      </c>
      <c r="E302" s="88">
        <v>0.70376131176692924</v>
      </c>
      <c r="F302" s="87">
        <v>3.2649743681081529</v>
      </c>
      <c r="G302" s="87">
        <v>3.3507466603909446</v>
      </c>
      <c r="H302" s="87">
        <v>0.83369023086253635</v>
      </c>
      <c r="I302" s="87">
        <v>1.1169212428026409</v>
      </c>
      <c r="J302" s="87">
        <v>-1.8361474699238208E-16</v>
      </c>
    </row>
    <row r="303" spans="1:11">
      <c r="A303" s="87" t="s">
        <v>327</v>
      </c>
      <c r="B303" s="87">
        <v>6541.8648949579829</v>
      </c>
      <c r="C303" s="87">
        <v>0.17099975631781666</v>
      </c>
      <c r="D303" s="87">
        <v>6.7166910497230368E-3</v>
      </c>
      <c r="E303" s="88">
        <v>3.3451686723262666E-3</v>
      </c>
      <c r="F303" s="87">
        <v>83.219894915271752</v>
      </c>
      <c r="G303" s="87">
        <v>3.6288065939283598</v>
      </c>
      <c r="H303" s="87">
        <v>0.7930373008604289</v>
      </c>
      <c r="I303" s="87">
        <v>2.2906314860260162</v>
      </c>
      <c r="J303" s="87">
        <v>0</v>
      </c>
    </row>
    <row r="304" spans="1:11">
      <c r="A304" s="87" t="s">
        <v>327</v>
      </c>
      <c r="B304" s="87">
        <v>5085.6959630552064</v>
      </c>
      <c r="C304" s="87">
        <v>0.16103183078665259</v>
      </c>
      <c r="D304" s="87">
        <v>5.1576340678523066E-3</v>
      </c>
      <c r="E304" s="88">
        <v>7.7054473845633905E-3</v>
      </c>
      <c r="F304" s="87">
        <v>101.09782631343747</v>
      </c>
      <c r="G304" s="87">
        <v>3.9058248123063604</v>
      </c>
      <c r="H304" s="87">
        <v>0.77489414458491346</v>
      </c>
      <c r="I304" s="87">
        <v>2.4907415578324215</v>
      </c>
      <c r="J304" s="87">
        <v>0</v>
      </c>
    </row>
    <row r="305" spans="1:10">
      <c r="A305" s="87" t="s">
        <v>327</v>
      </c>
      <c r="B305" s="87">
        <v>6221.8845192459148</v>
      </c>
      <c r="C305" s="87">
        <v>0.21969713320348536</v>
      </c>
      <c r="D305" s="87">
        <v>6.4315620926642452E-3</v>
      </c>
      <c r="E305" s="88">
        <v>1.0874847815814644E-3</v>
      </c>
      <c r="F305" s="87">
        <v>110.4872006112649</v>
      </c>
      <c r="G305" s="87">
        <v>3.5766241434919235</v>
      </c>
      <c r="H305" s="87">
        <v>0.78060254247712024</v>
      </c>
      <c r="I305" s="87">
        <v>2.3559918125377912</v>
      </c>
      <c r="J305" s="87">
        <v>1.8259495980499545E-16</v>
      </c>
    </row>
    <row r="306" spans="1:10">
      <c r="A306" s="87" t="s">
        <v>327</v>
      </c>
      <c r="B306" s="87">
        <v>6340.6874073687477</v>
      </c>
      <c r="C306" s="87">
        <v>0.21194258517850773</v>
      </c>
      <c r="D306" s="87">
        <v>6.6087917768026258E-3</v>
      </c>
      <c r="E306" s="88">
        <v>3.5807077594766766E-4</v>
      </c>
      <c r="F306" s="87">
        <v>107.02801207386264</v>
      </c>
      <c r="G306" s="87">
        <v>3.6472942088987712</v>
      </c>
      <c r="H306" s="87">
        <v>0.77063771112686297</v>
      </c>
      <c r="I306" s="87">
        <v>2.4772127824930932</v>
      </c>
      <c r="J306" s="87">
        <v>0</v>
      </c>
    </row>
    <row r="307" spans="1:10">
      <c r="A307" s="87" t="s">
        <v>327</v>
      </c>
      <c r="B307" s="87">
        <v>11386.367156862749</v>
      </c>
      <c r="C307" s="87">
        <v>0.1967466743644079</v>
      </c>
      <c r="D307" s="87">
        <v>1.1549760236593874E-2</v>
      </c>
      <c r="E307" s="88">
        <v>1.9292734290009744E-4</v>
      </c>
      <c r="F307" s="87">
        <v>56.993843097813198</v>
      </c>
      <c r="G307" s="87">
        <v>3.3339953350091829</v>
      </c>
      <c r="H307" s="87">
        <v>0.81437868442743733</v>
      </c>
      <c r="I307" s="87">
        <v>1.7550898020559385</v>
      </c>
      <c r="J307" s="87">
        <v>0</v>
      </c>
    </row>
    <row r="308" spans="1:10">
      <c r="A308" s="87" t="s">
        <v>327</v>
      </c>
      <c r="B308" s="87">
        <v>9708.1973883928567</v>
      </c>
      <c r="C308" s="87">
        <v>0.19517514867745631</v>
      </c>
      <c r="D308" s="87">
        <v>9.877642817235131E-3</v>
      </c>
      <c r="E308" s="88">
        <v>2.1851996161391355E-4</v>
      </c>
      <c r="F308" s="87">
        <v>66.383183100295881</v>
      </c>
      <c r="G308" s="87">
        <v>3.3805784544941475</v>
      </c>
      <c r="H308" s="87">
        <v>0.8176336018765864</v>
      </c>
      <c r="I308" s="87">
        <v>1.7881660265801738</v>
      </c>
      <c r="J308" s="87">
        <v>-3.0357491485755442E-16</v>
      </c>
    </row>
    <row r="309" spans="1:10">
      <c r="A309" s="87" t="s">
        <v>327</v>
      </c>
      <c r="B309" s="87">
        <v>15437.219665911103</v>
      </c>
      <c r="C309" s="87">
        <v>0.19999638195223055</v>
      </c>
      <c r="D309" s="87">
        <v>1.5763691028815519E-2</v>
      </c>
      <c r="E309" s="88">
        <v>2.3366249275377101E-4</v>
      </c>
      <c r="F309" s="87">
        <v>42.175058447107219</v>
      </c>
      <c r="G309" s="87">
        <v>3.326680730424127</v>
      </c>
      <c r="H309" s="87">
        <v>0.81448444411797427</v>
      </c>
      <c r="I309" s="87">
        <v>1.7102825589262258</v>
      </c>
      <c r="J309" s="87">
        <v>0</v>
      </c>
    </row>
    <row r="310" spans="1:10">
      <c r="A310" s="87" t="s">
        <v>327</v>
      </c>
      <c r="B310" s="87">
        <v>9724.9748615725293</v>
      </c>
      <c r="C310" s="87">
        <v>0.19146519849485738</v>
      </c>
      <c r="D310" s="87">
        <v>9.8014502307644143E-3</v>
      </c>
      <c r="E310" s="88">
        <v>1.7391134938050143E-4</v>
      </c>
      <c r="F310" s="87">
        <v>64.440156618010988</v>
      </c>
      <c r="G310" s="87">
        <v>3.4460724986403388</v>
      </c>
      <c r="H310" s="87">
        <v>0.82104427495040788</v>
      </c>
      <c r="I310" s="87">
        <v>1.7523741663363765</v>
      </c>
      <c r="J310" s="87">
        <v>-3.1221317297721329E-16</v>
      </c>
    </row>
    <row r="311" spans="1:10">
      <c r="A311" s="87" t="s">
        <v>327</v>
      </c>
      <c r="B311" s="87">
        <v>10246.352007205358</v>
      </c>
      <c r="C311" s="87">
        <v>0.13969895313728412</v>
      </c>
      <c r="D311" s="87">
        <v>1.0424673418939642E-2</v>
      </c>
      <c r="E311" s="88">
        <v>1.0905654995141497E-4</v>
      </c>
      <c r="F311" s="87">
        <v>45.191954902374697</v>
      </c>
      <c r="G311" s="87">
        <v>4.0671865566016878</v>
      </c>
      <c r="H311" s="87">
        <v>0.81329159216374225</v>
      </c>
      <c r="I311" s="87">
        <v>1.7500386936927657</v>
      </c>
      <c r="J311" s="87">
        <v>0</v>
      </c>
    </row>
    <row r="312" spans="1:10">
      <c r="A312" s="87" t="s">
        <v>327</v>
      </c>
      <c r="B312" s="87">
        <v>6814.6752446032015</v>
      </c>
      <c r="C312" s="87">
        <v>0.21039479416006501</v>
      </c>
      <c r="D312" s="87">
        <v>6.8724150355619689E-3</v>
      </c>
      <c r="E312" s="88">
        <v>4.5197341300205692E-4</v>
      </c>
      <c r="F312" s="87">
        <v>99.201669698279943</v>
      </c>
      <c r="G312" s="87">
        <v>3.5105834924787542</v>
      </c>
      <c r="H312" s="87">
        <v>0.79601241333914996</v>
      </c>
      <c r="I312" s="87">
        <v>2.2467949665521352</v>
      </c>
      <c r="J312" s="87">
        <v>4.9913550498087592E-16</v>
      </c>
    </row>
    <row r="313" spans="1:10">
      <c r="A313" s="87" t="s">
        <v>327</v>
      </c>
      <c r="B313" s="87">
        <v>14099.35674603175</v>
      </c>
      <c r="C313" s="87">
        <v>2.359956368087748E-2</v>
      </c>
      <c r="D313" s="87">
        <v>1.4281191746977466E-2</v>
      </c>
      <c r="E313" s="88">
        <v>0.40662563310241501</v>
      </c>
      <c r="F313" s="87">
        <v>5.7070440235391118</v>
      </c>
      <c r="G313" s="87">
        <v>4.2755587281593215</v>
      </c>
      <c r="H313" s="87">
        <v>0.83344215466987392</v>
      </c>
      <c r="I313" s="87">
        <v>1.5869526425787563</v>
      </c>
      <c r="J313" s="87">
        <v>-2.2520989279277255E-16</v>
      </c>
    </row>
    <row r="314" spans="1:10">
      <c r="A314" s="87" t="s">
        <v>327</v>
      </c>
      <c r="B314" s="87">
        <v>7996.5272971232316</v>
      </c>
      <c r="C314" s="87">
        <v>9.5874863339987737E-2</v>
      </c>
      <c r="D314" s="87">
        <v>7.8046241086957612E-3</v>
      </c>
      <c r="E314" s="88">
        <v>4.3339500942601895E-3</v>
      </c>
      <c r="F314" s="87">
        <v>44.147026724234216</v>
      </c>
      <c r="G314" s="87">
        <v>3.962301845846858</v>
      </c>
      <c r="H314" s="87">
        <v>0.81858511429526881</v>
      </c>
      <c r="I314" s="87">
        <v>2.1639486108748569</v>
      </c>
      <c r="J314" s="91">
        <v>0</v>
      </c>
    </row>
    <row r="315" spans="1:10">
      <c r="A315" s="87" t="s">
        <v>327</v>
      </c>
      <c r="B315" s="87">
        <v>25575.669285714281</v>
      </c>
      <c r="C315" s="87">
        <v>0.17697852183096646</v>
      </c>
      <c r="D315" s="87">
        <v>2.6238801822805448E-2</v>
      </c>
      <c r="E315" s="88">
        <v>3.9961904726314732E-4</v>
      </c>
      <c r="F315" s="87">
        <v>22.723957479775777</v>
      </c>
      <c r="G315" s="87">
        <v>3.4649091139125052</v>
      </c>
      <c r="H315" s="87">
        <v>0.82652863896171014</v>
      </c>
      <c r="I315" s="87">
        <v>1.2619286775493026</v>
      </c>
      <c r="J315" s="91">
        <v>-2.0717422013418753E-16</v>
      </c>
    </row>
    <row r="316" spans="1:10">
      <c r="A316" s="87" t="s">
        <v>327</v>
      </c>
      <c r="B316" s="87">
        <v>24208.740714285708</v>
      </c>
      <c r="C316" s="87">
        <v>0.18036999032163725</v>
      </c>
      <c r="D316" s="87">
        <v>2.4566382973808795E-2</v>
      </c>
      <c r="E316" s="88">
        <v>4.0245948661613777E-4</v>
      </c>
      <c r="F316" s="87">
        <v>24.804996201650603</v>
      </c>
      <c r="G316" s="87">
        <v>3.2906038818592367</v>
      </c>
      <c r="H316" s="87">
        <v>0.82651156863383712</v>
      </c>
      <c r="I316" s="87">
        <v>1.2655015718733373</v>
      </c>
      <c r="J316" s="91">
        <v>-4.0625952389351855E-16</v>
      </c>
    </row>
    <row r="317" spans="1:10">
      <c r="A317" s="87" t="s">
        <v>327</v>
      </c>
      <c r="B317" s="87">
        <v>41147.440798299482</v>
      </c>
      <c r="C317" s="87">
        <v>0.19559101110980109</v>
      </c>
      <c r="D317" s="87">
        <v>4.2047988868671823E-2</v>
      </c>
      <c r="E317" s="88">
        <v>6.2420273016859868E-4</v>
      </c>
      <c r="F317" s="87">
        <v>15.62326879030074</v>
      </c>
      <c r="G317" s="87">
        <v>3.1483275091202536</v>
      </c>
      <c r="H317" s="87">
        <v>0.82544744385341062</v>
      </c>
      <c r="I317" s="87">
        <v>1.0588940838754395</v>
      </c>
      <c r="J317" s="91">
        <v>0</v>
      </c>
    </row>
    <row r="318" spans="1:10">
      <c r="A318" s="87" t="s">
        <v>327</v>
      </c>
      <c r="B318" s="87">
        <v>17151.789244064097</v>
      </c>
      <c r="C318" s="87">
        <v>0.17970691561996749</v>
      </c>
      <c r="D318" s="87">
        <v>1.7797138974326141E-2</v>
      </c>
      <c r="E318" s="88">
        <v>2.8280125230723197E-4</v>
      </c>
      <c r="F318" s="87">
        <v>33.394777865376</v>
      </c>
      <c r="G318" s="87">
        <v>3.3231038267988229</v>
      </c>
      <c r="H318" s="87">
        <v>0.81112053741172463</v>
      </c>
      <c r="I318" s="87">
        <v>1.8828318191489457</v>
      </c>
      <c r="J318" s="91">
        <v>0</v>
      </c>
    </row>
    <row r="319" spans="1:10">
      <c r="A319" s="87" t="s">
        <v>327</v>
      </c>
      <c r="B319" s="87">
        <v>15875.087982982983</v>
      </c>
      <c r="C319" s="87">
        <v>0.21577427456161966</v>
      </c>
      <c r="D319" s="87">
        <v>1.6323563384563387E-2</v>
      </c>
      <c r="E319" s="88">
        <v>1.8295490144496927E-4</v>
      </c>
      <c r="F319" s="87">
        <v>44.058348463136198</v>
      </c>
      <c r="G319" s="87">
        <v>3.3249082768613061</v>
      </c>
      <c r="H319" s="87">
        <v>0.81384214706077029</v>
      </c>
      <c r="I319" s="87">
        <v>1.4688612629875111</v>
      </c>
      <c r="J319" s="91">
        <v>0</v>
      </c>
    </row>
    <row r="320" spans="1:10">
      <c r="A320" s="87" t="s">
        <v>327</v>
      </c>
      <c r="B320" s="87">
        <v>26145.064138368762</v>
      </c>
      <c r="C320" s="87">
        <v>0.18227440949120458</v>
      </c>
      <c r="D320" s="87">
        <v>2.7063762841373098E-2</v>
      </c>
      <c r="E320" s="88">
        <v>3.918934451024597E-4</v>
      </c>
      <c r="F320" s="87">
        <v>22.698125855911584</v>
      </c>
      <c r="G320" s="87">
        <v>3.3445700644023306</v>
      </c>
      <c r="H320" s="87">
        <v>0.81408294888653976</v>
      </c>
      <c r="I320" s="87">
        <v>1.1853387924432477</v>
      </c>
      <c r="J320" s="91">
        <v>3.6372216349019554E-16</v>
      </c>
    </row>
    <row r="321" spans="1:11">
      <c r="A321" s="92" t="s">
        <v>327</v>
      </c>
      <c r="B321" s="92">
        <v>25339.44124310778</v>
      </c>
      <c r="C321" s="92">
        <v>0.14303393405192052</v>
      </c>
      <c r="D321" s="92">
        <v>2.605306168314641E-2</v>
      </c>
      <c r="E321" s="93">
        <v>4.0166558540846145E-4</v>
      </c>
      <c r="F321" s="92">
        <v>18.529015322003669</v>
      </c>
      <c r="G321" s="92">
        <v>3.2492792231997116</v>
      </c>
      <c r="H321" s="92">
        <v>0.82853828097251914</v>
      </c>
      <c r="I321" s="92">
        <v>1.3734105472043352</v>
      </c>
      <c r="J321" s="94">
        <v>0</v>
      </c>
      <c r="K321" s="95"/>
    </row>
    <row r="322" spans="1:11">
      <c r="A322" s="87" t="s">
        <v>259</v>
      </c>
      <c r="B322" s="87">
        <v>369.15792929292934</v>
      </c>
      <c r="C322" s="87">
        <v>1.3623704987331282</v>
      </c>
      <c r="D322" s="87">
        <v>4.9875781377390325E-4</v>
      </c>
      <c r="E322" s="88" t="s">
        <v>326</v>
      </c>
      <c r="F322" s="87">
        <v>6142.5281643774033</v>
      </c>
      <c r="G322" s="87">
        <v>6.1275772516849543</v>
      </c>
      <c r="H322" s="87">
        <v>0.43469173080348222</v>
      </c>
      <c r="I322" s="87">
        <v>8.8929850177703447</v>
      </c>
      <c r="J322" s="87">
        <v>0</v>
      </c>
      <c r="K322" s="96"/>
    </row>
    <row r="323" spans="1:11">
      <c r="A323" s="87" t="s">
        <v>327</v>
      </c>
      <c r="B323" s="87">
        <v>347.04015903451386</v>
      </c>
      <c r="C323" s="87">
        <v>1.4239052359114366</v>
      </c>
      <c r="D323" s="87">
        <v>1.0400863306566517E-2</v>
      </c>
      <c r="E323" s="88" t="s">
        <v>326</v>
      </c>
      <c r="F323" s="87">
        <v>6327.2607158142264</v>
      </c>
      <c r="G323" s="87">
        <v>6.1128538020629719</v>
      </c>
      <c r="H323" s="87">
        <v>0.40173514993335968</v>
      </c>
      <c r="I323" s="87">
        <v>8.9156027541043663</v>
      </c>
      <c r="J323" s="87">
        <v>0</v>
      </c>
    </row>
    <row r="324" spans="1:11">
      <c r="A324" s="87" t="s">
        <v>327</v>
      </c>
      <c r="B324" s="87">
        <v>1218.2979599271403</v>
      </c>
      <c r="C324" s="87">
        <v>1.0914560466637324</v>
      </c>
      <c r="D324" s="87">
        <v>1.3144882117174072E-3</v>
      </c>
      <c r="E324" s="88" t="s">
        <v>326</v>
      </c>
      <c r="F324" s="87">
        <v>2369.6749965394165</v>
      </c>
      <c r="G324" s="87">
        <v>5.1909735697282793</v>
      </c>
      <c r="H324" s="87">
        <v>0.70164293326284422</v>
      </c>
      <c r="I324" s="87">
        <v>5.0299147489244094</v>
      </c>
      <c r="J324" s="87">
        <v>-2.6075069858724633E-16</v>
      </c>
    </row>
    <row r="325" spans="1:11">
      <c r="A325" s="87" t="s">
        <v>327</v>
      </c>
      <c r="B325" s="87">
        <v>560.49143610013164</v>
      </c>
      <c r="C325" s="87">
        <v>1.33408969264621</v>
      </c>
      <c r="D325" s="87">
        <v>6.4576126081657798E-4</v>
      </c>
      <c r="E325" s="88" t="s">
        <v>326</v>
      </c>
      <c r="F325" s="87">
        <v>4943.2334691438309</v>
      </c>
      <c r="G325" s="87">
        <v>6.5388651680804575</v>
      </c>
      <c r="H325" s="87">
        <v>0.49369153406888022</v>
      </c>
      <c r="I325" s="87">
        <v>6.785841108886304</v>
      </c>
      <c r="J325" s="87">
        <v>1.3606635978068917E-16</v>
      </c>
    </row>
    <row r="326" spans="1:11">
      <c r="A326" s="87" t="s">
        <v>327</v>
      </c>
      <c r="B326" s="87">
        <v>245.1765804127086</v>
      </c>
      <c r="C326" s="87">
        <v>1.264690018514093</v>
      </c>
      <c r="D326" s="87">
        <v>3.7968185750462415E-4</v>
      </c>
      <c r="E326" s="88" t="s">
        <v>326</v>
      </c>
      <c r="F326" s="87">
        <v>6757.4428383020158</v>
      </c>
      <c r="G326" s="87">
        <v>6.6756681503736068</v>
      </c>
      <c r="H326" s="87">
        <v>0.36006338954981942</v>
      </c>
      <c r="I326" s="87">
        <v>11.910785220843772</v>
      </c>
      <c r="J326" s="87">
        <v>0</v>
      </c>
    </row>
    <row r="327" spans="1:11">
      <c r="A327" s="87" t="s">
        <v>327</v>
      </c>
      <c r="B327" s="87">
        <v>712.2451279199114</v>
      </c>
      <c r="C327" s="87">
        <v>1.2678237952335891</v>
      </c>
      <c r="D327" s="87">
        <v>8.2110086896818859E-4</v>
      </c>
      <c r="E327" s="88" t="s">
        <v>326</v>
      </c>
      <c r="F327" s="87">
        <v>4004.2564380053291</v>
      </c>
      <c r="G327" s="87">
        <v>5.797830281049789</v>
      </c>
      <c r="H327" s="87">
        <v>0.60915972842940147</v>
      </c>
      <c r="I327" s="87">
        <v>6.57216483554412</v>
      </c>
      <c r="J327" s="87">
        <v>0</v>
      </c>
    </row>
    <row r="328" spans="1:11">
      <c r="A328" s="87" t="s">
        <v>327</v>
      </c>
      <c r="B328" s="87">
        <v>226.47326304406593</v>
      </c>
      <c r="C328" s="87">
        <v>1.3212094227690829</v>
      </c>
      <c r="D328" s="87">
        <v>1.2911490879767042E-3</v>
      </c>
      <c r="E328" s="88" t="s">
        <v>326</v>
      </c>
      <c r="F328" s="87">
        <v>7521.606087126921</v>
      </c>
      <c r="G328" s="87">
        <v>6.8367568778665486</v>
      </c>
      <c r="H328" s="87">
        <v>0.32679264626763554</v>
      </c>
      <c r="I328" s="87">
        <v>11.593268804801774</v>
      </c>
      <c r="J328" s="87">
        <v>0</v>
      </c>
    </row>
    <row r="329" spans="1:11">
      <c r="A329" s="87" t="s">
        <v>327</v>
      </c>
      <c r="B329" s="87">
        <v>3246.6984206471498</v>
      </c>
      <c r="C329" s="87">
        <v>1.231539965318398</v>
      </c>
      <c r="D329" s="87">
        <v>3.8207618177292053E-3</v>
      </c>
      <c r="E329" s="88" t="s">
        <v>326</v>
      </c>
      <c r="F329" s="87">
        <v>1287.0355745971308</v>
      </c>
      <c r="G329" s="87">
        <v>8.8924765168152398</v>
      </c>
      <c r="H329" s="87">
        <v>0.78965360754075109</v>
      </c>
      <c r="I329" s="87">
        <v>3.4082774534841156</v>
      </c>
      <c r="J329" s="87">
        <v>-8.964666999050444E-17</v>
      </c>
    </row>
    <row r="330" spans="1:11">
      <c r="A330" s="87" t="s">
        <v>327</v>
      </c>
      <c r="B330" s="87">
        <v>1150.1140564971752</v>
      </c>
      <c r="C330" s="87">
        <v>1.3824350966087295</v>
      </c>
      <c r="D330" s="87">
        <v>1.4041671337893234E-3</v>
      </c>
      <c r="E330" s="88" t="s">
        <v>326</v>
      </c>
      <c r="F330" s="87">
        <v>3085.1303782775858</v>
      </c>
      <c r="G330" s="87">
        <v>4.9937669640604536</v>
      </c>
      <c r="H330" s="87">
        <v>0.63158624500294946</v>
      </c>
      <c r="I330" s="87">
        <v>4.8905873407197387</v>
      </c>
      <c r="J330" s="87">
        <v>0</v>
      </c>
    </row>
    <row r="331" spans="1:11">
      <c r="A331" s="87" t="s">
        <v>327</v>
      </c>
      <c r="B331" s="87">
        <v>477.89282103134536</v>
      </c>
      <c r="C331" s="87">
        <v>1.2721589010476899</v>
      </c>
      <c r="D331" s="87">
        <v>6.4928830625560056E-4</v>
      </c>
      <c r="E331" s="88" t="s">
        <v>326</v>
      </c>
      <c r="F331" s="87">
        <v>5525.1022679269627</v>
      </c>
      <c r="G331" s="87">
        <v>7.2936821315731697</v>
      </c>
      <c r="H331" s="87">
        <v>0.48251336532348454</v>
      </c>
      <c r="I331" s="87">
        <v>8.1780487148802283</v>
      </c>
      <c r="J331" s="87">
        <v>2.9093831045647033E-16</v>
      </c>
    </row>
    <row r="332" spans="1:11">
      <c r="A332" s="87" t="s">
        <v>327</v>
      </c>
      <c r="B332" s="87">
        <v>303.88520770010143</v>
      </c>
      <c r="C332" s="87">
        <v>1.3328882903483186</v>
      </c>
      <c r="D332" s="87">
        <v>4.2256352145840368E-4</v>
      </c>
      <c r="E332" s="88" t="s">
        <v>326</v>
      </c>
      <c r="F332" s="87">
        <v>6464.6171883811139</v>
      </c>
      <c r="G332" s="87">
        <v>6.2159633292607923</v>
      </c>
      <c r="H332" s="87">
        <v>0.41036723612288023</v>
      </c>
      <c r="I332" s="87">
        <v>10.47383426844091</v>
      </c>
      <c r="J332" s="87">
        <v>1.191224668168346E-16</v>
      </c>
    </row>
    <row r="333" spans="1:11">
      <c r="A333" s="87" t="s">
        <v>327</v>
      </c>
      <c r="B333" s="87">
        <v>907.71833489975018</v>
      </c>
      <c r="C333" s="87">
        <v>1.3961676257147941</v>
      </c>
      <c r="D333" s="87">
        <v>9.6607938591344227E-4</v>
      </c>
      <c r="E333" s="88" t="s">
        <v>326</v>
      </c>
      <c r="F333" s="87">
        <v>3973.7885185416035</v>
      </c>
      <c r="G333" s="87">
        <v>7.8754947815232184</v>
      </c>
      <c r="H333" s="87">
        <v>0.59676513667173237</v>
      </c>
      <c r="I333" s="87">
        <v>5.6529292400728668</v>
      </c>
      <c r="J333" s="87">
        <v>0</v>
      </c>
    </row>
    <row r="334" spans="1:11">
      <c r="A334" s="87" t="s">
        <v>327</v>
      </c>
      <c r="B334" s="87">
        <v>1022.3746362778692</v>
      </c>
      <c r="C334" s="87">
        <v>1.3200859464698249</v>
      </c>
      <c r="D334" s="87">
        <v>1.1848050382666669E-3</v>
      </c>
      <c r="E334" s="88" t="s">
        <v>326</v>
      </c>
      <c r="F334" s="87">
        <v>3089.4382443828158</v>
      </c>
      <c r="G334" s="87">
        <v>5.1083174412518382</v>
      </c>
      <c r="H334" s="87">
        <v>0.62508709612590396</v>
      </c>
      <c r="I334" s="87">
        <v>5.4527956201088639</v>
      </c>
      <c r="J334" s="87">
        <v>0</v>
      </c>
    </row>
    <row r="335" spans="1:11">
      <c r="A335" s="87" t="s">
        <v>327</v>
      </c>
      <c r="B335" s="87">
        <v>400.05004637965845</v>
      </c>
      <c r="C335" s="87">
        <v>1.2240087859668203</v>
      </c>
      <c r="D335" s="87">
        <v>6.0475814332278804E-4</v>
      </c>
      <c r="E335" s="88" t="s">
        <v>326</v>
      </c>
      <c r="F335" s="87">
        <v>5299.4571868754774</v>
      </c>
      <c r="G335" s="87">
        <v>5.993628404305654</v>
      </c>
      <c r="H335" s="87">
        <v>0.4629722863504242</v>
      </c>
      <c r="I335" s="87">
        <v>8.85153002782633</v>
      </c>
      <c r="J335" s="87">
        <v>0</v>
      </c>
    </row>
    <row r="336" spans="1:11">
      <c r="A336" s="87" t="s">
        <v>327</v>
      </c>
      <c r="B336" s="87">
        <v>356.81823207443881</v>
      </c>
      <c r="C336" s="87">
        <v>1.5144041569829068</v>
      </c>
      <c r="D336" s="87">
        <v>4.7695455159824335E-4</v>
      </c>
      <c r="E336" s="88" t="s">
        <v>326</v>
      </c>
      <c r="F336" s="87">
        <v>6570.3053194949362</v>
      </c>
      <c r="G336" s="87">
        <v>6.0798537929353884</v>
      </c>
      <c r="H336" s="87">
        <v>0.40759654215119356</v>
      </c>
      <c r="I336" s="87">
        <v>9.0636374152330621</v>
      </c>
      <c r="J336" s="87">
        <v>0</v>
      </c>
    </row>
    <row r="337" spans="1:11">
      <c r="A337" s="87" t="s">
        <v>327</v>
      </c>
      <c r="B337" s="87">
        <v>2439.6963860544211</v>
      </c>
      <c r="C337" s="87">
        <v>1.4637649565091155</v>
      </c>
      <c r="D337" s="87">
        <v>2.5696401984222788E-3</v>
      </c>
      <c r="E337" s="88" t="s">
        <v>326</v>
      </c>
      <c r="F337" s="87">
        <v>1815.9711551567491</v>
      </c>
      <c r="G337" s="87">
        <v>6.0469691978841169</v>
      </c>
      <c r="H337" s="87">
        <v>0.75811721466152038</v>
      </c>
      <c r="I337" s="87">
        <v>3.6155661586730363</v>
      </c>
      <c r="J337" s="87">
        <v>0</v>
      </c>
    </row>
    <row r="338" spans="1:11">
      <c r="A338" s="87" t="s">
        <v>327</v>
      </c>
      <c r="B338" s="87">
        <v>251.3253726708077</v>
      </c>
      <c r="C338" s="87">
        <v>1.3760760708916671</v>
      </c>
      <c r="D338" s="87">
        <v>3.6467222219128769E-4</v>
      </c>
      <c r="E338" s="88" t="s">
        <v>326</v>
      </c>
      <c r="F338" s="87">
        <v>7201.6998786654221</v>
      </c>
      <c r="G338" s="87">
        <v>6.6128432371893178</v>
      </c>
      <c r="H338" s="87">
        <v>0.3153568478050861</v>
      </c>
      <c r="I338" s="87">
        <v>9.7538993069275204</v>
      </c>
      <c r="J338" s="91">
        <v>0</v>
      </c>
    </row>
    <row r="339" spans="1:11">
      <c r="A339" s="87" t="s">
        <v>327</v>
      </c>
      <c r="B339" s="87">
        <v>1503.6679255610293</v>
      </c>
      <c r="C339" s="87">
        <v>1.344526147246158</v>
      </c>
      <c r="D339" s="87">
        <v>1.9895320227664957E-3</v>
      </c>
      <c r="E339" s="88" t="s">
        <v>326</v>
      </c>
      <c r="F339" s="87">
        <v>2478.6454042038777</v>
      </c>
      <c r="G339" s="87">
        <v>5.7903255664023323</v>
      </c>
      <c r="H339" s="87">
        <v>0.68788794436678213</v>
      </c>
      <c r="I339" s="87">
        <v>4.801605754059052</v>
      </c>
      <c r="J339" s="91">
        <v>0</v>
      </c>
    </row>
    <row r="340" spans="1:11">
      <c r="A340" s="92" t="s">
        <v>327</v>
      </c>
      <c r="B340" s="92">
        <v>244.40337000640892</v>
      </c>
      <c r="C340" s="92">
        <v>1.3495191027187328</v>
      </c>
      <c r="D340" s="92">
        <v>3.8064217939796018E-4</v>
      </c>
      <c r="E340" s="93" t="s">
        <v>326</v>
      </c>
      <c r="F340" s="92">
        <v>7310.4107893987712</v>
      </c>
      <c r="G340" s="92">
        <v>6.6840204502100908</v>
      </c>
      <c r="H340" s="92">
        <v>0.36473237098990807</v>
      </c>
      <c r="I340" s="92">
        <v>11.598771837449872</v>
      </c>
      <c r="J340" s="94">
        <v>2.5556461511946935E-16</v>
      </c>
      <c r="K340" s="95"/>
    </row>
    <row r="341" spans="1:11">
      <c r="A341" s="87" t="s">
        <v>261</v>
      </c>
      <c r="B341" s="87">
        <v>5712.7241223496667</v>
      </c>
      <c r="C341" s="87">
        <v>6.8715197943341202E-2</v>
      </c>
      <c r="D341" s="87">
        <v>6.0737049103570554E-3</v>
      </c>
      <c r="E341" s="88">
        <v>9.1960023420205507E-5</v>
      </c>
      <c r="F341" s="87">
        <v>37.622013790912746</v>
      </c>
      <c r="G341" s="87">
        <v>3.6754513539593026</v>
      </c>
      <c r="H341" s="87">
        <v>0.80318713090218208</v>
      </c>
      <c r="I341" s="87">
        <v>2.4686229518864526</v>
      </c>
      <c r="J341" s="87">
        <v>-9.1651679644564989E-17</v>
      </c>
      <c r="K341" s="96"/>
    </row>
    <row r="342" spans="1:11">
      <c r="A342" s="87" t="s">
        <v>327</v>
      </c>
      <c r="B342" s="87">
        <v>9478.7199015798979</v>
      </c>
      <c r="C342" s="87">
        <v>0.11491879335365428</v>
      </c>
      <c r="D342" s="87">
        <v>1.0209987085254647E-2</v>
      </c>
      <c r="E342" s="88">
        <v>2.9682405712536428E-4</v>
      </c>
      <c r="F342" s="87">
        <v>37.467493974771024</v>
      </c>
      <c r="G342" s="87">
        <v>3.3472950152506371</v>
      </c>
      <c r="H342" s="87">
        <v>0.80313831923596046</v>
      </c>
      <c r="I342" s="87">
        <v>1.8331235284870357</v>
      </c>
      <c r="J342" s="87">
        <v>-1.9577839818919954E-16</v>
      </c>
    </row>
    <row r="343" spans="1:11">
      <c r="A343" s="87" t="s">
        <v>327</v>
      </c>
      <c r="B343" s="87">
        <v>368.63443478260865</v>
      </c>
      <c r="C343" s="87">
        <v>2.3336945279852684E-2</v>
      </c>
      <c r="D343" s="87">
        <v>4.2386123038887805E-4</v>
      </c>
      <c r="E343" s="88">
        <v>5.3854365278384103E-4</v>
      </c>
      <c r="F343" s="87">
        <v>153.1521438542369</v>
      </c>
      <c r="G343" s="87">
        <v>7.3144157454725622</v>
      </c>
      <c r="H343" s="87">
        <v>0.66714439270933845</v>
      </c>
      <c r="I343" s="87">
        <v>9.369634336122763</v>
      </c>
      <c r="J343" s="87">
        <v>0</v>
      </c>
    </row>
    <row r="344" spans="1:11">
      <c r="A344" s="87" t="s">
        <v>327</v>
      </c>
      <c r="B344" s="87">
        <v>38.254691876750726</v>
      </c>
      <c r="C344" s="87">
        <v>2.662810992737669E-2</v>
      </c>
      <c r="D344" s="87">
        <v>8.114012837499252E-5</v>
      </c>
      <c r="E344" s="88">
        <v>7.1011881021316043E-5</v>
      </c>
      <c r="F344" s="87">
        <v>637.92063885672189</v>
      </c>
      <c r="G344" s="87">
        <v>15.727723018966683</v>
      </c>
      <c r="H344" s="87">
        <v>0.2958712233043192</v>
      </c>
      <c r="I344" s="87">
        <v>45.478382339396852</v>
      </c>
      <c r="J344" s="87">
        <v>2.0735662501730953E-16</v>
      </c>
    </row>
    <row r="345" spans="1:11">
      <c r="A345" s="87" t="s">
        <v>327</v>
      </c>
      <c r="B345" s="87">
        <v>93.872002923976552</v>
      </c>
      <c r="C345" s="87">
        <v>4.7491384002288972E-2</v>
      </c>
      <c r="D345" s="87">
        <v>1.5348824762875183E-4</v>
      </c>
      <c r="E345" s="88">
        <v>2.6511817224330837E-3</v>
      </c>
      <c r="F345" s="87">
        <v>681.72799889828104</v>
      </c>
      <c r="G345" s="87">
        <v>11.308803607090198</v>
      </c>
      <c r="H345" s="87">
        <v>0.29792884151471838</v>
      </c>
      <c r="I345" s="87">
        <v>25.889009907715955</v>
      </c>
      <c r="J345" s="87">
        <v>0</v>
      </c>
    </row>
    <row r="346" spans="1:11">
      <c r="A346" s="87" t="s">
        <v>327</v>
      </c>
      <c r="B346" s="87">
        <v>6.0268319838057183</v>
      </c>
      <c r="C346" s="87">
        <v>4.8100869825404097E-2</v>
      </c>
      <c r="D346" s="87">
        <v>6.9320968883296991E-5</v>
      </c>
      <c r="E346" s="88">
        <v>6.1793667954628982E-5</v>
      </c>
      <c r="F346" s="87">
        <v>955.58597299909263</v>
      </c>
      <c r="G346" s="87">
        <v>14.080659755996026</v>
      </c>
      <c r="H346" s="87">
        <v>4.5903334386063158E-2</v>
      </c>
      <c r="I346" s="87">
        <v>208.00983652696704</v>
      </c>
      <c r="J346" s="87">
        <v>9.7077389981533068E-17</v>
      </c>
    </row>
    <row r="347" spans="1:11">
      <c r="A347" s="87" t="s">
        <v>327</v>
      </c>
      <c r="B347" s="87">
        <v>14.788008008008008</v>
      </c>
      <c r="C347" s="87">
        <v>5.74523381737451E-2</v>
      </c>
      <c r="D347" s="87">
        <v>5.7707918686791084E-5</v>
      </c>
      <c r="E347" s="88" t="s">
        <v>326</v>
      </c>
      <c r="F347" s="87">
        <v>901.11077647202308</v>
      </c>
      <c r="G347" s="87">
        <v>10.740762027535645</v>
      </c>
      <c r="H347" s="87">
        <v>4.9343811439394675E-2</v>
      </c>
      <c r="I347" s="87">
        <v>136.40837722498114</v>
      </c>
      <c r="J347" s="87">
        <v>2.1639547800322422E-15</v>
      </c>
    </row>
    <row r="348" spans="1:11">
      <c r="A348" s="87" t="s">
        <v>327</v>
      </c>
      <c r="B348" s="87">
        <v>48.900546133946541</v>
      </c>
      <c r="C348" s="87">
        <v>2.0511542658949319E-2</v>
      </c>
      <c r="D348" s="87">
        <v>1.1669229362238925E-4</v>
      </c>
      <c r="E348" s="88">
        <v>2.8344162099795873E-3</v>
      </c>
      <c r="F348" s="87">
        <v>347.15435247696774</v>
      </c>
      <c r="G348" s="87">
        <v>11.179356551610811</v>
      </c>
      <c r="H348" s="87">
        <v>0.22376040750167431</v>
      </c>
      <c r="I348" s="87">
        <v>34.644306785471159</v>
      </c>
      <c r="J348" s="87">
        <v>-4.8496909855418727E-17</v>
      </c>
    </row>
    <row r="349" spans="1:11">
      <c r="A349" s="87" t="s">
        <v>327</v>
      </c>
      <c r="B349" s="87">
        <v>403.64709576138148</v>
      </c>
      <c r="C349" s="87">
        <v>8.7446754151705303E-3</v>
      </c>
      <c r="D349" s="87">
        <v>4.6268816947805068E-4</v>
      </c>
      <c r="E349" s="88">
        <v>1.1358924991712897E-3</v>
      </c>
      <c r="F349" s="87">
        <v>58.402258448150164</v>
      </c>
      <c r="G349" s="87">
        <v>6.9781785137330505</v>
      </c>
      <c r="H349" s="87">
        <v>0.7362379408611065</v>
      </c>
      <c r="I349" s="87">
        <v>9.3308098923234031</v>
      </c>
      <c r="J349" s="87">
        <v>1.1007603325835533E-16</v>
      </c>
    </row>
    <row r="350" spans="1:11">
      <c r="A350" s="87" t="s">
        <v>327</v>
      </c>
      <c r="B350" s="87">
        <v>-1.2270558856453477</v>
      </c>
      <c r="C350" s="87"/>
      <c r="D350" s="87"/>
      <c r="E350" s="88" t="s">
        <v>326</v>
      </c>
      <c r="F350" s="87"/>
      <c r="G350" s="87"/>
      <c r="H350" s="87"/>
      <c r="I350" s="87"/>
      <c r="J350" s="87"/>
      <c r="K350" s="90" t="s">
        <v>328</v>
      </c>
    </row>
    <row r="351" spans="1:11">
      <c r="A351" s="87" t="s">
        <v>327</v>
      </c>
      <c r="B351" s="87">
        <v>3.1423407917384107</v>
      </c>
      <c r="C351" s="87">
        <v>8.6532629640474729E-2</v>
      </c>
      <c r="D351" s="87">
        <v>9.7578828028917208E-5</v>
      </c>
      <c r="E351" s="88">
        <v>1.3957362699318005E-4</v>
      </c>
      <c r="F351" s="87">
        <v>1146.2539134871056</v>
      </c>
      <c r="G351" s="87">
        <v>10.186105268438254</v>
      </c>
      <c r="H351" s="87">
        <v>1.8363317863341087E-2</v>
      </c>
      <c r="I351" s="87">
        <v>306.43839859592026</v>
      </c>
      <c r="J351" s="87">
        <v>1.431322068345308E-15</v>
      </c>
    </row>
    <row r="352" spans="1:11">
      <c r="A352" s="87" t="s">
        <v>327</v>
      </c>
      <c r="B352" s="87">
        <v>33.464146716169516</v>
      </c>
      <c r="C352" s="87">
        <v>6.4202982187708854E-2</v>
      </c>
      <c r="D352" s="87">
        <v>8.8454048825954053E-5</v>
      </c>
      <c r="E352" s="88" t="s">
        <v>326</v>
      </c>
      <c r="F352" s="87">
        <v>941.49582787430927</v>
      </c>
      <c r="G352" s="87">
        <v>10.362588574608848</v>
      </c>
      <c r="H352" s="87">
        <v>0.13933460890935126</v>
      </c>
      <c r="I352" s="87">
        <v>41.111844366787629</v>
      </c>
      <c r="J352" s="87">
        <v>4.5891197172841948E-15</v>
      </c>
    </row>
    <row r="353" spans="1:11">
      <c r="A353" s="87" t="s">
        <v>327</v>
      </c>
      <c r="B353" s="87">
        <v>-13.497249216301032</v>
      </c>
      <c r="C353" s="87"/>
      <c r="D353" s="87"/>
      <c r="E353" s="88" t="s">
        <v>326</v>
      </c>
      <c r="F353" s="87"/>
      <c r="G353" s="87"/>
      <c r="H353" s="87"/>
      <c r="I353" s="87"/>
      <c r="J353" s="91"/>
      <c r="K353" s="90" t="s">
        <v>328</v>
      </c>
    </row>
    <row r="354" spans="1:11">
      <c r="A354" s="87" t="s">
        <v>327</v>
      </c>
      <c r="B354" s="87">
        <v>430.69487702773387</v>
      </c>
      <c r="C354" s="87">
        <v>2.2880823710299251E-2</v>
      </c>
      <c r="D354" s="87">
        <v>4.8832670728185881E-4</v>
      </c>
      <c r="E354" s="88">
        <v>3.2696968647542222E-4</v>
      </c>
      <c r="F354" s="87">
        <v>134.14594423390128</v>
      </c>
      <c r="G354" s="87">
        <v>6.7281569459474921</v>
      </c>
      <c r="H354" s="87">
        <v>0.69583300056943487</v>
      </c>
      <c r="I354" s="87">
        <v>8.7230358455899726</v>
      </c>
      <c r="J354" s="91">
        <v>9.1967342746034849E-16</v>
      </c>
    </row>
    <row r="355" spans="1:11">
      <c r="A355" s="87" t="s">
        <v>327</v>
      </c>
      <c r="B355" s="87">
        <v>107.20042674253199</v>
      </c>
      <c r="C355" s="87">
        <v>4.1279211989315917E-2</v>
      </c>
      <c r="D355" s="87">
        <v>1.6187537738837342E-4</v>
      </c>
      <c r="E355" s="88">
        <v>6.2054666706542417E-5</v>
      </c>
      <c r="F355" s="87">
        <v>558.03637353652425</v>
      </c>
      <c r="G355" s="87">
        <v>10.184905672142078</v>
      </c>
      <c r="H355" s="87">
        <v>0.40812934077735474</v>
      </c>
      <c r="I355" s="87">
        <v>19.709585530958339</v>
      </c>
      <c r="J355" s="91">
        <v>0</v>
      </c>
    </row>
    <row r="356" spans="1:11">
      <c r="A356" s="87" t="s">
        <v>327</v>
      </c>
      <c r="B356" s="87">
        <v>1175.8496358813602</v>
      </c>
      <c r="C356" s="87">
        <v>3.1814198096117359E-2</v>
      </c>
      <c r="D356" s="87">
        <v>1.3576805194551603E-3</v>
      </c>
      <c r="E356" s="88">
        <v>1.2870170145591256E-4</v>
      </c>
      <c r="F356" s="87">
        <v>76.902915635114738</v>
      </c>
      <c r="G356" s="87">
        <v>4.7432557041046808</v>
      </c>
      <c r="H356" s="87">
        <v>0.77001325021188083</v>
      </c>
      <c r="I356" s="87">
        <v>5.2290428954262209</v>
      </c>
      <c r="J356" s="91">
        <v>-2.1237674064203672E-16</v>
      </c>
    </row>
    <row r="357" spans="1:11">
      <c r="A357" s="87" t="s">
        <v>327</v>
      </c>
      <c r="B357" s="87">
        <v>172.81346921747411</v>
      </c>
      <c r="C357" s="87">
        <v>7.336670646738043E-2</v>
      </c>
      <c r="D357" s="87">
        <v>7.1335058811763539E-4</v>
      </c>
      <c r="E357" s="88" t="s">
        <v>326</v>
      </c>
      <c r="F357" s="87">
        <v>612.8561871349882</v>
      </c>
      <c r="G357" s="87">
        <v>7.9040668653939807</v>
      </c>
      <c r="H357" s="87">
        <v>0.38839263602208124</v>
      </c>
      <c r="I357" s="87">
        <v>14.057419336743658</v>
      </c>
      <c r="J357" s="91">
        <v>1.432390612092E-16</v>
      </c>
    </row>
    <row r="358" spans="1:11">
      <c r="A358" s="87" t="s">
        <v>327</v>
      </c>
      <c r="B358" s="87">
        <v>384.95180788204021</v>
      </c>
      <c r="C358" s="87">
        <v>1.4215241115642919E-2</v>
      </c>
      <c r="D358" s="87">
        <v>4.8816965369385176E-4</v>
      </c>
      <c r="E358" s="88">
        <v>4.9752721436898686E-4</v>
      </c>
      <c r="F358" s="87">
        <v>97.032569289184821</v>
      </c>
      <c r="G358" s="87">
        <v>7.1668012802600849</v>
      </c>
      <c r="H358" s="87">
        <v>0.70495641661257336</v>
      </c>
      <c r="I358" s="87">
        <v>9.6533936815039993</v>
      </c>
      <c r="J358" s="91">
        <v>6.3949035409549524E-17</v>
      </c>
    </row>
    <row r="359" spans="1:11">
      <c r="A359" s="92" t="s">
        <v>327</v>
      </c>
      <c r="B359" s="92">
        <v>339.5942026810722</v>
      </c>
      <c r="C359" s="92">
        <v>4.7889780223349103E-2</v>
      </c>
      <c r="D359" s="92">
        <v>4.401421096388661E-4</v>
      </c>
      <c r="E359" s="93">
        <v>1.9027062721120575E-4</v>
      </c>
      <c r="F359" s="92">
        <v>312.42350278400443</v>
      </c>
      <c r="G359" s="92">
        <v>6.5046549822225757</v>
      </c>
      <c r="H359" s="92">
        <v>0.58717986402670164</v>
      </c>
      <c r="I359" s="92">
        <v>10.237097716244765</v>
      </c>
      <c r="J359" s="94">
        <v>-1.027034005244461E-16</v>
      </c>
      <c r="K359" s="95"/>
    </row>
    <row r="360" spans="1:11">
      <c r="A360" s="87" t="s">
        <v>262</v>
      </c>
      <c r="B360" s="87">
        <v>8924.6205654215137</v>
      </c>
      <c r="C360" s="87">
        <v>3.7930537602531081E-2</v>
      </c>
      <c r="D360" s="87">
        <v>1.0058997007070428E-2</v>
      </c>
      <c r="E360" s="88">
        <v>7.3391052994257555E-4</v>
      </c>
      <c r="F360" s="87">
        <v>12.662245621322917</v>
      </c>
      <c r="G360" s="87">
        <v>3.3666983672521207</v>
      </c>
      <c r="H360" s="87">
        <v>0.81567084378050525</v>
      </c>
      <c r="I360" s="87">
        <v>1.8758646191045603</v>
      </c>
      <c r="J360" s="87">
        <v>0</v>
      </c>
      <c r="K360" s="96"/>
    </row>
    <row r="361" spans="1:11">
      <c r="A361" s="87" t="s">
        <v>327</v>
      </c>
      <c r="B361" s="87">
        <v>8631.8520270270255</v>
      </c>
      <c r="C361" s="87">
        <v>0.10202494927716606</v>
      </c>
      <c r="D361" s="87">
        <v>9.6460081660810302E-3</v>
      </c>
      <c r="E361" s="88">
        <v>2.6096791595492765E-4</v>
      </c>
      <c r="F361" s="87">
        <v>35.286044907661967</v>
      </c>
      <c r="G361" s="87">
        <v>3.578447982420609</v>
      </c>
      <c r="H361" s="87">
        <v>0.8200205977765701</v>
      </c>
      <c r="I361" s="87">
        <v>1.7659798064533185</v>
      </c>
      <c r="J361" s="87">
        <v>0</v>
      </c>
    </row>
    <row r="362" spans="1:11">
      <c r="A362" s="87" t="s">
        <v>327</v>
      </c>
      <c r="B362" s="87">
        <v>12618.10458782105</v>
      </c>
      <c r="C362" s="87">
        <v>0.1666049802164353</v>
      </c>
      <c r="D362" s="87">
        <v>1.4208429462462211E-2</v>
      </c>
      <c r="E362" s="88">
        <v>2.320219416023944E-4</v>
      </c>
      <c r="F362" s="87">
        <v>38.515147964744159</v>
      </c>
      <c r="G362" s="87">
        <v>3.2625837057484333</v>
      </c>
      <c r="H362" s="87">
        <v>0.80973216450925423</v>
      </c>
      <c r="I362" s="87">
        <v>1.6199056288348865</v>
      </c>
      <c r="J362" s="87">
        <v>0</v>
      </c>
    </row>
    <row r="363" spans="1:11">
      <c r="A363" s="87" t="s">
        <v>327</v>
      </c>
      <c r="B363" s="87">
        <v>8694.1166497804825</v>
      </c>
      <c r="C363" s="87">
        <v>8.4016462999797703E-2</v>
      </c>
      <c r="D363" s="87">
        <v>9.730111470359246E-3</v>
      </c>
      <c r="E363" s="88">
        <v>2.6899171155980717E-4</v>
      </c>
      <c r="F363" s="87">
        <v>28.520485979921219</v>
      </c>
      <c r="G363" s="87">
        <v>3.3239760767410034</v>
      </c>
      <c r="H363" s="87">
        <v>0.80522695252217269</v>
      </c>
      <c r="I363" s="87">
        <v>1.8524927102160029</v>
      </c>
      <c r="J363" s="87">
        <v>0</v>
      </c>
    </row>
    <row r="364" spans="1:11">
      <c r="A364" s="87" t="s">
        <v>327</v>
      </c>
      <c r="B364" s="87">
        <v>4381.8661530936679</v>
      </c>
      <c r="C364" s="87">
        <v>9.4047872471862012E-2</v>
      </c>
      <c r="D364" s="87">
        <v>4.9084806626169802E-3</v>
      </c>
      <c r="E364" s="88">
        <v>1.9217435513689551E-4</v>
      </c>
      <c r="F364" s="87">
        <v>63.817363292279161</v>
      </c>
      <c r="G364" s="87">
        <v>3.9277109368019087</v>
      </c>
      <c r="H364" s="87">
        <v>0.82287881923569195</v>
      </c>
      <c r="I364" s="87">
        <v>2.6991609783267383</v>
      </c>
      <c r="J364" s="87">
        <v>-1.6755674217424711E-16</v>
      </c>
    </row>
    <row r="365" spans="1:11">
      <c r="A365" s="87" t="s">
        <v>327</v>
      </c>
      <c r="B365" s="87">
        <v>7818.8386539606954</v>
      </c>
      <c r="C365" s="87">
        <v>0.10540286673063697</v>
      </c>
      <c r="D365" s="87">
        <v>8.8087708071158087E-3</v>
      </c>
      <c r="E365" s="88">
        <v>2.6534625772821596E-4</v>
      </c>
      <c r="F365" s="87">
        <v>40.292264077769659</v>
      </c>
      <c r="G365" s="87">
        <v>3.5895987454878644</v>
      </c>
      <c r="H365" s="87">
        <v>0.82288908462414023</v>
      </c>
      <c r="I365" s="87">
        <v>1.996220736411833</v>
      </c>
      <c r="J365" s="87">
        <v>0</v>
      </c>
    </row>
    <row r="366" spans="1:11">
      <c r="A366" s="87" t="s">
        <v>327</v>
      </c>
      <c r="B366" s="87">
        <v>177.96730256244447</v>
      </c>
      <c r="C366" s="87">
        <v>8.3289052604479358E-2</v>
      </c>
      <c r="D366" s="87">
        <v>9.6140286721390353E-4</v>
      </c>
      <c r="E366" s="88" t="s">
        <v>326</v>
      </c>
      <c r="F366" s="87">
        <v>774.61363669031414</v>
      </c>
      <c r="G366" s="87">
        <v>8.5316965632371868</v>
      </c>
      <c r="H366" s="87">
        <v>0.44830560527805224</v>
      </c>
      <c r="I366" s="87">
        <v>12.975755405050434</v>
      </c>
      <c r="J366" s="87">
        <v>0</v>
      </c>
    </row>
    <row r="367" spans="1:11">
      <c r="A367" s="87" t="s">
        <v>327</v>
      </c>
      <c r="B367" s="87">
        <v>2773.0146068641902</v>
      </c>
      <c r="C367" s="87">
        <v>7.2765703961566994E-2</v>
      </c>
      <c r="D367" s="87">
        <v>3.2302718496519194E-3</v>
      </c>
      <c r="E367" s="88">
        <v>1.390001354957861E-4</v>
      </c>
      <c r="F367" s="87">
        <v>74.081387091543505</v>
      </c>
      <c r="G367" s="87">
        <v>3.8352646506201284</v>
      </c>
      <c r="H367" s="87">
        <v>0.77101085589838347</v>
      </c>
      <c r="I367" s="87">
        <v>3.000853591079343</v>
      </c>
      <c r="J367" s="87">
        <v>0</v>
      </c>
    </row>
    <row r="368" spans="1:11">
      <c r="A368" s="87" t="s">
        <v>327</v>
      </c>
      <c r="B368" s="87">
        <v>2494.9240601503757</v>
      </c>
      <c r="C368" s="87">
        <v>0.13750888744147435</v>
      </c>
      <c r="D368" s="87">
        <v>2.8693635217907974E-3</v>
      </c>
      <c r="E368" s="88">
        <v>7.5448204310564018E-5</v>
      </c>
      <c r="F368" s="87">
        <v>155.96216542144182</v>
      </c>
      <c r="G368" s="87">
        <v>3.8839456831828909</v>
      </c>
      <c r="H368" s="87">
        <v>0.78762214073896131</v>
      </c>
      <c r="I368" s="87">
        <v>3.450717289449249</v>
      </c>
      <c r="J368" s="87">
        <v>-1.3254021932846624E-16</v>
      </c>
    </row>
    <row r="369" spans="1:11">
      <c r="A369" s="87" t="s">
        <v>327</v>
      </c>
      <c r="B369" s="87">
        <v>3325.1544642857143</v>
      </c>
      <c r="C369" s="87">
        <v>0.1562260140630656</v>
      </c>
      <c r="D369" s="87">
        <v>3.8366646903383859E-3</v>
      </c>
      <c r="E369" s="88">
        <v>5.6986479156911122E-5</v>
      </c>
      <c r="F369" s="87">
        <v>129.95648464961891</v>
      </c>
      <c r="G369" s="87">
        <v>3.870920259059448</v>
      </c>
      <c r="H369" s="87">
        <v>0.78039351849128591</v>
      </c>
      <c r="I369" s="87">
        <v>3.2274212971775209</v>
      </c>
      <c r="J369" s="87">
        <v>0</v>
      </c>
    </row>
    <row r="370" spans="1:11">
      <c r="A370" s="87" t="s">
        <v>327</v>
      </c>
      <c r="B370" s="87">
        <v>3667.5013943028498</v>
      </c>
      <c r="C370" s="87">
        <v>0.11403448649825909</v>
      </c>
      <c r="D370" s="87">
        <v>4.1756320598690406E-3</v>
      </c>
      <c r="E370" s="88">
        <v>9.6417242420102366E-5</v>
      </c>
      <c r="F370" s="87">
        <v>91.560149828016321</v>
      </c>
      <c r="G370" s="87">
        <v>3.8752923862450497</v>
      </c>
      <c r="H370" s="87">
        <v>0.81267805483459488</v>
      </c>
      <c r="I370" s="87">
        <v>2.808562622137714</v>
      </c>
      <c r="J370" s="87">
        <v>0</v>
      </c>
    </row>
    <row r="371" spans="1:11">
      <c r="A371" s="87" t="s">
        <v>327</v>
      </c>
      <c r="B371" s="87">
        <v>3506.9334615384591</v>
      </c>
      <c r="C371" s="87">
        <v>0.19249482691707362</v>
      </c>
      <c r="D371" s="87">
        <v>4.0220928685465564E-3</v>
      </c>
      <c r="E371" s="88">
        <v>6.1364118785876877E-5</v>
      </c>
      <c r="F371" s="87">
        <v>151.16611058319148</v>
      </c>
      <c r="G371" s="87">
        <v>3.7481289258455917</v>
      </c>
      <c r="H371" s="87">
        <v>0.76956389355037835</v>
      </c>
      <c r="I371" s="87">
        <v>2.9651302740770955</v>
      </c>
      <c r="J371" s="87">
        <v>-3.1967001988067781E-16</v>
      </c>
    </row>
    <row r="372" spans="1:11">
      <c r="A372" s="87" t="s">
        <v>327</v>
      </c>
      <c r="B372" s="87">
        <v>6426.6725164484451</v>
      </c>
      <c r="C372" s="87">
        <v>0.1581537562578289</v>
      </c>
      <c r="D372" s="87">
        <v>7.2311077683901931E-3</v>
      </c>
      <c r="E372" s="88">
        <v>1.0051646175722424E-4</v>
      </c>
      <c r="F372" s="87">
        <v>72.221934440800851</v>
      </c>
      <c r="G372" s="87">
        <v>3.4539585123526706</v>
      </c>
      <c r="H372" s="87">
        <v>0.81740030198736424</v>
      </c>
      <c r="I372" s="87">
        <v>1.9745784032844078</v>
      </c>
      <c r="J372" s="87">
        <v>0</v>
      </c>
    </row>
    <row r="373" spans="1:11">
      <c r="A373" s="87" t="s">
        <v>327</v>
      </c>
      <c r="B373" s="87">
        <v>1397.029227493917</v>
      </c>
      <c r="C373" s="87">
        <v>0.10408351523726317</v>
      </c>
      <c r="D373" s="87">
        <v>1.6770679228618694E-3</v>
      </c>
      <c r="E373" s="88">
        <v>8.5366580376945175E-5</v>
      </c>
      <c r="F373" s="87">
        <v>196.26019533122096</v>
      </c>
      <c r="G373" s="87">
        <v>4.623330624491774</v>
      </c>
      <c r="H373" s="87">
        <v>0.74585000253851752</v>
      </c>
      <c r="I373" s="87">
        <v>4.9114029785453805</v>
      </c>
      <c r="J373" s="87">
        <v>0</v>
      </c>
    </row>
    <row r="374" spans="1:11">
      <c r="A374" s="87" t="s">
        <v>327</v>
      </c>
      <c r="B374" s="87">
        <v>6484.3133370226942</v>
      </c>
      <c r="C374" s="87">
        <v>5.4362904454291788E-2</v>
      </c>
      <c r="D374" s="87">
        <v>7.3500985468292219E-3</v>
      </c>
      <c r="E374" s="88">
        <v>3.9863454093080425E-4</v>
      </c>
      <c r="F374" s="87">
        <v>25.025499273398424</v>
      </c>
      <c r="G374" s="87">
        <v>3.7619338827501214</v>
      </c>
      <c r="H374" s="87">
        <v>0.82658763308683381</v>
      </c>
      <c r="I374" s="87">
        <v>2.1888296166659096</v>
      </c>
      <c r="J374" s="87">
        <v>0</v>
      </c>
    </row>
    <row r="375" spans="1:11">
      <c r="A375" s="87" t="s">
        <v>327</v>
      </c>
      <c r="B375" s="87">
        <v>2434.4395022303333</v>
      </c>
      <c r="C375" s="87">
        <v>0.13214119823697931</v>
      </c>
      <c r="D375" s="87">
        <v>2.7904211960798615E-3</v>
      </c>
      <c r="E375" s="88" t="s">
        <v>326</v>
      </c>
      <c r="F375" s="87">
        <v>152.87283117909527</v>
      </c>
      <c r="G375" s="87">
        <v>4.1686147258724393</v>
      </c>
      <c r="H375" s="87">
        <v>0.7759325615475251</v>
      </c>
      <c r="I375" s="87">
        <v>3.5906543676329044</v>
      </c>
      <c r="J375" s="87">
        <v>0</v>
      </c>
    </row>
    <row r="376" spans="1:11">
      <c r="A376" s="87" t="s">
        <v>327</v>
      </c>
      <c r="B376" s="87">
        <v>12079.082683852921</v>
      </c>
      <c r="C376" s="87">
        <v>0.1209897550399172</v>
      </c>
      <c r="D376" s="87">
        <v>1.3735840257713777E-2</v>
      </c>
      <c r="E376" s="88">
        <v>3.5618904679735812E-4</v>
      </c>
      <c r="F376" s="87">
        <v>29.585776579164545</v>
      </c>
      <c r="G376" s="87">
        <v>3.3030347758579537</v>
      </c>
      <c r="H376" s="87">
        <v>0.82814859582221578</v>
      </c>
      <c r="I376" s="87">
        <v>1.6121171800706364</v>
      </c>
      <c r="J376" s="91">
        <v>0</v>
      </c>
    </row>
    <row r="377" spans="1:11">
      <c r="A377" s="87" t="s">
        <v>327</v>
      </c>
      <c r="B377" s="87">
        <v>3895.8210761640466</v>
      </c>
      <c r="C377" s="87">
        <v>0.14510155136959815</v>
      </c>
      <c r="D377" s="87">
        <v>4.5150322220362258E-3</v>
      </c>
      <c r="E377" s="88">
        <v>9.4928474023577074E-5</v>
      </c>
      <c r="F377" s="87">
        <v>104.17309731012145</v>
      </c>
      <c r="G377" s="87">
        <v>3.8453832380128254</v>
      </c>
      <c r="H377" s="87">
        <v>0.77391458013388403</v>
      </c>
      <c r="I377" s="87">
        <v>2.7608373653311746</v>
      </c>
      <c r="J377" s="91">
        <v>-1.6732073339116193E-16</v>
      </c>
    </row>
    <row r="378" spans="1:11">
      <c r="A378" s="87" t="s">
        <v>327</v>
      </c>
      <c r="B378" s="87">
        <v>6021.026661259797</v>
      </c>
      <c r="C378" s="87">
        <v>0.12852219658338804</v>
      </c>
      <c r="D378" s="87">
        <v>6.80093047982578E-3</v>
      </c>
      <c r="E378" s="88">
        <v>1.8603523489049885E-4</v>
      </c>
      <c r="F378" s="87">
        <v>63.333570676214158</v>
      </c>
      <c r="G378" s="87">
        <v>4.5533097283058499</v>
      </c>
      <c r="H378" s="87">
        <v>0.80885677825464086</v>
      </c>
      <c r="I378" s="87">
        <v>2.0995433826793906</v>
      </c>
      <c r="J378" s="91">
        <v>0</v>
      </c>
    </row>
    <row r="379" spans="1:11">
      <c r="A379" s="92" t="s">
        <v>327</v>
      </c>
      <c r="B379" s="92">
        <v>2409.6192330917861</v>
      </c>
      <c r="C379" s="92">
        <v>0.15749303866144745</v>
      </c>
      <c r="D379" s="92">
        <v>2.8290706585713836E-3</v>
      </c>
      <c r="E379" s="93">
        <v>8.4506000282159977E-5</v>
      </c>
      <c r="F379" s="92">
        <v>174.63588321949319</v>
      </c>
      <c r="G379" s="92">
        <v>3.9985197619419099</v>
      </c>
      <c r="H379" s="92">
        <v>0.74291658600211241</v>
      </c>
      <c r="I379" s="92">
        <v>3.5889631955560248</v>
      </c>
      <c r="J379" s="94">
        <v>1.2378327275003552E-16</v>
      </c>
      <c r="K379" s="95"/>
    </row>
    <row r="380" spans="1:11">
      <c r="A380" s="87" t="s">
        <v>263</v>
      </c>
      <c r="B380" s="87">
        <v>9365.9878558243472</v>
      </c>
      <c r="C380" s="87">
        <v>0.18958066183290373</v>
      </c>
      <c r="D380" s="87">
        <v>1.0674627612438099E-2</v>
      </c>
      <c r="E380" s="88">
        <v>3.6284028590351263E-4</v>
      </c>
      <c r="F380" s="87">
        <v>58.586361716960141</v>
      </c>
      <c r="G380" s="87">
        <v>3.3149596937199735</v>
      </c>
      <c r="H380" s="87">
        <v>0.80706148066901107</v>
      </c>
      <c r="I380" s="87">
        <v>1.8443292603044559</v>
      </c>
      <c r="J380" s="87">
        <v>-2.9054506542320051E-16</v>
      </c>
      <c r="K380" s="96"/>
    </row>
    <row r="381" spans="1:11">
      <c r="A381" s="87" t="s">
        <v>327</v>
      </c>
      <c r="B381" s="87">
        <v>7943.6335335542663</v>
      </c>
      <c r="C381" s="87">
        <v>0.19721342141541312</v>
      </c>
      <c r="D381" s="87">
        <v>9.1125481991639924E-3</v>
      </c>
      <c r="E381" s="88">
        <v>1.1097966517642315E-3</v>
      </c>
      <c r="F381" s="87">
        <v>70.435512902304652</v>
      </c>
      <c r="G381" s="87">
        <v>3.4112720181462883</v>
      </c>
      <c r="H381" s="87">
        <v>0.78436262431163439</v>
      </c>
      <c r="I381" s="87">
        <v>2.0317015617461029</v>
      </c>
      <c r="J381" s="87">
        <v>0</v>
      </c>
    </row>
    <row r="382" spans="1:11">
      <c r="A382" s="87" t="s">
        <v>327</v>
      </c>
      <c r="B382" s="87">
        <v>6761.111256854103</v>
      </c>
      <c r="C382" s="87">
        <v>0.20273668507294398</v>
      </c>
      <c r="D382" s="87">
        <v>7.8227095687158424E-3</v>
      </c>
      <c r="E382" s="88">
        <v>1.4642189719383554E-4</v>
      </c>
      <c r="F382" s="87">
        <v>85.473072508682833</v>
      </c>
      <c r="G382" s="87">
        <v>4.4528773408367908</v>
      </c>
      <c r="H382" s="87">
        <v>0.78557886411195121</v>
      </c>
      <c r="I382" s="87">
        <v>2.0990382240493712</v>
      </c>
      <c r="J382" s="87">
        <v>-3.8010110193978841E-16</v>
      </c>
    </row>
    <row r="383" spans="1:11">
      <c r="A383" s="87" t="s">
        <v>327</v>
      </c>
      <c r="B383" s="87">
        <v>9598.2381794564353</v>
      </c>
      <c r="C383" s="87">
        <v>0.19727895953267677</v>
      </c>
      <c r="D383" s="87">
        <v>1.1056366829776921E-2</v>
      </c>
      <c r="E383" s="88">
        <v>9.7844513823398729E-4</v>
      </c>
      <c r="F383" s="87">
        <v>59.219989164317639</v>
      </c>
      <c r="G383" s="87">
        <v>3.4474592756368221</v>
      </c>
      <c r="H383" s="87">
        <v>0.80493352498016524</v>
      </c>
      <c r="I383" s="87">
        <v>1.9025642894316142</v>
      </c>
      <c r="J383" s="87">
        <v>0</v>
      </c>
    </row>
    <row r="384" spans="1:11">
      <c r="A384" s="87" t="s">
        <v>327</v>
      </c>
      <c r="B384" s="87">
        <v>4162.1119629647774</v>
      </c>
      <c r="C384" s="87">
        <v>0.19853100100119891</v>
      </c>
      <c r="D384" s="87">
        <v>4.7511563753400241E-3</v>
      </c>
      <c r="E384" s="88">
        <v>8.2942444139005528E-5</v>
      </c>
      <c r="F384" s="87">
        <v>134.29345057670295</v>
      </c>
      <c r="G384" s="87">
        <v>3.6698596545689011</v>
      </c>
      <c r="H384" s="87">
        <v>0.77728376003161626</v>
      </c>
      <c r="I384" s="87">
        <v>2.4821456162770001</v>
      </c>
      <c r="J384" s="87">
        <v>1.9500848148126267E-16</v>
      </c>
    </row>
    <row r="385" spans="1:11">
      <c r="A385" s="87" t="s">
        <v>327</v>
      </c>
      <c r="B385" s="87">
        <v>9152.2032757593752</v>
      </c>
      <c r="C385" s="87">
        <v>0.22304440302779768</v>
      </c>
      <c r="D385" s="87">
        <v>1.0507276844542852E-2</v>
      </c>
      <c r="E385" s="88">
        <v>1.5550419855580078E-4</v>
      </c>
      <c r="F385" s="87">
        <v>69.605804509567193</v>
      </c>
      <c r="G385" s="87">
        <v>3.5000261814361062</v>
      </c>
      <c r="H385" s="87">
        <v>0.798737487951938</v>
      </c>
      <c r="I385" s="87">
        <v>1.9781451939904844</v>
      </c>
      <c r="J385" s="87">
        <v>2.5656697525368327E-16</v>
      </c>
    </row>
    <row r="386" spans="1:11">
      <c r="A386" s="87" t="s">
        <v>327</v>
      </c>
      <c r="B386" s="87">
        <v>5895.9797875816948</v>
      </c>
      <c r="C386" s="87">
        <v>0.14439486256683579</v>
      </c>
      <c r="D386" s="87">
        <v>5.1277076441493333E-3</v>
      </c>
      <c r="E386" s="88">
        <v>2.7758653182325854E-3</v>
      </c>
      <c r="F386" s="87">
        <v>102.80335314055138</v>
      </c>
      <c r="G386" s="87">
        <v>3.6781339908594837</v>
      </c>
      <c r="H386" s="87">
        <v>0.79101429188063266</v>
      </c>
      <c r="I386" s="87">
        <v>2.7361837531027229</v>
      </c>
      <c r="J386" s="87">
        <v>1.7650516013729527E-16</v>
      </c>
    </row>
    <row r="387" spans="1:11">
      <c r="A387" s="87" t="s">
        <v>327</v>
      </c>
      <c r="B387" s="87">
        <v>1369.6046551724132</v>
      </c>
      <c r="C387" s="87">
        <v>0.10491091237863036</v>
      </c>
      <c r="D387" s="87">
        <v>1.6483229516188469E-3</v>
      </c>
      <c r="E387" s="88">
        <v>8.4697119914054901E-5</v>
      </c>
      <c r="F387" s="87">
        <v>209.20751657290796</v>
      </c>
      <c r="G387" s="87">
        <v>4.7389665050666645</v>
      </c>
      <c r="H387" s="87">
        <v>0.74936712123126692</v>
      </c>
      <c r="I387" s="87">
        <v>4.56723821051495</v>
      </c>
      <c r="J387" s="87">
        <v>1.6414320369350871E-16</v>
      </c>
    </row>
    <row r="388" spans="1:11">
      <c r="A388" s="87" t="s">
        <v>327</v>
      </c>
      <c r="B388" s="87">
        <v>1399.0812510369994</v>
      </c>
      <c r="C388" s="87">
        <v>0.13815781167046659</v>
      </c>
      <c r="D388" s="87">
        <v>1.6817440568593896E-3</v>
      </c>
      <c r="E388" s="88">
        <v>5.0599212726653358E-5</v>
      </c>
      <c r="F388" s="87">
        <v>250.17095745255267</v>
      </c>
      <c r="G388" s="87">
        <v>4.5836011479200458</v>
      </c>
      <c r="H388" s="87">
        <v>0.72122476822128956</v>
      </c>
      <c r="I388" s="87">
        <v>4.496747045043703</v>
      </c>
      <c r="J388" s="87">
        <v>0</v>
      </c>
    </row>
    <row r="389" spans="1:11">
      <c r="A389" s="87" t="s">
        <v>327</v>
      </c>
      <c r="B389" s="87">
        <v>2305.7717112415739</v>
      </c>
      <c r="C389" s="87">
        <v>0.11679673201967074</v>
      </c>
      <c r="D389" s="87">
        <v>2.711282344569473E-3</v>
      </c>
      <c r="E389" s="88">
        <v>1.0060350073064845E-4</v>
      </c>
      <c r="F389" s="87">
        <v>137.42109095703864</v>
      </c>
      <c r="G389" s="87">
        <v>3.9443404545452716</v>
      </c>
      <c r="H389" s="87">
        <v>0.76121673124088263</v>
      </c>
      <c r="I389" s="87">
        <v>3.4802079068112763</v>
      </c>
      <c r="J389" s="87">
        <v>0</v>
      </c>
    </row>
    <row r="390" spans="1:11">
      <c r="A390" s="87" t="s">
        <v>327</v>
      </c>
      <c r="B390" s="87">
        <v>450.19020270270278</v>
      </c>
      <c r="C390" s="87">
        <v>9.8884297487635081E-2</v>
      </c>
      <c r="D390" s="87">
        <v>5.7923571530145001E-4</v>
      </c>
      <c r="E390" s="88" t="s">
        <v>326</v>
      </c>
      <c r="F390" s="87">
        <v>447.6891253099966</v>
      </c>
      <c r="G390" s="87">
        <v>5.5833910622079816</v>
      </c>
      <c r="H390" s="87">
        <v>0.59520307010431339</v>
      </c>
      <c r="I390" s="87">
        <v>6.0058154963643968</v>
      </c>
      <c r="J390" s="87">
        <v>-1.0594736866361071E-16</v>
      </c>
    </row>
    <row r="391" spans="1:11">
      <c r="A391" s="87" t="s">
        <v>327</v>
      </c>
      <c r="B391" s="87">
        <v>1291.6474328838297</v>
      </c>
      <c r="C391" s="87">
        <v>0.12199276065307151</v>
      </c>
      <c r="D391" s="87">
        <v>1.590249321896107E-3</v>
      </c>
      <c r="E391" s="88">
        <v>6.2321294266192809E-5</v>
      </c>
      <c r="F391" s="87">
        <v>225.33486667788128</v>
      </c>
      <c r="G391" s="87">
        <v>4.8147994422674554</v>
      </c>
      <c r="H391" s="87">
        <v>0.71597045911072132</v>
      </c>
      <c r="I391" s="87">
        <v>3.7684958185777746</v>
      </c>
      <c r="J391" s="87">
        <v>0</v>
      </c>
    </row>
    <row r="392" spans="1:11">
      <c r="A392" s="87" t="s">
        <v>327</v>
      </c>
      <c r="B392" s="87">
        <v>1893.6559193821417</v>
      </c>
      <c r="C392" s="87">
        <v>0.13501829434673293</v>
      </c>
      <c r="D392" s="87">
        <v>2.3094046118318258E-3</v>
      </c>
      <c r="E392" s="88">
        <v>6.019626138403771E-5</v>
      </c>
      <c r="F392" s="87">
        <v>182.88075945637797</v>
      </c>
      <c r="G392" s="87">
        <v>4.1493148030834739</v>
      </c>
      <c r="H392" s="87">
        <v>0.72897966064410824</v>
      </c>
      <c r="I392" s="87">
        <v>3.7579320441633857</v>
      </c>
      <c r="J392" s="87">
        <v>2.2784258554831439E-16</v>
      </c>
    </row>
    <row r="393" spans="1:11">
      <c r="A393" s="87" t="s">
        <v>327</v>
      </c>
      <c r="B393" s="87">
        <v>6683.1639497161414</v>
      </c>
      <c r="C393" s="87">
        <v>0.15288162746508649</v>
      </c>
      <c r="D393" s="87">
        <v>7.6013829684786569E-3</v>
      </c>
      <c r="E393" s="88">
        <v>1.5864636182805425E-4</v>
      </c>
      <c r="F393" s="87">
        <v>66.23635383961502</v>
      </c>
      <c r="G393" s="87">
        <v>3.4835807150788343</v>
      </c>
      <c r="H393" s="87">
        <v>0.80566667855361884</v>
      </c>
      <c r="I393" s="87">
        <v>2.2881770285379295</v>
      </c>
      <c r="J393" s="91">
        <v>0</v>
      </c>
    </row>
    <row r="394" spans="1:11">
      <c r="A394" s="87" t="s">
        <v>327</v>
      </c>
      <c r="B394" s="87">
        <v>4404.385703711012</v>
      </c>
      <c r="C394" s="87">
        <v>0.20169647339565275</v>
      </c>
      <c r="D394" s="87">
        <v>5.1503469104958724E-3</v>
      </c>
      <c r="E394" s="88">
        <v>9.7912920643382215E-5</v>
      </c>
      <c r="F394" s="87">
        <v>127.20045775460184</v>
      </c>
      <c r="G394" s="87">
        <v>3.6419330295954992</v>
      </c>
      <c r="H394" s="87">
        <v>0.78613632742106587</v>
      </c>
      <c r="I394" s="87">
        <v>2.6944942563737717</v>
      </c>
      <c r="J394" s="91">
        <v>0</v>
      </c>
    </row>
    <row r="395" spans="1:11">
      <c r="A395" s="87" t="s">
        <v>327</v>
      </c>
      <c r="B395" s="87">
        <v>6237.9484938830083</v>
      </c>
      <c r="C395" s="87">
        <v>0.2216774371640067</v>
      </c>
      <c r="D395" s="87">
        <v>7.2086764147250995E-3</v>
      </c>
      <c r="E395" s="88">
        <v>6.1875077885166724E-4</v>
      </c>
      <c r="F395" s="87">
        <v>100.47036946313683</v>
      </c>
      <c r="G395" s="87">
        <v>3.4416308651511871</v>
      </c>
      <c r="H395" s="87">
        <v>0.79302565402897296</v>
      </c>
      <c r="I395" s="87">
        <v>2.4246085663850634</v>
      </c>
      <c r="J395" s="91">
        <v>2.1287481784045791E-16</v>
      </c>
    </row>
    <row r="396" spans="1:11">
      <c r="A396" s="92" t="s">
        <v>327</v>
      </c>
      <c r="B396" s="92">
        <v>5827.314529914529</v>
      </c>
      <c r="C396" s="92">
        <v>0.19923041475417128</v>
      </c>
      <c r="D396" s="92">
        <v>6.7770013061488679E-3</v>
      </c>
      <c r="E396" s="93">
        <v>1.1907583485736672E-4</v>
      </c>
      <c r="F396" s="92">
        <v>95.282408636967787</v>
      </c>
      <c r="G396" s="92">
        <v>3.5113436444954766</v>
      </c>
      <c r="H396" s="92">
        <v>0.78198136907336835</v>
      </c>
      <c r="I396" s="92">
        <v>1.9840702304280975</v>
      </c>
      <c r="J396" s="94">
        <v>0</v>
      </c>
      <c r="K396" s="95"/>
    </row>
    <row r="397" spans="1:11">
      <c r="A397" s="87" t="s">
        <v>265</v>
      </c>
      <c r="B397" s="87">
        <v>9698.7386081660279</v>
      </c>
      <c r="C397" s="87">
        <v>0.261457911500595</v>
      </c>
      <c r="D397" s="87">
        <v>1.1358941855003194E-2</v>
      </c>
      <c r="E397" s="88">
        <v>8.8087901654027348E-4</v>
      </c>
      <c r="F397" s="87">
        <v>77.680901617348809</v>
      </c>
      <c r="G397" s="87">
        <v>7.9020255445116243</v>
      </c>
      <c r="H397" s="87">
        <v>0.80111711529407081</v>
      </c>
      <c r="I397" s="87">
        <v>1.78947953782653</v>
      </c>
      <c r="J397" s="87">
        <v>-5.0248723988372882E-16</v>
      </c>
      <c r="K397" s="96"/>
    </row>
    <row r="398" spans="1:11">
      <c r="A398" s="87" t="s">
        <v>327</v>
      </c>
      <c r="B398" s="87">
        <v>10894.945374325534</v>
      </c>
      <c r="C398" s="87">
        <v>0.26132129766318601</v>
      </c>
      <c r="D398" s="87">
        <v>1.2803611365345916E-2</v>
      </c>
      <c r="E398" s="88">
        <v>3.9193741353148133E-4</v>
      </c>
      <c r="F398" s="87">
        <v>65.599838003012323</v>
      </c>
      <c r="G398" s="87">
        <v>5.910237656253635</v>
      </c>
      <c r="H398" s="87">
        <v>0.804993264302997</v>
      </c>
      <c r="I398" s="87">
        <v>1.7435722351602776</v>
      </c>
      <c r="J398" s="87">
        <v>0</v>
      </c>
    </row>
    <row r="399" spans="1:11">
      <c r="A399" s="87" t="s">
        <v>327</v>
      </c>
      <c r="B399" s="87">
        <v>706.39437781109405</v>
      </c>
      <c r="C399" s="87">
        <v>0.21110061133134161</v>
      </c>
      <c r="D399" s="87">
        <v>8.973774546369252E-4</v>
      </c>
      <c r="E399" s="88" t="s">
        <v>326</v>
      </c>
      <c r="F399" s="87">
        <v>585.65819722303479</v>
      </c>
      <c r="G399" s="87">
        <v>5.9443468671408821</v>
      </c>
      <c r="H399" s="87">
        <v>0.57991087392369434</v>
      </c>
      <c r="I399" s="87">
        <v>7.1175729840015771</v>
      </c>
      <c r="J399" s="87">
        <v>3.3587998622303447E-16</v>
      </c>
    </row>
    <row r="400" spans="1:11">
      <c r="A400" s="87" t="s">
        <v>327</v>
      </c>
      <c r="B400" s="87">
        <v>8605.9306077526016</v>
      </c>
      <c r="C400" s="87">
        <v>0.2035866117928079</v>
      </c>
      <c r="D400" s="87">
        <v>9.9804355375143049E-3</v>
      </c>
      <c r="E400" s="88">
        <v>3.0535507449359531E-4</v>
      </c>
      <c r="F400" s="87">
        <v>66.741548065392223</v>
      </c>
      <c r="G400" s="87">
        <v>4.6902987117951112</v>
      </c>
      <c r="H400" s="87">
        <v>0.79240437743664449</v>
      </c>
      <c r="I400" s="87">
        <v>1.9598300334536758</v>
      </c>
      <c r="J400" s="87">
        <v>0</v>
      </c>
    </row>
    <row r="401" spans="1:11">
      <c r="A401" s="87" t="s">
        <v>327</v>
      </c>
      <c r="B401" s="87">
        <v>7935.2746172441502</v>
      </c>
      <c r="C401" s="87">
        <v>0.28084461213766726</v>
      </c>
      <c r="D401" s="87">
        <v>9.2704532507986159E-3</v>
      </c>
      <c r="E401" s="88">
        <v>2.2749003668745831E-4</v>
      </c>
      <c r="F401" s="87">
        <v>97.88753608059028</v>
      </c>
      <c r="G401" s="87">
        <v>3.5942225491225912</v>
      </c>
      <c r="H401" s="87">
        <v>0.77560731000616134</v>
      </c>
      <c r="I401" s="87">
        <v>1.8919330200915259</v>
      </c>
      <c r="J401" s="87">
        <v>0</v>
      </c>
    </row>
    <row r="402" spans="1:11">
      <c r="A402" s="87" t="s">
        <v>327</v>
      </c>
      <c r="B402" s="87">
        <v>3152.7659509504597</v>
      </c>
      <c r="C402" s="87">
        <v>0.29793166149129474</v>
      </c>
      <c r="D402" s="87">
        <v>3.7569117262495331E-3</v>
      </c>
      <c r="E402" s="88" t="s">
        <v>326</v>
      </c>
      <c r="F402" s="87">
        <v>240.44112284026798</v>
      </c>
      <c r="G402" s="87">
        <v>5.200755323228158</v>
      </c>
      <c r="H402" s="87">
        <v>0.71818085772765439</v>
      </c>
      <c r="I402" s="87">
        <v>3.3408183742336255</v>
      </c>
      <c r="J402" s="87">
        <v>0</v>
      </c>
    </row>
    <row r="403" spans="1:11">
      <c r="A403" s="87" t="s">
        <v>327</v>
      </c>
      <c r="B403" s="87">
        <v>2538.9732676056342</v>
      </c>
      <c r="C403" s="87">
        <v>0.29297519256222571</v>
      </c>
      <c r="D403" s="87">
        <v>2.990751768198973E-3</v>
      </c>
      <c r="E403" s="88" t="s">
        <v>326</v>
      </c>
      <c r="F403" s="87">
        <v>300.78337395790027</v>
      </c>
      <c r="G403" s="87">
        <v>4.3580103082855768</v>
      </c>
      <c r="H403" s="87">
        <v>0.72089124388581549</v>
      </c>
      <c r="I403" s="87">
        <v>3.5932562631032701</v>
      </c>
      <c r="J403" s="87">
        <v>0</v>
      </c>
    </row>
    <row r="404" spans="1:11">
      <c r="A404" s="87" t="s">
        <v>327</v>
      </c>
      <c r="B404" s="87">
        <v>4621.2435187395558</v>
      </c>
      <c r="C404" s="87">
        <v>0.38330526434311596</v>
      </c>
      <c r="D404" s="87">
        <v>5.4954610758103581E-3</v>
      </c>
      <c r="E404" s="88" t="s">
        <v>326</v>
      </c>
      <c r="F404" s="87">
        <v>219.53342496524036</v>
      </c>
      <c r="G404" s="87">
        <v>4.1594753110112608</v>
      </c>
      <c r="H404" s="87">
        <v>0.75309414493222504</v>
      </c>
      <c r="I404" s="87">
        <v>3.0682143604135117</v>
      </c>
      <c r="J404" s="87">
        <v>-2.7837867219669786E-16</v>
      </c>
    </row>
    <row r="405" spans="1:11">
      <c r="A405" s="87" t="s">
        <v>327</v>
      </c>
      <c r="B405" s="87">
        <v>1368.037016960069</v>
      </c>
      <c r="C405" s="87">
        <v>0.31434853528012274</v>
      </c>
      <c r="D405" s="87">
        <v>1.6466685763833928E-3</v>
      </c>
      <c r="E405" s="88" t="s">
        <v>326</v>
      </c>
      <c r="F405" s="87">
        <v>519.66434888104516</v>
      </c>
      <c r="G405" s="87">
        <v>5.0335770033498459</v>
      </c>
      <c r="H405" s="87">
        <v>0.63971014785881231</v>
      </c>
      <c r="I405" s="87">
        <v>4.3082694415881129</v>
      </c>
      <c r="J405" s="87">
        <v>3.2765034568285648E-16</v>
      </c>
    </row>
    <row r="406" spans="1:11">
      <c r="A406" s="87" t="s">
        <v>327</v>
      </c>
      <c r="B406" s="87">
        <v>6379.1408476658489</v>
      </c>
      <c r="C406" s="87">
        <v>0.37588010228623425</v>
      </c>
      <c r="D406" s="87">
        <v>7.3705161848801664E-3</v>
      </c>
      <c r="E406" s="88">
        <v>1.1886484847658172E-4</v>
      </c>
      <c r="F406" s="87">
        <v>163.66833896195533</v>
      </c>
      <c r="G406" s="87">
        <v>4.6838244573098606</v>
      </c>
      <c r="H406" s="87">
        <v>0.75746451380357049</v>
      </c>
      <c r="I406" s="87">
        <v>2.121939070959193</v>
      </c>
      <c r="J406" s="87">
        <v>3.5745937249968683E-16</v>
      </c>
    </row>
    <row r="407" spans="1:11">
      <c r="A407" s="87" t="s">
        <v>327</v>
      </c>
      <c r="B407" s="87">
        <v>16941.825735294122</v>
      </c>
      <c r="C407" s="87">
        <v>0.26726356756319242</v>
      </c>
      <c r="D407" s="87">
        <v>1.9701002039788154E-2</v>
      </c>
      <c r="E407" s="88">
        <v>4.761961218242547E-4</v>
      </c>
      <c r="F407" s="87">
        <v>44.341452222068426</v>
      </c>
      <c r="G407" s="87">
        <v>3.3990138749321801</v>
      </c>
      <c r="H407" s="87">
        <v>0.79614544137818011</v>
      </c>
      <c r="I407" s="87">
        <v>1.252378207426323</v>
      </c>
      <c r="J407" s="87">
        <v>-4.1729364724855084E-16</v>
      </c>
    </row>
    <row r="408" spans="1:11">
      <c r="A408" s="87" t="s">
        <v>327</v>
      </c>
      <c r="B408" s="87">
        <v>3073.9943355664436</v>
      </c>
      <c r="C408" s="87">
        <v>0.25688766613612835</v>
      </c>
      <c r="D408" s="87">
        <v>3.6504145376405721E-3</v>
      </c>
      <c r="E408" s="88">
        <v>7.4995754390687257E-5</v>
      </c>
      <c r="F408" s="87">
        <v>219.7350834974111</v>
      </c>
      <c r="G408" s="87">
        <v>6.5714964080224423</v>
      </c>
      <c r="H408" s="87">
        <v>0.73995216581564693</v>
      </c>
      <c r="I408" s="87">
        <v>3.165685968374917</v>
      </c>
      <c r="J408" s="87">
        <v>-3.4155299481959323E-16</v>
      </c>
    </row>
    <row r="409" spans="1:11">
      <c r="A409" s="87" t="s">
        <v>327</v>
      </c>
      <c r="B409" s="87">
        <v>10692.253424657538</v>
      </c>
      <c r="C409" s="87">
        <v>0.23905798447502072</v>
      </c>
      <c r="D409" s="87">
        <v>1.2335476564032395E-2</v>
      </c>
      <c r="E409" s="88">
        <v>2.9680660247289762E-4</v>
      </c>
      <c r="F409" s="87">
        <v>63.666760578691111</v>
      </c>
      <c r="G409" s="87">
        <v>3.42039705327733</v>
      </c>
      <c r="H409" s="87">
        <v>0.80030034647188475</v>
      </c>
      <c r="I409" s="87">
        <v>1.7506005272567278</v>
      </c>
      <c r="J409" s="87">
        <v>0</v>
      </c>
    </row>
    <row r="410" spans="1:11">
      <c r="A410" s="87" t="s">
        <v>327</v>
      </c>
      <c r="B410" s="87">
        <v>14341.691660727023</v>
      </c>
      <c r="C410" s="87">
        <v>0.20648181424959863</v>
      </c>
      <c r="D410" s="87">
        <v>1.6116278286865016E-2</v>
      </c>
      <c r="E410" s="88">
        <v>5.2512148322664287E-4</v>
      </c>
      <c r="F410" s="87">
        <v>43.76297466310082</v>
      </c>
      <c r="G410" s="87">
        <v>4.3621001327198217</v>
      </c>
      <c r="H410" s="87">
        <v>0.80272440537815726</v>
      </c>
      <c r="I410" s="87">
        <v>1.2694390508995119</v>
      </c>
      <c r="J410" s="87">
        <v>-6.4158281597920224E-16</v>
      </c>
    </row>
    <row r="411" spans="1:11">
      <c r="A411" s="87" t="s">
        <v>327</v>
      </c>
      <c r="B411" s="87">
        <v>5064.4364850427355</v>
      </c>
      <c r="C411" s="87">
        <v>0.31856299440844177</v>
      </c>
      <c r="D411" s="87">
        <v>5.8706103345217159E-3</v>
      </c>
      <c r="E411" s="88">
        <v>1.4264376852032141E-4</v>
      </c>
      <c r="F411" s="87">
        <v>172.44304789631076</v>
      </c>
      <c r="G411" s="87">
        <v>5.3735491444176517</v>
      </c>
      <c r="H411" s="87">
        <v>0.76678198004245113</v>
      </c>
      <c r="I411" s="87">
        <v>4.5160163906888569</v>
      </c>
      <c r="J411" s="87">
        <v>2.9280161590320836E-16</v>
      </c>
    </row>
    <row r="412" spans="1:11">
      <c r="A412" s="87" t="s">
        <v>327</v>
      </c>
      <c r="B412" s="87">
        <v>1185.1211634790529</v>
      </c>
      <c r="C412" s="87">
        <v>0.39181415356620641</v>
      </c>
      <c r="D412" s="87">
        <v>1.4934955208738962E-3</v>
      </c>
      <c r="E412" s="88" t="s">
        <v>326</v>
      </c>
      <c r="F412" s="87">
        <v>665.974572295695</v>
      </c>
      <c r="G412" s="87">
        <v>6.3937941183084703</v>
      </c>
      <c r="H412" s="87">
        <v>0.55285636860324383</v>
      </c>
      <c r="I412" s="87">
        <v>6.9346773626413203</v>
      </c>
      <c r="J412" s="87">
        <v>3.2050535599167798E-16</v>
      </c>
    </row>
    <row r="413" spans="1:11">
      <c r="A413" s="87" t="s">
        <v>327</v>
      </c>
      <c r="B413" s="87">
        <v>51322.008516430054</v>
      </c>
      <c r="C413" s="87">
        <v>0.19290802874574536</v>
      </c>
      <c r="D413" s="87">
        <v>5.8729885410566333E-2</v>
      </c>
      <c r="E413" s="88">
        <v>1.9976219664655055E-3</v>
      </c>
      <c r="F413" s="87">
        <v>11.112346993901506</v>
      </c>
      <c r="G413" s="87">
        <v>4.0181955038497952</v>
      </c>
      <c r="H413" s="87">
        <v>0.82076778059475053</v>
      </c>
      <c r="I413" s="87">
        <v>0.91616251983185837</v>
      </c>
      <c r="J413" s="87">
        <v>-9.6506513015390855E-16</v>
      </c>
    </row>
    <row r="414" spans="1:11">
      <c r="A414" s="87" t="s">
        <v>327</v>
      </c>
      <c r="B414" s="87">
        <v>3654.7388268703476</v>
      </c>
      <c r="C414" s="87">
        <v>0.13347465873172307</v>
      </c>
      <c r="D414" s="87">
        <v>4.1797255260326112E-3</v>
      </c>
      <c r="E414" s="88">
        <v>2.1441544082788128E-4</v>
      </c>
      <c r="F414" s="87">
        <v>107.30282443364563</v>
      </c>
      <c r="G414" s="87">
        <v>5.7948948616180633</v>
      </c>
      <c r="H414" s="87">
        <v>0.77335591102624668</v>
      </c>
      <c r="I414" s="87">
        <v>2.5874867623974613</v>
      </c>
      <c r="J414" s="91">
        <v>0</v>
      </c>
    </row>
    <row r="415" spans="1:11">
      <c r="A415" s="87" t="s">
        <v>327</v>
      </c>
      <c r="B415" s="87">
        <v>3626.4314500469754</v>
      </c>
      <c r="C415" s="87">
        <v>0.23461073533370858</v>
      </c>
      <c r="D415" s="87">
        <v>4.3588429270201194E-3</v>
      </c>
      <c r="E415" s="88">
        <v>1.2052226583971183E-4</v>
      </c>
      <c r="F415" s="87">
        <v>168.74668034953248</v>
      </c>
      <c r="G415" s="87">
        <v>3.9120281061704034</v>
      </c>
      <c r="H415" s="87">
        <v>0.74901602259118538</v>
      </c>
      <c r="I415" s="87">
        <v>3.0913593968977304</v>
      </c>
      <c r="J415" s="91">
        <v>0</v>
      </c>
    </row>
    <row r="416" spans="1:11">
      <c r="A416" s="92" t="s">
        <v>327</v>
      </c>
      <c r="B416" s="92">
        <v>8984.2046262188542</v>
      </c>
      <c r="C416" s="92">
        <v>0.1476358670272184</v>
      </c>
      <c r="D416" s="92">
        <v>1.056443698606003E-2</v>
      </c>
      <c r="E416" s="93">
        <v>1.7517774197734427E-3</v>
      </c>
      <c r="F416" s="92">
        <v>45.895637319730895</v>
      </c>
      <c r="G416" s="92">
        <v>3.3929156246757333</v>
      </c>
      <c r="H416" s="92">
        <v>0.80082930456733203</v>
      </c>
      <c r="I416" s="92">
        <v>1.8439074673434031</v>
      </c>
      <c r="J416" s="94">
        <v>-2.8393441118473246E-16</v>
      </c>
      <c r="K416" s="95"/>
    </row>
    <row r="417" spans="1:11">
      <c r="A417" s="87" t="s">
        <v>267</v>
      </c>
      <c r="B417" s="87">
        <v>10347.394366125758</v>
      </c>
      <c r="C417" s="87">
        <v>0.29122585043645283</v>
      </c>
      <c r="D417" s="87">
        <v>1.2140845560187866E-2</v>
      </c>
      <c r="E417" s="88" t="s">
        <v>326</v>
      </c>
      <c r="F417" s="87">
        <v>78.392244192864652</v>
      </c>
      <c r="G417" s="87">
        <v>3.3803857667113544</v>
      </c>
      <c r="H417" s="87">
        <v>0.7887618606787713</v>
      </c>
      <c r="I417" s="87">
        <v>1.652038616664665</v>
      </c>
      <c r="J417" s="87">
        <v>0</v>
      </c>
      <c r="K417" s="96"/>
    </row>
    <row r="418" spans="1:11">
      <c r="A418" s="87" t="s">
        <v>327</v>
      </c>
      <c r="B418" s="87">
        <v>112626.09701768824</v>
      </c>
      <c r="C418" s="87">
        <v>0.46902668859131125</v>
      </c>
      <c r="D418" s="87">
        <v>0.12999578711822835</v>
      </c>
      <c r="E418" s="88">
        <v>2.2399820635040228E-4</v>
      </c>
      <c r="F418" s="87">
        <v>12.101437185185564</v>
      </c>
      <c r="G418" s="87">
        <v>3.2090328426819292</v>
      </c>
      <c r="H418" s="87">
        <v>0.81998335345674245</v>
      </c>
      <c r="I418" s="87">
        <v>0.72144833761587013</v>
      </c>
      <c r="J418" s="87">
        <v>0</v>
      </c>
    </row>
    <row r="419" spans="1:11">
      <c r="A419" s="87" t="s">
        <v>327</v>
      </c>
      <c r="B419" s="87">
        <v>67239.154125817033</v>
      </c>
      <c r="C419" s="87">
        <v>0.50962097501869408</v>
      </c>
      <c r="D419" s="87">
        <v>7.7879013540849043E-2</v>
      </c>
      <c r="E419" s="88">
        <v>1.0054395233933122E-4</v>
      </c>
      <c r="F419" s="87">
        <v>21.964418913552258</v>
      </c>
      <c r="G419" s="87">
        <v>3.2943066262734466</v>
      </c>
      <c r="H419" s="87">
        <v>0.81486642562012912</v>
      </c>
      <c r="I419" s="87">
        <v>0.84252330852269364</v>
      </c>
      <c r="J419" s="87">
        <v>0</v>
      </c>
    </row>
    <row r="420" spans="1:11">
      <c r="A420" s="87" t="s">
        <v>327</v>
      </c>
      <c r="B420" s="87">
        <v>255954.40809523794</v>
      </c>
      <c r="C420" s="87">
        <v>0.31008819178181068</v>
      </c>
      <c r="D420" s="87">
        <v>0.29633788661513055</v>
      </c>
      <c r="E420" s="88">
        <v>2.23305485899526E-4</v>
      </c>
      <c r="F420" s="87">
        <v>3.5033543166022079</v>
      </c>
      <c r="G420" s="87">
        <v>3.1105913172155053</v>
      </c>
      <c r="H420" s="87">
        <v>0.8204625671433099</v>
      </c>
      <c r="I420" s="87">
        <v>0.62911862713085653</v>
      </c>
      <c r="J420" s="87">
        <v>0</v>
      </c>
    </row>
    <row r="421" spans="1:11">
      <c r="A421" s="87" t="s">
        <v>327</v>
      </c>
      <c r="B421" s="87">
        <v>20009.004176365874</v>
      </c>
      <c r="C421" s="87">
        <v>0.53808331241554308</v>
      </c>
      <c r="D421" s="87">
        <v>2.3195008935212053E-2</v>
      </c>
      <c r="E421" s="88" t="s">
        <v>326</v>
      </c>
      <c r="F421" s="87">
        <v>76.739658441322064</v>
      </c>
      <c r="G421" s="87">
        <v>3.9468041710159585</v>
      </c>
      <c r="H421" s="87">
        <v>0.79274709098916862</v>
      </c>
      <c r="I421" s="87">
        <v>1.1539694246919578</v>
      </c>
      <c r="J421" s="87">
        <v>0</v>
      </c>
    </row>
    <row r="422" spans="1:11">
      <c r="A422" s="87" t="s">
        <v>327</v>
      </c>
      <c r="B422" s="87">
        <v>17444.423551360833</v>
      </c>
      <c r="C422" s="87">
        <v>0.48700936277580503</v>
      </c>
      <c r="D422" s="87">
        <v>2.0478419819745866E-2</v>
      </c>
      <c r="E422" s="88">
        <v>7.8507032175138258E-5</v>
      </c>
      <c r="F422" s="87">
        <v>77.95307311688758</v>
      </c>
      <c r="G422" s="87">
        <v>3.2582004471762644</v>
      </c>
      <c r="H422" s="87">
        <v>0.79268320021065375</v>
      </c>
      <c r="I422" s="87">
        <v>1.332151257993617</v>
      </c>
      <c r="J422" s="87">
        <v>4.0925959890130534E-16</v>
      </c>
    </row>
    <row r="423" spans="1:11">
      <c r="A423" s="87" t="s">
        <v>327</v>
      </c>
      <c r="B423" s="87">
        <v>80759.377350706913</v>
      </c>
      <c r="C423" s="87">
        <v>0.3651553407841025</v>
      </c>
      <c r="D423" s="87">
        <v>9.3766580472945879E-2</v>
      </c>
      <c r="E423" s="88">
        <v>1.5611515446293403E-4</v>
      </c>
      <c r="F423" s="87">
        <v>13.015643260812976</v>
      </c>
      <c r="G423" s="87">
        <v>3.1562043415427108</v>
      </c>
      <c r="H423" s="87">
        <v>0.81838283982553595</v>
      </c>
      <c r="I423" s="87">
        <v>0.79239216829340764</v>
      </c>
      <c r="J423" s="87">
        <v>0</v>
      </c>
    </row>
    <row r="424" spans="1:11">
      <c r="A424" s="87" t="s">
        <v>327</v>
      </c>
      <c r="B424" s="87">
        <v>5644.8078082191769</v>
      </c>
      <c r="C424" s="87">
        <v>0.54313924632186272</v>
      </c>
      <c r="D424" s="87">
        <v>7.0797415689738217E-3</v>
      </c>
      <c r="E424" s="88" t="s">
        <v>326</v>
      </c>
      <c r="F424" s="87">
        <v>221.44126653784869</v>
      </c>
      <c r="G424" s="87">
        <v>3.4413850758277156</v>
      </c>
      <c r="H424" s="87">
        <v>0.66259874272495567</v>
      </c>
      <c r="I424" s="87">
        <v>2.3241007396803406</v>
      </c>
      <c r="J424" s="87">
        <v>2.2209664216118041E-16</v>
      </c>
    </row>
    <row r="425" spans="1:11">
      <c r="A425" s="87" t="s">
        <v>327</v>
      </c>
      <c r="B425" s="87">
        <v>32035.58824296268</v>
      </c>
      <c r="C425" s="87">
        <v>0.251863013457651</v>
      </c>
      <c r="D425" s="87">
        <v>3.6597287667072063E-2</v>
      </c>
      <c r="E425" s="88" t="s">
        <v>326</v>
      </c>
      <c r="F425" s="87">
        <v>23.381387829863012</v>
      </c>
      <c r="G425" s="87">
        <v>4.4742076306351537</v>
      </c>
      <c r="H425" s="87">
        <v>0.82225801359501682</v>
      </c>
      <c r="I425" s="87">
        <v>1.0543376255372954</v>
      </c>
      <c r="J425" s="87">
        <v>7.5312032567494292E-16</v>
      </c>
    </row>
    <row r="426" spans="1:11">
      <c r="A426" s="87"/>
      <c r="B426" s="87">
        <v>4362.7875586854461</v>
      </c>
      <c r="C426" s="87">
        <v>0.52724568786102044</v>
      </c>
      <c r="D426" s="87">
        <v>5.302308031166326E-3</v>
      </c>
      <c r="E426" s="88" t="s">
        <v>326</v>
      </c>
      <c r="F426" s="87">
        <v>294.77872243547824</v>
      </c>
      <c r="G426" s="87">
        <v>4.3592980893428974</v>
      </c>
      <c r="H426" s="87">
        <v>0.7181953277550015</v>
      </c>
      <c r="I426" s="87">
        <v>5.097891405747732</v>
      </c>
      <c r="J426" s="87">
        <v>0</v>
      </c>
    </row>
    <row r="427" spans="1:11">
      <c r="A427" s="87"/>
      <c r="B427" s="87">
        <v>7477.2970824949707</v>
      </c>
      <c r="C427" s="87">
        <v>0.54263703787717732</v>
      </c>
      <c r="D427" s="87">
        <v>8.5873592433063188E-3</v>
      </c>
      <c r="E427" s="88" t="s">
        <v>326</v>
      </c>
      <c r="F427" s="87">
        <v>201.78990775160136</v>
      </c>
      <c r="G427" s="87">
        <v>5.6503315426583738</v>
      </c>
      <c r="H427" s="87">
        <v>0.75709110403429214</v>
      </c>
      <c r="I427" s="87">
        <v>2.5756398184524385</v>
      </c>
      <c r="J427" s="87">
        <v>2.4411875483228397E-16</v>
      </c>
    </row>
    <row r="428" spans="1:11">
      <c r="A428" s="87" t="s">
        <v>327</v>
      </c>
      <c r="B428" s="87">
        <v>145.11400000000006</v>
      </c>
      <c r="C428" s="87">
        <v>0.45671504675793073</v>
      </c>
      <c r="D428" s="87">
        <v>4.0823348156939784E-4</v>
      </c>
      <c r="E428" s="88" t="s">
        <v>326</v>
      </c>
      <c r="F428" s="87">
        <v>1621.2465756874565</v>
      </c>
      <c r="G428" s="87">
        <v>5.4013083097249366</v>
      </c>
      <c r="H428" s="87">
        <v>0.14232397141758224</v>
      </c>
      <c r="I428" s="87">
        <v>14.925215851557164</v>
      </c>
      <c r="J428" s="87">
        <v>4.4069753330658998E-17</v>
      </c>
    </row>
    <row r="429" spans="1:11">
      <c r="A429" s="87" t="s">
        <v>327</v>
      </c>
      <c r="B429" s="87">
        <v>79382.969863013641</v>
      </c>
      <c r="C429" s="87">
        <v>0.62172975159745747</v>
      </c>
      <c r="D429" s="87">
        <v>9.2283923446706662E-2</v>
      </c>
      <c r="E429" s="88">
        <v>1.00925921694391E-4</v>
      </c>
      <c r="F429" s="87">
        <v>22.451867605410435</v>
      </c>
      <c r="G429" s="87">
        <v>3.1397878308245271</v>
      </c>
      <c r="H429" s="87">
        <v>0.81557624151496433</v>
      </c>
      <c r="I429" s="87">
        <v>0.8038843032128522</v>
      </c>
      <c r="J429" s="87">
        <v>0</v>
      </c>
    </row>
    <row r="430" spans="1:11">
      <c r="A430" s="87" t="s">
        <v>327</v>
      </c>
      <c r="B430" s="87">
        <v>73217.406413449527</v>
      </c>
      <c r="C430" s="87">
        <v>0.63299220679723212</v>
      </c>
      <c r="D430" s="87">
        <v>8.5197201373554882E-2</v>
      </c>
      <c r="E430" s="88">
        <v>7.5918227475708179E-5</v>
      </c>
      <c r="F430" s="87">
        <v>24.618707703806511</v>
      </c>
      <c r="G430" s="87">
        <v>3.161688238852292</v>
      </c>
      <c r="H430" s="87">
        <v>0.81409577070133043</v>
      </c>
      <c r="I430" s="87">
        <v>0.81226232809214072</v>
      </c>
      <c r="J430" s="87">
        <v>0</v>
      </c>
    </row>
    <row r="431" spans="1:11">
      <c r="A431" s="87" t="s">
        <v>327</v>
      </c>
      <c r="B431" s="87">
        <v>11147.075360908355</v>
      </c>
      <c r="C431" s="87">
        <v>0.48392092112198565</v>
      </c>
      <c r="D431" s="87">
        <v>1.2836456653926539E-2</v>
      </c>
      <c r="E431" s="88" t="s">
        <v>326</v>
      </c>
      <c r="F431" s="87">
        <v>123.703619838192</v>
      </c>
      <c r="G431" s="87">
        <v>5.7959553143908771</v>
      </c>
      <c r="H431" s="87">
        <v>0.77816042945921116</v>
      </c>
      <c r="I431" s="87">
        <v>1.7124986708332881</v>
      </c>
      <c r="J431" s="91">
        <v>0</v>
      </c>
    </row>
    <row r="432" spans="1:11">
      <c r="A432" s="87" t="s">
        <v>327</v>
      </c>
      <c r="B432" s="87">
        <v>29725.087501290647</v>
      </c>
      <c r="C432" s="87">
        <v>0.63108706309100926</v>
      </c>
      <c r="D432" s="87">
        <v>3.4597634090684115E-2</v>
      </c>
      <c r="E432" s="88" t="s">
        <v>326</v>
      </c>
      <c r="F432" s="87">
        <v>60.308298586977273</v>
      </c>
      <c r="G432" s="87">
        <v>3.3145366883891234</v>
      </c>
      <c r="H432" s="87">
        <v>0.80643373668483398</v>
      </c>
      <c r="I432" s="87">
        <v>1.1860020170023091</v>
      </c>
      <c r="J432" s="91">
        <v>0</v>
      </c>
    </row>
    <row r="433" spans="1:11">
      <c r="A433" s="87" t="s">
        <v>327</v>
      </c>
      <c r="B433" s="87">
        <v>959.5370202020207</v>
      </c>
      <c r="C433" s="87">
        <v>0.45571222484381396</v>
      </c>
      <c r="D433" s="87">
        <v>1.329111281342792E-3</v>
      </c>
      <c r="E433" s="88" t="s">
        <v>326</v>
      </c>
      <c r="F433" s="87">
        <v>820.19410682875014</v>
      </c>
      <c r="G433" s="87">
        <v>5.1962928997864459</v>
      </c>
      <c r="H433" s="87">
        <v>0.5096665325134202</v>
      </c>
      <c r="I433" s="87">
        <v>5.6674225481419427</v>
      </c>
      <c r="J433" s="91">
        <v>-1.2063712855504703E-16</v>
      </c>
    </row>
    <row r="434" spans="1:11">
      <c r="A434" s="87" t="s">
        <v>327</v>
      </c>
      <c r="B434" s="87">
        <v>1601.1265761945156</v>
      </c>
      <c r="C434" s="87">
        <v>0.53358771953646289</v>
      </c>
      <c r="D434" s="87">
        <v>2.0445189703125E-3</v>
      </c>
      <c r="E434" s="88" t="s">
        <v>326</v>
      </c>
      <c r="F434" s="87">
        <v>669.63755824381519</v>
      </c>
      <c r="G434" s="87">
        <v>4.0656044225479278</v>
      </c>
      <c r="H434" s="87">
        <v>0.5890135860290503</v>
      </c>
      <c r="I434" s="87">
        <v>3.9065191401666315</v>
      </c>
      <c r="J434" s="91">
        <v>0</v>
      </c>
    </row>
    <row r="435" spans="1:11">
      <c r="A435" s="92" t="s">
        <v>327</v>
      </c>
      <c r="B435" s="92">
        <v>9785.8172058823438</v>
      </c>
      <c r="C435" s="92">
        <v>0.51441041695831069</v>
      </c>
      <c r="D435" s="92">
        <v>1.1638487297324474E-2</v>
      </c>
      <c r="E435" s="93" t="s">
        <v>326</v>
      </c>
      <c r="F435" s="92">
        <v>141.90351096064438</v>
      </c>
      <c r="G435" s="92">
        <v>3.4041203419582531</v>
      </c>
      <c r="H435" s="92">
        <v>0.77160699541310318</v>
      </c>
      <c r="I435" s="92">
        <v>1.8073445704148012</v>
      </c>
      <c r="J435" s="94">
        <v>0</v>
      </c>
      <c r="K435" s="95"/>
    </row>
    <row r="436" spans="1:11">
      <c r="A436" s="87" t="s">
        <v>21</v>
      </c>
      <c r="B436" s="87">
        <v>2171.2456912442399</v>
      </c>
      <c r="C436" s="87">
        <v>0.1896824327545745</v>
      </c>
      <c r="D436" s="87">
        <v>2.611409874354638E-3</v>
      </c>
      <c r="E436" s="88">
        <v>8.0804857628910212E-5</v>
      </c>
      <c r="F436" s="87">
        <v>228.86429098735144</v>
      </c>
      <c r="G436" s="87">
        <v>4.0848356068180571</v>
      </c>
      <c r="H436" s="87">
        <v>0.7256209681809257</v>
      </c>
      <c r="I436" s="87">
        <v>3.300437061576333</v>
      </c>
      <c r="J436" s="87">
        <v>0</v>
      </c>
      <c r="K436" s="96"/>
    </row>
    <row r="437" spans="1:11">
      <c r="A437" s="87" t="s">
        <v>327</v>
      </c>
      <c r="B437" s="87">
        <v>2724.4414254642779</v>
      </c>
      <c r="C437" s="87">
        <v>7.360911218447945E-2</v>
      </c>
      <c r="D437" s="87">
        <v>3.2412540056726375E-3</v>
      </c>
      <c r="E437" s="88">
        <v>1.6906780432645471E-4</v>
      </c>
      <c r="F437" s="87">
        <v>74.059001759171608</v>
      </c>
      <c r="G437" s="87">
        <v>3.983473006488615</v>
      </c>
      <c r="H437" s="87">
        <v>0.78201450489245328</v>
      </c>
      <c r="I437" s="87">
        <v>3.052245436824526</v>
      </c>
      <c r="J437" s="87">
        <v>-1.4609955084082098E-16</v>
      </c>
    </row>
    <row r="438" spans="1:11">
      <c r="A438" s="87" t="s">
        <v>327</v>
      </c>
      <c r="B438" s="87">
        <v>3406.282212154043</v>
      </c>
      <c r="C438" s="87">
        <v>0.10009264750628059</v>
      </c>
      <c r="D438" s="87">
        <v>3.9758938745659712E-3</v>
      </c>
      <c r="E438" s="88">
        <v>1.3327608439112255E-4</v>
      </c>
      <c r="F438" s="87">
        <v>82.707685506145623</v>
      </c>
      <c r="G438" s="87">
        <v>3.8179530202132983</v>
      </c>
      <c r="H438" s="87">
        <v>0.79178455331457021</v>
      </c>
      <c r="I438" s="87">
        <v>3.0472580902243043</v>
      </c>
      <c r="J438" s="87">
        <v>0</v>
      </c>
    </row>
    <row r="439" spans="1:11">
      <c r="A439" s="87" t="s">
        <v>327</v>
      </c>
      <c r="B439" s="87">
        <v>1899.7796683325748</v>
      </c>
      <c r="C439" s="87">
        <v>0.10983855363787194</v>
      </c>
      <c r="D439" s="87">
        <v>2.2921379005768558E-3</v>
      </c>
      <c r="E439" s="88" t="s">
        <v>326</v>
      </c>
      <c r="F439" s="87">
        <v>148.91827731139341</v>
      </c>
      <c r="G439" s="87">
        <v>6.4810915954465829</v>
      </c>
      <c r="H439" s="87">
        <v>0.74764412250518431</v>
      </c>
      <c r="I439" s="87">
        <v>3.9800175338594683</v>
      </c>
      <c r="J439" s="87">
        <v>0</v>
      </c>
    </row>
    <row r="440" spans="1:11">
      <c r="A440" s="87" t="s">
        <v>327</v>
      </c>
      <c r="B440" s="87">
        <v>11358.818046141811</v>
      </c>
      <c r="C440" s="87">
        <v>8.2810498992320847E-2</v>
      </c>
      <c r="D440" s="87">
        <v>1.3511273961678037E-2</v>
      </c>
      <c r="E440" s="88">
        <v>4.4124871984851965E-4</v>
      </c>
      <c r="F440" s="87">
        <v>20.405656603017029</v>
      </c>
      <c r="G440" s="87">
        <v>3.5528091393453138</v>
      </c>
      <c r="H440" s="87">
        <v>0.8136435613990457</v>
      </c>
      <c r="I440" s="87">
        <v>1.5184605178887531</v>
      </c>
      <c r="J440" s="87">
        <v>0</v>
      </c>
    </row>
    <row r="441" spans="1:11">
      <c r="A441" s="87" t="s">
        <v>327</v>
      </c>
      <c r="B441" s="87">
        <v>745.65590661083615</v>
      </c>
      <c r="C441" s="87">
        <v>0.10393471333470508</v>
      </c>
      <c r="D441" s="87">
        <v>1.0026434278057775E-3</v>
      </c>
      <c r="E441" s="88">
        <v>5.8692573862234465E-5</v>
      </c>
      <c r="F441" s="87">
        <v>333.93101691824558</v>
      </c>
      <c r="G441" s="87">
        <v>6.0106707651792615</v>
      </c>
      <c r="H441" s="87">
        <v>0.66394182819362835</v>
      </c>
      <c r="I441" s="87">
        <v>6.0195300795618678</v>
      </c>
      <c r="J441" s="87">
        <v>-1.963833547747429E-16</v>
      </c>
    </row>
    <row r="442" spans="1:11">
      <c r="A442" s="87" t="s">
        <v>327</v>
      </c>
      <c r="B442" s="87">
        <v>1423.8130588386437</v>
      </c>
      <c r="C442" s="87">
        <v>6.0221648393349127E-2</v>
      </c>
      <c r="D442" s="87">
        <v>1.6805792607931863E-3</v>
      </c>
      <c r="E442" s="88">
        <v>7.8233880544046011E-5</v>
      </c>
      <c r="F442" s="87">
        <v>115.70607526350918</v>
      </c>
      <c r="G442" s="87">
        <v>4.5298501809713372</v>
      </c>
      <c r="H442" s="87">
        <v>0.79224794989774339</v>
      </c>
      <c r="I442" s="87">
        <v>3.6739079539884041</v>
      </c>
      <c r="J442" s="87">
        <v>0</v>
      </c>
    </row>
    <row r="443" spans="1:11">
      <c r="A443" s="87" t="s">
        <v>327</v>
      </c>
      <c r="B443" s="87">
        <v>3861.5624827395741</v>
      </c>
      <c r="C443" s="87">
        <v>0.11780236340533176</v>
      </c>
      <c r="D443" s="87">
        <v>4.6184759234726503E-3</v>
      </c>
      <c r="E443" s="88">
        <v>1.8738119522717002E-4</v>
      </c>
      <c r="F443" s="87">
        <v>82.965270080053173</v>
      </c>
      <c r="G443" s="87">
        <v>3.6683901121424913</v>
      </c>
      <c r="H443" s="87">
        <v>0.78168834767201933</v>
      </c>
      <c r="I443" s="87">
        <v>2.702031383878543</v>
      </c>
      <c r="J443" s="87">
        <v>1.7921085395379073E-16</v>
      </c>
    </row>
    <row r="444" spans="1:11">
      <c r="A444" s="87" t="s">
        <v>327</v>
      </c>
      <c r="B444" s="87">
        <v>3319.8795679357941</v>
      </c>
      <c r="C444" s="87">
        <v>9.3306571970754565E-2</v>
      </c>
      <c r="D444" s="87">
        <v>3.9208393492818064E-3</v>
      </c>
      <c r="E444" s="88">
        <v>1.840777513846578E-4</v>
      </c>
      <c r="F444" s="87">
        <v>81.906067578332411</v>
      </c>
      <c r="G444" s="87">
        <v>4.0707560502411093</v>
      </c>
      <c r="H444" s="87">
        <v>0.81055454480525357</v>
      </c>
      <c r="I444" s="87">
        <v>2.778955128256114</v>
      </c>
      <c r="J444" s="87">
        <v>-3.1405347035815075E-16</v>
      </c>
    </row>
    <row r="445" spans="1:11">
      <c r="A445" s="87" t="s">
        <v>327</v>
      </c>
      <c r="B445" s="87">
        <v>5406.5918898809459</v>
      </c>
      <c r="C445" s="87">
        <v>0.18281193922703945</v>
      </c>
      <c r="D445" s="87">
        <v>6.3657988936318619E-3</v>
      </c>
      <c r="E445" s="88">
        <v>2.3014277275556363E-4</v>
      </c>
      <c r="F445" s="87">
        <v>93.097017415988489</v>
      </c>
      <c r="G445" s="87">
        <v>3.5033654059069583</v>
      </c>
      <c r="H445" s="87">
        <v>0.78088050856242852</v>
      </c>
      <c r="I445" s="87">
        <v>2.2248401619457754</v>
      </c>
      <c r="J445" s="87">
        <v>0</v>
      </c>
    </row>
    <row r="446" spans="1:11">
      <c r="A446" s="87" t="s">
        <v>327</v>
      </c>
      <c r="B446" s="87">
        <v>1908.2516112077731</v>
      </c>
      <c r="C446" s="87">
        <v>5.2768766251842902E-2</v>
      </c>
      <c r="D446" s="87">
        <v>2.1206733602431001E-3</v>
      </c>
      <c r="E446" s="88">
        <v>2.2016405622256338E-4</v>
      </c>
      <c r="F446" s="87">
        <v>88.352485623978339</v>
      </c>
      <c r="G446" s="87">
        <v>5.4984082729058921</v>
      </c>
      <c r="H446" s="87">
        <v>0.7721389047722006</v>
      </c>
      <c r="I446" s="87">
        <v>4.0026653754007953</v>
      </c>
      <c r="J446" s="87">
        <v>-1.6142616872361683E-16</v>
      </c>
    </row>
    <row r="447" spans="1:11">
      <c r="A447" s="87" t="s">
        <v>327</v>
      </c>
      <c r="B447" s="87">
        <v>957.40305149396079</v>
      </c>
      <c r="C447" s="87">
        <v>7.5829877348396496E-2</v>
      </c>
      <c r="D447" s="87">
        <v>1.7465038048927069E-3</v>
      </c>
      <c r="E447" s="88" t="s">
        <v>326</v>
      </c>
      <c r="F447" s="87">
        <v>209.36755174030247</v>
      </c>
      <c r="G447" s="87">
        <v>5.2572795664996192</v>
      </c>
      <c r="H447" s="87">
        <v>0.74900447769485623</v>
      </c>
      <c r="I447" s="87">
        <v>5.5685280745426375</v>
      </c>
      <c r="J447" s="87">
        <v>0</v>
      </c>
    </row>
    <row r="448" spans="1:11">
      <c r="A448" s="87" t="s">
        <v>327</v>
      </c>
      <c r="B448" s="87">
        <v>1763.2634456452636</v>
      </c>
      <c r="C448" s="87">
        <v>0.12688978885317176</v>
      </c>
      <c r="D448" s="87">
        <v>2.1672051176715537E-3</v>
      </c>
      <c r="E448" s="88">
        <v>7.7028468714210628E-5</v>
      </c>
      <c r="F448" s="87">
        <v>182.57858811397801</v>
      </c>
      <c r="G448" s="87">
        <v>4.2401525081789178</v>
      </c>
      <c r="H448" s="87">
        <v>0.72584814702372513</v>
      </c>
      <c r="I448" s="87">
        <v>3.5954395322609165</v>
      </c>
      <c r="J448" s="87">
        <v>-2.3303799844070411E-16</v>
      </c>
    </row>
    <row r="449" spans="1:11">
      <c r="A449" s="87" t="s">
        <v>327</v>
      </c>
      <c r="B449" s="87">
        <v>7703.8814513143279</v>
      </c>
      <c r="C449" s="87">
        <v>9.8788644747383414E-2</v>
      </c>
      <c r="D449" s="87">
        <v>9.0559597726441194E-3</v>
      </c>
      <c r="E449" s="88">
        <v>2.8763274571424492E-4</v>
      </c>
      <c r="F449" s="87">
        <v>36.637151931573214</v>
      </c>
      <c r="G449" s="87">
        <v>3.436092167731633</v>
      </c>
      <c r="H449" s="87">
        <v>0.81636953480709928</v>
      </c>
      <c r="I449" s="87">
        <v>2.1417776440312664</v>
      </c>
      <c r="J449" s="87">
        <v>2.4137429972702916E-16</v>
      </c>
    </row>
    <row r="450" spans="1:11">
      <c r="A450" s="87" t="s">
        <v>327</v>
      </c>
      <c r="B450" s="87">
        <v>111.76190123456786</v>
      </c>
      <c r="C450" s="87">
        <v>0.17682916439306945</v>
      </c>
      <c r="D450" s="87">
        <v>2.6457853313999018E-4</v>
      </c>
      <c r="E450" s="88" t="s">
        <v>326</v>
      </c>
      <c r="F450" s="87">
        <v>1224.1831855029832</v>
      </c>
      <c r="G450" s="87">
        <v>8.8902556532919412</v>
      </c>
      <c r="H450" s="87">
        <v>0.23113808545914619</v>
      </c>
      <c r="I450" s="87">
        <v>20.764194645320693</v>
      </c>
      <c r="J450" s="87">
        <v>7.69822957066227E-17</v>
      </c>
    </row>
    <row r="451" spans="1:11">
      <c r="A451" s="87" t="s">
        <v>327</v>
      </c>
      <c r="B451" s="87">
        <v>5342.9570547057274</v>
      </c>
      <c r="C451" s="87">
        <v>7.171149748953555E-2</v>
      </c>
      <c r="D451" s="87">
        <v>6.3374760229044291E-3</v>
      </c>
      <c r="E451" s="88">
        <v>4.6155642759392279E-4</v>
      </c>
      <c r="F451" s="87">
        <v>37.393062850610541</v>
      </c>
      <c r="G451" s="87">
        <v>4.217789415294984</v>
      </c>
      <c r="H451" s="87">
        <v>0.80741622797889134</v>
      </c>
      <c r="I451" s="87">
        <v>2.4313375326855979</v>
      </c>
      <c r="J451" s="87">
        <v>0</v>
      </c>
    </row>
    <row r="452" spans="1:11">
      <c r="A452" s="87" t="s">
        <v>327</v>
      </c>
      <c r="B452" s="87">
        <v>348.04993409903972</v>
      </c>
      <c r="C452" s="87">
        <v>0.17155476088540522</v>
      </c>
      <c r="D452" s="87">
        <v>5.0648386353259922E-4</v>
      </c>
      <c r="E452" s="88" t="s">
        <v>326</v>
      </c>
      <c r="F452" s="87">
        <v>809.08378669461592</v>
      </c>
      <c r="G452" s="87">
        <v>5.8692981548121921</v>
      </c>
      <c r="H452" s="87">
        <v>0.46768951198988346</v>
      </c>
      <c r="I452" s="87">
        <v>8.2018660564087185</v>
      </c>
      <c r="J452" s="87">
        <v>-1.4760169995590409E-16</v>
      </c>
    </row>
    <row r="453" spans="1:11">
      <c r="A453" s="87" t="s">
        <v>327</v>
      </c>
      <c r="B453" s="87">
        <v>55.831010781671132</v>
      </c>
      <c r="C453" s="87">
        <v>0.13065204011984391</v>
      </c>
      <c r="D453" s="87">
        <v>1.2836623676471708E-4</v>
      </c>
      <c r="E453" s="88" t="s">
        <v>326</v>
      </c>
      <c r="F453" s="87">
        <v>1371.1962585991121</v>
      </c>
      <c r="G453" s="87">
        <v>9.5636389036453018</v>
      </c>
      <c r="H453" s="87">
        <v>0.17929864748471072</v>
      </c>
      <c r="I453" s="87">
        <v>28.633838984501821</v>
      </c>
      <c r="J453" s="87">
        <v>3.1136421757895346E-16</v>
      </c>
    </row>
    <row r="454" spans="1:11">
      <c r="A454" s="87" t="s">
        <v>327</v>
      </c>
      <c r="B454" s="87">
        <v>7466.3318106354036</v>
      </c>
      <c r="C454" s="87">
        <v>0.18349335468798567</v>
      </c>
      <c r="D454" s="87">
        <v>8.8417604319139011E-3</v>
      </c>
      <c r="E454" s="88">
        <v>1.6668493042920206E-4</v>
      </c>
      <c r="F454" s="87">
        <v>68.29433254986921</v>
      </c>
      <c r="G454" s="87">
        <v>3.4074163978388063</v>
      </c>
      <c r="H454" s="87">
        <v>0.79980764152123174</v>
      </c>
      <c r="I454" s="87">
        <v>2.0073217199395996</v>
      </c>
      <c r="J454" s="87">
        <v>0</v>
      </c>
    </row>
    <row r="455" spans="1:11">
      <c r="A455" s="87" t="s">
        <v>327</v>
      </c>
      <c r="B455" s="87">
        <v>1652.8394870235209</v>
      </c>
      <c r="C455" s="87">
        <v>0.14782442763234344</v>
      </c>
      <c r="D455" s="87">
        <v>2.010907798615649E-3</v>
      </c>
      <c r="E455" s="88">
        <v>5.3555997693193555E-5</v>
      </c>
      <c r="F455" s="87">
        <v>232.57948612199317</v>
      </c>
      <c r="G455" s="87">
        <v>4.3012207631817159</v>
      </c>
      <c r="H455" s="87">
        <v>0.75400658714984692</v>
      </c>
      <c r="I455" s="87">
        <v>3.5975101978021602</v>
      </c>
      <c r="J455" s="87">
        <v>0</v>
      </c>
    </row>
    <row r="456" spans="1:11">
      <c r="A456" s="87" t="s">
        <v>327</v>
      </c>
      <c r="B456" s="87">
        <v>4940.9868617683687</v>
      </c>
      <c r="C456" s="87">
        <v>8.1526677214624393E-2</v>
      </c>
      <c r="D456" s="87">
        <v>5.8816561762820184E-3</v>
      </c>
      <c r="E456" s="88">
        <v>1.8760137369778864E-4</v>
      </c>
      <c r="F456" s="87">
        <v>45.954391816092915</v>
      </c>
      <c r="G456" s="87">
        <v>3.4676224118751953</v>
      </c>
      <c r="H456" s="87">
        <v>0.80147648260749682</v>
      </c>
      <c r="I456" s="87">
        <v>2.3636817859848058</v>
      </c>
      <c r="J456" s="87">
        <v>-2.167251951175087E-16</v>
      </c>
    </row>
    <row r="457" spans="1:11">
      <c r="A457" s="87" t="s">
        <v>327</v>
      </c>
      <c r="B457" s="87">
        <v>2142.9249975716357</v>
      </c>
      <c r="C457" s="87">
        <v>0.11547319988138882</v>
      </c>
      <c r="D457" s="87">
        <v>4.7065743257342432E-3</v>
      </c>
      <c r="E457" s="88">
        <v>8.1344137614460611E-5</v>
      </c>
      <c r="F457" s="87">
        <v>144.24705274581294</v>
      </c>
      <c r="G457" s="87">
        <v>4.0505642461271298</v>
      </c>
      <c r="H457" s="87">
        <v>0.78010918650428962</v>
      </c>
      <c r="I457" s="87">
        <v>2.9269950616928715</v>
      </c>
      <c r="J457" s="87">
        <v>2.9965580371148612E-16</v>
      </c>
    </row>
    <row r="458" spans="1:11">
      <c r="A458" s="87" t="s">
        <v>327</v>
      </c>
      <c r="B458" s="87">
        <v>3512.257726213395</v>
      </c>
      <c r="C458" s="87">
        <v>0.11779991720579219</v>
      </c>
      <c r="D458" s="87">
        <v>4.1892040476011107E-3</v>
      </c>
      <c r="E458" s="88">
        <v>1.5622902206078581E-4</v>
      </c>
      <c r="F458" s="87">
        <v>92.515600048382112</v>
      </c>
      <c r="G458" s="87">
        <v>3.824869896413678</v>
      </c>
      <c r="H458" s="87">
        <v>0.78932780804309155</v>
      </c>
      <c r="I458" s="87">
        <v>2.997133140496874</v>
      </c>
      <c r="J458" s="87">
        <v>1.5495568329729565E-16</v>
      </c>
      <c r="K458" s="95"/>
    </row>
    <row r="459" spans="1:11">
      <c r="A459" s="163"/>
      <c r="B459" s="96"/>
      <c r="C459" s="96"/>
      <c r="D459" s="96"/>
      <c r="E459" s="96"/>
      <c r="F459" s="96"/>
      <c r="G459" s="96"/>
      <c r="H459" s="96"/>
      <c r="I459" s="96"/>
      <c r="J459" s="96"/>
      <c r="K459" s="96"/>
    </row>
    <row r="460" spans="1:11" ht="19">
      <c r="A460" s="97" t="s">
        <v>361</v>
      </c>
    </row>
    <row r="461" spans="1:11" ht="19">
      <c r="A461" s="97" t="s">
        <v>362</v>
      </c>
    </row>
    <row r="462" spans="1:11" ht="19">
      <c r="A462" s="97" t="s">
        <v>363</v>
      </c>
    </row>
    <row r="463" spans="1:11" ht="19">
      <c r="A463" s="97" t="s">
        <v>364</v>
      </c>
    </row>
    <row r="464" spans="1:11" ht="19">
      <c r="A464" s="97" t="s">
        <v>365</v>
      </c>
    </row>
    <row r="465" spans="1:1">
      <c r="A465" s="97" t="s">
        <v>366</v>
      </c>
    </row>
  </sheetData>
  <mergeCells count="3">
    <mergeCell ref="A4:A5"/>
    <mergeCell ref="J4:J5"/>
    <mergeCell ref="K4:K5"/>
  </mergeCells>
  <conditionalFormatting sqref="C6:D458">
    <cfRule type="cellIs" dxfId="416" priority="6" stopIfTrue="1" operator="lessThan">
      <formula>0.1</formula>
    </cfRule>
    <cfRule type="cellIs" dxfId="415" priority="14" stopIfTrue="1" operator="lessThan">
      <formula>1</formula>
    </cfRule>
    <cfRule type="cellIs" dxfId="414" priority="15" operator="lessThan">
      <formula>10</formula>
    </cfRule>
  </conditionalFormatting>
  <conditionalFormatting sqref="E6:E458">
    <cfRule type="cellIs" dxfId="413" priority="20" stopIfTrue="1" operator="lessThan">
      <formula>0.001</formula>
    </cfRule>
    <cfRule type="cellIs" dxfId="412" priority="21" stopIfTrue="1" operator="lessThan">
      <formula>0.01</formula>
    </cfRule>
    <cfRule type="cellIs" dxfId="411" priority="22" stopIfTrue="1" operator="lessThan">
      <formula>0.1</formula>
    </cfRule>
    <cfRule type="cellIs" dxfId="410" priority="23" operator="lessThan">
      <formula>10</formula>
    </cfRule>
  </conditionalFormatting>
  <conditionalFormatting sqref="F6:F458 H6:H458">
    <cfRule type="cellIs" dxfId="409" priority="7" stopIfTrue="1" operator="between">
      <formula>0.01</formula>
      <formula>-0.01</formula>
    </cfRule>
    <cfRule type="cellIs" dxfId="408" priority="8" stopIfTrue="1" operator="between">
      <formula>0.1</formula>
      <formula>-0.1</formula>
    </cfRule>
    <cfRule type="cellIs" dxfId="407" priority="17" stopIfTrue="1" operator="between">
      <formula>10</formula>
      <formula>-10</formula>
    </cfRule>
    <cfRule type="cellIs" dxfId="406" priority="18" stopIfTrue="1" operator="between">
      <formula>100</formula>
      <formula>-100</formula>
    </cfRule>
    <cfRule type="cellIs" dxfId="405" priority="19" operator="between">
      <formula>1000</formula>
      <formula>-1000</formula>
    </cfRule>
  </conditionalFormatting>
  <conditionalFormatting sqref="G6:G458 I6:I458">
    <cfRule type="cellIs" dxfId="404" priority="3" stopIfTrue="1" operator="lessThan">
      <formula>0.001</formula>
    </cfRule>
    <cfRule type="cellIs" dxfId="403" priority="4" stopIfTrue="1" operator="lessThan">
      <formula>0.01</formula>
    </cfRule>
    <cfRule type="cellIs" dxfId="402" priority="5" stopIfTrue="1" operator="lessThan">
      <formula>0.1</formula>
    </cfRule>
  </conditionalFormatting>
  <conditionalFormatting sqref="G6:G458 I6:J458">
    <cfRule type="cellIs" dxfId="401" priority="1" stopIfTrue="1" operator="lessThan">
      <formula>1</formula>
    </cfRule>
    <cfRule type="cellIs" dxfId="400" priority="2" operator="lessThan">
      <formula>10</formula>
    </cfRule>
  </conditionalFormatting>
  <conditionalFormatting sqref="H6:H458 F6:F458">
    <cfRule type="cellIs" dxfId="399" priority="16" stopIfTrue="1" operator="between">
      <formula>1</formula>
      <formula>-1</formula>
    </cfRule>
  </conditionalFormatting>
  <conditionalFormatting sqref="H6:H458">
    <cfRule type="cellIs" dxfId="398" priority="9" stopIfTrue="1" operator="lessThan">
      <formula>0.01</formula>
    </cfRule>
    <cfRule type="cellIs" dxfId="397" priority="10" stopIfTrue="1" operator="lessThan">
      <formula>0.1</formula>
    </cfRule>
    <cfRule type="cellIs" dxfId="396" priority="11" stopIfTrue="1" operator="lessThan">
      <formula>1</formula>
    </cfRule>
    <cfRule type="cellIs" dxfId="395" priority="12" stopIfTrue="1" operator="lessThan">
      <formula>10</formula>
    </cfRule>
    <cfRule type="cellIs" dxfId="394" priority="13" stopIfTrue="1" operator="greaterThanOrEqual">
      <formula>10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538E2-124C-834B-9305-D1A67983F63D}">
  <dimension ref="A1:K452"/>
  <sheetViews>
    <sheetView workbookViewId="0">
      <selection activeCell="M14" sqref="M14"/>
    </sheetView>
  </sheetViews>
  <sheetFormatPr baseColWidth="10" defaultColWidth="11.5" defaultRowHeight="16"/>
  <cols>
    <col min="1" max="1" width="18.6640625" customWidth="1"/>
    <col min="2" max="2" width="9.5" bestFit="1" customWidth="1"/>
    <col min="3" max="3" width="6.1640625" bestFit="1" customWidth="1"/>
    <col min="4" max="4" width="7.5" bestFit="1" customWidth="1"/>
    <col min="5" max="5" width="8.33203125" customWidth="1"/>
    <col min="6" max="6" width="10.1640625" customWidth="1"/>
    <col min="7" max="7" width="9.1640625" bestFit="1" customWidth="1"/>
    <col min="8" max="8" width="9.5" bestFit="1" customWidth="1"/>
    <col min="9" max="9" width="8.83203125" bestFit="1" customWidth="1"/>
    <col min="10" max="10" width="9.6640625" bestFit="1" customWidth="1"/>
    <col min="11" max="11" width="14" style="87" customWidth="1"/>
  </cols>
  <sheetData>
    <row r="1" spans="1:11">
      <c r="A1" s="97" t="s">
        <v>329</v>
      </c>
      <c r="B1" s="98"/>
      <c r="C1" s="99"/>
      <c r="D1" s="99"/>
      <c r="E1" s="100"/>
      <c r="F1" s="100"/>
      <c r="G1" s="99"/>
      <c r="H1" s="101"/>
      <c r="I1" s="99"/>
      <c r="J1" s="101"/>
    </row>
    <row r="2" spans="1:11">
      <c r="A2" s="97" t="s">
        <v>330</v>
      </c>
      <c r="B2" s="98"/>
      <c r="C2" s="99"/>
      <c r="D2" s="99"/>
      <c r="E2" s="101"/>
      <c r="F2" s="98"/>
      <c r="G2" s="99"/>
      <c r="H2" s="101"/>
      <c r="I2" s="99"/>
      <c r="J2" s="101"/>
    </row>
    <row r="3" spans="1:11" ht="16" customHeight="1">
      <c r="A3" s="391" t="s">
        <v>311</v>
      </c>
      <c r="B3" s="78" t="s">
        <v>312</v>
      </c>
      <c r="C3" s="79" t="s">
        <v>313</v>
      </c>
      <c r="D3" s="79" t="s">
        <v>314</v>
      </c>
      <c r="E3" s="80" t="s">
        <v>315</v>
      </c>
      <c r="F3" s="81" t="s">
        <v>316</v>
      </c>
      <c r="G3" s="82" t="s">
        <v>317</v>
      </c>
      <c r="H3" s="81" t="s">
        <v>318</v>
      </c>
      <c r="I3" s="82" t="s">
        <v>317</v>
      </c>
      <c r="J3" s="397" t="s">
        <v>319</v>
      </c>
      <c r="K3" s="399" t="s">
        <v>331</v>
      </c>
    </row>
    <row r="4" spans="1:11">
      <c r="A4" s="392"/>
      <c r="B4" s="83" t="s">
        <v>321</v>
      </c>
      <c r="C4" s="84" t="s">
        <v>322</v>
      </c>
      <c r="D4" s="84" t="s">
        <v>322</v>
      </c>
      <c r="E4" s="85" t="s">
        <v>323</v>
      </c>
      <c r="F4" s="86" t="s">
        <v>324</v>
      </c>
      <c r="G4" s="85" t="s">
        <v>325</v>
      </c>
      <c r="H4" s="86" t="s">
        <v>324</v>
      </c>
      <c r="I4" s="85" t="s">
        <v>325</v>
      </c>
      <c r="J4" s="398"/>
      <c r="K4" s="400"/>
    </row>
    <row r="5" spans="1:11">
      <c r="A5" s="102" t="s">
        <v>270</v>
      </c>
      <c r="B5" s="102">
        <v>24612.593159834112</v>
      </c>
      <c r="C5" s="102">
        <v>0.35081545596311703</v>
      </c>
      <c r="D5" s="102">
        <v>2.7279448596226011E-2</v>
      </c>
      <c r="E5" s="103">
        <v>1.8116319737895949E-3</v>
      </c>
      <c r="F5" s="102">
        <v>43.11144101564323</v>
      </c>
      <c r="G5" s="102">
        <v>3.0555861486251374</v>
      </c>
      <c r="H5" s="102">
        <v>0.82444029192110291</v>
      </c>
      <c r="I5" s="102">
        <v>1.2407380574539679</v>
      </c>
      <c r="J5" s="102">
        <v>-4.6854960508132571E-16</v>
      </c>
      <c r="K5" s="102"/>
    </row>
    <row r="6" spans="1:11">
      <c r="A6" s="87" t="s">
        <v>327</v>
      </c>
      <c r="B6" s="87">
        <v>18082.183608885127</v>
      </c>
      <c r="C6" s="87">
        <v>0.2491597096372889</v>
      </c>
      <c r="D6" s="87">
        <v>1.9963642110424167E-2</v>
      </c>
      <c r="E6" s="88">
        <v>1.7581449451567123E-3</v>
      </c>
      <c r="F6" s="87">
        <v>41.672217020723807</v>
      </c>
      <c r="G6" s="87">
        <v>4.123583158206098</v>
      </c>
      <c r="H6" s="87">
        <v>0.81881470974218729</v>
      </c>
      <c r="I6" s="87">
        <v>1.3205807114327426</v>
      </c>
      <c r="J6" s="87">
        <v>0</v>
      </c>
    </row>
    <row r="7" spans="1:11">
      <c r="A7" s="87" t="s">
        <v>327</v>
      </c>
      <c r="B7" s="87">
        <v>32115.965910604893</v>
      </c>
      <c r="C7" s="87">
        <v>0.42026256371188536</v>
      </c>
      <c r="D7" s="87">
        <v>3.5859583534804201E-2</v>
      </c>
      <c r="E7" s="88">
        <v>1.9093166452587369E-3</v>
      </c>
      <c r="F7" s="87">
        <v>38.995314398784757</v>
      </c>
      <c r="G7" s="87">
        <v>2.556797401987374</v>
      </c>
      <c r="H7" s="87">
        <v>0.82345898321784572</v>
      </c>
      <c r="I7" s="87">
        <v>1.063822615292056</v>
      </c>
      <c r="J7" s="87">
        <v>0</v>
      </c>
    </row>
    <row r="8" spans="1:11">
      <c r="A8" s="87" t="s">
        <v>327</v>
      </c>
      <c r="B8" s="87">
        <v>7197.1165157112227</v>
      </c>
      <c r="C8" s="87">
        <v>0.30210953216173686</v>
      </c>
      <c r="D8" s="87">
        <v>8.1040868268931112E-3</v>
      </c>
      <c r="E8" s="88">
        <v>7.077963017548131E-4</v>
      </c>
      <c r="F8" s="87">
        <v>118.30877334417174</v>
      </c>
      <c r="G8" s="87">
        <v>2.6004536375078047</v>
      </c>
      <c r="H8" s="87">
        <v>0.78558535117619266</v>
      </c>
      <c r="I8" s="87">
        <v>2.1581537423235231</v>
      </c>
      <c r="J8" s="87">
        <v>1.5825911100481155E-16</v>
      </c>
    </row>
    <row r="9" spans="1:11">
      <c r="A9" s="87" t="s">
        <v>327</v>
      </c>
      <c r="B9" s="87">
        <v>6699.8991219512063</v>
      </c>
      <c r="C9" s="87">
        <v>0.38112637518131331</v>
      </c>
      <c r="D9" s="87">
        <v>7.7685376153724039E-3</v>
      </c>
      <c r="E9" s="88">
        <v>4.8057890455790699E-4</v>
      </c>
      <c r="F9" s="87">
        <v>156.36962165149302</v>
      </c>
      <c r="G9" s="87">
        <v>2.8121711757289476</v>
      </c>
      <c r="H9" s="87">
        <v>0.77154106626772812</v>
      </c>
      <c r="I9" s="87">
        <v>1.8761292241783194</v>
      </c>
      <c r="J9" s="87">
        <v>1.6834325331591989E-16</v>
      </c>
    </row>
    <row r="10" spans="1:11">
      <c r="A10" s="87" t="s">
        <v>327</v>
      </c>
      <c r="B10" s="87">
        <v>6489.3975855107938</v>
      </c>
      <c r="C10" s="87">
        <v>0.34378978592794268</v>
      </c>
      <c r="D10" s="87">
        <v>7.5072925420711393E-3</v>
      </c>
      <c r="E10" s="88">
        <v>5.3899236428757327E-4</v>
      </c>
      <c r="F10" s="87">
        <v>147.30165289530851</v>
      </c>
      <c r="G10" s="87">
        <v>2.3922521506913417</v>
      </c>
      <c r="H10" s="87">
        <v>0.77341615652002893</v>
      </c>
      <c r="I10" s="87">
        <v>2.0417126777723413</v>
      </c>
      <c r="J10" s="87">
        <v>-1.8184385833831667E-16</v>
      </c>
    </row>
    <row r="11" spans="1:11">
      <c r="A11" s="87" t="s">
        <v>327</v>
      </c>
      <c r="B11" s="87">
        <v>21177.711408066185</v>
      </c>
      <c r="C11" s="87">
        <v>0.24612283968329057</v>
      </c>
      <c r="D11" s="87">
        <v>2.344424499008594E-2</v>
      </c>
      <c r="E11" s="88">
        <v>2.1193555345516354E-3</v>
      </c>
      <c r="F11" s="87">
        <v>35.568020610119341</v>
      </c>
      <c r="G11" s="87">
        <v>5.8396567700810866</v>
      </c>
      <c r="H11" s="87">
        <v>0.82652724645837428</v>
      </c>
      <c r="I11" s="87">
        <v>1.963299239683951</v>
      </c>
      <c r="J11" s="87">
        <v>0</v>
      </c>
    </row>
    <row r="12" spans="1:11">
      <c r="A12" s="87" t="s">
        <v>327</v>
      </c>
      <c r="B12" s="87">
        <v>40062.677329706625</v>
      </c>
      <c r="C12" s="87">
        <v>0.45124381274325448</v>
      </c>
      <c r="D12" s="87">
        <v>4.5546220791358075E-2</v>
      </c>
      <c r="E12" s="88">
        <v>2.4916763384409445E-3</v>
      </c>
      <c r="F12" s="87">
        <v>33.082820580663594</v>
      </c>
      <c r="G12" s="87">
        <v>2.1157330059579502</v>
      </c>
      <c r="H12" s="87">
        <v>0.82398633735323712</v>
      </c>
      <c r="I12" s="87">
        <v>1.0760828875361175</v>
      </c>
      <c r="J12" s="87">
        <v>0</v>
      </c>
    </row>
    <row r="13" spans="1:11">
      <c r="A13" s="87" t="s">
        <v>327</v>
      </c>
      <c r="B13" s="87">
        <v>46533.362514256936</v>
      </c>
      <c r="C13" s="87">
        <v>0.2605108955718457</v>
      </c>
      <c r="D13" s="87">
        <v>5.2580684807099917E-2</v>
      </c>
      <c r="E13" s="88">
        <v>1.074229140614107E-2</v>
      </c>
      <c r="F13" s="87">
        <v>16.518702781830925</v>
      </c>
      <c r="G13" s="87">
        <v>2.1008954046698762</v>
      </c>
      <c r="H13" s="87">
        <v>0.82568403366167265</v>
      </c>
      <c r="I13" s="87">
        <v>0.95697463178123143</v>
      </c>
      <c r="J13" s="87">
        <v>4.4176912536702798E-16</v>
      </c>
    </row>
    <row r="14" spans="1:11">
      <c r="A14" s="87" t="s">
        <v>327</v>
      </c>
      <c r="B14" s="87">
        <v>28857.81727713834</v>
      </c>
      <c r="C14" s="87">
        <v>0.38574291296656799</v>
      </c>
      <c r="D14" s="87">
        <v>3.2719867498740639E-2</v>
      </c>
      <c r="E14" s="88">
        <v>2.0689403446641492E-3</v>
      </c>
      <c r="F14" s="87">
        <v>39.099380815166249</v>
      </c>
      <c r="G14" s="87">
        <v>2.2665667809031604</v>
      </c>
      <c r="H14" s="87">
        <v>0.81490780690169562</v>
      </c>
      <c r="I14" s="87">
        <v>1.0779747191295308</v>
      </c>
      <c r="J14" s="87">
        <v>3.6351565739385199E-16</v>
      </c>
    </row>
    <row r="15" spans="1:11">
      <c r="A15" s="87" t="s">
        <v>327</v>
      </c>
      <c r="B15" s="87">
        <v>47232.316084350998</v>
      </c>
      <c r="C15" s="87">
        <v>0.68755111889400544</v>
      </c>
      <c r="D15" s="87">
        <v>5.3709494405319587E-2</v>
      </c>
      <c r="E15" s="88">
        <v>2.1559838758827997E-3</v>
      </c>
      <c r="F15" s="87">
        <v>42.067718011735643</v>
      </c>
      <c r="G15" s="87">
        <v>2.0971513809899469</v>
      </c>
      <c r="H15" s="87">
        <v>0.80968366931633573</v>
      </c>
      <c r="I15" s="87">
        <v>0.91243722696010443</v>
      </c>
      <c r="J15" s="87">
        <v>0</v>
      </c>
    </row>
    <row r="16" spans="1:11">
      <c r="A16" s="87" t="s">
        <v>327</v>
      </c>
      <c r="B16" s="87">
        <v>25999.030290697661</v>
      </c>
      <c r="C16" s="87">
        <v>0.27060707083285129</v>
      </c>
      <c r="D16" s="87">
        <v>2.8349624533748414E-2</v>
      </c>
      <c r="E16" s="88">
        <v>2.5848834171544738E-3</v>
      </c>
      <c r="F16" s="87">
        <v>33.67868331262229</v>
      </c>
      <c r="G16" s="87">
        <v>5.4591521245601413</v>
      </c>
      <c r="H16" s="87">
        <v>0.82473691261181226</v>
      </c>
      <c r="I16" s="87">
        <v>1.0260082413303491</v>
      </c>
      <c r="J16" s="87">
        <v>0</v>
      </c>
    </row>
    <row r="17" spans="1:11">
      <c r="A17" s="87" t="s">
        <v>327</v>
      </c>
      <c r="B17" s="87">
        <v>9711.1827787340044</v>
      </c>
      <c r="C17" s="87">
        <v>0.42488600972581375</v>
      </c>
      <c r="D17" s="87">
        <v>1.127147406194297E-2</v>
      </c>
      <c r="E17" s="88">
        <v>6.4727569549239685E-4</v>
      </c>
      <c r="F17" s="87">
        <v>122.26653962544461</v>
      </c>
      <c r="G17" s="87">
        <v>2.6612003388212666</v>
      </c>
      <c r="H17" s="87">
        <v>0.7797576975483258</v>
      </c>
      <c r="I17" s="87">
        <v>1.7149440501220312</v>
      </c>
      <c r="J17" s="87">
        <v>3.8922675596336188E-16</v>
      </c>
    </row>
    <row r="18" spans="1:11">
      <c r="A18" s="87" t="s">
        <v>327</v>
      </c>
      <c r="B18" s="87">
        <v>17745.676085970517</v>
      </c>
      <c r="C18" s="87">
        <v>0.27132780562918352</v>
      </c>
      <c r="D18" s="87">
        <v>2.0315518058691077E-2</v>
      </c>
      <c r="E18" s="88">
        <v>1.7694190272951897E-3</v>
      </c>
      <c r="F18" s="87">
        <v>44.077801970596767</v>
      </c>
      <c r="G18" s="87">
        <v>2.3437272399672513</v>
      </c>
      <c r="H18" s="87">
        <v>0.80904906086659389</v>
      </c>
      <c r="I18" s="87">
        <v>1.2518619314908308</v>
      </c>
      <c r="J18" s="87">
        <v>3.0271693408403721E-16</v>
      </c>
    </row>
    <row r="19" spans="1:11">
      <c r="A19" s="87" t="s">
        <v>327</v>
      </c>
      <c r="B19" s="87">
        <v>32864.014475108197</v>
      </c>
      <c r="C19" s="87">
        <v>0.76284254184847078</v>
      </c>
      <c r="D19" s="87">
        <v>3.7724895117581966E-2</v>
      </c>
      <c r="E19" s="88">
        <v>4.5400172702369287E-3</v>
      </c>
      <c r="F19" s="87">
        <v>66.079433571797026</v>
      </c>
      <c r="G19" s="87">
        <v>2.2249806892576407</v>
      </c>
      <c r="H19" s="87">
        <v>0.8084002985423917</v>
      </c>
      <c r="I19" s="87">
        <v>0.9916291919617144</v>
      </c>
      <c r="J19" s="87">
        <v>0</v>
      </c>
    </row>
    <row r="20" spans="1:11">
      <c r="A20" s="87" t="s">
        <v>327</v>
      </c>
      <c r="B20" s="87">
        <v>35498.63940306686</v>
      </c>
      <c r="C20" s="87">
        <v>0.24492864189921371</v>
      </c>
      <c r="D20" s="87">
        <v>4.0887563560537861E-2</v>
      </c>
      <c r="E20" s="88">
        <v>4.437305371564765E-3</v>
      </c>
      <c r="F20" s="87">
        <v>19.964104211750715</v>
      </c>
      <c r="G20" s="87">
        <v>3.9787502554581899</v>
      </c>
      <c r="H20" s="87">
        <v>0.82312385791061982</v>
      </c>
      <c r="I20" s="87">
        <v>0.95186557032369812</v>
      </c>
      <c r="J20" s="87">
        <v>0</v>
      </c>
    </row>
    <row r="21" spans="1:11">
      <c r="A21" s="87" t="s">
        <v>327</v>
      </c>
      <c r="B21" s="87">
        <v>28555.065760501304</v>
      </c>
      <c r="C21" s="87">
        <v>0.22687957667612374</v>
      </c>
      <c r="D21" s="87">
        <v>3.1742710713515643E-2</v>
      </c>
      <c r="E21" s="88">
        <v>3.0609105830263239E-3</v>
      </c>
      <c r="F21" s="87">
        <v>24.43698202141897</v>
      </c>
      <c r="G21" s="87">
        <v>4.7236432508224437</v>
      </c>
      <c r="H21" s="87">
        <v>0.8185799099842419</v>
      </c>
      <c r="I21" s="87">
        <v>1.2258433979050591</v>
      </c>
      <c r="J21" s="87">
        <v>-6.1354740737654727E-16</v>
      </c>
    </row>
    <row r="22" spans="1:11">
      <c r="A22" s="87" t="s">
        <v>327</v>
      </c>
      <c r="B22" s="87">
        <v>31391.398188405768</v>
      </c>
      <c r="C22" s="87">
        <v>0.34175452038829623</v>
      </c>
      <c r="D22" s="87">
        <v>3.6243498647087743E-2</v>
      </c>
      <c r="E22" s="88">
        <v>2.4007964358002559E-3</v>
      </c>
      <c r="F22" s="87">
        <v>31.450342304505181</v>
      </c>
      <c r="G22" s="87">
        <v>2.4033827723771135</v>
      </c>
      <c r="H22" s="87">
        <v>0.81837866111921265</v>
      </c>
      <c r="I22" s="87">
        <v>1.0782346024529452</v>
      </c>
      <c r="J22" s="87">
        <v>0</v>
      </c>
    </row>
    <row r="23" spans="1:11">
      <c r="A23" s="87" t="s">
        <v>327</v>
      </c>
      <c r="B23" s="87">
        <v>3245.7940539937472</v>
      </c>
      <c r="C23" s="87">
        <v>0.26430501950692598</v>
      </c>
      <c r="D23" s="87">
        <v>3.8955305880757087E-3</v>
      </c>
      <c r="E23" s="88">
        <v>3.5539442346195331E-4</v>
      </c>
      <c r="F23" s="87">
        <v>207.87091166717397</v>
      </c>
      <c r="G23" s="87">
        <v>3.0765747578128679</v>
      </c>
      <c r="H23" s="87">
        <v>0.73582472059470394</v>
      </c>
      <c r="I23" s="87">
        <v>2.4767089627280745</v>
      </c>
      <c r="J23" s="87">
        <v>-2.3312441760566193E-16</v>
      </c>
    </row>
    <row r="24" spans="1:11">
      <c r="A24" s="87" t="s">
        <v>327</v>
      </c>
      <c r="B24" s="87">
        <v>5692.7268608414197</v>
      </c>
      <c r="C24" s="87">
        <v>0.3493876192387243</v>
      </c>
      <c r="D24" s="87">
        <v>6.7643980870074625E-3</v>
      </c>
      <c r="E24" s="88">
        <v>4.89068639606665E-4</v>
      </c>
      <c r="F24" s="87">
        <v>162.6155602442785</v>
      </c>
      <c r="G24" s="87">
        <v>2.6031045126535184</v>
      </c>
      <c r="H24" s="87">
        <v>0.75316182540213594</v>
      </c>
      <c r="I24" s="87">
        <v>2.1540550940913228</v>
      </c>
      <c r="J24" s="87">
        <v>1.5839876994682409E-16</v>
      </c>
    </row>
    <row r="25" spans="1:11">
      <c r="A25" s="87" t="s">
        <v>327</v>
      </c>
      <c r="B25" s="87">
        <v>26240.256228181501</v>
      </c>
      <c r="C25" s="87">
        <v>0.43828966446813478</v>
      </c>
      <c r="D25" s="87">
        <v>3.0445144991749176E-2</v>
      </c>
      <c r="E25" s="88">
        <v>1.7250279396348069E-3</v>
      </c>
      <c r="F25" s="87">
        <v>47.64302802613178</v>
      </c>
      <c r="G25" s="87">
        <v>2.1262399150128584</v>
      </c>
      <c r="H25" s="87">
        <v>0.81563198228760603</v>
      </c>
      <c r="I25" s="87">
        <v>1.1896873782181456</v>
      </c>
      <c r="J25" s="87">
        <v>-3.5111961856276608E-16</v>
      </c>
    </row>
    <row r="26" spans="1:11">
      <c r="A26" s="87" t="s">
        <v>327</v>
      </c>
      <c r="B26" s="87">
        <v>12466.650203410007</v>
      </c>
      <c r="C26" s="87">
        <v>0.34371972647123383</v>
      </c>
      <c r="D26" s="87">
        <v>1.4700673985963725E-2</v>
      </c>
      <c r="E26" s="88">
        <v>1.2179051816727058E-3</v>
      </c>
      <c r="F26" s="87">
        <v>75.776575415150376</v>
      </c>
      <c r="G26" s="87">
        <v>2.6879720036154833</v>
      </c>
      <c r="H26" s="87">
        <v>0.7838510053904606</v>
      </c>
      <c r="I26" s="87">
        <v>1.5294171349333334</v>
      </c>
      <c r="J26" s="87">
        <v>2.1604763879616723E-16</v>
      </c>
    </row>
    <row r="27" spans="1:11">
      <c r="A27" s="87" t="s">
        <v>327</v>
      </c>
      <c r="B27" s="87">
        <v>8137.1159932660094</v>
      </c>
      <c r="C27" s="87">
        <v>0.38093238615143404</v>
      </c>
      <c r="D27" s="87">
        <v>9.5580608270534762E-3</v>
      </c>
      <c r="E27" s="88">
        <v>7.0046824242432041E-4</v>
      </c>
      <c r="F27" s="87">
        <v>127.69646553551917</v>
      </c>
      <c r="G27" s="87">
        <v>2.5712835830437784</v>
      </c>
      <c r="H27" s="87">
        <v>0.77404657562652202</v>
      </c>
      <c r="I27" s="87">
        <v>1.5225440512364503</v>
      </c>
      <c r="J27" s="87">
        <v>0</v>
      </c>
    </row>
    <row r="28" spans="1:11">
      <c r="A28" s="87" t="s">
        <v>327</v>
      </c>
      <c r="B28" s="87">
        <v>11608.170875459016</v>
      </c>
      <c r="C28" s="87">
        <v>0.32885652440934443</v>
      </c>
      <c r="D28" s="87">
        <v>1.3650320388215887E-2</v>
      </c>
      <c r="E28" s="88">
        <v>9.2287913147241969E-4</v>
      </c>
      <c r="F28" s="87">
        <v>77.897604018030819</v>
      </c>
      <c r="G28" s="87">
        <v>2.2972876032996346</v>
      </c>
      <c r="H28" s="87">
        <v>0.78862328639305934</v>
      </c>
      <c r="I28" s="87">
        <v>1.6599389756709682</v>
      </c>
      <c r="J28" s="87">
        <v>2.3291246161515323E-16</v>
      </c>
    </row>
    <row r="29" spans="1:11">
      <c r="A29" s="87" t="s">
        <v>327</v>
      </c>
      <c r="B29" s="87">
        <v>19822.847666040041</v>
      </c>
      <c r="C29" s="87">
        <v>0.42126061597336284</v>
      </c>
      <c r="D29" s="87">
        <v>2.3348775541649429E-2</v>
      </c>
      <c r="E29" s="88">
        <v>2.1972682909312739E-3</v>
      </c>
      <c r="F29" s="87">
        <v>59.619827048579374</v>
      </c>
      <c r="G29" s="87">
        <v>2.3858366790698282</v>
      </c>
      <c r="H29" s="87">
        <v>0.80627944885563896</v>
      </c>
      <c r="I29" s="87">
        <v>1.1545088836107804</v>
      </c>
      <c r="J29" s="87">
        <v>0</v>
      </c>
    </row>
    <row r="30" spans="1:11">
      <c r="A30" s="102" t="s">
        <v>272</v>
      </c>
      <c r="B30" s="102">
        <v>26255.043695105309</v>
      </c>
      <c r="C30" s="102">
        <v>0.54605795255754663</v>
      </c>
      <c r="D30" s="102">
        <v>3.0651767161461445E-2</v>
      </c>
      <c r="E30" s="103">
        <v>2.6659690760872073E-4</v>
      </c>
      <c r="F30" s="102">
        <v>58.551056392626883</v>
      </c>
      <c r="G30" s="102">
        <v>2.8942658495318714</v>
      </c>
      <c r="H30" s="102">
        <v>0.80759014213149938</v>
      </c>
      <c r="I30" s="102">
        <v>1.1219071353056278</v>
      </c>
      <c r="J30" s="102">
        <v>0</v>
      </c>
      <c r="K30" s="102"/>
    </row>
    <row r="31" spans="1:11">
      <c r="A31" s="87" t="s">
        <v>327</v>
      </c>
      <c r="B31" s="87">
        <v>273939.63753122883</v>
      </c>
      <c r="C31" s="87">
        <v>0.14719936070814971</v>
      </c>
      <c r="D31" s="87">
        <v>0.31704586292987363</v>
      </c>
      <c r="E31" s="88">
        <v>1.2623195844606029E-2</v>
      </c>
      <c r="F31" s="87">
        <v>1.5581820611784867</v>
      </c>
      <c r="G31" s="87">
        <v>2.5344020826322105</v>
      </c>
      <c r="H31" s="87">
        <v>0.82741075224444061</v>
      </c>
      <c r="I31" s="87">
        <v>0.52849597354367728</v>
      </c>
      <c r="J31" s="87">
        <v>6.6310609092501579E-16</v>
      </c>
    </row>
    <row r="32" spans="1:11">
      <c r="A32" s="87" t="s">
        <v>327</v>
      </c>
      <c r="B32" s="87">
        <v>97357.812542604181</v>
      </c>
      <c r="C32" s="87">
        <v>1.0741521868625863</v>
      </c>
      <c r="D32" s="87">
        <v>0.11338320898089149</v>
      </c>
      <c r="E32" s="88">
        <v>5.2782419872502502E-4</v>
      </c>
      <c r="F32" s="87">
        <v>31.287003508450795</v>
      </c>
      <c r="G32" s="87">
        <v>2.2193965810487843</v>
      </c>
      <c r="H32" s="87">
        <v>0.8169862794577436</v>
      </c>
      <c r="I32" s="87">
        <v>0.65612863236668251</v>
      </c>
      <c r="J32" s="87">
        <v>6.0992483034561887E-16</v>
      </c>
    </row>
    <row r="33" spans="1:10">
      <c r="A33" s="87" t="s">
        <v>327</v>
      </c>
      <c r="B33" s="87">
        <v>112962.48913211856</v>
      </c>
      <c r="C33" s="87">
        <v>0.82269276691853221</v>
      </c>
      <c r="D33" s="87">
        <v>0.13157235349407725</v>
      </c>
      <c r="E33" s="88">
        <v>7.1303145475104545E-4</v>
      </c>
      <c r="F33" s="87">
        <v>20.744105734396751</v>
      </c>
      <c r="G33" s="87">
        <v>2.331588557288172</v>
      </c>
      <c r="H33" s="87">
        <v>0.81685541067760226</v>
      </c>
      <c r="I33" s="87">
        <v>0.81067158828107855</v>
      </c>
      <c r="J33" s="87">
        <v>0</v>
      </c>
    </row>
    <row r="34" spans="1:10">
      <c r="A34" s="87" t="s">
        <v>327</v>
      </c>
      <c r="B34" s="87">
        <v>135744.67932092235</v>
      </c>
      <c r="C34" s="87">
        <v>1.0894169321605356</v>
      </c>
      <c r="D34" s="87">
        <v>0.15852797293318371</v>
      </c>
      <c r="E34" s="88">
        <v>6.7221361296487348E-4</v>
      </c>
      <c r="F34" s="87">
        <v>22.830999870868077</v>
      </c>
      <c r="G34" s="87">
        <v>2.2144029577474753</v>
      </c>
      <c r="H34" s="87">
        <v>0.81935579395896241</v>
      </c>
      <c r="I34" s="87">
        <v>0.63356896902872162</v>
      </c>
      <c r="J34" s="87">
        <v>0</v>
      </c>
    </row>
    <row r="35" spans="1:10">
      <c r="A35" s="87" t="s">
        <v>327</v>
      </c>
      <c r="B35" s="87">
        <v>34070.899956178815</v>
      </c>
      <c r="C35" s="87">
        <v>0.75099585906598587</v>
      </c>
      <c r="D35" s="87">
        <v>3.982580039536901E-2</v>
      </c>
      <c r="E35" s="88">
        <v>2.9115294018044162E-4</v>
      </c>
      <c r="F35" s="87">
        <v>61.667178110276623</v>
      </c>
      <c r="G35" s="87">
        <v>2.2723017182905387</v>
      </c>
      <c r="H35" s="87">
        <v>0.80489567306113352</v>
      </c>
      <c r="I35" s="87">
        <v>0.94718693465557879</v>
      </c>
      <c r="J35" s="87">
        <v>4.1266584105784494E-16</v>
      </c>
    </row>
    <row r="36" spans="1:10">
      <c r="A36" s="87" t="s">
        <v>327</v>
      </c>
      <c r="B36" s="87">
        <v>41398.370350168414</v>
      </c>
      <c r="C36" s="87">
        <v>0.78696854557746732</v>
      </c>
      <c r="D36" s="87">
        <v>4.8608171380688056E-2</v>
      </c>
      <c r="E36" s="88">
        <v>3.059848458038365E-4</v>
      </c>
      <c r="F36" s="87">
        <v>53.079338373801846</v>
      </c>
      <c r="G36" s="87">
        <v>2.2900985716923876</v>
      </c>
      <c r="H36" s="87">
        <v>0.80725759152896404</v>
      </c>
      <c r="I36" s="87">
        <v>0.96890157995931003</v>
      </c>
      <c r="J36" s="87">
        <v>0</v>
      </c>
    </row>
    <row r="37" spans="1:10">
      <c r="A37" s="87" t="s">
        <v>327</v>
      </c>
      <c r="B37" s="87">
        <v>69866.523853126331</v>
      </c>
      <c r="C37" s="87">
        <v>1.1301224403697223</v>
      </c>
      <c r="D37" s="87">
        <v>8.2132793539922047E-2</v>
      </c>
      <c r="E37" s="88">
        <v>3.2774278475596188E-4</v>
      </c>
      <c r="F37" s="87">
        <v>45.135017276249393</v>
      </c>
      <c r="G37" s="87">
        <v>2.0132152087359936</v>
      </c>
      <c r="H37" s="87">
        <v>0.8082762199283664</v>
      </c>
      <c r="I37" s="87">
        <v>0.79387054175651728</v>
      </c>
      <c r="J37" s="87">
        <v>0</v>
      </c>
    </row>
    <row r="38" spans="1:10">
      <c r="A38" s="87" t="s">
        <v>327</v>
      </c>
      <c r="B38" s="87">
        <v>54901.209580577895</v>
      </c>
      <c r="C38" s="87">
        <v>1.3314205912114008</v>
      </c>
      <c r="D38" s="87">
        <v>6.361165791832829E-2</v>
      </c>
      <c r="E38" s="88">
        <v>2.407066602476462E-4</v>
      </c>
      <c r="F38" s="87">
        <v>68.1242669513301</v>
      </c>
      <c r="G38" s="87">
        <v>2.0277033031570015</v>
      </c>
      <c r="H38" s="87">
        <v>0.80093875307003803</v>
      </c>
      <c r="I38" s="87">
        <v>0.9791925813248632</v>
      </c>
      <c r="J38" s="87">
        <v>4.47329658835498E-16</v>
      </c>
    </row>
    <row r="39" spans="1:10">
      <c r="A39" s="87" t="s">
        <v>327</v>
      </c>
      <c r="B39" s="87">
        <v>56483.896471198925</v>
      </c>
      <c r="C39" s="87">
        <v>1.200238740461637</v>
      </c>
      <c r="D39" s="87">
        <v>6.6857272911935439E-2</v>
      </c>
      <c r="E39" s="88">
        <v>2.0666335272092625E-4</v>
      </c>
      <c r="F39" s="87">
        <v>58.684812058749294</v>
      </c>
      <c r="G39" s="87">
        <v>2.2360087310134289</v>
      </c>
      <c r="H39" s="87">
        <v>0.8017146214005384</v>
      </c>
      <c r="I39" s="87">
        <v>0.96670756154523307</v>
      </c>
      <c r="J39" s="87">
        <v>0</v>
      </c>
    </row>
    <row r="40" spans="1:10">
      <c r="A40" s="87" t="s">
        <v>327</v>
      </c>
      <c r="B40" s="87">
        <v>78233.544646229289</v>
      </c>
      <c r="C40" s="87">
        <v>1.2278183388083257</v>
      </c>
      <c r="D40" s="87">
        <v>9.0627013483780286E-2</v>
      </c>
      <c r="E40" s="88">
        <v>3.1498434683260818E-4</v>
      </c>
      <c r="F40" s="87">
        <v>44.458532883215241</v>
      </c>
      <c r="G40" s="87">
        <v>2.0462997445299798</v>
      </c>
      <c r="H40" s="87">
        <v>0.80928410157203012</v>
      </c>
      <c r="I40" s="87">
        <v>0.75368023460167144</v>
      </c>
      <c r="J40" s="87">
        <v>5.7589570659397317E-16</v>
      </c>
    </row>
    <row r="41" spans="1:10">
      <c r="A41" s="87" t="s">
        <v>327</v>
      </c>
      <c r="B41" s="87">
        <v>51580.460648702727</v>
      </c>
      <c r="C41" s="87">
        <v>1.307113930859698</v>
      </c>
      <c r="D41" s="87">
        <v>6.0220229899806493E-2</v>
      </c>
      <c r="E41" s="88">
        <v>2.1371505115028326E-4</v>
      </c>
      <c r="F41" s="87">
        <v>70.621990181937974</v>
      </c>
      <c r="G41" s="87">
        <v>2.0165545711270507</v>
      </c>
      <c r="H41" s="87">
        <v>0.79710146559282202</v>
      </c>
      <c r="I41" s="87">
        <v>0.9081540731251706</v>
      </c>
      <c r="J41" s="87">
        <v>0</v>
      </c>
    </row>
    <row r="42" spans="1:10">
      <c r="A42" s="87" t="s">
        <v>327</v>
      </c>
      <c r="B42" s="87">
        <v>86262.615587776425</v>
      </c>
      <c r="C42" s="87">
        <v>1.0787572578696314</v>
      </c>
      <c r="D42" s="87">
        <v>0.10212320551546926</v>
      </c>
      <c r="E42" s="88">
        <v>4.2380188872957817E-4</v>
      </c>
      <c r="F42" s="87">
        <v>34.667390542101238</v>
      </c>
      <c r="G42" s="87">
        <v>2.0401370699957253</v>
      </c>
      <c r="H42" s="87">
        <v>0.82141999236757934</v>
      </c>
      <c r="I42" s="87">
        <v>0.80052734058807351</v>
      </c>
      <c r="J42" s="87">
        <v>-5.4383192725245441E-16</v>
      </c>
    </row>
    <row r="43" spans="1:10">
      <c r="A43" s="87" t="s">
        <v>327</v>
      </c>
      <c r="B43" s="87">
        <v>59958.332036075954</v>
      </c>
      <c r="C43" s="87">
        <v>1.301595718551807</v>
      </c>
      <c r="D43" s="87">
        <v>7.0132834243104514E-2</v>
      </c>
      <c r="E43" s="88">
        <v>2.1970741352126126E-4</v>
      </c>
      <c r="F43" s="87">
        <v>60.891004643748694</v>
      </c>
      <c r="G43" s="87">
        <v>2.2004374937709543</v>
      </c>
      <c r="H43" s="87">
        <v>0.80355457044961465</v>
      </c>
      <c r="I43" s="87">
        <v>1.0639734342071512</v>
      </c>
      <c r="J43" s="87">
        <v>3.7936773880369057E-16</v>
      </c>
    </row>
    <row r="44" spans="1:10">
      <c r="A44" s="87" t="s">
        <v>327</v>
      </c>
      <c r="B44" s="87">
        <v>52588.661798743131</v>
      </c>
      <c r="C44" s="87">
        <v>1.3445090165106965</v>
      </c>
      <c r="D44" s="87">
        <v>6.1425368810878581E-2</v>
      </c>
      <c r="E44" s="88">
        <v>2.060105147716878E-4</v>
      </c>
      <c r="F44" s="87">
        <v>71.307008606229658</v>
      </c>
      <c r="G44" s="87">
        <v>2.0655484232048882</v>
      </c>
      <c r="H44" s="87">
        <v>0.80025956760704586</v>
      </c>
      <c r="I44" s="87">
        <v>0.84478048661415284</v>
      </c>
      <c r="J44" s="87">
        <v>5.0900372715392584E-16</v>
      </c>
    </row>
    <row r="45" spans="1:10">
      <c r="A45" s="87" t="s">
        <v>327</v>
      </c>
      <c r="B45" s="87">
        <v>53382.876205280598</v>
      </c>
      <c r="C45" s="87">
        <v>1.0252074746726976</v>
      </c>
      <c r="D45" s="87">
        <v>6.3303692388574445E-2</v>
      </c>
      <c r="E45" s="88">
        <v>2.3778964624680815E-4</v>
      </c>
      <c r="F45" s="87">
        <v>53.078350579675998</v>
      </c>
      <c r="G45" s="87">
        <v>1.998409446084719</v>
      </c>
      <c r="H45" s="87">
        <v>0.80746802565059195</v>
      </c>
      <c r="I45" s="87">
        <v>0.86109609188197256</v>
      </c>
      <c r="J45" s="87">
        <v>0</v>
      </c>
    </row>
    <row r="46" spans="1:10">
      <c r="A46" s="87" t="s">
        <v>327</v>
      </c>
      <c r="B46" s="87">
        <v>57016.301098009004</v>
      </c>
      <c r="C46" s="87">
        <v>1.2125269733696</v>
      </c>
      <c r="D46" s="87">
        <v>6.8096242089165718E-2</v>
      </c>
      <c r="E46" s="88">
        <v>2.5727851369310698E-4</v>
      </c>
      <c r="F46" s="87">
        <v>58.249476460272923</v>
      </c>
      <c r="G46" s="87">
        <v>2.0254554431784908</v>
      </c>
      <c r="H46" s="87">
        <v>0.801058848371907</v>
      </c>
      <c r="I46" s="87">
        <v>0.84874420540119377</v>
      </c>
      <c r="J46" s="87">
        <v>0</v>
      </c>
    </row>
    <row r="47" spans="1:10">
      <c r="A47" s="87" t="s">
        <v>327</v>
      </c>
      <c r="B47" s="87">
        <v>87780.102771211008</v>
      </c>
      <c r="C47" s="87">
        <v>1.1240054369154182</v>
      </c>
      <c r="D47" s="87">
        <v>0.1043447547199282</v>
      </c>
      <c r="E47" s="88">
        <v>4.7332503650852919E-4</v>
      </c>
      <c r="F47" s="87">
        <v>35.654484109315874</v>
      </c>
      <c r="G47" s="87">
        <v>2.3523555222633021</v>
      </c>
      <c r="H47" s="87">
        <v>0.81111021479444578</v>
      </c>
      <c r="I47" s="87">
        <v>0.71107515541887378</v>
      </c>
      <c r="J47" s="87">
        <v>-5.3098438859406518E-16</v>
      </c>
    </row>
    <row r="48" spans="1:10">
      <c r="A48" s="87" t="s">
        <v>327</v>
      </c>
      <c r="B48" s="87">
        <v>65430.213397669839</v>
      </c>
      <c r="C48" s="87">
        <v>1.2414334064315125</v>
      </c>
      <c r="D48" s="87">
        <v>7.6432808078504902E-2</v>
      </c>
      <c r="E48" s="88">
        <v>2.58870775008361E-4</v>
      </c>
      <c r="F48" s="87">
        <v>53.552363607476487</v>
      </c>
      <c r="G48" s="87">
        <v>2.0420408833873132</v>
      </c>
      <c r="H48" s="87">
        <v>0.81197094032410244</v>
      </c>
      <c r="I48" s="87">
        <v>0.79391877653554432</v>
      </c>
      <c r="J48" s="87">
        <v>0</v>
      </c>
    </row>
    <row r="49" spans="1:11">
      <c r="A49" s="87" t="s">
        <v>327</v>
      </c>
      <c r="B49" s="87">
        <v>17009.337818969063</v>
      </c>
      <c r="C49" s="87">
        <v>0.88391479250376548</v>
      </c>
      <c r="D49" s="87">
        <v>2.0492298767120973E-2</v>
      </c>
      <c r="E49" s="88">
        <v>2.6735574227184904E-3</v>
      </c>
      <c r="F49" s="87">
        <v>137.79828340171622</v>
      </c>
      <c r="G49" s="87">
        <v>3.2900655821736349</v>
      </c>
      <c r="H49" s="87">
        <v>0.76552492640162084</v>
      </c>
      <c r="I49" s="87">
        <v>1.2464907325751011</v>
      </c>
      <c r="J49" s="87">
        <v>-4.3314828930031096E-16</v>
      </c>
    </row>
    <row r="50" spans="1:11">
      <c r="A50" s="87" t="s">
        <v>327</v>
      </c>
      <c r="B50" s="87">
        <v>20806.319976771156</v>
      </c>
      <c r="C50" s="87">
        <v>0.92277135885286588</v>
      </c>
      <c r="D50" s="87">
        <v>2.5041605539565817E-2</v>
      </c>
      <c r="E50" s="88">
        <v>1.7022704847585626E-4</v>
      </c>
      <c r="F50" s="87">
        <v>118.34245178274267</v>
      </c>
      <c r="G50" s="87">
        <v>2.1955946284429229</v>
      </c>
      <c r="H50" s="87">
        <v>0.78292913626188165</v>
      </c>
      <c r="I50" s="87">
        <v>1.2204365774347261</v>
      </c>
      <c r="J50" s="87">
        <v>3.3146130957820853E-16</v>
      </c>
    </row>
    <row r="51" spans="1:11">
      <c r="A51" s="87" t="s">
        <v>327</v>
      </c>
      <c r="B51" s="87">
        <v>19887.648798313116</v>
      </c>
      <c r="C51" s="87">
        <v>0.84571599425187582</v>
      </c>
      <c r="D51" s="87">
        <v>2.3759224029382884E-2</v>
      </c>
      <c r="E51" s="88">
        <v>1.5633665250121959E-3</v>
      </c>
      <c r="F51" s="87">
        <v>114.72986497139418</v>
      </c>
      <c r="G51" s="87">
        <v>2.7641717224992179</v>
      </c>
      <c r="H51" s="87">
        <v>0.77478423626557369</v>
      </c>
      <c r="I51" s="87">
        <v>1.3671064924310374</v>
      </c>
      <c r="J51" s="87">
        <v>0</v>
      </c>
    </row>
    <row r="52" spans="1:11">
      <c r="A52" s="87" t="s">
        <v>327</v>
      </c>
      <c r="B52" s="87">
        <v>46509.461035072803</v>
      </c>
      <c r="C52" s="87">
        <v>1.1983694299703156</v>
      </c>
      <c r="D52" s="87">
        <v>5.5691641387248934E-2</v>
      </c>
      <c r="E52" s="88">
        <v>6.011860436744978E-4</v>
      </c>
      <c r="F52" s="87">
        <v>70.720533148208872</v>
      </c>
      <c r="G52" s="87">
        <v>2.4819082043718557</v>
      </c>
      <c r="H52" s="87">
        <v>0.8005493349741617</v>
      </c>
      <c r="I52" s="87">
        <v>0.92743002537956998</v>
      </c>
      <c r="J52" s="87">
        <v>-3.8586318978025075E-16</v>
      </c>
    </row>
    <row r="53" spans="1:11">
      <c r="A53" s="87" t="s">
        <v>327</v>
      </c>
      <c r="B53" s="87">
        <v>51798.926982786244</v>
      </c>
      <c r="C53" s="87">
        <v>1.1242536650721426</v>
      </c>
      <c r="D53" s="87">
        <v>6.2301611855235355E-2</v>
      </c>
      <c r="E53" s="88">
        <v>2.840043802777981E-4</v>
      </c>
      <c r="F53" s="87">
        <v>58.862954171869667</v>
      </c>
      <c r="G53" s="87">
        <v>2.1275511611085274</v>
      </c>
      <c r="H53" s="87">
        <v>0.79856117348604039</v>
      </c>
      <c r="I53" s="87">
        <v>0.884427793687105</v>
      </c>
      <c r="J53" s="87">
        <v>0</v>
      </c>
    </row>
    <row r="54" spans="1:11">
      <c r="A54" s="87" t="s">
        <v>327</v>
      </c>
      <c r="B54" s="87">
        <v>109857.6208268123</v>
      </c>
      <c r="C54" s="87">
        <v>1.3244509394158859</v>
      </c>
      <c r="D54" s="87">
        <v>0.12892862168975711</v>
      </c>
      <c r="E54" s="88">
        <v>3.8487745655391002E-4</v>
      </c>
      <c r="F54" s="87">
        <v>33.997460269831592</v>
      </c>
      <c r="G54" s="87">
        <v>2.7844822396926827</v>
      </c>
      <c r="H54" s="87">
        <v>0.81301909406532136</v>
      </c>
      <c r="I54" s="87">
        <v>0.64444751135499179</v>
      </c>
      <c r="J54" s="87">
        <v>-4.949578467885263E-16</v>
      </c>
    </row>
    <row r="55" spans="1:11">
      <c r="A55" s="87" t="s">
        <v>327</v>
      </c>
      <c r="B55" s="87">
        <v>19545.278290574435</v>
      </c>
      <c r="C55" s="87">
        <v>1.0400129278176253</v>
      </c>
      <c r="D55" s="87">
        <v>2.3504942587175018E-2</v>
      </c>
      <c r="E55" s="88">
        <v>2.1839538307306421E-4</v>
      </c>
      <c r="F55" s="87">
        <v>140.08344989233584</v>
      </c>
      <c r="G55" s="87">
        <v>2.2140230756139521</v>
      </c>
      <c r="H55" s="87">
        <v>0.77370188882829938</v>
      </c>
      <c r="I55" s="87">
        <v>1.3764314542479883</v>
      </c>
      <c r="J55" s="87">
        <v>0</v>
      </c>
    </row>
    <row r="56" spans="1:11">
      <c r="A56" s="102" t="s">
        <v>274</v>
      </c>
      <c r="B56" s="102">
        <v>1074.2634041211113</v>
      </c>
      <c r="C56" s="102">
        <v>3.6568361544728916</v>
      </c>
      <c r="D56" s="102">
        <v>1.7569745348146961E-3</v>
      </c>
      <c r="E56" s="103">
        <v>2.0650487075539902E-5</v>
      </c>
      <c r="F56" s="102">
        <v>5021.0198776445568</v>
      </c>
      <c r="G56" s="102">
        <v>3.8544809938318911</v>
      </c>
      <c r="H56" s="102">
        <v>0.4680561588594645</v>
      </c>
      <c r="I56" s="102">
        <v>5.3787668492653919</v>
      </c>
      <c r="J56" s="102">
        <v>8.568041954062924E-17</v>
      </c>
      <c r="K56" s="102"/>
    </row>
    <row r="57" spans="1:11">
      <c r="A57" s="87" t="s">
        <v>327</v>
      </c>
      <c r="B57" s="87">
        <v>8239.4753323108289</v>
      </c>
      <c r="C57" s="87">
        <v>4.5113058094993344</v>
      </c>
      <c r="D57" s="87">
        <v>9.9636963893786467E-3</v>
      </c>
      <c r="E57" s="88">
        <v>1.1065020562642009E-3</v>
      </c>
      <c r="F57" s="87">
        <v>1438.5649143949615</v>
      </c>
      <c r="G57" s="87">
        <v>8.8745596391116734</v>
      </c>
      <c r="H57" s="87">
        <v>0.70093187166902071</v>
      </c>
      <c r="I57" s="87">
        <v>3.1508110351368681</v>
      </c>
      <c r="J57" s="87">
        <v>0</v>
      </c>
    </row>
    <row r="58" spans="1:11">
      <c r="A58" s="87" t="s">
        <v>327</v>
      </c>
      <c r="B58" s="87">
        <v>2326.9004304322793</v>
      </c>
      <c r="C58" s="87">
        <v>3.888014697211307</v>
      </c>
      <c r="D58" s="87">
        <v>3.031467260388959E-3</v>
      </c>
      <c r="E58" s="88">
        <v>8.1622686828575607E-5</v>
      </c>
      <c r="F58" s="87">
        <v>3335.8117162342087</v>
      </c>
      <c r="G58" s="87">
        <v>3.3905177655589211</v>
      </c>
      <c r="H58" s="87">
        <v>0.61016388783279885</v>
      </c>
      <c r="I58" s="87">
        <v>3.518915111250021</v>
      </c>
      <c r="J58" s="87">
        <v>0</v>
      </c>
    </row>
    <row r="59" spans="1:11">
      <c r="A59" s="87" t="s">
        <v>327</v>
      </c>
      <c r="B59" s="87">
        <v>2811.8621508859346</v>
      </c>
      <c r="C59" s="87">
        <v>6.1852673817806663</v>
      </c>
      <c r="D59" s="87">
        <v>3.7441762269832517E-3</v>
      </c>
      <c r="E59" s="88">
        <v>1.2975605235531428E-4</v>
      </c>
      <c r="F59" s="87">
        <v>4003.459244324843</v>
      </c>
      <c r="G59" s="87">
        <v>3.6168095099665507</v>
      </c>
      <c r="H59" s="87">
        <v>0.55958403141643676</v>
      </c>
      <c r="I59" s="87">
        <v>3.4266264975074998</v>
      </c>
      <c r="J59" s="87">
        <v>-2.8666046650104258E-16</v>
      </c>
    </row>
    <row r="60" spans="1:11">
      <c r="A60" s="87" t="s">
        <v>327</v>
      </c>
      <c r="B60" s="87">
        <v>5674.1356872294327</v>
      </c>
      <c r="C60" s="87">
        <v>4.1606328898183769</v>
      </c>
      <c r="D60" s="87">
        <v>7.1451717547727656E-3</v>
      </c>
      <c r="E60" s="88">
        <v>1.228699413208678E-3</v>
      </c>
      <c r="F60" s="87">
        <v>1801.9821757244572</v>
      </c>
      <c r="G60" s="87">
        <v>5.5943728702304094</v>
      </c>
      <c r="H60" s="87">
        <v>0.71496535779362225</v>
      </c>
      <c r="I60" s="87">
        <v>3.0303184516838786</v>
      </c>
      <c r="J60" s="87">
        <v>2.0956585748639827E-16</v>
      </c>
    </row>
    <row r="61" spans="1:11">
      <c r="A61" s="87" t="s">
        <v>327</v>
      </c>
      <c r="B61" s="87">
        <v>2707.5838573105261</v>
      </c>
      <c r="C61" s="87">
        <v>4.5760297341849272</v>
      </c>
      <c r="D61" s="87">
        <v>3.8954834412610862E-3</v>
      </c>
      <c r="E61" s="88">
        <v>3.412548104221764E-4</v>
      </c>
      <c r="F61" s="87">
        <v>3175.1691690823782</v>
      </c>
      <c r="G61" s="87">
        <v>3.9295026660055457</v>
      </c>
      <c r="H61" s="87">
        <v>0.58682296972554859</v>
      </c>
      <c r="I61" s="87">
        <v>4.1467517299339116</v>
      </c>
      <c r="J61" s="87">
        <v>-3.2704374321760818E-16</v>
      </c>
    </row>
    <row r="62" spans="1:11">
      <c r="A62" s="87" t="s">
        <v>327</v>
      </c>
      <c r="B62" s="87">
        <v>2290.988593276034</v>
      </c>
      <c r="C62" s="87">
        <v>4.7445688534747301</v>
      </c>
      <c r="D62" s="87">
        <v>3.0275474843005712E-3</v>
      </c>
      <c r="E62" s="88">
        <v>2.7014983382486531E-5</v>
      </c>
      <c r="F62" s="87">
        <v>3962.4047342553336</v>
      </c>
      <c r="G62" s="87">
        <v>3.682171469446244</v>
      </c>
      <c r="H62" s="87">
        <v>0.56301430088296689</v>
      </c>
      <c r="I62" s="87">
        <v>3.8722063806328926</v>
      </c>
      <c r="J62" s="87">
        <v>-2.4917111938115165E-16</v>
      </c>
    </row>
    <row r="63" spans="1:11">
      <c r="A63" s="87" t="s">
        <v>327</v>
      </c>
      <c r="B63" s="87">
        <v>1460.4675054384256</v>
      </c>
      <c r="C63" s="87">
        <v>2.1839318924293321</v>
      </c>
      <c r="D63" s="87">
        <v>3.8252360002397207E-3</v>
      </c>
      <c r="E63" s="88">
        <v>2.2375570969423456E-5</v>
      </c>
      <c r="F63" s="87">
        <v>2995.4797928110702</v>
      </c>
      <c r="G63" s="87">
        <v>4.196736324899577</v>
      </c>
      <c r="H63" s="87">
        <v>0.62062484062667123</v>
      </c>
      <c r="I63" s="87">
        <v>5.084357245134564</v>
      </c>
      <c r="J63" s="87">
        <v>0</v>
      </c>
    </row>
    <row r="64" spans="1:11">
      <c r="A64" s="87" t="s">
        <v>327</v>
      </c>
      <c r="B64" s="87">
        <v>1323.9972868627001</v>
      </c>
      <c r="C64" s="87">
        <v>5.3419645699731459</v>
      </c>
      <c r="D64" s="87">
        <v>2.0238871229663986E-3</v>
      </c>
      <c r="E64" s="88">
        <v>1.297166645515833E-5</v>
      </c>
      <c r="F64" s="87">
        <v>5619.3151371696276</v>
      </c>
      <c r="G64" s="87">
        <v>3.5102099467715524</v>
      </c>
      <c r="H64" s="87">
        <v>0.4473103167950952</v>
      </c>
      <c r="I64" s="87">
        <v>4.5858388553752079</v>
      </c>
      <c r="J64" s="87">
        <v>0</v>
      </c>
    </row>
    <row r="65" spans="1:10">
      <c r="A65" s="87" t="s">
        <v>327</v>
      </c>
      <c r="B65" s="87">
        <v>1674.8092215255992</v>
      </c>
      <c r="C65" s="87">
        <v>2.8916899199158652</v>
      </c>
      <c r="D65" s="87">
        <v>2.2459297685905387E-3</v>
      </c>
      <c r="E65" s="88">
        <v>2.1678728909603975E-5</v>
      </c>
      <c r="F65" s="87">
        <v>3316.632190587291</v>
      </c>
      <c r="G65" s="87">
        <v>3.6863721320543177</v>
      </c>
      <c r="H65" s="87">
        <v>0.59760288598805678</v>
      </c>
      <c r="I65" s="87">
        <v>3.8068632094591877</v>
      </c>
      <c r="J65" s="87">
        <v>-1.265796138414983E-16</v>
      </c>
    </row>
    <row r="66" spans="1:10">
      <c r="A66" s="87" t="s">
        <v>327</v>
      </c>
      <c r="B66" s="87">
        <v>1512.6248332698206</v>
      </c>
      <c r="C66" s="87">
        <v>4.3965496263907067</v>
      </c>
      <c r="D66" s="87">
        <v>2.2395940194875606E-3</v>
      </c>
      <c r="E66" s="88">
        <v>7.3844029423907971E-6</v>
      </c>
      <c r="F66" s="87">
        <v>4608.2456879114361</v>
      </c>
      <c r="G66" s="87">
        <v>3.8054744574176325</v>
      </c>
      <c r="H66" s="87">
        <v>0.51556519848323568</v>
      </c>
      <c r="I66" s="87">
        <v>4.0900621464960487</v>
      </c>
      <c r="J66" s="87">
        <v>-1.1412781277920631E-16</v>
      </c>
    </row>
    <row r="67" spans="1:10">
      <c r="A67" s="87" t="s">
        <v>327</v>
      </c>
      <c r="B67" s="87">
        <v>1089.0338137472272</v>
      </c>
      <c r="C67" s="87">
        <v>4.9953580027298132</v>
      </c>
      <c r="D67" s="87">
        <v>1.7065230991724781E-3</v>
      </c>
      <c r="E67" s="88">
        <v>2.2458277952955699E-6</v>
      </c>
      <c r="F67" s="87">
        <v>5905.8704469026934</v>
      </c>
      <c r="G67" s="87">
        <v>3.4012138234062399</v>
      </c>
      <c r="H67" s="87">
        <v>0.42530285641369731</v>
      </c>
      <c r="I67" s="87">
        <v>5.420639885402271</v>
      </c>
      <c r="J67" s="87">
        <v>2.8904600774998515E-16</v>
      </c>
    </row>
    <row r="68" spans="1:10">
      <c r="A68" s="87" t="s">
        <v>327</v>
      </c>
      <c r="B68" s="87">
        <v>1438.835260831456</v>
      </c>
      <c r="C68" s="87">
        <v>4.1045656879273755</v>
      </c>
      <c r="D68" s="87">
        <v>2.0624849526086472E-3</v>
      </c>
      <c r="E68" s="88">
        <v>2.7157798540448185E-6</v>
      </c>
      <c r="F68" s="87">
        <v>4570.3024757990615</v>
      </c>
      <c r="G68" s="87">
        <v>3.390087336021268</v>
      </c>
      <c r="H68" s="87">
        <v>0.51540953447220383</v>
      </c>
      <c r="I68" s="87">
        <v>4.77255208397548</v>
      </c>
      <c r="J68" s="87">
        <v>0</v>
      </c>
    </row>
    <row r="69" spans="1:10">
      <c r="A69" s="87" t="s">
        <v>327</v>
      </c>
      <c r="B69" s="87">
        <v>987.46099922707094</v>
      </c>
      <c r="C69" s="87">
        <v>4.290672057488278</v>
      </c>
      <c r="D69" s="87">
        <v>1.5084551899799271E-3</v>
      </c>
      <c r="E69" s="88">
        <v>2.4426495815700662E-6</v>
      </c>
      <c r="F69" s="87">
        <v>5949.3187478153632</v>
      </c>
      <c r="G69" s="87">
        <v>3.8787562256477055</v>
      </c>
      <c r="H69" s="87">
        <v>0.41623971275558574</v>
      </c>
      <c r="I69" s="87">
        <v>5.5198068933580311</v>
      </c>
      <c r="J69" s="87">
        <v>-8.2968615353840463E-17</v>
      </c>
    </row>
    <row r="70" spans="1:10">
      <c r="A70" s="87" t="s">
        <v>327</v>
      </c>
      <c r="B70" s="87">
        <v>735.81726190476297</v>
      </c>
      <c r="C70" s="87">
        <v>6.1938684714782362</v>
      </c>
      <c r="D70" s="87">
        <v>1.3748110920619467E-3</v>
      </c>
      <c r="E70" s="88">
        <v>6.646504178031183E-6</v>
      </c>
      <c r="F70" s="87">
        <v>7461.8257222257125</v>
      </c>
      <c r="G70" s="87">
        <v>3.6407208118571113</v>
      </c>
      <c r="H70" s="87">
        <v>0.29656736175848719</v>
      </c>
      <c r="I70" s="87">
        <v>5.7999181748385249</v>
      </c>
      <c r="J70" s="87">
        <v>2.5237261293358297E-16</v>
      </c>
    </row>
    <row r="71" spans="1:10">
      <c r="A71" s="87" t="s">
        <v>327</v>
      </c>
      <c r="B71" s="87">
        <v>1121.3736248854075</v>
      </c>
      <c r="C71" s="87">
        <v>4.6969724921483884</v>
      </c>
      <c r="D71" s="87">
        <v>1.7438223659785978E-3</v>
      </c>
      <c r="E71" s="88">
        <v>2.556290445168701E-6</v>
      </c>
      <c r="F71" s="87">
        <v>5641.600655588355</v>
      </c>
      <c r="G71" s="87">
        <v>3.354005484588344</v>
      </c>
      <c r="H71" s="87">
        <v>0.44115869134470731</v>
      </c>
      <c r="I71" s="87">
        <v>4.7685050853111504</v>
      </c>
      <c r="J71" s="87">
        <v>2.2213356651095422E-16</v>
      </c>
    </row>
    <row r="72" spans="1:10">
      <c r="A72" s="87" t="s">
        <v>327</v>
      </c>
      <c r="B72" s="87">
        <v>5347.4833623693166</v>
      </c>
      <c r="C72" s="87">
        <v>3.8083287115933477</v>
      </c>
      <c r="D72" s="87">
        <v>5.4177892637274228E-3</v>
      </c>
      <c r="E72" s="88">
        <v>1.2795397043472441E-3</v>
      </c>
      <c r="F72" s="87">
        <v>2647.5382047731164</v>
      </c>
      <c r="G72" s="87">
        <v>10.275927216293672</v>
      </c>
      <c r="H72" s="87">
        <v>0.65878057431184889</v>
      </c>
      <c r="I72" s="87">
        <v>2.5709056270984232</v>
      </c>
      <c r="J72" s="87">
        <v>0</v>
      </c>
    </row>
    <row r="73" spans="1:10">
      <c r="A73" s="87" t="s">
        <v>327</v>
      </c>
      <c r="B73" s="87">
        <v>3000.4779108927942</v>
      </c>
      <c r="C73" s="87">
        <v>5.3815283730831682</v>
      </c>
      <c r="D73" s="87">
        <v>3.9630832254601072E-3</v>
      </c>
      <c r="E73" s="88">
        <v>1.1264629194337315E-4</v>
      </c>
      <c r="F73" s="87">
        <v>3479.8077500649374</v>
      </c>
      <c r="G73" s="87">
        <v>3.1473448171699552</v>
      </c>
      <c r="H73" s="87">
        <v>0.59410511915413455</v>
      </c>
      <c r="I73" s="87">
        <v>2.9561273263539825</v>
      </c>
      <c r="J73" s="87">
        <v>1.9092497851216649E-16</v>
      </c>
    </row>
    <row r="74" spans="1:10">
      <c r="A74" s="87" t="s">
        <v>327</v>
      </c>
      <c r="B74" s="87">
        <v>1268.4224958864647</v>
      </c>
      <c r="C74" s="87">
        <v>4.6477300436930138</v>
      </c>
      <c r="D74" s="87">
        <v>1.8723727177814913E-3</v>
      </c>
      <c r="E74" s="88">
        <v>5.4149493686530993E-5</v>
      </c>
      <c r="F74" s="87">
        <v>5399.2840953697869</v>
      </c>
      <c r="G74" s="87">
        <v>4.7930008328210798</v>
      </c>
      <c r="H74" s="87">
        <v>0.47593169765309984</v>
      </c>
      <c r="I74" s="87">
        <v>5.9055808753250316</v>
      </c>
      <c r="J74" s="87">
        <v>1.2551339653683983E-16</v>
      </c>
    </row>
    <row r="75" spans="1:10">
      <c r="A75" s="87" t="s">
        <v>327</v>
      </c>
      <c r="B75" s="87">
        <v>586.59230055658509</v>
      </c>
      <c r="C75" s="87">
        <v>3.514749643235906</v>
      </c>
      <c r="D75" s="87">
        <v>9.7150455188217634E-4</v>
      </c>
      <c r="E75" s="88">
        <v>3.4042815453805715E-6</v>
      </c>
      <c r="F75" s="87">
        <v>6495.5824473874372</v>
      </c>
      <c r="G75" s="87">
        <v>4.2592818484797004</v>
      </c>
      <c r="H75" s="87">
        <v>0.36043413176549849</v>
      </c>
      <c r="I75" s="87">
        <v>6.9122432160612108</v>
      </c>
      <c r="J75" s="87">
        <v>3.6201458873658961E-16</v>
      </c>
    </row>
    <row r="76" spans="1:10">
      <c r="A76" s="87" t="s">
        <v>327</v>
      </c>
      <c r="B76" s="87">
        <v>1207.9817957685921</v>
      </c>
      <c r="C76" s="87">
        <v>4.5051666921432458</v>
      </c>
      <c r="D76" s="87">
        <v>1.8176708284752088E-3</v>
      </c>
      <c r="E76" s="88">
        <v>4.9351541271924035E-6</v>
      </c>
      <c r="F76" s="87">
        <v>5402.5621566651898</v>
      </c>
      <c r="G76" s="87">
        <v>3.997475242289132</v>
      </c>
      <c r="H76" s="87">
        <v>0.47070948779365701</v>
      </c>
      <c r="I76" s="87">
        <v>5.6939741496107192</v>
      </c>
      <c r="J76" s="87">
        <v>0</v>
      </c>
    </row>
    <row r="77" spans="1:10">
      <c r="A77" s="87" t="s">
        <v>327</v>
      </c>
      <c r="B77" s="87">
        <v>439.26443886420816</v>
      </c>
      <c r="C77" s="87">
        <v>5.0795931581766176</v>
      </c>
      <c r="D77" s="87">
        <v>9.5268442722109062E-4</v>
      </c>
      <c r="E77" s="88">
        <v>1.8902366920155725E-6</v>
      </c>
      <c r="F77" s="87">
        <v>8145.0000864581007</v>
      </c>
      <c r="G77" s="87">
        <v>4.1289226109318404</v>
      </c>
      <c r="H77" s="87">
        <v>0.23974899823462387</v>
      </c>
      <c r="I77" s="87">
        <v>6.4655909460575156</v>
      </c>
      <c r="J77" s="87">
        <v>2.6616150033013715E-16</v>
      </c>
    </row>
    <row r="78" spans="1:10">
      <c r="A78" s="87" t="s">
        <v>327</v>
      </c>
      <c r="B78" s="87">
        <v>1377.1168718434308</v>
      </c>
      <c r="C78" s="87">
        <v>5.0894569995804737</v>
      </c>
      <c r="D78" s="87">
        <v>2.0846575872590593E-3</v>
      </c>
      <c r="E78" s="88">
        <v>1.9512671156367176E-5</v>
      </c>
      <c r="F78" s="87">
        <v>5442.8396697892558</v>
      </c>
      <c r="G78" s="87">
        <v>4.7298116006828952</v>
      </c>
      <c r="H78" s="87">
        <v>0.45286290867257062</v>
      </c>
      <c r="I78" s="87">
        <v>4.913682815839139</v>
      </c>
      <c r="J78" s="87">
        <v>0</v>
      </c>
    </row>
    <row r="79" spans="1:10">
      <c r="A79" s="87" t="s">
        <v>327</v>
      </c>
      <c r="B79" s="87">
        <v>2032.2298430433007</v>
      </c>
      <c r="C79" s="87">
        <v>5.5346150683779261</v>
      </c>
      <c r="D79" s="87">
        <v>2.8331280781054261E-3</v>
      </c>
      <c r="E79" s="88">
        <v>6.7464112638736178E-5</v>
      </c>
      <c r="F79" s="87">
        <v>4720.4506116744824</v>
      </c>
      <c r="G79" s="87">
        <v>4.7750202869280063</v>
      </c>
      <c r="H79" s="87">
        <v>0.52203301643798983</v>
      </c>
      <c r="I79" s="87">
        <v>4.1452912949002396</v>
      </c>
      <c r="J79" s="87">
        <v>-1.7948573287701207E-16</v>
      </c>
    </row>
    <row r="80" spans="1:10">
      <c r="A80" s="87" t="s">
        <v>327</v>
      </c>
      <c r="B80" s="87">
        <v>1758.9430124223563</v>
      </c>
      <c r="C80" s="87">
        <v>4.7434885535286595</v>
      </c>
      <c r="D80" s="87">
        <v>2.646779885522955E-3</v>
      </c>
      <c r="E80" s="88">
        <v>1.0355452080588896E-5</v>
      </c>
      <c r="F80" s="87">
        <v>4043.3105640870222</v>
      </c>
      <c r="G80" s="87">
        <v>8.0481352305912335</v>
      </c>
      <c r="H80" s="87">
        <v>0.5339249932005804</v>
      </c>
      <c r="I80" s="87">
        <v>10.330082629081197</v>
      </c>
      <c r="J80" s="87">
        <v>1.7093112026222902E-16</v>
      </c>
    </row>
    <row r="81" spans="1:11">
      <c r="A81" s="87" t="s">
        <v>327</v>
      </c>
      <c r="B81" s="87">
        <v>1223.8518359150871</v>
      </c>
      <c r="C81" s="87">
        <v>5.4441733098333671</v>
      </c>
      <c r="D81" s="87">
        <v>1.9220118252595774E-3</v>
      </c>
      <c r="E81" s="88">
        <v>1.7868430785220086E-6</v>
      </c>
      <c r="F81" s="87">
        <v>5705.8263174404865</v>
      </c>
      <c r="G81" s="87">
        <v>3.3380324342058758</v>
      </c>
      <c r="H81" s="87">
        <v>0.42466796383291167</v>
      </c>
      <c r="I81" s="87">
        <v>4.5658434277726743</v>
      </c>
      <c r="J81" s="87">
        <v>-1.165517089267131E-16</v>
      </c>
    </row>
    <row r="82" spans="1:11">
      <c r="A82" s="87" t="s">
        <v>327</v>
      </c>
      <c r="B82" s="87">
        <v>1219.5024080086569</v>
      </c>
      <c r="C82" s="87">
        <v>5.0781943557686215</v>
      </c>
      <c r="D82" s="87">
        <v>1.962246423903303E-3</v>
      </c>
      <c r="E82" s="88">
        <v>1.1017578077512047E-5</v>
      </c>
      <c r="F82" s="87">
        <v>5728.7115167412303</v>
      </c>
      <c r="G82" s="87">
        <v>3.4591762262004524</v>
      </c>
      <c r="H82" s="87">
        <v>0.45513387112583509</v>
      </c>
      <c r="I82" s="87">
        <v>4.5791172299728542</v>
      </c>
      <c r="J82" s="87">
        <v>-1.1214392776658274E-16</v>
      </c>
    </row>
    <row r="83" spans="1:11">
      <c r="A83" s="87" t="s">
        <v>327</v>
      </c>
      <c r="B83" s="87">
        <v>1321.2533588957072</v>
      </c>
      <c r="C83" s="87">
        <v>4.8328641487075181</v>
      </c>
      <c r="D83" s="87">
        <v>2.0021022678920514E-3</v>
      </c>
      <c r="E83" s="88">
        <v>9.1823023959305865E-6</v>
      </c>
      <c r="F83" s="87">
        <v>5263.1375730559375</v>
      </c>
      <c r="G83" s="87">
        <v>3.2580575410498267</v>
      </c>
      <c r="H83" s="87">
        <v>0.47548189726638224</v>
      </c>
      <c r="I83" s="87">
        <v>4.8927939038439998</v>
      </c>
      <c r="J83" s="87">
        <v>-1.1143318394613489E-16</v>
      </c>
    </row>
    <row r="84" spans="1:11">
      <c r="A84" s="102" t="s">
        <v>275</v>
      </c>
      <c r="B84" s="102">
        <v>7103.7593437445184</v>
      </c>
      <c r="C84" s="102">
        <v>4.0920599708980188</v>
      </c>
      <c r="D84" s="102">
        <v>8.9822336029799187E-3</v>
      </c>
      <c r="E84" s="103">
        <v>5.2150595279639627E-4</v>
      </c>
      <c r="F84" s="102">
        <v>1389.1017628439743</v>
      </c>
      <c r="G84" s="102">
        <v>3.0126297199063892</v>
      </c>
      <c r="H84" s="102">
        <v>0.73338021166985568</v>
      </c>
      <c r="I84" s="102">
        <v>1.8596951664742805</v>
      </c>
      <c r="J84" s="102">
        <v>-3.1706090435132737E-16</v>
      </c>
      <c r="K84" s="102"/>
    </row>
    <row r="85" spans="1:11">
      <c r="A85" s="87" t="s">
        <v>327</v>
      </c>
      <c r="B85" s="87">
        <v>4361.6319930069967</v>
      </c>
      <c r="C85" s="87">
        <v>5.0913157995524108</v>
      </c>
      <c r="D85" s="87">
        <v>5.6396281407915805E-3</v>
      </c>
      <c r="E85" s="88">
        <v>2.6819358759860211E-4</v>
      </c>
      <c r="F85" s="87">
        <v>2598.3718629308619</v>
      </c>
      <c r="G85" s="87">
        <v>3.6788841861346766</v>
      </c>
      <c r="H85" s="87">
        <v>0.67635239668046587</v>
      </c>
      <c r="I85" s="87">
        <v>2.5318594249939275</v>
      </c>
      <c r="J85" s="87">
        <v>1.907104572352633E-16</v>
      </c>
    </row>
    <row r="86" spans="1:11">
      <c r="A86" s="87" t="s">
        <v>327</v>
      </c>
      <c r="B86" s="87">
        <v>1877.707702628318</v>
      </c>
      <c r="C86" s="87">
        <v>5.0260756933568773</v>
      </c>
      <c r="D86" s="87">
        <v>2.7140720866706469E-3</v>
      </c>
      <c r="E86" s="88">
        <v>2.72106931528464E-4</v>
      </c>
      <c r="F86" s="87">
        <v>4333.308264597059</v>
      </c>
      <c r="G86" s="87">
        <v>3.1809971340225158</v>
      </c>
      <c r="H86" s="87">
        <v>0.52944145019094713</v>
      </c>
      <c r="I86" s="87">
        <v>3.6480862953597759</v>
      </c>
      <c r="J86" s="87">
        <v>0</v>
      </c>
    </row>
    <row r="87" spans="1:11">
      <c r="A87" s="87" t="s">
        <v>327</v>
      </c>
      <c r="B87" s="87">
        <v>11734.100176568369</v>
      </c>
      <c r="C87" s="87">
        <v>2.2764942058116651</v>
      </c>
      <c r="D87" s="87">
        <v>1.4268756875439407E-2</v>
      </c>
      <c r="E87" s="88">
        <v>6.1628916642085215E-4</v>
      </c>
      <c r="F87" s="87">
        <v>526.36836163042437</v>
      </c>
      <c r="G87" s="87">
        <v>3.6309678216851906</v>
      </c>
      <c r="H87" s="87">
        <v>0.80526977993068427</v>
      </c>
      <c r="I87" s="87">
        <v>2.0318922081908584</v>
      </c>
      <c r="J87" s="87">
        <v>-4.8154529410682769E-16</v>
      </c>
    </row>
    <row r="88" spans="1:11">
      <c r="A88" s="87" t="s">
        <v>327</v>
      </c>
      <c r="B88" s="87">
        <v>5403.5213699626111</v>
      </c>
      <c r="C88" s="87">
        <v>5.0412810709558773</v>
      </c>
      <c r="D88" s="87">
        <v>7.031201879569314E-3</v>
      </c>
      <c r="E88" s="88">
        <v>1.7200344438336452E-4</v>
      </c>
      <c r="F88" s="87">
        <v>2065.7260303208718</v>
      </c>
      <c r="G88" s="87">
        <v>2.8413879166016902</v>
      </c>
      <c r="H88" s="87">
        <v>0.69251516315645489</v>
      </c>
      <c r="I88" s="87">
        <v>3.1147459282139152</v>
      </c>
      <c r="J88" s="87">
        <v>0</v>
      </c>
    </row>
    <row r="89" spans="1:11">
      <c r="A89" s="87" t="s">
        <v>327</v>
      </c>
      <c r="B89" s="87">
        <v>6285.3500189969791</v>
      </c>
      <c r="C89" s="87">
        <v>4.9989918333281489</v>
      </c>
      <c r="D89" s="87">
        <v>8.3235975704649724E-3</v>
      </c>
      <c r="E89" s="88">
        <v>4.6187885312683603E-4</v>
      </c>
      <c r="F89" s="87">
        <v>1800.859980202757</v>
      </c>
      <c r="G89" s="87">
        <v>2.4902777236270421</v>
      </c>
      <c r="H89" s="87">
        <v>0.70579502110075365</v>
      </c>
      <c r="I89" s="87">
        <v>2.1752796861886092</v>
      </c>
      <c r="J89" s="87">
        <v>-1.6395978075032157E-16</v>
      </c>
    </row>
    <row r="90" spans="1:11">
      <c r="A90" s="87" t="s">
        <v>327</v>
      </c>
      <c r="B90" s="87">
        <v>2882.5316211655099</v>
      </c>
      <c r="C90" s="87">
        <v>4.7814591007497773</v>
      </c>
      <c r="D90" s="87">
        <v>3.8272716551742765E-3</v>
      </c>
      <c r="E90" s="88">
        <v>1.6786799966451359E-4</v>
      </c>
      <c r="F90" s="87">
        <v>3345.8992858676716</v>
      </c>
      <c r="G90" s="87">
        <v>4.0094761896587174</v>
      </c>
      <c r="H90" s="87">
        <v>0.62221407522366334</v>
      </c>
      <c r="I90" s="87">
        <v>3.3090993224381275</v>
      </c>
      <c r="J90" s="87">
        <v>0</v>
      </c>
    </row>
    <row r="91" spans="1:11">
      <c r="A91" s="87" t="s">
        <v>327</v>
      </c>
      <c r="B91" s="87">
        <v>6917.7623737373824</v>
      </c>
      <c r="C91" s="87">
        <v>4.5305090998924111</v>
      </c>
      <c r="D91" s="87">
        <v>8.8041000073249467E-3</v>
      </c>
      <c r="E91" s="88">
        <v>8.982601161849807E-4</v>
      </c>
      <c r="F91" s="87">
        <v>1540.1205644446861</v>
      </c>
      <c r="G91" s="87">
        <v>3.0256864757457995</v>
      </c>
      <c r="H91" s="87">
        <v>0.72734173589345896</v>
      </c>
      <c r="I91" s="87">
        <v>2.2648640011201615</v>
      </c>
      <c r="J91" s="87">
        <v>0</v>
      </c>
    </row>
    <row r="92" spans="1:11">
      <c r="A92" s="87" t="s">
        <v>327</v>
      </c>
      <c r="B92" s="87">
        <v>2666.0940462911403</v>
      </c>
      <c r="C92" s="87">
        <v>5.6375652510043111</v>
      </c>
      <c r="D92" s="87">
        <v>3.6550700211652621E-3</v>
      </c>
      <c r="E92" s="88">
        <v>1.7910547479914384E-4</v>
      </c>
      <c r="F92" s="87">
        <v>3853.7932670695091</v>
      </c>
      <c r="G92" s="87">
        <v>2.9686634555808391</v>
      </c>
      <c r="H92" s="87">
        <v>0.5878272164549716</v>
      </c>
      <c r="I92" s="87">
        <v>3.358748728156693</v>
      </c>
      <c r="J92" s="87">
        <v>0</v>
      </c>
    </row>
    <row r="93" spans="1:11">
      <c r="A93" s="87" t="s">
        <v>327</v>
      </c>
      <c r="B93" s="87">
        <v>2360.4295521502077</v>
      </c>
      <c r="C93" s="87">
        <v>4.3716593852109371</v>
      </c>
      <c r="D93" s="87">
        <v>3.3955804243212045E-3</v>
      </c>
      <c r="E93" s="88">
        <v>1.4426570503727965E-4</v>
      </c>
      <c r="F93" s="87">
        <v>3492.0907017854906</v>
      </c>
      <c r="G93" s="87">
        <v>3.5529476703144796</v>
      </c>
      <c r="H93" s="87">
        <v>0.59617189853623298</v>
      </c>
      <c r="I93" s="87">
        <v>3.7627160362415304</v>
      </c>
      <c r="J93" s="87">
        <v>1.328739841049067E-16</v>
      </c>
    </row>
    <row r="94" spans="1:11">
      <c r="A94" s="87" t="s">
        <v>327</v>
      </c>
      <c r="B94" s="87">
        <v>1653.5128143133443</v>
      </c>
      <c r="C94" s="87">
        <v>5.1828704911018351</v>
      </c>
      <c r="D94" s="87">
        <v>2.4734513151757108E-3</v>
      </c>
      <c r="E94" s="88">
        <v>7.566213818360572E-5</v>
      </c>
      <c r="F94" s="87">
        <v>4870.2679828126802</v>
      </c>
      <c r="G94" s="87">
        <v>3.5242668631218756</v>
      </c>
      <c r="H94" s="87">
        <v>0.51191277384356226</v>
      </c>
      <c r="I94" s="87">
        <v>4.140944867158515</v>
      </c>
      <c r="J94" s="87">
        <v>1.2172000953160305E-16</v>
      </c>
    </row>
    <row r="95" spans="1:11">
      <c r="A95" s="87" t="s">
        <v>327</v>
      </c>
      <c r="B95" s="87">
        <v>5170.5193100065362</v>
      </c>
      <c r="C95" s="87">
        <v>3.7580182708010574</v>
      </c>
      <c r="D95" s="87">
        <v>6.6381151739471631E-3</v>
      </c>
      <c r="E95" s="88">
        <v>1.8724095975836922E-4</v>
      </c>
      <c r="F95" s="87">
        <v>1701.0968493748801</v>
      </c>
      <c r="G95" s="87">
        <v>2.891923924418176</v>
      </c>
      <c r="H95" s="87">
        <v>0.72836408821186871</v>
      </c>
      <c r="I95" s="87">
        <v>2.3131597250478584</v>
      </c>
      <c r="J95" s="87">
        <v>2.6554475409500255E-16</v>
      </c>
    </row>
    <row r="96" spans="1:11">
      <c r="A96" s="87" t="s">
        <v>327</v>
      </c>
      <c r="B96" s="87">
        <v>1724.0901515151565</v>
      </c>
      <c r="C96" s="87">
        <v>5.5795773937961037</v>
      </c>
      <c r="D96" s="87">
        <v>2.5825733831652863E-3</v>
      </c>
      <c r="E96" s="88">
        <v>6.242612117176727E-5</v>
      </c>
      <c r="F96" s="87">
        <v>4955.5488798613105</v>
      </c>
      <c r="G96" s="87">
        <v>3.058277651934</v>
      </c>
      <c r="H96" s="87">
        <v>0.50716694580311283</v>
      </c>
      <c r="I96" s="87">
        <v>3.5096891416318168</v>
      </c>
      <c r="J96" s="87">
        <v>3.3098982623106069E-16</v>
      </c>
    </row>
    <row r="97" spans="1:11">
      <c r="A97" s="87" t="s">
        <v>327</v>
      </c>
      <c r="B97" s="87">
        <v>3233.5977907732263</v>
      </c>
      <c r="C97" s="87">
        <v>4.5380172081375676</v>
      </c>
      <c r="D97" s="87">
        <v>4.3648218954398191E-3</v>
      </c>
      <c r="E97" s="88">
        <v>1.3502278947871948E-4</v>
      </c>
      <c r="F97" s="87">
        <v>2816.9068403675092</v>
      </c>
      <c r="G97" s="87">
        <v>3.375276137710201</v>
      </c>
      <c r="H97" s="87">
        <v>0.63859644834387319</v>
      </c>
      <c r="I97" s="87">
        <v>2.9045967103525641</v>
      </c>
      <c r="J97" s="87">
        <v>0</v>
      </c>
    </row>
    <row r="98" spans="1:11">
      <c r="A98" s="87" t="s">
        <v>327</v>
      </c>
      <c r="B98" s="87">
        <v>6805.4075363259462</v>
      </c>
      <c r="C98" s="87">
        <v>4.3358382002262568</v>
      </c>
      <c r="D98" s="87">
        <v>8.7696286160940246E-3</v>
      </c>
      <c r="E98" s="88">
        <v>2.2975034877792223E-4</v>
      </c>
      <c r="F98" s="87">
        <v>1509.0707460056178</v>
      </c>
      <c r="G98" s="87">
        <v>2.6735041769799022</v>
      </c>
      <c r="H98" s="87">
        <v>0.73890261231257526</v>
      </c>
      <c r="I98" s="87">
        <v>2.1905077833688891</v>
      </c>
      <c r="J98" s="87">
        <v>0</v>
      </c>
    </row>
    <row r="99" spans="1:11">
      <c r="A99" s="87" t="s">
        <v>327</v>
      </c>
      <c r="B99" s="87">
        <v>3776.0725420412859</v>
      </c>
      <c r="C99" s="87">
        <v>4.1182738570967032</v>
      </c>
      <c r="D99" s="87">
        <v>4.8710822273348225E-3</v>
      </c>
      <c r="E99" s="88">
        <v>3.2176358954601929E-4</v>
      </c>
      <c r="F99" s="87">
        <v>2451.6703676318411</v>
      </c>
      <c r="G99" s="87">
        <v>3.8283065109468088</v>
      </c>
      <c r="H99" s="87">
        <v>0.68518725166801153</v>
      </c>
      <c r="I99" s="87">
        <v>2.8888901427478371</v>
      </c>
      <c r="J99" s="87">
        <v>0</v>
      </c>
    </row>
    <row r="100" spans="1:11">
      <c r="A100" s="87" t="s">
        <v>327</v>
      </c>
      <c r="B100" s="87">
        <v>8416.6127671061677</v>
      </c>
      <c r="C100" s="87">
        <v>4.5466543947511093</v>
      </c>
      <c r="D100" s="87">
        <v>1.0307120659547784E-2</v>
      </c>
      <c r="E100" s="88">
        <v>1.2168056887145475E-3</v>
      </c>
      <c r="F100" s="87">
        <v>1427.3076586913351</v>
      </c>
      <c r="G100" s="87">
        <v>5.7861366856515115</v>
      </c>
      <c r="H100" s="87">
        <v>0.73260119791956513</v>
      </c>
      <c r="I100" s="87">
        <v>1.6315183625619418</v>
      </c>
      <c r="J100" s="87">
        <v>0</v>
      </c>
    </row>
    <row r="101" spans="1:11">
      <c r="A101" s="87" t="s">
        <v>327</v>
      </c>
      <c r="B101" s="87">
        <v>4756.5061083273622</v>
      </c>
      <c r="C101" s="87">
        <v>4.9308088089971909</v>
      </c>
      <c r="D101" s="87">
        <v>6.3974511118131397E-3</v>
      </c>
      <c r="E101" s="88">
        <v>1.1009161361680664E-4</v>
      </c>
      <c r="F101" s="87">
        <v>2317.7095021703781</v>
      </c>
      <c r="G101" s="87">
        <v>2.8653876750970091</v>
      </c>
      <c r="H101" s="87">
        <v>0.69124295785200207</v>
      </c>
      <c r="I101" s="87">
        <v>2.5427852267301483</v>
      </c>
      <c r="J101" s="87">
        <v>0</v>
      </c>
    </row>
    <row r="102" spans="1:11">
      <c r="A102" s="87" t="s">
        <v>327</v>
      </c>
      <c r="B102" s="87">
        <v>2259.9645347122796</v>
      </c>
      <c r="C102" s="87">
        <v>5.3949084855484033</v>
      </c>
      <c r="D102" s="87">
        <v>3.1599293842103087E-3</v>
      </c>
      <c r="E102" s="88">
        <v>1.2230901555319184E-4</v>
      </c>
      <c r="F102" s="87">
        <v>4136.9526313233546</v>
      </c>
      <c r="G102" s="87">
        <v>3.3976733912855437</v>
      </c>
      <c r="H102" s="87">
        <v>0.5631752361319301</v>
      </c>
      <c r="I102" s="87">
        <v>3.544056987076468</v>
      </c>
      <c r="J102" s="87">
        <v>-1.4751897524927905E-16</v>
      </c>
    </row>
    <row r="103" spans="1:11">
      <c r="A103" s="87" t="s">
        <v>327</v>
      </c>
      <c r="B103" s="87">
        <v>5920.358040878893</v>
      </c>
      <c r="C103" s="87">
        <v>4.212673596208214</v>
      </c>
      <c r="D103" s="87">
        <v>7.652599486862411E-3</v>
      </c>
      <c r="E103" s="88">
        <v>8.0041718372332702E-4</v>
      </c>
      <c r="F103" s="87">
        <v>1673.5527578629765</v>
      </c>
      <c r="G103" s="87">
        <v>3.4598453861748579</v>
      </c>
      <c r="H103" s="87">
        <v>0.72621797632908436</v>
      </c>
      <c r="I103" s="87">
        <v>2.3406791142856695</v>
      </c>
      <c r="J103" s="87">
        <v>0</v>
      </c>
    </row>
    <row r="104" spans="1:11">
      <c r="A104" s="87" t="s">
        <v>327</v>
      </c>
      <c r="B104" s="87">
        <v>2063.2012654936316</v>
      </c>
      <c r="C104" s="87">
        <v>5.379454876225279</v>
      </c>
      <c r="D104" s="87">
        <v>2.9288112743212857E-3</v>
      </c>
      <c r="E104" s="88">
        <v>8.9909694620654503E-5</v>
      </c>
      <c r="F104" s="87">
        <v>4433.0862847540629</v>
      </c>
      <c r="G104" s="87">
        <v>3.489288849020368</v>
      </c>
      <c r="H104" s="87">
        <v>0.55777236711626244</v>
      </c>
      <c r="I104" s="87">
        <v>3.5731075454233974</v>
      </c>
      <c r="J104" s="87">
        <v>0</v>
      </c>
    </row>
    <row r="105" spans="1:11">
      <c r="A105" s="87" t="s">
        <v>327</v>
      </c>
      <c r="B105" s="87">
        <v>4625.7143797511399</v>
      </c>
      <c r="C105" s="87">
        <v>4.7133400061397506</v>
      </c>
      <c r="D105" s="87">
        <v>6.2137218264273972E-3</v>
      </c>
      <c r="E105" s="88">
        <v>1.8300682294817563E-4</v>
      </c>
      <c r="F105" s="87">
        <v>2175.2330130345376</v>
      </c>
      <c r="G105" s="87">
        <v>3.3111159459646937</v>
      </c>
      <c r="H105" s="87">
        <v>0.68751364587841579</v>
      </c>
      <c r="I105" s="87">
        <v>2.8864501829337725</v>
      </c>
      <c r="J105" s="87">
        <v>1.858624926283469E-16</v>
      </c>
    </row>
    <row r="106" spans="1:11">
      <c r="A106" s="87" t="s">
        <v>327</v>
      </c>
      <c r="B106" s="87">
        <v>88253.550349650075</v>
      </c>
      <c r="C106" s="87">
        <v>5.7221556736971895</v>
      </c>
      <c r="D106" s="87">
        <v>9.708733560020584E-2</v>
      </c>
      <c r="E106" s="88">
        <v>1.4406030386730309E-2</v>
      </c>
      <c r="F106" s="87">
        <v>235.58205583417902</v>
      </c>
      <c r="G106" s="87">
        <v>12.39497494812111</v>
      </c>
      <c r="H106" s="87">
        <v>0.81661427503737327</v>
      </c>
      <c r="I106" s="87">
        <v>0.83625388396962075</v>
      </c>
      <c r="J106" s="87">
        <v>0</v>
      </c>
    </row>
    <row r="107" spans="1:11">
      <c r="A107" s="102" t="s">
        <v>332</v>
      </c>
      <c r="B107" s="102">
        <v>42230.211850859807</v>
      </c>
      <c r="C107" s="102">
        <v>0.4991300510516844</v>
      </c>
      <c r="D107" s="102">
        <v>5.4234920062279916E-2</v>
      </c>
      <c r="E107" s="103">
        <v>1.7123210289129504E-4</v>
      </c>
      <c r="F107" s="102">
        <v>30.605982445540374</v>
      </c>
      <c r="G107" s="102">
        <v>2.1693434527185786</v>
      </c>
      <c r="H107" s="102">
        <v>0.81823584527680826</v>
      </c>
      <c r="I107" s="102">
        <v>0.57532452827509373</v>
      </c>
      <c r="J107" s="102">
        <v>0</v>
      </c>
      <c r="K107" s="102"/>
    </row>
    <row r="108" spans="1:11">
      <c r="A108" s="87" t="s">
        <v>327</v>
      </c>
      <c r="B108" s="87">
        <v>36046.490681108437</v>
      </c>
      <c r="C108" s="87">
        <v>0.5820517318197177</v>
      </c>
      <c r="D108" s="87">
        <v>4.5936046170113133E-2</v>
      </c>
      <c r="E108" s="88">
        <v>9.5230767236240897E-5</v>
      </c>
      <c r="F108" s="87">
        <v>41.851159750723845</v>
      </c>
      <c r="G108" s="87">
        <v>1.887202437367119</v>
      </c>
      <c r="H108" s="87">
        <v>0.81347123253806686</v>
      </c>
      <c r="I108" s="87">
        <v>0.68953647325902034</v>
      </c>
      <c r="J108" s="87">
        <v>0</v>
      </c>
    </row>
    <row r="109" spans="1:11">
      <c r="A109" s="87" t="s">
        <v>327</v>
      </c>
      <c r="B109" s="87">
        <v>59249.278541676947</v>
      </c>
      <c r="C109" s="87">
        <v>0.52077917456405987</v>
      </c>
      <c r="D109" s="87">
        <v>7.5862439059276129E-2</v>
      </c>
      <c r="E109" s="88">
        <v>1.7685335349068695E-4</v>
      </c>
      <c r="F109" s="87">
        <v>22.894543587863133</v>
      </c>
      <c r="G109" s="87">
        <v>1.8903357509333027</v>
      </c>
      <c r="H109" s="87">
        <v>0.82491840764451663</v>
      </c>
      <c r="I109" s="87">
        <v>0.53780777825943027</v>
      </c>
      <c r="J109" s="87">
        <v>0</v>
      </c>
    </row>
    <row r="110" spans="1:11">
      <c r="A110" s="87" t="s">
        <v>327</v>
      </c>
      <c r="B110" s="87">
        <v>93453.228831720451</v>
      </c>
      <c r="C110" s="87">
        <v>0.5344617074274266</v>
      </c>
      <c r="D110" s="87">
        <v>0.11996778222769622</v>
      </c>
      <c r="E110" s="88">
        <v>3.2245931230893738E-4</v>
      </c>
      <c r="F110" s="87">
        <v>14.825602995932742</v>
      </c>
      <c r="G110" s="87">
        <v>1.8018285911395662</v>
      </c>
      <c r="H110" s="87">
        <v>0.824005073280619</v>
      </c>
      <c r="I110" s="87">
        <v>0.50443626960817789</v>
      </c>
      <c r="J110" s="87">
        <v>0</v>
      </c>
    </row>
    <row r="111" spans="1:11">
      <c r="A111" s="87" t="s">
        <v>327</v>
      </c>
      <c r="B111" s="87">
        <v>142038.23317461775</v>
      </c>
      <c r="C111" s="87">
        <v>0.49729705087046988</v>
      </c>
      <c r="D111" s="87">
        <v>0.18860131483956891</v>
      </c>
      <c r="E111" s="88">
        <v>5.2640917324163711E-4</v>
      </c>
      <c r="F111" s="87">
        <v>8.5226016857873699</v>
      </c>
      <c r="G111" s="87">
        <v>2.4389720050672139</v>
      </c>
      <c r="H111" s="87">
        <v>0.82857726409017607</v>
      </c>
      <c r="I111" s="87">
        <v>0.40185116318527225</v>
      </c>
      <c r="J111" s="87">
        <v>0</v>
      </c>
    </row>
    <row r="112" spans="1:11">
      <c r="A112" s="87" t="s">
        <v>327</v>
      </c>
      <c r="B112" s="87">
        <v>78163.511826588176</v>
      </c>
      <c r="C112" s="87">
        <v>0.49091685872944341</v>
      </c>
      <c r="D112" s="87">
        <v>0.10071288400590032</v>
      </c>
      <c r="E112" s="88">
        <v>3.1371587184637792E-4</v>
      </c>
      <c r="F112" s="87">
        <v>16.33322733491687</v>
      </c>
      <c r="G112" s="87">
        <v>2.0407763829645198</v>
      </c>
      <c r="H112" s="87">
        <v>0.82426144385027977</v>
      </c>
      <c r="I112" s="87">
        <v>0.54575286663406686</v>
      </c>
      <c r="J112" s="87">
        <v>-7.9745974864941756E-16</v>
      </c>
    </row>
    <row r="113" spans="1:10">
      <c r="A113" s="87" t="s">
        <v>327</v>
      </c>
      <c r="B113" s="87">
        <v>124387.33727013292</v>
      </c>
      <c r="C113" s="87">
        <v>0.51227909315266484</v>
      </c>
      <c r="D113" s="87">
        <v>0.16094716346189944</v>
      </c>
      <c r="E113" s="88">
        <v>4.7360665168770007E-4</v>
      </c>
      <c r="F113" s="87">
        <v>10.626020308591665</v>
      </c>
      <c r="G113" s="87">
        <v>1.8076677352234261</v>
      </c>
      <c r="H113" s="87">
        <v>0.82342115997484677</v>
      </c>
      <c r="I113" s="87">
        <v>0.5108308669592182</v>
      </c>
      <c r="J113" s="87">
        <v>0</v>
      </c>
    </row>
    <row r="114" spans="1:10">
      <c r="A114" s="87" t="s">
        <v>327</v>
      </c>
      <c r="B114" s="87">
        <v>137586.95968332759</v>
      </c>
      <c r="C114" s="87">
        <v>0.55394978441779141</v>
      </c>
      <c r="D114" s="87">
        <v>0.17786257125437932</v>
      </c>
      <c r="E114" s="88">
        <v>4.6049940784689347E-4</v>
      </c>
      <c r="F114" s="87">
        <v>10.425996341179435</v>
      </c>
      <c r="G114" s="87">
        <v>1.809599423917799</v>
      </c>
      <c r="H114" s="87">
        <v>0.82769569468602711</v>
      </c>
      <c r="I114" s="87">
        <v>0.51444498897208002</v>
      </c>
      <c r="J114" s="87">
        <v>-4.7703344706602489E-16</v>
      </c>
    </row>
    <row r="115" spans="1:10">
      <c r="A115" s="87" t="s">
        <v>327</v>
      </c>
      <c r="B115" s="87">
        <v>63810.814580746592</v>
      </c>
      <c r="C115" s="87">
        <v>0.39783678869971628</v>
      </c>
      <c r="D115" s="87">
        <v>8.2582154321046486E-2</v>
      </c>
      <c r="E115" s="88">
        <v>7.1871623247905857E-4</v>
      </c>
      <c r="F115" s="87">
        <v>16.149744171184985</v>
      </c>
      <c r="G115" s="87">
        <v>1.8955029922661426</v>
      </c>
      <c r="H115" s="87">
        <v>0.82450054774518455</v>
      </c>
      <c r="I115" s="87">
        <v>0.62155649815907343</v>
      </c>
      <c r="J115" s="87">
        <v>0</v>
      </c>
    </row>
    <row r="116" spans="1:10">
      <c r="A116" s="87" t="s">
        <v>327</v>
      </c>
      <c r="B116" s="87">
        <v>29596.709494116407</v>
      </c>
      <c r="C116" s="87">
        <v>0.54483118787202911</v>
      </c>
      <c r="D116" s="87">
        <v>3.8972840255313432E-2</v>
      </c>
      <c r="E116" s="88">
        <v>1.2939571042170695E-4</v>
      </c>
      <c r="F116" s="87">
        <v>46.177921356525047</v>
      </c>
      <c r="G116" s="87">
        <v>1.9251023897964994</v>
      </c>
      <c r="H116" s="87">
        <v>0.81150057666204545</v>
      </c>
      <c r="I116" s="87">
        <v>0.67848747287661881</v>
      </c>
      <c r="J116" s="87">
        <v>0</v>
      </c>
    </row>
    <row r="117" spans="1:10">
      <c r="A117" s="87" t="s">
        <v>327</v>
      </c>
      <c r="B117" s="87">
        <v>65289.921254587804</v>
      </c>
      <c r="C117" s="87">
        <v>0.57079009715000306</v>
      </c>
      <c r="D117" s="87">
        <v>8.4415234683334561E-2</v>
      </c>
      <c r="E117" s="88">
        <v>2.1145841632869687E-4</v>
      </c>
      <c r="F117" s="87">
        <v>22.59266112938365</v>
      </c>
      <c r="G117" s="87">
        <v>2.0734301689687635</v>
      </c>
      <c r="H117" s="87">
        <v>0.82228359496509862</v>
      </c>
      <c r="I117" s="87">
        <v>0.64451519014475989</v>
      </c>
      <c r="J117" s="87">
        <v>6.6462648861976168E-16</v>
      </c>
    </row>
    <row r="118" spans="1:10">
      <c r="A118" s="87" t="s">
        <v>327</v>
      </c>
      <c r="B118" s="87">
        <v>79835.520610860462</v>
      </c>
      <c r="C118" s="87">
        <v>0.44827786942613435</v>
      </c>
      <c r="D118" s="87">
        <v>0.10161857311245534</v>
      </c>
      <c r="E118" s="88">
        <v>2.9110731020569997E-4</v>
      </c>
      <c r="F118" s="87">
        <v>15.158147599057179</v>
      </c>
      <c r="G118" s="87">
        <v>3.3602409380845701</v>
      </c>
      <c r="H118" s="87">
        <v>0.8245860623716843</v>
      </c>
      <c r="I118" s="87">
        <v>0.59513053486055434</v>
      </c>
      <c r="J118" s="87">
        <v>8.882752475902222E-16</v>
      </c>
    </row>
    <row r="119" spans="1:10">
      <c r="A119" s="87" t="s">
        <v>327</v>
      </c>
      <c r="B119" s="87">
        <v>99156.282419678624</v>
      </c>
      <c r="C119" s="87">
        <v>0.54197155455050527</v>
      </c>
      <c r="D119" s="87">
        <v>0.12717819849365658</v>
      </c>
      <c r="E119" s="88">
        <v>3.3835815735097565E-4</v>
      </c>
      <c r="F119" s="87">
        <v>14.341015123731758</v>
      </c>
      <c r="G119" s="87">
        <v>2.6532372144342617</v>
      </c>
      <c r="H119" s="87">
        <v>0.82483306922351796</v>
      </c>
      <c r="I119" s="87">
        <v>0.54337701138685257</v>
      </c>
      <c r="J119" s="87">
        <v>0</v>
      </c>
    </row>
    <row r="120" spans="1:10">
      <c r="A120" s="87" t="s">
        <v>327</v>
      </c>
      <c r="B120" s="87">
        <v>64065.778246054768</v>
      </c>
      <c r="C120" s="87">
        <v>0.55269212124698186</v>
      </c>
      <c r="D120" s="87">
        <v>8.2825870326472706E-2</v>
      </c>
      <c r="E120" s="88">
        <v>2.5811660612988567E-4</v>
      </c>
      <c r="F120" s="87">
        <v>22.390523862979791</v>
      </c>
      <c r="G120" s="87">
        <v>2.4199051827588587</v>
      </c>
      <c r="H120" s="87">
        <v>0.82453867974994466</v>
      </c>
      <c r="I120" s="87">
        <v>0.65856088872943785</v>
      </c>
      <c r="J120" s="87">
        <v>0</v>
      </c>
    </row>
    <row r="121" spans="1:10">
      <c r="A121" s="87" t="s">
        <v>327</v>
      </c>
      <c r="B121" s="87">
        <v>40153.793949747618</v>
      </c>
      <c r="C121" s="87">
        <v>0.55468614985007159</v>
      </c>
      <c r="D121" s="87">
        <v>5.2304240316873703E-2</v>
      </c>
      <c r="E121" s="88">
        <v>1.2723537797712083E-4</v>
      </c>
      <c r="F121" s="87">
        <v>35.148154259110584</v>
      </c>
      <c r="G121" s="87">
        <v>2.00533859621377</v>
      </c>
      <c r="H121" s="87">
        <v>0.81450114442910426</v>
      </c>
      <c r="I121" s="87">
        <v>0.6483867784682551</v>
      </c>
      <c r="J121" s="87">
        <v>6.8309067033849459E-16</v>
      </c>
    </row>
    <row r="122" spans="1:10">
      <c r="A122" s="87" t="s">
        <v>327</v>
      </c>
      <c r="B122" s="87">
        <v>70289.400528570579</v>
      </c>
      <c r="C122" s="87">
        <v>0.55429748385111099</v>
      </c>
      <c r="D122" s="87">
        <v>9.1467677813033887E-2</v>
      </c>
      <c r="E122" s="88">
        <v>2.197606151900156E-4</v>
      </c>
      <c r="F122" s="87">
        <v>20.137907797173966</v>
      </c>
      <c r="G122" s="87">
        <v>1.9179794938641412</v>
      </c>
      <c r="H122" s="87">
        <v>0.82479735252879283</v>
      </c>
      <c r="I122" s="87">
        <v>0.53951600687494883</v>
      </c>
      <c r="J122" s="87">
        <v>4.2916265885612548E-16</v>
      </c>
    </row>
    <row r="123" spans="1:10">
      <c r="A123" s="87" t="s">
        <v>327</v>
      </c>
      <c r="B123" s="87">
        <v>50593.723403614436</v>
      </c>
      <c r="C123" s="87">
        <v>0.55352372022773133</v>
      </c>
      <c r="D123" s="87">
        <v>6.6054595880783218E-2</v>
      </c>
      <c r="E123" s="88">
        <v>2.1562273455802267E-4</v>
      </c>
      <c r="F123" s="87">
        <v>28.015188962454129</v>
      </c>
      <c r="G123" s="87">
        <v>2.1920669560294344</v>
      </c>
      <c r="H123" s="87">
        <v>0.82159534382046717</v>
      </c>
      <c r="I123" s="87">
        <v>0.80229788354966114</v>
      </c>
      <c r="J123" s="87">
        <v>0</v>
      </c>
    </row>
    <row r="124" spans="1:10">
      <c r="A124" s="87" t="s">
        <v>327</v>
      </c>
      <c r="B124" s="87">
        <v>57453.579499504842</v>
      </c>
      <c r="C124" s="87">
        <v>0.58051350108720168</v>
      </c>
      <c r="D124" s="87">
        <v>7.5649166269293966E-2</v>
      </c>
      <c r="E124" s="88">
        <v>1.4645563857075791E-4</v>
      </c>
      <c r="F124" s="87">
        <v>25.533556664487868</v>
      </c>
      <c r="G124" s="87">
        <v>1.9338553206368767</v>
      </c>
      <c r="H124" s="87">
        <v>0.81720621842304364</v>
      </c>
      <c r="I124" s="87">
        <v>0.6058512147432743</v>
      </c>
      <c r="J124" s="87">
        <v>0</v>
      </c>
    </row>
    <row r="125" spans="1:10">
      <c r="A125" s="87" t="s">
        <v>327</v>
      </c>
      <c r="B125" s="87">
        <v>43607.124194797922</v>
      </c>
      <c r="C125" s="87">
        <v>0.58448707180911275</v>
      </c>
      <c r="D125" s="87">
        <v>5.7378900530253268E-2</v>
      </c>
      <c r="E125" s="88">
        <v>1.6340071333028906E-4</v>
      </c>
      <c r="F125" s="87">
        <v>33.758651944925255</v>
      </c>
      <c r="G125" s="87">
        <v>1.8632790637623351</v>
      </c>
      <c r="H125" s="87">
        <v>0.81416743705268468</v>
      </c>
      <c r="I125" s="87">
        <v>0.76308286793706004</v>
      </c>
      <c r="J125" s="87">
        <v>3.1233497128724501E-16</v>
      </c>
    </row>
    <row r="126" spans="1:10">
      <c r="A126" s="87" t="s">
        <v>327</v>
      </c>
      <c r="B126" s="87">
        <v>49872.153468135548</v>
      </c>
      <c r="C126" s="87">
        <v>0.51147936728670873</v>
      </c>
      <c r="D126" s="87">
        <v>6.4935777318255311E-2</v>
      </c>
      <c r="E126" s="88">
        <v>1.8722669210223029E-4</v>
      </c>
      <c r="F126" s="87">
        <v>26.135601795075029</v>
      </c>
      <c r="G126" s="87">
        <v>2.1899689825798339</v>
      </c>
      <c r="H126" s="87">
        <v>0.81908994600954754</v>
      </c>
      <c r="I126" s="87">
        <v>0.5508231407084464</v>
      </c>
      <c r="J126" s="87">
        <v>7.36291989911569E-16</v>
      </c>
    </row>
    <row r="127" spans="1:10">
      <c r="A127" s="87" t="s">
        <v>327</v>
      </c>
      <c r="B127" s="87">
        <v>94074.903027065709</v>
      </c>
      <c r="C127" s="87">
        <v>0.54232615602837819</v>
      </c>
      <c r="D127" s="87">
        <v>0.12384001711241899</v>
      </c>
      <c r="E127" s="88">
        <v>3.1292064960843367E-4</v>
      </c>
      <c r="F127" s="87">
        <v>14.625827660711588</v>
      </c>
      <c r="G127" s="87">
        <v>1.8045601739102073</v>
      </c>
      <c r="H127" s="87">
        <v>0.8225149577398021</v>
      </c>
      <c r="I127" s="87">
        <v>0.51990139522593537</v>
      </c>
      <c r="J127" s="87">
        <v>-4.7334508266954661E-16</v>
      </c>
    </row>
    <row r="128" spans="1:10">
      <c r="A128" s="87" t="s">
        <v>327</v>
      </c>
      <c r="B128" s="87">
        <v>132387.35148809498</v>
      </c>
      <c r="C128" s="87">
        <v>0.54177316857023228</v>
      </c>
      <c r="D128" s="87">
        <v>0.17347794107911341</v>
      </c>
      <c r="E128" s="88">
        <v>5.1145321597051104E-4</v>
      </c>
      <c r="F128" s="87">
        <v>10.412698840080406</v>
      </c>
      <c r="G128" s="87">
        <v>1.8243216911294571</v>
      </c>
      <c r="H128" s="87">
        <v>0.82440793900259091</v>
      </c>
      <c r="I128" s="87">
        <v>0.53078022362934052</v>
      </c>
      <c r="J128" s="87">
        <v>-4.5862113641935684E-16</v>
      </c>
    </row>
    <row r="129" spans="1:11">
      <c r="A129" s="87" t="s">
        <v>327</v>
      </c>
      <c r="B129" s="87">
        <v>113021.8897515531</v>
      </c>
      <c r="C129" s="87">
        <v>0.6186966258386607</v>
      </c>
      <c r="D129" s="87">
        <v>0.14805295023125795</v>
      </c>
      <c r="E129" s="88">
        <v>3.8146449474948507E-4</v>
      </c>
      <c r="F129" s="87">
        <v>13.977421756164903</v>
      </c>
      <c r="G129" s="87">
        <v>1.8730563268702072</v>
      </c>
      <c r="H129" s="87">
        <v>0.82614818457686079</v>
      </c>
      <c r="I129" s="87">
        <v>0.50947533172772896</v>
      </c>
      <c r="J129" s="87">
        <v>0</v>
      </c>
    </row>
    <row r="130" spans="1:11">
      <c r="A130" s="102" t="s">
        <v>333</v>
      </c>
      <c r="B130" s="102">
        <v>111944.40339602952</v>
      </c>
      <c r="C130" s="102">
        <v>0.49128553106378947</v>
      </c>
      <c r="D130" s="102">
        <v>0.1477106006166356</v>
      </c>
      <c r="E130" s="103">
        <v>6.647973509979724E-4</v>
      </c>
      <c r="F130" s="102">
        <v>11.098531548525408</v>
      </c>
      <c r="G130" s="102">
        <v>2.0047634033078428</v>
      </c>
      <c r="H130" s="102">
        <v>0.8199766501232717</v>
      </c>
      <c r="I130" s="102">
        <v>0.68076198743671201</v>
      </c>
      <c r="J130" s="102">
        <v>-6.5079138249835248E-16</v>
      </c>
      <c r="K130" s="102"/>
    </row>
    <row r="131" spans="1:11">
      <c r="A131" s="87" t="s">
        <v>327</v>
      </c>
      <c r="B131" s="87">
        <v>127423.87651775841</v>
      </c>
      <c r="C131" s="87">
        <v>0.53885266447248348</v>
      </c>
      <c r="D131" s="87">
        <v>0.16794596309900997</v>
      </c>
      <c r="E131" s="88">
        <v>7.4138152866576432E-4</v>
      </c>
      <c r="F131" s="87">
        <v>10.698567865511402</v>
      </c>
      <c r="G131" s="87">
        <v>2.0070835882642322</v>
      </c>
      <c r="H131" s="87">
        <v>0.82087814335414466</v>
      </c>
      <c r="I131" s="87">
        <v>0.8528232507435215</v>
      </c>
      <c r="J131" s="87">
        <v>-5.1889050636988294E-16</v>
      </c>
    </row>
    <row r="132" spans="1:11">
      <c r="A132" s="87" t="s">
        <v>327</v>
      </c>
      <c r="B132" s="87">
        <v>53526.49675847371</v>
      </c>
      <c r="C132" s="87">
        <v>0.60738062704861528</v>
      </c>
      <c r="D132" s="87">
        <v>7.0743127307101195E-2</v>
      </c>
      <c r="E132" s="88">
        <v>2.6076700831576075E-4</v>
      </c>
      <c r="F132" s="87">
        <v>28.701779513504025</v>
      </c>
      <c r="G132" s="87">
        <v>2.0746980471734791</v>
      </c>
      <c r="H132" s="87">
        <v>0.82116557246458377</v>
      </c>
      <c r="I132" s="87">
        <v>0.87749241796087418</v>
      </c>
      <c r="J132" s="87">
        <v>0</v>
      </c>
    </row>
    <row r="133" spans="1:11">
      <c r="A133" s="87" t="s">
        <v>327</v>
      </c>
      <c r="B133" s="87">
        <v>36389.941901993399</v>
      </c>
      <c r="C133" s="87">
        <v>0.48465504169683388</v>
      </c>
      <c r="D133" s="87">
        <v>4.7393005464990999E-2</v>
      </c>
      <c r="E133" s="88">
        <v>2.3103031468690025E-4</v>
      </c>
      <c r="F133" s="87">
        <v>34.108945399481058</v>
      </c>
      <c r="G133" s="87">
        <v>2.8512431553321709</v>
      </c>
      <c r="H133" s="87">
        <v>0.81960161762567996</v>
      </c>
      <c r="I133" s="87">
        <v>1.1524031806907049</v>
      </c>
      <c r="J133" s="87">
        <v>0</v>
      </c>
    </row>
    <row r="134" spans="1:11">
      <c r="A134" s="87" t="s">
        <v>327</v>
      </c>
      <c r="B134" s="87">
        <v>83201.12490054885</v>
      </c>
      <c r="C134" s="87">
        <v>0.53885457233445544</v>
      </c>
      <c r="D134" s="87">
        <v>0.1095227197920602</v>
      </c>
      <c r="E134" s="88">
        <v>4.5728940541103308E-4</v>
      </c>
      <c r="F134" s="87">
        <v>16.545393831510655</v>
      </c>
      <c r="G134" s="87">
        <v>3.1105958765714163</v>
      </c>
      <c r="H134" s="87">
        <v>0.82283293694522541</v>
      </c>
      <c r="I134" s="87">
        <v>0.66282246412562129</v>
      </c>
      <c r="J134" s="87">
        <v>0</v>
      </c>
    </row>
    <row r="135" spans="1:11">
      <c r="A135" s="87" t="s">
        <v>327</v>
      </c>
      <c r="B135" s="87">
        <v>59000.195221024798</v>
      </c>
      <c r="C135" s="87">
        <v>0.50645568733113999</v>
      </c>
      <c r="D135" s="87">
        <v>7.5322416904846423E-2</v>
      </c>
      <c r="E135" s="88">
        <v>4.1685474135196346E-4</v>
      </c>
      <c r="F135" s="87">
        <v>23.223200728547894</v>
      </c>
      <c r="G135" s="87">
        <v>4.4219617291282365</v>
      </c>
      <c r="H135" s="87">
        <v>0.82600330006759837</v>
      </c>
      <c r="I135" s="87">
        <v>0.87939073160495751</v>
      </c>
      <c r="J135" s="87">
        <v>0</v>
      </c>
    </row>
    <row r="136" spans="1:11">
      <c r="A136" s="87" t="s">
        <v>327</v>
      </c>
      <c r="B136" s="87">
        <v>55656.929180292042</v>
      </c>
      <c r="C136" s="87">
        <v>0.56181360551746695</v>
      </c>
      <c r="D136" s="87">
        <v>7.3427463425716044E-2</v>
      </c>
      <c r="E136" s="88">
        <v>3.3457536898149346E-4</v>
      </c>
      <c r="F136" s="87">
        <v>25.686504082269042</v>
      </c>
      <c r="G136" s="87">
        <v>2.2746582078689075</v>
      </c>
      <c r="H136" s="87">
        <v>0.82425056034143185</v>
      </c>
      <c r="I136" s="87">
        <v>0.82891958194368287</v>
      </c>
      <c r="J136" s="87">
        <v>-4.7105505544679525E-16</v>
      </c>
    </row>
    <row r="137" spans="1:11">
      <c r="A137" s="87" t="s">
        <v>327</v>
      </c>
      <c r="B137" s="87">
        <v>67987.118881119008</v>
      </c>
      <c r="C137" s="87">
        <v>0.48751291109237732</v>
      </c>
      <c r="D137" s="87">
        <v>8.8153878753837206E-2</v>
      </c>
      <c r="E137" s="88">
        <v>4.4548754695972127E-4</v>
      </c>
      <c r="F137" s="87">
        <v>18.928956740842825</v>
      </c>
      <c r="G137" s="87">
        <v>3.9363896054914731</v>
      </c>
      <c r="H137" s="87">
        <v>0.8163312651998228</v>
      </c>
      <c r="I137" s="87">
        <v>0.84772102801957538</v>
      </c>
      <c r="J137" s="87">
        <v>0</v>
      </c>
    </row>
    <row r="138" spans="1:11">
      <c r="A138" s="87" t="s">
        <v>327</v>
      </c>
      <c r="B138" s="87">
        <v>24713.438496945477</v>
      </c>
      <c r="C138" s="87">
        <v>0.47008906355897206</v>
      </c>
      <c r="D138" s="87">
        <v>3.2733703977770576E-2</v>
      </c>
      <c r="E138" s="88">
        <v>1.5070531266336994E-4</v>
      </c>
      <c r="F138" s="87">
        <v>47.007629783643587</v>
      </c>
      <c r="G138" s="87">
        <v>2.1694710498402356</v>
      </c>
      <c r="H138" s="87">
        <v>0.80703303810992943</v>
      </c>
      <c r="I138" s="87">
        <v>1.1940793861397827</v>
      </c>
      <c r="J138" s="87">
        <v>3.4285710730123791E-16</v>
      </c>
    </row>
    <row r="139" spans="1:11">
      <c r="A139" s="87" t="s">
        <v>327</v>
      </c>
      <c r="B139" s="87">
        <v>6491.1356922398681</v>
      </c>
      <c r="C139" s="87">
        <v>0.43796313475552573</v>
      </c>
      <c r="D139" s="87">
        <v>8.8107719977465766E-3</v>
      </c>
      <c r="E139" s="88">
        <v>5.8763981697568105E-5</v>
      </c>
      <c r="F139" s="87">
        <v>160.71786090428373</v>
      </c>
      <c r="G139" s="87">
        <v>3.9870484579811092</v>
      </c>
      <c r="H139" s="87">
        <v>0.75934231561524568</v>
      </c>
      <c r="I139" s="87">
        <v>1.7817687072527808</v>
      </c>
      <c r="J139" s="87">
        <v>2.5005029494779746E-16</v>
      </c>
    </row>
    <row r="140" spans="1:11">
      <c r="A140" s="87" t="s">
        <v>327</v>
      </c>
      <c r="B140" s="87">
        <v>53718.991136363482</v>
      </c>
      <c r="C140" s="87">
        <v>0.44200971013915608</v>
      </c>
      <c r="D140" s="87">
        <v>7.1308155166953074E-2</v>
      </c>
      <c r="E140" s="88">
        <v>3.7020638797021426E-4</v>
      </c>
      <c r="F140" s="87">
        <v>20.603304036225286</v>
      </c>
      <c r="G140" s="87">
        <v>2.5727140565232842</v>
      </c>
      <c r="H140" s="87">
        <v>0.81653017181653509</v>
      </c>
      <c r="I140" s="87">
        <v>0.91720455942575285</v>
      </c>
      <c r="J140" s="87">
        <v>0</v>
      </c>
    </row>
    <row r="141" spans="1:11">
      <c r="A141" s="87" t="s">
        <v>327</v>
      </c>
      <c r="B141" s="87">
        <v>36059.848219417181</v>
      </c>
      <c r="C141" s="87">
        <v>0.52167101785118175</v>
      </c>
      <c r="D141" s="87">
        <v>4.7139396005014239E-2</v>
      </c>
      <c r="E141" s="88">
        <v>2.449241179789126E-4</v>
      </c>
      <c r="F141" s="87">
        <v>37.660710280776698</v>
      </c>
      <c r="G141" s="87">
        <v>4.0525896664636782</v>
      </c>
      <c r="H141" s="87">
        <v>0.81391426346499551</v>
      </c>
      <c r="I141" s="87">
        <v>1.0833772716922769</v>
      </c>
      <c r="J141" s="87">
        <v>-8.0918505890186119E-16</v>
      </c>
    </row>
    <row r="142" spans="1:11">
      <c r="A142" s="87" t="s">
        <v>327</v>
      </c>
      <c r="B142" s="87">
        <v>63423.155330679198</v>
      </c>
      <c r="C142" s="87">
        <v>0.58074891919536187</v>
      </c>
      <c r="D142" s="87">
        <v>8.3753455487830225E-2</v>
      </c>
      <c r="E142" s="88">
        <v>3.0456745724679154E-4</v>
      </c>
      <c r="F142" s="87">
        <v>23.386245530393314</v>
      </c>
      <c r="G142" s="87">
        <v>3.0121794040695331</v>
      </c>
      <c r="H142" s="87">
        <v>0.82374069792655769</v>
      </c>
      <c r="I142" s="87">
        <v>0.86472243942075522</v>
      </c>
      <c r="J142" s="87">
        <v>-6.8198158636418505E-16</v>
      </c>
    </row>
    <row r="143" spans="1:11">
      <c r="A143" s="87" t="s">
        <v>327</v>
      </c>
      <c r="B143" s="87">
        <v>63800.083768575227</v>
      </c>
      <c r="C143" s="87">
        <v>0.56683593457695658</v>
      </c>
      <c r="D143" s="87">
        <v>8.4995187585318752E-2</v>
      </c>
      <c r="E143" s="88">
        <v>3.882805339293549E-4</v>
      </c>
      <c r="F143" s="87">
        <v>22.233978735759418</v>
      </c>
      <c r="G143" s="87">
        <v>2.1512263714094373</v>
      </c>
      <c r="H143" s="87">
        <v>0.81960294346231788</v>
      </c>
      <c r="I143" s="87">
        <v>0.772297310175034</v>
      </c>
      <c r="J143" s="87">
        <v>0</v>
      </c>
    </row>
    <row r="144" spans="1:11">
      <c r="A144" s="87" t="s">
        <v>327</v>
      </c>
      <c r="B144" s="87">
        <v>23104.350279293925</v>
      </c>
      <c r="C144" s="87">
        <v>0.5036166841990074</v>
      </c>
      <c r="D144" s="87">
        <v>3.1550915406575356E-2</v>
      </c>
      <c r="E144" s="88">
        <v>1.6535940198376606E-4</v>
      </c>
      <c r="F144" s="87">
        <v>53.314052826204708</v>
      </c>
      <c r="G144" s="87">
        <v>2.4633875221634041</v>
      </c>
      <c r="H144" s="87">
        <v>0.80386978787759988</v>
      </c>
      <c r="I144" s="87">
        <v>1.3338595080064848</v>
      </c>
      <c r="J144" s="87">
        <v>0</v>
      </c>
    </row>
    <row r="145" spans="1:10">
      <c r="A145" s="87" t="s">
        <v>327</v>
      </c>
      <c r="B145" s="87">
        <v>6941.3959555229621</v>
      </c>
      <c r="C145" s="87">
        <v>0.51047934701810782</v>
      </c>
      <c r="D145" s="87">
        <v>9.5303048845697264E-3</v>
      </c>
      <c r="E145" s="88">
        <v>5.0692248704109609E-5</v>
      </c>
      <c r="F145" s="87">
        <v>167.52114498434639</v>
      </c>
      <c r="G145" s="87">
        <v>2.830483426624999</v>
      </c>
      <c r="H145" s="87">
        <v>0.74720054590536644</v>
      </c>
      <c r="I145" s="87">
        <v>2.2135861309738361</v>
      </c>
      <c r="J145" s="87">
        <v>-2.8351312635173961E-16</v>
      </c>
    </row>
    <row r="146" spans="1:10">
      <c r="A146" s="87" t="s">
        <v>327</v>
      </c>
      <c r="B146" s="87">
        <v>58860.58066797426</v>
      </c>
      <c r="C146" s="87">
        <v>0.51490907450523438</v>
      </c>
      <c r="D146" s="87">
        <v>7.9066713866190463E-2</v>
      </c>
      <c r="E146" s="88">
        <v>3.5861220308484133E-4</v>
      </c>
      <c r="F146" s="87">
        <v>21.680733273536315</v>
      </c>
      <c r="G146" s="87">
        <v>2.1661850006562537</v>
      </c>
      <c r="H146" s="87">
        <v>0.81763677388962719</v>
      </c>
      <c r="I146" s="87">
        <v>0.85052167712200588</v>
      </c>
      <c r="J146" s="87">
        <v>0</v>
      </c>
    </row>
    <row r="147" spans="1:10">
      <c r="A147" s="87" t="s">
        <v>327</v>
      </c>
      <c r="B147" s="87">
        <v>84241.002573988808</v>
      </c>
      <c r="C147" s="87">
        <v>0.45321161958276773</v>
      </c>
      <c r="D147" s="87">
        <v>0.11280987595936218</v>
      </c>
      <c r="E147" s="88">
        <v>4.0413924740328956E-4</v>
      </c>
      <c r="F147" s="87">
        <v>13.427138126097923</v>
      </c>
      <c r="G147" s="87">
        <v>2.0666541991133669</v>
      </c>
      <c r="H147" s="87">
        <v>0.82563843323104191</v>
      </c>
      <c r="I147" s="87">
        <v>0.70556192446568911</v>
      </c>
      <c r="J147" s="87">
        <v>-6.0911215473982614E-16</v>
      </c>
    </row>
    <row r="148" spans="1:10">
      <c r="A148" s="87" t="s">
        <v>327</v>
      </c>
      <c r="B148" s="87">
        <v>15117.554521165988</v>
      </c>
      <c r="C148" s="87">
        <v>0.30290348465059397</v>
      </c>
      <c r="D148" s="87">
        <v>2.006325535098985E-2</v>
      </c>
      <c r="E148" s="88">
        <v>1.0962302009131163E-4</v>
      </c>
      <c r="F148" s="87">
        <v>49.73062839742547</v>
      </c>
      <c r="G148" s="87">
        <v>2.8526343652980222</v>
      </c>
      <c r="H148" s="87">
        <v>0.81288183128220781</v>
      </c>
      <c r="I148" s="87">
        <v>1.4461419167138072</v>
      </c>
      <c r="J148" s="87">
        <v>4.3059916989963736E-16</v>
      </c>
    </row>
    <row r="149" spans="1:10">
      <c r="A149" s="87" t="s">
        <v>327</v>
      </c>
      <c r="B149" s="87">
        <v>20179.224874589145</v>
      </c>
      <c r="C149" s="87">
        <v>0.31460575255491041</v>
      </c>
      <c r="D149" s="87">
        <v>2.7457531038932947E-2</v>
      </c>
      <c r="E149" s="88">
        <v>1.5660397293283364E-4</v>
      </c>
      <c r="F149" s="87">
        <v>38.268735243479185</v>
      </c>
      <c r="G149" s="87">
        <v>2.2059574493579062</v>
      </c>
      <c r="H149" s="87">
        <v>0.81727345734790535</v>
      </c>
      <c r="I149" s="87">
        <v>1.2700895493738202</v>
      </c>
      <c r="J149" s="87">
        <v>0</v>
      </c>
    </row>
    <row r="150" spans="1:10">
      <c r="A150" s="87" t="s">
        <v>327</v>
      </c>
      <c r="B150" s="87">
        <v>98317.108210535123</v>
      </c>
      <c r="C150" s="87">
        <v>0.50031561247052847</v>
      </c>
      <c r="D150" s="87">
        <v>0.13275832294334924</v>
      </c>
      <c r="E150" s="88">
        <v>4.2120353698372646E-4</v>
      </c>
      <c r="F150" s="87">
        <v>12.572042160167834</v>
      </c>
      <c r="G150" s="87">
        <v>2.0296952127340684</v>
      </c>
      <c r="H150" s="87">
        <v>0.82737857608769017</v>
      </c>
      <c r="I150" s="87">
        <v>0.71382477898120067</v>
      </c>
      <c r="J150" s="87">
        <v>-6.1302441262115192E-16</v>
      </c>
    </row>
    <row r="151" spans="1:10">
      <c r="A151" s="87" t="s">
        <v>327</v>
      </c>
      <c r="B151" s="87">
        <v>46356.300892359264</v>
      </c>
      <c r="C151" s="87">
        <v>0.46340723180121718</v>
      </c>
      <c r="D151" s="87">
        <v>6.2925052175915916E-2</v>
      </c>
      <c r="E151" s="88">
        <v>3.4961443450740959E-4</v>
      </c>
      <c r="F151" s="87">
        <v>24.573062516586891</v>
      </c>
      <c r="G151" s="87">
        <v>2.2608312704478677</v>
      </c>
      <c r="H151" s="87">
        <v>0.82311688793301252</v>
      </c>
      <c r="I151" s="87">
        <v>0.89716728712240301</v>
      </c>
      <c r="J151" s="87">
        <v>-4.3788355529288121E-16</v>
      </c>
    </row>
    <row r="152" spans="1:10">
      <c r="A152" s="87" t="s">
        <v>327</v>
      </c>
      <c r="B152" s="87">
        <v>45226.39926621518</v>
      </c>
      <c r="C152" s="87">
        <v>0.52108800398551081</v>
      </c>
      <c r="D152" s="87">
        <v>6.0987907959499772E-2</v>
      </c>
      <c r="E152" s="88">
        <v>2.4443643767536183E-4</v>
      </c>
      <c r="F152" s="87">
        <v>28.588726639543538</v>
      </c>
      <c r="G152" s="87">
        <v>3.632435409256384</v>
      </c>
      <c r="H152" s="87">
        <v>0.81225787197039845</v>
      </c>
      <c r="I152" s="87">
        <v>0.98352100458033298</v>
      </c>
      <c r="J152" s="87">
        <v>0</v>
      </c>
    </row>
    <row r="153" spans="1:10">
      <c r="A153" s="87" t="s">
        <v>327</v>
      </c>
      <c r="B153" s="87">
        <v>73139.169769752276</v>
      </c>
      <c r="C153" s="87">
        <v>0.49235454597585104</v>
      </c>
      <c r="D153" s="87">
        <v>0.10006112580394258</v>
      </c>
      <c r="E153" s="88">
        <v>4.2713129574986782E-4</v>
      </c>
      <c r="F153" s="87">
        <v>16.41160928490519</v>
      </c>
      <c r="G153" s="87">
        <v>2.0645916507699882</v>
      </c>
      <c r="H153" s="87">
        <v>0.82294795398945753</v>
      </c>
      <c r="I153" s="87">
        <v>0.68052165031214895</v>
      </c>
      <c r="J153" s="87">
        <v>-6.3215576598431271E-16</v>
      </c>
    </row>
    <row r="154" spans="1:10">
      <c r="A154" s="87" t="s">
        <v>327</v>
      </c>
      <c r="B154" s="87">
        <v>39020.455551662628</v>
      </c>
      <c r="C154" s="87">
        <v>0.51709101101526722</v>
      </c>
      <c r="D154" s="87">
        <v>5.3107932586480118E-2</v>
      </c>
      <c r="E154" s="88">
        <v>1.8428115371596501E-4</v>
      </c>
      <c r="F154" s="87">
        <v>32.033228137506725</v>
      </c>
      <c r="G154" s="87">
        <v>2.6982887983230928</v>
      </c>
      <c r="H154" s="87">
        <v>0.80951225605715948</v>
      </c>
      <c r="I154" s="87">
        <v>1.0399701395413836</v>
      </c>
      <c r="J154" s="87">
        <v>-3.1651253676919307E-16</v>
      </c>
    </row>
    <row r="155" spans="1:10">
      <c r="A155" s="87" t="s">
        <v>327</v>
      </c>
      <c r="B155" s="87">
        <v>29109.326884920596</v>
      </c>
      <c r="C155" s="87">
        <v>0.56685987047656983</v>
      </c>
      <c r="D155" s="87">
        <v>3.9804705826445776E-2</v>
      </c>
      <c r="E155" s="88">
        <v>1.977207129349515E-4</v>
      </c>
      <c r="F155" s="87">
        <v>47.294571504792906</v>
      </c>
      <c r="G155" s="87">
        <v>2.307191646685427</v>
      </c>
      <c r="H155" s="87">
        <v>0.8115762457365403</v>
      </c>
      <c r="I155" s="87">
        <v>1.151426650425228</v>
      </c>
      <c r="J155" s="87">
        <v>0</v>
      </c>
    </row>
    <row r="156" spans="1:10">
      <c r="A156" s="87" t="s">
        <v>327</v>
      </c>
      <c r="B156" s="87">
        <v>62831.224355865677</v>
      </c>
      <c r="C156" s="87">
        <v>0.60692242100701099</v>
      </c>
      <c r="D156" s="87">
        <v>8.5975384621370068E-2</v>
      </c>
      <c r="E156" s="88">
        <v>3.4374861970452435E-4</v>
      </c>
      <c r="F156" s="87">
        <v>23.644468409202769</v>
      </c>
      <c r="G156" s="87">
        <v>2.0317195379553805</v>
      </c>
      <c r="H156" s="87">
        <v>0.82248613514104207</v>
      </c>
      <c r="I156" s="87">
        <v>0.78922619019040774</v>
      </c>
      <c r="J156" s="87">
        <v>0</v>
      </c>
    </row>
    <row r="157" spans="1:10">
      <c r="A157" s="87" t="s">
        <v>327</v>
      </c>
      <c r="B157" s="87">
        <v>53385.847124413252</v>
      </c>
      <c r="C157" s="87">
        <v>0.5488750250062554</v>
      </c>
      <c r="D157" s="87">
        <v>7.3575355209272428E-2</v>
      </c>
      <c r="E157" s="88">
        <v>2.8447053432970444E-4</v>
      </c>
      <c r="F157" s="87">
        <v>24.87843628378678</v>
      </c>
      <c r="G157" s="87">
        <v>2.0177440220108758</v>
      </c>
      <c r="H157" s="87">
        <v>0.81600909889903517</v>
      </c>
      <c r="I157" s="87">
        <v>0.7911100093855703</v>
      </c>
      <c r="J157" s="87">
        <v>0</v>
      </c>
    </row>
    <row r="158" spans="1:10">
      <c r="A158" s="87" t="s">
        <v>327</v>
      </c>
      <c r="B158" s="87">
        <v>38116.577063033743</v>
      </c>
      <c r="C158" s="87">
        <v>0.52452317280699035</v>
      </c>
      <c r="D158" s="87">
        <v>5.2526591157747382E-2</v>
      </c>
      <c r="E158" s="88">
        <v>2.0158657126769522E-4</v>
      </c>
      <c r="F158" s="87">
        <v>33.276887868284767</v>
      </c>
      <c r="G158" s="87">
        <v>2.6174679886860654</v>
      </c>
      <c r="H158" s="87">
        <v>0.81468890323666554</v>
      </c>
      <c r="I158" s="87">
        <v>1.0780904854678333</v>
      </c>
      <c r="J158" s="87">
        <v>0</v>
      </c>
    </row>
    <row r="159" spans="1:10">
      <c r="A159" s="87" t="s">
        <v>327</v>
      </c>
      <c r="B159" s="87">
        <v>66826.507587003231</v>
      </c>
      <c r="C159" s="87">
        <v>0.49355603762877664</v>
      </c>
      <c r="D159" s="87">
        <v>9.107896613258909E-2</v>
      </c>
      <c r="E159" s="88">
        <v>3.8367361364307387E-4</v>
      </c>
      <c r="F159" s="87">
        <v>18.050487097054248</v>
      </c>
      <c r="G159" s="87">
        <v>3.404326709241364</v>
      </c>
      <c r="H159" s="87">
        <v>0.8157947783339351</v>
      </c>
      <c r="I159" s="87">
        <v>0.76379720280955277</v>
      </c>
      <c r="J159" s="87">
        <v>6.8315761984815658E-16</v>
      </c>
    </row>
    <row r="160" spans="1:10">
      <c r="A160" s="87" t="s">
        <v>327</v>
      </c>
      <c r="B160" s="87">
        <v>31678.532507545209</v>
      </c>
      <c r="C160" s="87">
        <v>0.51270603443597129</v>
      </c>
      <c r="D160" s="87">
        <v>4.3632241953308823E-2</v>
      </c>
      <c r="E160" s="88">
        <v>2.0973837198856368E-4</v>
      </c>
      <c r="F160" s="87">
        <v>38.849826811816683</v>
      </c>
      <c r="G160" s="87">
        <v>2.1385077789822966</v>
      </c>
      <c r="H160" s="87">
        <v>0.81157169352260239</v>
      </c>
      <c r="I160" s="87">
        <v>1.1237177592523759</v>
      </c>
      <c r="J160" s="87">
        <v>0</v>
      </c>
    </row>
    <row r="161" spans="1:11">
      <c r="A161" s="102" t="s">
        <v>334</v>
      </c>
      <c r="B161" s="102">
        <v>22404.962324005795</v>
      </c>
      <c r="C161" s="102">
        <v>0.4664780476530061</v>
      </c>
      <c r="D161" s="102">
        <v>3.0795217023617968E-2</v>
      </c>
      <c r="E161" s="103">
        <v>1.1039449893104777E-3</v>
      </c>
      <c r="F161" s="102">
        <v>49.594266404844198</v>
      </c>
      <c r="G161" s="102">
        <v>2.1282598262127643</v>
      </c>
      <c r="H161" s="102">
        <v>0.80617064286053697</v>
      </c>
      <c r="I161" s="102">
        <v>1.2960350900022581</v>
      </c>
      <c r="J161" s="102">
        <v>0</v>
      </c>
      <c r="K161" s="102"/>
    </row>
    <row r="162" spans="1:11">
      <c r="A162" s="87" t="s">
        <v>327</v>
      </c>
      <c r="B162" s="87">
        <v>12300.232556667122</v>
      </c>
      <c r="C162" s="87">
        <v>0.32456989341120274</v>
      </c>
      <c r="D162" s="87">
        <v>1.732160765328972E-2</v>
      </c>
      <c r="E162" s="88">
        <v>1.5480776253668387E-3</v>
      </c>
      <c r="F162" s="87">
        <v>61.739603745321936</v>
      </c>
      <c r="G162" s="87">
        <v>2.2981330345691089</v>
      </c>
      <c r="H162" s="87">
        <v>0.79950859907106075</v>
      </c>
      <c r="I162" s="87">
        <v>1.4185442014645941</v>
      </c>
      <c r="J162" s="87">
        <v>2.7244709301995361E-16</v>
      </c>
    </row>
    <row r="163" spans="1:11">
      <c r="A163" s="87" t="s">
        <v>327</v>
      </c>
      <c r="B163" s="87">
        <v>12502.284173254269</v>
      </c>
      <c r="C163" s="87">
        <v>0.36071430318675107</v>
      </c>
      <c r="D163" s="87">
        <v>1.7419473851126088E-2</v>
      </c>
      <c r="E163" s="88">
        <v>1.5950463365103822E-3</v>
      </c>
      <c r="F163" s="87">
        <v>67.153669845703419</v>
      </c>
      <c r="G163" s="87">
        <v>2.2074788517359178</v>
      </c>
      <c r="H163" s="87">
        <v>0.79031010804761159</v>
      </c>
      <c r="I163" s="87">
        <v>1.2279023395604678</v>
      </c>
      <c r="J163" s="87">
        <v>0</v>
      </c>
    </row>
    <row r="164" spans="1:11">
      <c r="A164" s="87" t="s">
        <v>327</v>
      </c>
      <c r="B164" s="87">
        <v>18894.131945976926</v>
      </c>
      <c r="C164" s="87">
        <v>0.42411155956738245</v>
      </c>
      <c r="D164" s="87">
        <v>2.6149872795042751E-2</v>
      </c>
      <c r="E164" s="88">
        <v>9.768190555587788E-4</v>
      </c>
      <c r="F164" s="87">
        <v>53.017149818561599</v>
      </c>
      <c r="G164" s="87">
        <v>2.3016766694227049</v>
      </c>
      <c r="H164" s="87">
        <v>0.80313962778399506</v>
      </c>
      <c r="I164" s="87">
        <v>1.4685171697280621</v>
      </c>
      <c r="J164" s="87">
        <v>-2.6277066044369842E-16</v>
      </c>
    </row>
    <row r="165" spans="1:11">
      <c r="A165" s="87" t="s">
        <v>327</v>
      </c>
      <c r="B165" s="87">
        <v>13751.078351449314</v>
      </c>
      <c r="C165" s="87">
        <v>0.41675521632223445</v>
      </c>
      <c r="D165" s="87">
        <v>1.9146144885791458E-2</v>
      </c>
      <c r="E165" s="88">
        <v>6.8918500477669535E-4</v>
      </c>
      <c r="F165" s="87">
        <v>70.80278017458069</v>
      </c>
      <c r="G165" s="87">
        <v>2.3013457847540963</v>
      </c>
      <c r="H165" s="87">
        <v>0.79339008159144886</v>
      </c>
      <c r="I165" s="87">
        <v>1.3951878554114145</v>
      </c>
      <c r="J165" s="87">
        <v>2.7662132155287245E-16</v>
      </c>
    </row>
    <row r="166" spans="1:11">
      <c r="A166" s="87" t="s">
        <v>327</v>
      </c>
      <c r="B166" s="87">
        <v>17588.834787657543</v>
      </c>
      <c r="C166" s="87">
        <v>0.41073653505166008</v>
      </c>
      <c r="D166" s="87">
        <v>2.447971728520806E-2</v>
      </c>
      <c r="E166" s="88">
        <v>1.0064982065066861E-3</v>
      </c>
      <c r="F166" s="87">
        <v>55.409503389523557</v>
      </c>
      <c r="G166" s="87">
        <v>2.2151645899698327</v>
      </c>
      <c r="H166" s="87">
        <v>0.80221196049408128</v>
      </c>
      <c r="I166" s="87">
        <v>1.3105074635726228</v>
      </c>
      <c r="J166" s="87">
        <v>0</v>
      </c>
    </row>
    <row r="167" spans="1:11">
      <c r="A167" s="87" t="s">
        <v>327</v>
      </c>
      <c r="B167" s="87">
        <v>16594.51768502585</v>
      </c>
      <c r="C167" s="87">
        <v>0.39781371778518143</v>
      </c>
      <c r="D167" s="87">
        <v>2.3024615726444802E-2</v>
      </c>
      <c r="E167" s="88">
        <v>1.0187066200909097E-3</v>
      </c>
      <c r="F167" s="87">
        <v>55.818881656814092</v>
      </c>
      <c r="G167" s="87">
        <v>2.1998981844688874</v>
      </c>
      <c r="H167" s="87">
        <v>0.79452570084687102</v>
      </c>
      <c r="I167" s="87">
        <v>1.4056183777584026</v>
      </c>
      <c r="J167" s="87">
        <v>-2.8723027153842952E-16</v>
      </c>
    </row>
    <row r="168" spans="1:11">
      <c r="A168" s="87" t="s">
        <v>327</v>
      </c>
      <c r="B168" s="87">
        <v>12886.702189371235</v>
      </c>
      <c r="C168" s="87">
        <v>0.25615172061433022</v>
      </c>
      <c r="D168" s="87">
        <v>1.7820044628319289E-2</v>
      </c>
      <c r="E168" s="88">
        <v>3.1852857768520405E-3</v>
      </c>
      <c r="F168" s="87">
        <v>46.926811104093325</v>
      </c>
      <c r="G168" s="87">
        <v>2.4951777889469948</v>
      </c>
      <c r="H168" s="87">
        <v>0.80194209022262197</v>
      </c>
      <c r="I168" s="87">
        <v>1.2941715588373524</v>
      </c>
      <c r="J168" s="87">
        <v>0</v>
      </c>
    </row>
    <row r="169" spans="1:11">
      <c r="A169" s="87" t="s">
        <v>327</v>
      </c>
      <c r="B169" s="87">
        <v>17898.281906334643</v>
      </c>
      <c r="C169" s="87">
        <v>0.27320105504029818</v>
      </c>
      <c r="D169" s="87">
        <v>2.5069959419352899E-2</v>
      </c>
      <c r="E169" s="88">
        <v>1.6459719456599037E-3</v>
      </c>
      <c r="F169" s="87">
        <v>36.091343607402408</v>
      </c>
      <c r="G169" s="87">
        <v>2.2223697804218774</v>
      </c>
      <c r="H169" s="87">
        <v>0.81228750442685926</v>
      </c>
      <c r="I169" s="87">
        <v>1.1365927515178695</v>
      </c>
      <c r="J169" s="87">
        <v>0</v>
      </c>
    </row>
    <row r="170" spans="1:11">
      <c r="A170" s="87" t="s">
        <v>327</v>
      </c>
      <c r="B170" s="87">
        <v>20459.981492999981</v>
      </c>
      <c r="C170" s="87">
        <v>0.39356482811417892</v>
      </c>
      <c r="D170" s="87">
        <v>2.8137522114447117E-2</v>
      </c>
      <c r="E170" s="88">
        <v>1.2211623675521886E-3</v>
      </c>
      <c r="F170" s="87">
        <v>46.344198846591148</v>
      </c>
      <c r="G170" s="87">
        <v>3.3065463202909342</v>
      </c>
      <c r="H170" s="87">
        <v>0.79597633144585678</v>
      </c>
      <c r="I170" s="87">
        <v>1.0656791793485367</v>
      </c>
      <c r="J170" s="87">
        <v>0</v>
      </c>
    </row>
    <row r="171" spans="1:11">
      <c r="A171" s="87" t="s">
        <v>327</v>
      </c>
      <c r="B171" s="87">
        <v>16675.693081117912</v>
      </c>
      <c r="C171" s="87">
        <v>0.29200397526419902</v>
      </c>
      <c r="D171" s="87">
        <v>2.3266647400669596E-2</v>
      </c>
      <c r="E171" s="88">
        <v>1.2797930287334312E-3</v>
      </c>
      <c r="F171" s="87">
        <v>41.252905204851544</v>
      </c>
      <c r="G171" s="87">
        <v>2.1781223600491928</v>
      </c>
      <c r="H171" s="87">
        <v>0.80501424445124636</v>
      </c>
      <c r="I171" s="87">
        <v>1.2277648076482857</v>
      </c>
      <c r="J171" s="87">
        <v>0</v>
      </c>
    </row>
    <row r="172" spans="1:11">
      <c r="A172" s="87" t="s">
        <v>327</v>
      </c>
      <c r="B172" s="87">
        <v>18557.44016973921</v>
      </c>
      <c r="C172" s="87">
        <v>0.38956313277019911</v>
      </c>
      <c r="D172" s="87">
        <v>2.6167077822773169E-2</v>
      </c>
      <c r="E172" s="88">
        <v>1.0211032251457599E-3</v>
      </c>
      <c r="F172" s="87">
        <v>48.755567144432568</v>
      </c>
      <c r="G172" s="87">
        <v>2.1417983532970308</v>
      </c>
      <c r="H172" s="87">
        <v>0.79575188502335903</v>
      </c>
      <c r="I172" s="87">
        <v>1.3124248370347285</v>
      </c>
      <c r="J172" s="87">
        <v>0</v>
      </c>
    </row>
    <row r="173" spans="1:11">
      <c r="A173" s="87" t="s">
        <v>327</v>
      </c>
      <c r="B173" s="87">
        <v>19870.217167336592</v>
      </c>
      <c r="C173" s="87">
        <v>0.38212143258315756</v>
      </c>
      <c r="D173" s="87">
        <v>2.7804897675008319E-2</v>
      </c>
      <c r="E173" s="88">
        <v>6.0233057056441148E-3</v>
      </c>
      <c r="F173" s="87">
        <v>45.359928481539825</v>
      </c>
      <c r="G173" s="87">
        <v>2.310577576685823</v>
      </c>
      <c r="H173" s="87">
        <v>0.8101406029088406</v>
      </c>
      <c r="I173" s="87">
        <v>1.4187836400177303</v>
      </c>
      <c r="J173" s="87">
        <v>2.7093398852389454E-16</v>
      </c>
    </row>
    <row r="174" spans="1:11">
      <c r="A174" s="87" t="s">
        <v>327</v>
      </c>
      <c r="B174" s="87">
        <v>19119.867186247047</v>
      </c>
      <c r="C174" s="87">
        <v>0.4310012918577687</v>
      </c>
      <c r="D174" s="87">
        <v>2.6893720336781543E-2</v>
      </c>
      <c r="E174" s="88">
        <v>1.1031225824844227E-3</v>
      </c>
      <c r="F174" s="87">
        <v>52.389655919561029</v>
      </c>
      <c r="G174" s="87">
        <v>2.2341221410678589</v>
      </c>
      <c r="H174" s="87">
        <v>0.79824240290285908</v>
      </c>
      <c r="I174" s="87">
        <v>1.2741259405358851</v>
      </c>
      <c r="J174" s="87">
        <v>0</v>
      </c>
    </row>
    <row r="175" spans="1:11">
      <c r="A175" s="87" t="s">
        <v>327</v>
      </c>
      <c r="B175" s="87">
        <v>19232.527983920878</v>
      </c>
      <c r="C175" s="87">
        <v>0.47984804716088864</v>
      </c>
      <c r="D175" s="87">
        <v>2.684046883574925E-2</v>
      </c>
      <c r="E175" s="88">
        <v>9.007975258146833E-4</v>
      </c>
      <c r="F175" s="87">
        <v>57.806039711534495</v>
      </c>
      <c r="G175" s="87">
        <v>2.1720086714420086</v>
      </c>
      <c r="H175" s="87">
        <v>0.79740978641186055</v>
      </c>
      <c r="I175" s="87">
        <v>1.0433110129305476</v>
      </c>
      <c r="J175" s="87">
        <v>0</v>
      </c>
    </row>
    <row r="176" spans="1:11">
      <c r="A176" s="87" t="s">
        <v>327</v>
      </c>
      <c r="B176" s="87">
        <v>17875.02272727271</v>
      </c>
      <c r="C176" s="87">
        <v>0.41829832466330075</v>
      </c>
      <c r="D176" s="87">
        <v>2.5492902680559277E-2</v>
      </c>
      <c r="E176" s="88">
        <v>1.1448800923422125E-3</v>
      </c>
      <c r="F176" s="87">
        <v>54.014044232107864</v>
      </c>
      <c r="G176" s="87">
        <v>2.1761322543381532</v>
      </c>
      <c r="H176" s="87">
        <v>0.798131826944665</v>
      </c>
      <c r="I176" s="87">
        <v>1.0937884704168597</v>
      </c>
      <c r="J176" s="87">
        <v>0</v>
      </c>
    </row>
    <row r="177" spans="1:11">
      <c r="A177" s="87" t="s">
        <v>327</v>
      </c>
      <c r="B177" s="87">
        <v>17010.211915058746</v>
      </c>
      <c r="C177" s="87">
        <v>0.50469621476767212</v>
      </c>
      <c r="D177" s="87">
        <v>2.4163348301362967E-2</v>
      </c>
      <c r="E177" s="88">
        <v>7.3676788157690299E-4</v>
      </c>
      <c r="F177" s="87">
        <v>67.622954783640026</v>
      </c>
      <c r="G177" s="87">
        <v>2.2027324461575541</v>
      </c>
      <c r="H177" s="87">
        <v>0.79051407713497579</v>
      </c>
      <c r="I177" s="87">
        <v>1.1477349119204245</v>
      </c>
      <c r="J177" s="87">
        <v>3.5131514756657192E-16</v>
      </c>
    </row>
    <row r="178" spans="1:11">
      <c r="A178" s="87" t="s">
        <v>327</v>
      </c>
      <c r="B178" s="87">
        <v>13017.995271052159</v>
      </c>
      <c r="C178" s="87">
        <v>0.38187314975609732</v>
      </c>
      <c r="D178" s="87">
        <v>1.8407067476081045E-2</v>
      </c>
      <c r="E178" s="88">
        <v>1.622364459807352E-3</v>
      </c>
      <c r="F178" s="87">
        <v>67.641057886794144</v>
      </c>
      <c r="G178" s="87">
        <v>2.366642348291276</v>
      </c>
      <c r="H178" s="87">
        <v>0.79252778230685883</v>
      </c>
      <c r="I178" s="87">
        <v>1.6303150342312001</v>
      </c>
      <c r="J178" s="87">
        <v>2.3019508780836565E-16</v>
      </c>
    </row>
    <row r="179" spans="1:11">
      <c r="A179" s="87" t="s">
        <v>327</v>
      </c>
      <c r="B179" s="87">
        <v>15406.546777108439</v>
      </c>
      <c r="C179" s="87">
        <v>0.3209520643836789</v>
      </c>
      <c r="D179" s="87">
        <v>2.1501354054427411E-2</v>
      </c>
      <c r="E179" s="88">
        <v>1.979257337072235E-3</v>
      </c>
      <c r="F179" s="87">
        <v>48.580041807710558</v>
      </c>
      <c r="G179" s="87">
        <v>2.2974943116933622</v>
      </c>
      <c r="H179" s="87">
        <v>0.80215832784226604</v>
      </c>
      <c r="I179" s="87">
        <v>1.5393509816331965</v>
      </c>
      <c r="J179" s="87">
        <v>0</v>
      </c>
    </row>
    <row r="180" spans="1:11">
      <c r="A180" s="87" t="s">
        <v>327</v>
      </c>
      <c r="B180" s="87">
        <v>23122.430641821913</v>
      </c>
      <c r="C180" s="87">
        <v>0.48142255708874393</v>
      </c>
      <c r="D180" s="87">
        <v>3.260711240057295E-2</v>
      </c>
      <c r="E180" s="88">
        <v>1.2265031092072141E-3</v>
      </c>
      <c r="F180" s="87">
        <v>48.529446159288788</v>
      </c>
      <c r="G180" s="87">
        <v>2.1945336214953186</v>
      </c>
      <c r="H180" s="87">
        <v>0.80194231409430494</v>
      </c>
      <c r="I180" s="87">
        <v>1.2611996974902382</v>
      </c>
      <c r="J180" s="87">
        <v>3.2090325333952673E-16</v>
      </c>
    </row>
    <row r="181" spans="1:11">
      <c r="A181" s="87" t="s">
        <v>327</v>
      </c>
      <c r="B181" s="87">
        <v>16981.585712949098</v>
      </c>
      <c r="C181" s="87">
        <v>0.47762038300262777</v>
      </c>
      <c r="D181" s="87">
        <v>2.4097293773473475E-2</v>
      </c>
      <c r="E181" s="88">
        <v>8.3538101107110449E-4</v>
      </c>
      <c r="F181" s="87">
        <v>65.474125120859384</v>
      </c>
      <c r="G181" s="87">
        <v>2.3738005353541785</v>
      </c>
      <c r="H181" s="87">
        <v>0.79023954910939564</v>
      </c>
      <c r="I181" s="87">
        <v>1.2718496818819414</v>
      </c>
      <c r="J181" s="87">
        <v>2.9418478503083559E-16</v>
      </c>
    </row>
    <row r="182" spans="1:11">
      <c r="A182" s="87" t="s">
        <v>327</v>
      </c>
      <c r="B182" s="87">
        <v>15960.067392676798</v>
      </c>
      <c r="C182" s="87">
        <v>0.44969839541060896</v>
      </c>
      <c r="D182" s="87">
        <v>2.2791200295209736E-2</v>
      </c>
      <c r="E182" s="88">
        <v>2.1573611257885909E-3</v>
      </c>
      <c r="F182" s="87">
        <v>65.156991222465919</v>
      </c>
      <c r="G182" s="87">
        <v>2.289624204704511</v>
      </c>
      <c r="H182" s="87">
        <v>0.7883775066160541</v>
      </c>
      <c r="I182" s="87">
        <v>1.6362964821850357</v>
      </c>
      <c r="J182" s="87">
        <v>0</v>
      </c>
    </row>
    <row r="183" spans="1:11">
      <c r="A183" s="87" t="s">
        <v>327</v>
      </c>
      <c r="B183" s="87">
        <v>12369.792369772566</v>
      </c>
      <c r="C183" s="87">
        <v>0.38316015238717505</v>
      </c>
      <c r="D183" s="87">
        <v>1.7769273202496938E-2</v>
      </c>
      <c r="E183" s="88">
        <v>4.8575471766894333E-3</v>
      </c>
      <c r="F183" s="87">
        <v>72.435492567348689</v>
      </c>
      <c r="G183" s="87">
        <v>2.8447966933011566</v>
      </c>
      <c r="H183" s="87">
        <v>0.78763374992828383</v>
      </c>
      <c r="I183" s="87">
        <v>1.2059066569817856</v>
      </c>
      <c r="J183" s="87">
        <v>5.1780386213547758E-16</v>
      </c>
    </row>
    <row r="184" spans="1:11">
      <c r="A184" s="87" t="s">
        <v>327</v>
      </c>
      <c r="B184" s="87">
        <v>24745.759902805861</v>
      </c>
      <c r="C184" s="87">
        <v>0.47946887306372282</v>
      </c>
      <c r="D184" s="87">
        <v>3.4638524604541039E-2</v>
      </c>
      <c r="E184" s="88">
        <v>2.313715176968868E-3</v>
      </c>
      <c r="F184" s="87">
        <v>45.280067262249773</v>
      </c>
      <c r="G184" s="87">
        <v>2.9683624458229754</v>
      </c>
      <c r="H184" s="87">
        <v>0.79888846709818762</v>
      </c>
      <c r="I184" s="87">
        <v>1.1873922396648431</v>
      </c>
      <c r="J184" s="87">
        <v>0</v>
      </c>
    </row>
    <row r="185" spans="1:11">
      <c r="A185" s="87" t="s">
        <v>327</v>
      </c>
      <c r="B185" s="87">
        <v>19625.927721836255</v>
      </c>
      <c r="C185" s="87">
        <v>0.36457510166555873</v>
      </c>
      <c r="D185" s="87">
        <v>2.783092973652463E-2</v>
      </c>
      <c r="E185" s="88">
        <v>1.9521181505521789E-3</v>
      </c>
      <c r="F185" s="87">
        <v>43.098485569620486</v>
      </c>
      <c r="G185" s="87">
        <v>2.2340792354586521</v>
      </c>
      <c r="H185" s="87">
        <v>0.8021837340716389</v>
      </c>
      <c r="I185" s="87">
        <v>1.4548359151145578</v>
      </c>
      <c r="J185" s="87">
        <v>0</v>
      </c>
    </row>
    <row r="186" spans="1:11">
      <c r="A186" s="87" t="s">
        <v>327</v>
      </c>
      <c r="B186" s="87">
        <v>16146.315981972948</v>
      </c>
      <c r="C186" s="87">
        <v>0.43873675074779084</v>
      </c>
      <c r="D186" s="87">
        <v>2.3085064568463924E-2</v>
      </c>
      <c r="E186" s="88">
        <v>4.8549827146854921E-3</v>
      </c>
      <c r="F186" s="87">
        <v>62.757597291577333</v>
      </c>
      <c r="G186" s="87">
        <v>2.5164322914739126</v>
      </c>
      <c r="H186" s="87">
        <v>0.79912455141778993</v>
      </c>
      <c r="I186" s="87">
        <v>1.3567116651341733</v>
      </c>
      <c r="J186" s="87">
        <v>-2.6015214324913442E-16</v>
      </c>
    </row>
    <row r="187" spans="1:11">
      <c r="A187" s="87" t="s">
        <v>327</v>
      </c>
      <c r="B187" s="87">
        <v>14626.203140430596</v>
      </c>
      <c r="C187" s="87">
        <v>0.48170643728564772</v>
      </c>
      <c r="D187" s="87">
        <v>2.1259406059351817E-2</v>
      </c>
      <c r="E187" s="88">
        <v>1.5923161421406977E-3</v>
      </c>
      <c r="F187" s="87">
        <v>74.652528919336561</v>
      </c>
      <c r="G187" s="87">
        <v>2.3858857444009933</v>
      </c>
      <c r="H187" s="87">
        <v>0.79000825341844694</v>
      </c>
      <c r="I187" s="87">
        <v>1.1073965948615583</v>
      </c>
      <c r="J187" s="87">
        <v>-3.3616104935737091E-16</v>
      </c>
    </row>
    <row r="188" spans="1:11">
      <c r="A188" s="87" t="s">
        <v>327</v>
      </c>
      <c r="B188" s="87">
        <v>14668.32713452091</v>
      </c>
      <c r="C188" s="87">
        <v>0.43403342372016568</v>
      </c>
      <c r="D188" s="87">
        <v>2.0829147260946305E-2</v>
      </c>
      <c r="E188" s="88">
        <v>7.148232524544463E-4</v>
      </c>
      <c r="F188" s="87">
        <v>67.690841880980969</v>
      </c>
      <c r="G188" s="87">
        <v>2.2836461456877561</v>
      </c>
      <c r="H188" s="87">
        <v>0.79648424008847885</v>
      </c>
      <c r="I188" s="87">
        <v>1.3403102756422918</v>
      </c>
      <c r="J188" s="87">
        <v>0</v>
      </c>
    </row>
    <row r="189" spans="1:11">
      <c r="A189" s="102" t="s">
        <v>281</v>
      </c>
      <c r="B189" s="102">
        <v>9379.706788922138</v>
      </c>
      <c r="C189" s="102">
        <v>0.79021000293204002</v>
      </c>
      <c r="D189" s="102">
        <v>1.3735377565571107E-2</v>
      </c>
      <c r="E189" s="103">
        <v>2.5577061900713399E-5</v>
      </c>
      <c r="F189" s="102">
        <v>178.39423077699735</v>
      </c>
      <c r="G189" s="102">
        <v>2.5851559024022617</v>
      </c>
      <c r="H189" s="102">
        <v>0.7562432401296304</v>
      </c>
      <c r="I189" s="102">
        <v>1.4813666641376726</v>
      </c>
      <c r="J189" s="102">
        <v>2.3192678638791087E-16</v>
      </c>
      <c r="K189" s="102"/>
    </row>
    <row r="190" spans="1:11">
      <c r="A190" s="87" t="s">
        <v>327</v>
      </c>
      <c r="B190" s="87">
        <v>100967.08949418378</v>
      </c>
      <c r="C190" s="87">
        <v>1.0141811211631231</v>
      </c>
      <c r="D190" s="87">
        <v>0.14420341309562654</v>
      </c>
      <c r="E190" s="88">
        <v>1.0191500447418626E-4</v>
      </c>
      <c r="F190" s="87">
        <v>23.377751484351833</v>
      </c>
      <c r="G190" s="87">
        <v>2.0083856556088318</v>
      </c>
      <c r="H190" s="87">
        <v>0.81947233051020352</v>
      </c>
      <c r="I190" s="87">
        <v>0.72263988282898028</v>
      </c>
      <c r="J190" s="87">
        <v>0</v>
      </c>
    </row>
    <row r="191" spans="1:11">
      <c r="A191" s="87" t="s">
        <v>327</v>
      </c>
      <c r="B191" s="87">
        <v>60544.896108138215</v>
      </c>
      <c r="C191" s="87">
        <v>0.94568549613702935</v>
      </c>
      <c r="D191" s="87">
        <v>8.701530554846075E-2</v>
      </c>
      <c r="E191" s="88">
        <v>5.1194426714578418E-5</v>
      </c>
      <c r="F191" s="87">
        <v>36.019176877310954</v>
      </c>
      <c r="G191" s="87">
        <v>2.9880919010653728</v>
      </c>
      <c r="H191" s="87">
        <v>0.81123943184445924</v>
      </c>
      <c r="I191" s="87">
        <v>0.89973815888622022</v>
      </c>
      <c r="J191" s="87">
        <v>0</v>
      </c>
    </row>
    <row r="192" spans="1:11">
      <c r="A192" s="87" t="s">
        <v>327</v>
      </c>
      <c r="B192" s="87">
        <v>1541.0917677735201</v>
      </c>
      <c r="C192" s="87">
        <v>0.85027605556199015</v>
      </c>
      <c r="D192" s="87">
        <v>2.7721227050624521E-3</v>
      </c>
      <c r="E192" s="88">
        <v>1.087965989544823E-5</v>
      </c>
      <c r="F192" s="87">
        <v>801.00706303946129</v>
      </c>
      <c r="G192" s="87">
        <v>3.4019765462366394</v>
      </c>
      <c r="H192" s="87">
        <v>0.51370276060995923</v>
      </c>
      <c r="I192" s="87">
        <v>3.6598989328342717</v>
      </c>
      <c r="J192" s="87">
        <v>2.8533812316432157E-16</v>
      </c>
    </row>
    <row r="193" spans="1:10">
      <c r="A193" s="87" t="s">
        <v>327</v>
      </c>
      <c r="B193" s="87">
        <v>42259.997415922771</v>
      </c>
      <c r="C193" s="87">
        <v>0.89340070244838143</v>
      </c>
      <c r="D193" s="87">
        <v>5.3701992685812446E-2</v>
      </c>
      <c r="E193" s="88">
        <v>5.1455339508524634E-5</v>
      </c>
      <c r="F193" s="87">
        <v>63.73866146546488</v>
      </c>
      <c r="G193" s="87">
        <v>10.262888345543352</v>
      </c>
      <c r="H193" s="87">
        <v>0.80343159792462093</v>
      </c>
      <c r="I193" s="87">
        <v>1.0764017463009823</v>
      </c>
      <c r="J193" s="87">
        <v>-1.2864005045304288E-15</v>
      </c>
    </row>
    <row r="194" spans="1:10">
      <c r="A194" s="87" t="s">
        <v>327</v>
      </c>
      <c r="B194" s="87">
        <v>86435.154848576407</v>
      </c>
      <c r="C194" s="87">
        <v>0.94832898484778227</v>
      </c>
      <c r="D194" s="87">
        <v>0.12385815399900287</v>
      </c>
      <c r="E194" s="88">
        <v>8.6426989650256536E-5</v>
      </c>
      <c r="F194" s="87">
        <v>25.195789627582169</v>
      </c>
      <c r="G194" s="87">
        <v>2.231538467170302</v>
      </c>
      <c r="H194" s="87">
        <v>0.81209435203377667</v>
      </c>
      <c r="I194" s="87">
        <v>0.75215060495520214</v>
      </c>
      <c r="J194" s="87">
        <v>5.2916490091381559E-16</v>
      </c>
    </row>
    <row r="195" spans="1:10">
      <c r="A195" s="87" t="s">
        <v>327</v>
      </c>
      <c r="B195" s="87">
        <v>36750.099061264948</v>
      </c>
      <c r="C195" s="87">
        <v>1.02274365979322</v>
      </c>
      <c r="D195" s="87">
        <v>5.2829936510949707E-2</v>
      </c>
      <c r="E195" s="88">
        <v>3.1151608625900675E-5</v>
      </c>
      <c r="F195" s="87">
        <v>63.135062178878805</v>
      </c>
      <c r="G195" s="87">
        <v>2.1552421236020236</v>
      </c>
      <c r="H195" s="87">
        <v>0.80117456060147441</v>
      </c>
      <c r="I195" s="87">
        <v>0.98768961357910257</v>
      </c>
      <c r="J195" s="87">
        <v>0</v>
      </c>
    </row>
    <row r="196" spans="1:10">
      <c r="A196" s="87" t="s">
        <v>327</v>
      </c>
      <c r="B196" s="87">
        <v>46206.608571626508</v>
      </c>
      <c r="C196" s="87">
        <v>0.95230169743713144</v>
      </c>
      <c r="D196" s="87">
        <v>6.1316087231770545E-2</v>
      </c>
      <c r="E196" s="88">
        <v>6.1901169833088486E-5</v>
      </c>
      <c r="F196" s="87">
        <v>56.283932716464541</v>
      </c>
      <c r="G196" s="87">
        <v>8.6685573506119002</v>
      </c>
      <c r="H196" s="87">
        <v>0.8080455328843047</v>
      </c>
      <c r="I196" s="87">
        <v>0.98781005689150581</v>
      </c>
      <c r="J196" s="87">
        <v>0</v>
      </c>
    </row>
    <row r="197" spans="1:10">
      <c r="A197" s="87" t="s">
        <v>327</v>
      </c>
      <c r="B197" s="87">
        <v>10241.089303407602</v>
      </c>
      <c r="C197" s="87">
        <v>0.82232325545380291</v>
      </c>
      <c r="D197" s="87">
        <v>1.3555414723517033E-2</v>
      </c>
      <c r="E197" s="88">
        <v>2.9688409049402194E-5</v>
      </c>
      <c r="F197" s="87">
        <v>214.49357996705942</v>
      </c>
      <c r="G197" s="87">
        <v>8.7642006162314097</v>
      </c>
      <c r="H197" s="87">
        <v>0.75386542532395417</v>
      </c>
      <c r="I197" s="87">
        <v>2.0646854510524943</v>
      </c>
      <c r="J197" s="87">
        <v>0</v>
      </c>
    </row>
    <row r="198" spans="1:10">
      <c r="A198" s="87" t="s">
        <v>327</v>
      </c>
      <c r="B198" s="87">
        <v>5953.9211045365155</v>
      </c>
      <c r="C198" s="87">
        <v>0.6692459541795559</v>
      </c>
      <c r="D198" s="87">
        <v>8.5848427671443156E-3</v>
      </c>
      <c r="E198" s="88">
        <v>1.7534318671943992E-5</v>
      </c>
      <c r="F198" s="87">
        <v>239.11935066772216</v>
      </c>
      <c r="G198" s="87">
        <v>2.5960436598179335</v>
      </c>
      <c r="H198" s="87">
        <v>0.74959352949433067</v>
      </c>
      <c r="I198" s="87">
        <v>2.4528697987412391</v>
      </c>
      <c r="J198" s="87">
        <v>0</v>
      </c>
    </row>
    <row r="199" spans="1:10">
      <c r="A199" s="87" t="s">
        <v>327</v>
      </c>
      <c r="B199" s="87">
        <v>4481.0129960317381</v>
      </c>
      <c r="C199" s="87">
        <v>1.0496907680401693</v>
      </c>
      <c r="D199" s="87">
        <v>6.8039438744520314E-3</v>
      </c>
      <c r="E199" s="88">
        <v>2.6431555823914961E-5</v>
      </c>
      <c r="F199" s="87">
        <v>441.17013461134604</v>
      </c>
      <c r="G199" s="87">
        <v>3.4052735570628019</v>
      </c>
      <c r="H199" s="87">
        <v>0.65019793085242428</v>
      </c>
      <c r="I199" s="87">
        <v>2.7701473241440069</v>
      </c>
      <c r="J199" s="87">
        <v>0</v>
      </c>
    </row>
    <row r="200" spans="1:10">
      <c r="A200" s="87" t="s">
        <v>327</v>
      </c>
      <c r="B200" s="87">
        <v>8986.2610248447309</v>
      </c>
      <c r="C200" s="87">
        <v>0.84906248981461563</v>
      </c>
      <c r="D200" s="87">
        <v>1.3176149419364824E-2</v>
      </c>
      <c r="E200" s="88">
        <v>2.7706317382763214E-5</v>
      </c>
      <c r="F200" s="87">
        <v>202.34874081486495</v>
      </c>
      <c r="G200" s="87">
        <v>2.8676320162516618</v>
      </c>
      <c r="H200" s="87">
        <v>0.75122488955501321</v>
      </c>
      <c r="I200" s="87">
        <v>2.1290315901004537</v>
      </c>
      <c r="J200" s="87">
        <v>2.9095423736649111E-16</v>
      </c>
    </row>
    <row r="201" spans="1:10">
      <c r="A201" s="87" t="s">
        <v>327</v>
      </c>
      <c r="B201" s="87">
        <v>3451.4348859099991</v>
      </c>
      <c r="C201" s="87">
        <v>0.7138823586790809</v>
      </c>
      <c r="D201" s="87">
        <v>5.3243694417884832E-3</v>
      </c>
      <c r="E201" s="88">
        <v>2.1788938197545852E-5</v>
      </c>
      <c r="F201" s="87">
        <v>394.92323263909242</v>
      </c>
      <c r="G201" s="87">
        <v>3.4535444576549845</v>
      </c>
      <c r="H201" s="87">
        <v>0.67718430668034069</v>
      </c>
      <c r="I201" s="87">
        <v>2.7790677039486291</v>
      </c>
      <c r="J201" s="87">
        <v>0</v>
      </c>
    </row>
    <row r="202" spans="1:10">
      <c r="A202" s="87" t="s">
        <v>327</v>
      </c>
      <c r="B202" s="87">
        <v>2632.6901584982038</v>
      </c>
      <c r="C202" s="87">
        <v>1.025211343398567</v>
      </c>
      <c r="D202" s="87">
        <v>4.1341391321448291E-3</v>
      </c>
      <c r="E202" s="88">
        <v>7.8832397857404228E-6</v>
      </c>
      <c r="F202" s="87">
        <v>640.71386073290535</v>
      </c>
      <c r="G202" s="87">
        <v>4.5154337540240927</v>
      </c>
      <c r="H202" s="87">
        <v>0.55971982269480458</v>
      </c>
      <c r="I202" s="87">
        <v>3.6797693534303404</v>
      </c>
      <c r="J202" s="87">
        <v>-2.1381596762928151E-16</v>
      </c>
    </row>
    <row r="203" spans="1:10">
      <c r="A203" s="87" t="s">
        <v>327</v>
      </c>
      <c r="B203" s="87">
        <v>2348.1564064558684</v>
      </c>
      <c r="C203" s="87">
        <v>0.80773437279943705</v>
      </c>
      <c r="D203" s="87">
        <v>3.6983820666708113E-3</v>
      </c>
      <c r="E203" s="88">
        <v>2.6216219032267493E-5</v>
      </c>
      <c r="F203" s="87">
        <v>589.54408290593858</v>
      </c>
      <c r="G203" s="87">
        <v>3.528389618225535</v>
      </c>
      <c r="H203" s="87">
        <v>0.60809570735560514</v>
      </c>
      <c r="I203" s="87">
        <v>3.5135997352185822</v>
      </c>
      <c r="J203" s="87">
        <v>0</v>
      </c>
    </row>
    <row r="204" spans="1:10">
      <c r="A204" s="87" t="s">
        <v>327</v>
      </c>
      <c r="B204" s="87">
        <v>2556.0606372101115</v>
      </c>
      <c r="C204" s="87">
        <v>1.1579195425036526</v>
      </c>
      <c r="D204" s="87">
        <v>4.1360656557420045E-3</v>
      </c>
      <c r="E204" s="88">
        <v>7.922058837234039E-7</v>
      </c>
      <c r="F204" s="87">
        <v>705.61066994150485</v>
      </c>
      <c r="G204" s="87">
        <v>3.1984785539914471</v>
      </c>
      <c r="H204" s="87">
        <v>0.55383545641596388</v>
      </c>
      <c r="I204" s="87">
        <v>3.4424632475993664</v>
      </c>
      <c r="J204" s="87">
        <v>1.613308630254399E-16</v>
      </c>
    </row>
    <row r="205" spans="1:10">
      <c r="A205" s="87" t="s">
        <v>327</v>
      </c>
      <c r="B205" s="87">
        <v>16862.951632617442</v>
      </c>
      <c r="C205" s="87">
        <v>1.0260398359272895</v>
      </c>
      <c r="D205" s="87">
        <v>2.4006611142609338E-2</v>
      </c>
      <c r="E205" s="88">
        <v>2.0287329002799706E-5</v>
      </c>
      <c r="F205" s="87">
        <v>142.17266400043982</v>
      </c>
      <c r="G205" s="87">
        <v>5.0617627636342881</v>
      </c>
      <c r="H205" s="87">
        <v>0.77155404168311659</v>
      </c>
      <c r="I205" s="87">
        <v>1.457536308009153</v>
      </c>
      <c r="J205" s="87">
        <v>0</v>
      </c>
    </row>
    <row r="206" spans="1:10">
      <c r="A206" s="87" t="s">
        <v>327</v>
      </c>
      <c r="B206" s="87">
        <v>14403.694255593839</v>
      </c>
      <c r="C206" s="87">
        <v>1.0280806511887612</v>
      </c>
      <c r="D206" s="87">
        <v>2.1036190802746949E-2</v>
      </c>
      <c r="E206" s="88">
        <v>1.5071858524954616E-5</v>
      </c>
      <c r="F206" s="87">
        <v>153.64655742706256</v>
      </c>
      <c r="G206" s="87">
        <v>2.3395802379743631</v>
      </c>
      <c r="H206" s="87">
        <v>0.77111754817419753</v>
      </c>
      <c r="I206" s="87">
        <v>1.6282938027687264</v>
      </c>
      <c r="J206" s="87">
        <v>0</v>
      </c>
    </row>
    <row r="207" spans="1:10">
      <c r="A207" s="87" t="s">
        <v>327</v>
      </c>
      <c r="B207" s="87">
        <v>14124.990959754983</v>
      </c>
      <c r="C207" s="87">
        <v>0.97380502677002423</v>
      </c>
      <c r="D207" s="87">
        <v>2.1036124785406677E-2</v>
      </c>
      <c r="E207" s="88">
        <v>2.4816847360220129E-5</v>
      </c>
      <c r="F207" s="87">
        <v>149.0190140869328</v>
      </c>
      <c r="G207" s="87">
        <v>2.2425814791623364</v>
      </c>
      <c r="H207" s="87">
        <v>0.77660593524887156</v>
      </c>
      <c r="I207" s="87">
        <v>1.636757497977477</v>
      </c>
      <c r="J207" s="87">
        <v>0</v>
      </c>
    </row>
    <row r="208" spans="1:10">
      <c r="A208" s="87" t="s">
        <v>327</v>
      </c>
      <c r="B208" s="87">
        <v>11646.920825274034</v>
      </c>
      <c r="C208" s="87">
        <v>0.95591817185389361</v>
      </c>
      <c r="D208" s="87">
        <v>1.7148349630362908E-2</v>
      </c>
      <c r="E208" s="88">
        <v>1.7733844932873997E-5</v>
      </c>
      <c r="F208" s="87">
        <v>178.49093230123086</v>
      </c>
      <c r="G208" s="87">
        <v>3.1485503309949725</v>
      </c>
      <c r="H208" s="87">
        <v>0.76478363229169866</v>
      </c>
      <c r="I208" s="87">
        <v>1.7754280632322816</v>
      </c>
      <c r="J208" s="87">
        <v>-3.1777263274815163E-16</v>
      </c>
    </row>
    <row r="209" spans="1:11">
      <c r="A209" s="87" t="s">
        <v>327</v>
      </c>
      <c r="B209" s="87">
        <v>4592.4500572997713</v>
      </c>
      <c r="C209" s="87">
        <v>0.91141687672396154</v>
      </c>
      <c r="D209" s="87">
        <v>7.0753830669152895E-3</v>
      </c>
      <c r="E209" s="88">
        <v>1.8613920329063226E-5</v>
      </c>
      <c r="F209" s="87">
        <v>378.70567589205547</v>
      </c>
      <c r="G209" s="87">
        <v>2.6886588247829986</v>
      </c>
      <c r="H209" s="87">
        <v>0.69103144437626862</v>
      </c>
      <c r="I209" s="87">
        <v>2.7875392031335307</v>
      </c>
      <c r="J209" s="87">
        <v>2.370137448803015E-16</v>
      </c>
    </row>
    <row r="210" spans="1:11">
      <c r="A210" s="87" t="s">
        <v>327</v>
      </c>
      <c r="B210" s="87">
        <v>265.4684177888019</v>
      </c>
      <c r="C210" s="87">
        <v>0.89934889401031459</v>
      </c>
      <c r="D210" s="87">
        <v>1.1514697636316935E-3</v>
      </c>
      <c r="E210" s="88">
        <v>6.6537746737392709E-5</v>
      </c>
      <c r="F210" s="87">
        <v>1708.7369819549453</v>
      </c>
      <c r="G210" s="87">
        <v>4.4531808272747098</v>
      </c>
      <c r="H210" s="87">
        <v>0.17571002887478376</v>
      </c>
      <c r="I210" s="87">
        <v>11.828596479686951</v>
      </c>
      <c r="J210" s="87">
        <v>-6.7446071873502997E-17</v>
      </c>
    </row>
    <row r="211" spans="1:11">
      <c r="A211" s="87" t="s">
        <v>327</v>
      </c>
      <c r="B211" s="87">
        <v>12596.808544799527</v>
      </c>
      <c r="C211" s="87">
        <v>0.87627171210066257</v>
      </c>
      <c r="D211" s="87">
        <v>1.8815883922763978E-2</v>
      </c>
      <c r="E211" s="88">
        <v>4.4467612628340818E-5</v>
      </c>
      <c r="F211" s="87">
        <v>148.32894343244877</v>
      </c>
      <c r="G211" s="87">
        <v>2.7191997102541281</v>
      </c>
      <c r="H211" s="87">
        <v>0.76846846718739692</v>
      </c>
      <c r="I211" s="87">
        <v>1.7227323051994019</v>
      </c>
      <c r="J211" s="87">
        <v>-1.8960130128248704E-16</v>
      </c>
    </row>
    <row r="212" spans="1:11">
      <c r="A212" s="87" t="s">
        <v>327</v>
      </c>
      <c r="B212" s="87">
        <v>1672.1488581730741</v>
      </c>
      <c r="C212" s="87">
        <v>0.77159241427250647</v>
      </c>
      <c r="D212" s="87">
        <v>1.8776506981650717E-2</v>
      </c>
      <c r="E212" s="88">
        <v>6.9281766062297801E-5</v>
      </c>
      <c r="F212" s="87">
        <v>690.52045334879983</v>
      </c>
      <c r="G212" s="87">
        <v>4.5498484838046007</v>
      </c>
      <c r="H212" s="87">
        <v>0.53856253254584419</v>
      </c>
      <c r="I212" s="87">
        <v>3.9454257026480821</v>
      </c>
      <c r="J212" s="87">
        <v>0</v>
      </c>
    </row>
    <row r="213" spans="1:11">
      <c r="A213" s="87" t="s">
        <v>327</v>
      </c>
      <c r="B213" s="87">
        <v>1552.5943960406244</v>
      </c>
      <c r="C213" s="87">
        <v>1.1249260010446034</v>
      </c>
      <c r="D213" s="87">
        <v>2.8582765177043966E-3</v>
      </c>
      <c r="E213" s="88">
        <v>2.7292535605379488E-5</v>
      </c>
      <c r="F213" s="87">
        <v>924.49894111641129</v>
      </c>
      <c r="G213" s="87">
        <v>3.4131270747860305</v>
      </c>
      <c r="H213" s="87">
        <v>0.46682760442415405</v>
      </c>
      <c r="I213" s="87">
        <v>3.7586428981191848</v>
      </c>
      <c r="J213" s="87">
        <v>-1.3846712928094582E-16</v>
      </c>
    </row>
    <row r="214" spans="1:11">
      <c r="A214" s="87" t="s">
        <v>327</v>
      </c>
      <c r="B214" s="87">
        <v>4556.6607638889</v>
      </c>
      <c r="C214" s="87">
        <v>1.1343110067004005</v>
      </c>
      <c r="D214" s="87">
        <v>7.2106958036097625E-3</v>
      </c>
      <c r="E214" s="88">
        <v>5.573031149369045E-5</v>
      </c>
      <c r="F214" s="87">
        <v>456.54242950625962</v>
      </c>
      <c r="G214" s="87">
        <v>2.9954252233593373</v>
      </c>
      <c r="H214" s="87">
        <v>0.65641539847859154</v>
      </c>
      <c r="I214" s="87">
        <v>2.3167108255359299</v>
      </c>
      <c r="J214" s="87">
        <v>0</v>
      </c>
    </row>
    <row r="215" spans="1:11">
      <c r="A215" s="87" t="s">
        <v>327</v>
      </c>
      <c r="B215" s="87">
        <v>2892.8276006711408</v>
      </c>
      <c r="C215" s="87">
        <v>0.79147140564307572</v>
      </c>
      <c r="D215" s="87">
        <v>4.5169291664170774E-3</v>
      </c>
      <c r="E215" s="88">
        <v>2.9175238869774683E-5</v>
      </c>
      <c r="F215" s="87">
        <v>527.9736276455568</v>
      </c>
      <c r="G215" s="87">
        <v>4.8991893700667823</v>
      </c>
      <c r="H215" s="87">
        <v>0.61535621529006967</v>
      </c>
      <c r="I215" s="87">
        <v>3.8420643974347866</v>
      </c>
      <c r="J215" s="87">
        <v>-1.887432120104011E-16</v>
      </c>
    </row>
    <row r="216" spans="1:11">
      <c r="A216" s="87" t="s">
        <v>327</v>
      </c>
      <c r="B216" s="87">
        <v>2928.1934799382775</v>
      </c>
      <c r="C216" s="87">
        <v>0.90698496954516894</v>
      </c>
      <c r="D216" s="87">
        <v>4.6883773843132224E-3</v>
      </c>
      <c r="E216" s="88">
        <v>6.1892775038605842E-6</v>
      </c>
      <c r="F216" s="87">
        <v>543.60961781002607</v>
      </c>
      <c r="G216" s="87">
        <v>4.1469503921539594</v>
      </c>
      <c r="H216" s="87">
        <v>0.6176923058090229</v>
      </c>
      <c r="I216" s="87">
        <v>3.5076701038456521</v>
      </c>
      <c r="J216" s="87">
        <v>0</v>
      </c>
    </row>
    <row r="217" spans="1:11">
      <c r="A217" s="87" t="s">
        <v>327</v>
      </c>
      <c r="B217" s="87">
        <v>5316.6502332128639</v>
      </c>
      <c r="C217" s="87">
        <v>0.84484377513712028</v>
      </c>
      <c r="D217" s="87">
        <v>8.1013485497582541E-3</v>
      </c>
      <c r="E217" s="88">
        <v>1.552027317501259E-5</v>
      </c>
      <c r="F217" s="87">
        <v>313.33132217857059</v>
      </c>
      <c r="G217" s="87">
        <v>2.6317539245786863</v>
      </c>
      <c r="H217" s="87">
        <v>0.71625330866111725</v>
      </c>
      <c r="I217" s="87">
        <v>2.5806727760238291</v>
      </c>
      <c r="J217" s="87">
        <v>1.3077417748106338E-16</v>
      </c>
    </row>
    <row r="218" spans="1:11">
      <c r="A218" s="87" t="s">
        <v>327</v>
      </c>
      <c r="B218" s="87">
        <v>37513.024604362727</v>
      </c>
      <c r="C218" s="87">
        <v>0.84940017363260223</v>
      </c>
      <c r="D218" s="87">
        <v>5.5458323806575824E-2</v>
      </c>
      <c r="E218" s="88">
        <v>4.8791372226063707E-5</v>
      </c>
      <c r="F218" s="87">
        <v>50.387661897893942</v>
      </c>
      <c r="G218" s="87">
        <v>2.4043570887798307</v>
      </c>
      <c r="H218" s="87">
        <v>0.80380432086157938</v>
      </c>
      <c r="I218" s="87">
        <v>0.99054446965634779</v>
      </c>
      <c r="J218" s="87">
        <v>0</v>
      </c>
    </row>
    <row r="219" spans="1:11">
      <c r="A219" s="87" t="s">
        <v>327</v>
      </c>
      <c r="B219" s="87">
        <v>30526.055075015309</v>
      </c>
      <c r="C219" s="87">
        <v>1.0803654361501445</v>
      </c>
      <c r="D219" s="87">
        <v>4.5893638228802304E-2</v>
      </c>
      <c r="E219" s="88">
        <v>2.1001516636636071E-5</v>
      </c>
      <c r="F219" s="87">
        <v>78.473193255597323</v>
      </c>
      <c r="G219" s="87">
        <v>2.4564468527090164</v>
      </c>
      <c r="H219" s="87">
        <v>0.80570542651942867</v>
      </c>
      <c r="I219" s="87">
        <v>1.1143707243616081</v>
      </c>
      <c r="J219" s="87">
        <v>0</v>
      </c>
    </row>
    <row r="220" spans="1:11">
      <c r="A220" s="87" t="s">
        <v>327</v>
      </c>
      <c r="B220" s="87">
        <v>40608.524943524048</v>
      </c>
      <c r="C220" s="87">
        <v>0.99904093232122226</v>
      </c>
      <c r="D220" s="87">
        <v>5.9709431546025059E-2</v>
      </c>
      <c r="E220" s="88">
        <v>4.9918052019674516E-5</v>
      </c>
      <c r="F220" s="87">
        <v>54.930512242784545</v>
      </c>
      <c r="G220" s="87">
        <v>2.3409472394062054</v>
      </c>
      <c r="H220" s="87">
        <v>0.80857798347317089</v>
      </c>
      <c r="I220" s="87">
        <v>0.98407900611996035</v>
      </c>
      <c r="J220" s="87">
        <v>0</v>
      </c>
    </row>
    <row r="221" spans="1:11">
      <c r="A221" s="87" t="s">
        <v>327</v>
      </c>
      <c r="B221" s="87">
        <v>10757.767127799756</v>
      </c>
      <c r="C221" s="87">
        <v>1.0214734543218291</v>
      </c>
      <c r="D221" s="87">
        <v>1.6535060320094393E-2</v>
      </c>
      <c r="E221" s="88">
        <v>1.3620945911272011E-5</v>
      </c>
      <c r="F221" s="87">
        <v>196.88222959815417</v>
      </c>
      <c r="G221" s="87">
        <v>2.4245126279756679</v>
      </c>
      <c r="H221" s="87">
        <v>0.75546769680999226</v>
      </c>
      <c r="I221" s="87">
        <v>1.6826511272905633</v>
      </c>
      <c r="J221" s="87">
        <v>-2.177116581603328E-16</v>
      </c>
    </row>
    <row r="222" spans="1:11">
      <c r="A222" s="102" t="s">
        <v>47</v>
      </c>
      <c r="B222" s="102">
        <v>977.96369760479035</v>
      </c>
      <c r="C222" s="102">
        <v>0.110448703928441</v>
      </c>
      <c r="D222" s="102">
        <v>1.5969786218926691E-3</v>
      </c>
      <c r="E222" s="103">
        <v>1.1901397859192273E-4</v>
      </c>
      <c r="F222" s="102">
        <v>204.18868540505485</v>
      </c>
      <c r="G222" s="102">
        <v>3.9911012938552566</v>
      </c>
      <c r="H222" s="102">
        <v>0.66046755189487449</v>
      </c>
      <c r="I222" s="102">
        <v>5.6070292794773327</v>
      </c>
      <c r="J222" s="102">
        <v>-7.9378819922466114E-17</v>
      </c>
      <c r="K222" s="102"/>
    </row>
    <row r="223" spans="1:11">
      <c r="A223" s="87" t="s">
        <v>327</v>
      </c>
      <c r="B223" s="87">
        <v>1485.7564013763501</v>
      </c>
      <c r="C223" s="87">
        <v>0.14953214535149029</v>
      </c>
      <c r="D223" s="87">
        <v>2.5426672182917351E-3</v>
      </c>
      <c r="E223" s="88">
        <v>1.6725827686864093E-4</v>
      </c>
      <c r="F223" s="87">
        <v>188.93652512608898</v>
      </c>
      <c r="G223" s="87">
        <v>3.9056452254403551</v>
      </c>
      <c r="H223" s="87">
        <v>0.68142094094891259</v>
      </c>
      <c r="I223" s="87">
        <v>3.9358890979365069</v>
      </c>
      <c r="J223" s="87">
        <v>-2.3111310074862777E-16</v>
      </c>
    </row>
    <row r="224" spans="1:11">
      <c r="A224" s="87" t="s">
        <v>327</v>
      </c>
      <c r="B224" s="87">
        <v>1326.9198135198117</v>
      </c>
      <c r="C224" s="87">
        <v>0.16442296426922334</v>
      </c>
      <c r="D224" s="87">
        <v>2.1760063660528073E-3</v>
      </c>
      <c r="E224" s="88">
        <v>8.8857954098069735E-5</v>
      </c>
      <c r="F224" s="87">
        <v>224.43063466999905</v>
      </c>
      <c r="G224" s="87">
        <v>4.3061530262636367</v>
      </c>
      <c r="H224" s="87">
        <v>0.64610940674650785</v>
      </c>
      <c r="I224" s="87">
        <v>5.0096828950361774</v>
      </c>
      <c r="J224" s="87">
        <v>1.6468745279464506E-16</v>
      </c>
    </row>
    <row r="225" spans="1:10">
      <c r="A225" s="87" t="s">
        <v>327</v>
      </c>
      <c r="B225" s="87">
        <v>1586.7607152829517</v>
      </c>
      <c r="C225" s="87">
        <v>0.28729660669082457</v>
      </c>
      <c r="D225" s="87">
        <v>2.8558054588812953E-3</v>
      </c>
      <c r="E225" s="88">
        <v>8.8717619727656248E-5</v>
      </c>
      <c r="F225" s="87">
        <v>285.91341651665635</v>
      </c>
      <c r="G225" s="87">
        <v>3.6436812437916752</v>
      </c>
      <c r="H225" s="87">
        <v>0.60044925126910065</v>
      </c>
      <c r="I225" s="87">
        <v>4.1405198603490847</v>
      </c>
      <c r="J225" s="87">
        <v>-1.1774296372482767E-16</v>
      </c>
    </row>
    <row r="226" spans="1:10">
      <c r="A226" s="87" t="s">
        <v>327</v>
      </c>
      <c r="B226" s="87">
        <v>3313.7111175357527</v>
      </c>
      <c r="C226" s="87">
        <v>0.22245287271428044</v>
      </c>
      <c r="D226" s="87">
        <v>4.9147863796158665E-3</v>
      </c>
      <c r="E226" s="88">
        <v>2.0314038741231434E-4</v>
      </c>
      <c r="F226" s="87">
        <v>142.34790713135749</v>
      </c>
      <c r="G226" s="87">
        <v>5.3105471464993705</v>
      </c>
      <c r="H226" s="87">
        <v>0.73484895370202385</v>
      </c>
      <c r="I226" s="87">
        <v>3.4129558092543406</v>
      </c>
      <c r="J226" s="87">
        <v>-3.9203087317514771E-16</v>
      </c>
    </row>
    <row r="227" spans="1:10">
      <c r="A227" s="87" t="s">
        <v>327</v>
      </c>
      <c r="B227" s="87">
        <v>640.3013565891473</v>
      </c>
      <c r="C227" s="87">
        <v>0.16309939018929581</v>
      </c>
      <c r="D227" s="87">
        <v>1.2864381309541718E-3</v>
      </c>
      <c r="E227" s="88">
        <v>6.6999146070355979E-5</v>
      </c>
      <c r="F227" s="87">
        <v>364.85003933576331</v>
      </c>
      <c r="G227" s="87">
        <v>4.6981543978110816</v>
      </c>
      <c r="H227" s="87">
        <v>0.53197450598640206</v>
      </c>
      <c r="I227" s="87">
        <v>6.2243579194137402</v>
      </c>
      <c r="J227" s="87">
        <v>1.2148939380454398E-16</v>
      </c>
    </row>
    <row r="228" spans="1:10">
      <c r="A228" s="87" t="s">
        <v>327</v>
      </c>
      <c r="B228" s="87">
        <v>153.02755111190845</v>
      </c>
      <c r="C228" s="87">
        <v>0.14214111042044278</v>
      </c>
      <c r="D228" s="87">
        <v>5.807875256749616E-4</v>
      </c>
      <c r="E228" s="88">
        <v>3.1377863806567224E-5</v>
      </c>
      <c r="F228" s="87">
        <v>679.52669377219058</v>
      </c>
      <c r="G228" s="87">
        <v>6.6580854566090801</v>
      </c>
      <c r="H228" s="87">
        <v>0.2832701520342647</v>
      </c>
      <c r="I228" s="87">
        <v>13.841234387099741</v>
      </c>
      <c r="J228" s="87">
        <v>2.3130619816596767E-16</v>
      </c>
    </row>
    <row r="229" spans="1:10">
      <c r="A229" s="87" t="s">
        <v>327</v>
      </c>
      <c r="B229" s="87">
        <v>7698.5999209604488</v>
      </c>
      <c r="C229" s="87">
        <v>0.11363709145583123</v>
      </c>
      <c r="D229" s="87">
        <v>1.1293625009626416E-2</v>
      </c>
      <c r="E229" s="88">
        <v>8.4034857578608297E-4</v>
      </c>
      <c r="F229" s="87">
        <v>34.603002039778893</v>
      </c>
      <c r="G229" s="87">
        <v>4.2695981085316372</v>
      </c>
      <c r="H229" s="87">
        <v>0.80282577704472657</v>
      </c>
      <c r="I229" s="87">
        <v>2.2922008698807224</v>
      </c>
      <c r="J229" s="87">
        <v>0</v>
      </c>
    </row>
    <row r="230" spans="1:10">
      <c r="A230" s="87" t="s">
        <v>327</v>
      </c>
      <c r="B230" s="87">
        <v>748.38867924528472</v>
      </c>
      <c r="C230" s="87">
        <v>0.26592571911871898</v>
      </c>
      <c r="D230" s="87">
        <v>1.5356571300443481E-3</v>
      </c>
      <c r="E230" s="88">
        <v>4.9839655607542588E-5</v>
      </c>
      <c r="F230" s="87">
        <v>451.99429970701209</v>
      </c>
      <c r="G230" s="87">
        <v>3.9122577795978004</v>
      </c>
      <c r="H230" s="87">
        <v>0.46306269355469637</v>
      </c>
      <c r="I230" s="87">
        <v>5.4530793663672066</v>
      </c>
      <c r="J230" s="87">
        <v>1.6652940359068634E-16</v>
      </c>
    </row>
    <row r="231" spans="1:10">
      <c r="A231" s="87" t="s">
        <v>327</v>
      </c>
      <c r="B231" s="87">
        <v>740.07286348620585</v>
      </c>
      <c r="C231" s="87">
        <v>0.17764228981510113</v>
      </c>
      <c r="D231" s="87">
        <v>1.2690453267162273E-3</v>
      </c>
      <c r="E231" s="88">
        <v>7.8317819766889871E-5</v>
      </c>
      <c r="F231" s="87">
        <v>362.58040471048969</v>
      </c>
      <c r="G231" s="87">
        <v>5.6050427676184897</v>
      </c>
      <c r="H231" s="87">
        <v>0.52414692333429003</v>
      </c>
      <c r="I231" s="87">
        <v>7.012088018035759</v>
      </c>
      <c r="J231" s="87">
        <v>-9.0392816504203905E-17</v>
      </c>
    </row>
    <row r="232" spans="1:10">
      <c r="A232" s="87" t="s">
        <v>327</v>
      </c>
      <c r="B232" s="87">
        <v>16253.084419713825</v>
      </c>
      <c r="C232" s="87">
        <v>0.13019010122739241</v>
      </c>
      <c r="D232" s="87">
        <v>2.4455766020520797E-2</v>
      </c>
      <c r="E232" s="88">
        <v>9.4736177930504278E-4</v>
      </c>
      <c r="F232" s="87">
        <v>17.786334275089352</v>
      </c>
      <c r="G232" s="87">
        <v>2.6107114318279776</v>
      </c>
      <c r="H232" s="87">
        <v>0.81249578579166915</v>
      </c>
      <c r="I232" s="87">
        <v>1.6187274552178996</v>
      </c>
      <c r="J232" s="87">
        <v>-2.101684944168611E-16</v>
      </c>
    </row>
    <row r="233" spans="1:10">
      <c r="A233" s="87" t="s">
        <v>327</v>
      </c>
      <c r="B233" s="87">
        <v>3370.9476515151555</v>
      </c>
      <c r="C233" s="87">
        <v>0.1616204697627856</v>
      </c>
      <c r="D233" s="87">
        <v>5.3066502399207521E-3</v>
      </c>
      <c r="E233" s="88">
        <v>2.5715723838982068E-4</v>
      </c>
      <c r="F233" s="87">
        <v>95.708486381378549</v>
      </c>
      <c r="G233" s="87">
        <v>3.0919595161385414</v>
      </c>
      <c r="H233" s="87">
        <v>0.74185741471453526</v>
      </c>
      <c r="I233" s="87">
        <v>3.4485434920992333</v>
      </c>
      <c r="J233" s="87">
        <v>1.6659451786453478E-16</v>
      </c>
    </row>
    <row r="234" spans="1:10">
      <c r="A234" s="87" t="s">
        <v>327</v>
      </c>
      <c r="B234" s="87">
        <v>2157.0736503322255</v>
      </c>
      <c r="C234" s="87">
        <v>0.25002523358665968</v>
      </c>
      <c r="D234" s="87">
        <v>3.3910860599830929E-3</v>
      </c>
      <c r="E234" s="88">
        <v>9.7711584088137516E-5</v>
      </c>
      <c r="F234" s="87">
        <v>212.37656446706006</v>
      </c>
      <c r="G234" s="87">
        <v>4.044059822669313</v>
      </c>
      <c r="H234" s="87">
        <v>0.67466042443406959</v>
      </c>
      <c r="I234" s="87">
        <v>3.8653823984456279</v>
      </c>
      <c r="J234" s="87">
        <v>2.2727421796460513E-16</v>
      </c>
    </row>
    <row r="235" spans="1:10">
      <c r="A235" s="87" t="s">
        <v>327</v>
      </c>
      <c r="B235" s="87">
        <v>5002.6635092514598</v>
      </c>
      <c r="C235" s="87">
        <v>0.38319461450025216</v>
      </c>
      <c r="D235" s="87">
        <v>7.7558500014148777E-3</v>
      </c>
      <c r="E235" s="88">
        <v>4.0532121883947702E-4</v>
      </c>
      <c r="F235" s="87">
        <v>153.07892494232939</v>
      </c>
      <c r="G235" s="87">
        <v>3.691006924891103</v>
      </c>
      <c r="H235" s="87">
        <v>0.71320917946877882</v>
      </c>
      <c r="I235" s="87">
        <v>2.6078035649727775</v>
      </c>
      <c r="J235" s="87">
        <v>-1.8454848221703403E-16</v>
      </c>
    </row>
    <row r="236" spans="1:10">
      <c r="A236" s="87" t="s">
        <v>327</v>
      </c>
      <c r="B236" s="87">
        <v>4124.2224453322142</v>
      </c>
      <c r="C236" s="87">
        <v>0.40450925727611925</v>
      </c>
      <c r="D236" s="87">
        <v>6.3644429265216915E-3</v>
      </c>
      <c r="E236" s="88">
        <v>1.2648601492206617E-4</v>
      </c>
      <c r="F236" s="87">
        <v>185.81444412030939</v>
      </c>
      <c r="G236" s="87">
        <v>3.0222526358944397</v>
      </c>
      <c r="H236" s="87">
        <v>0.69708423705217337</v>
      </c>
      <c r="I236" s="87">
        <v>3.1415529398283342</v>
      </c>
      <c r="J236" s="87">
        <v>1.870919341855281E-16</v>
      </c>
    </row>
    <row r="237" spans="1:10">
      <c r="A237" s="87" t="s">
        <v>327</v>
      </c>
      <c r="B237" s="87">
        <v>3025.629001976275</v>
      </c>
      <c r="C237" s="87">
        <v>0.19269998291644005</v>
      </c>
      <c r="D237" s="87">
        <v>4.2636815792872363E-3</v>
      </c>
      <c r="E237" s="88">
        <v>1.3172150344947222E-4</v>
      </c>
      <c r="F237" s="87">
        <v>150.18185781069184</v>
      </c>
      <c r="G237" s="87">
        <v>8.4547507972211413</v>
      </c>
      <c r="H237" s="87">
        <v>0.71267793706187577</v>
      </c>
      <c r="I237" s="87">
        <v>3.5503693564467853</v>
      </c>
      <c r="J237" s="87">
        <v>0</v>
      </c>
    </row>
    <row r="238" spans="1:10">
      <c r="A238" s="87" t="s">
        <v>327</v>
      </c>
      <c r="B238" s="87">
        <v>2022.9364370748267</v>
      </c>
      <c r="C238" s="87">
        <v>0.18371360887125704</v>
      </c>
      <c r="D238" s="87">
        <v>3.2793130708806818E-3</v>
      </c>
      <c r="E238" s="88">
        <v>1.1247071757609211E-4</v>
      </c>
      <c r="F238" s="87">
        <v>169.71911891491521</v>
      </c>
      <c r="G238" s="87">
        <v>3.5960769620436634</v>
      </c>
      <c r="H238" s="87">
        <v>0.69415369247684366</v>
      </c>
      <c r="I238" s="87">
        <v>3.9938897468395882</v>
      </c>
      <c r="J238" s="87">
        <v>2.4736323875391275E-16</v>
      </c>
    </row>
    <row r="239" spans="1:10">
      <c r="A239" s="87" t="s">
        <v>327</v>
      </c>
      <c r="B239" s="87">
        <v>1882.8388248360463</v>
      </c>
      <c r="C239" s="87">
        <v>0.14356873766449613</v>
      </c>
      <c r="D239" s="87">
        <v>2.9901214358573876E-3</v>
      </c>
      <c r="E239" s="88">
        <v>1.3874020770272084E-4</v>
      </c>
      <c r="F239" s="87">
        <v>142.69854514595937</v>
      </c>
      <c r="G239" s="87">
        <v>3.5415816474066131</v>
      </c>
      <c r="H239" s="87">
        <v>0.69459089263212415</v>
      </c>
      <c r="I239" s="87">
        <v>3.9641687526660547</v>
      </c>
      <c r="J239" s="87">
        <v>0</v>
      </c>
    </row>
    <row r="240" spans="1:10">
      <c r="A240" s="87" t="s">
        <v>327</v>
      </c>
      <c r="B240" s="87">
        <v>1505.7013545274642</v>
      </c>
      <c r="C240" s="87">
        <v>0.18513139864811587</v>
      </c>
      <c r="D240" s="87">
        <v>2.3692995993644453E-3</v>
      </c>
      <c r="E240" s="88">
        <v>1.4357637159346045E-4</v>
      </c>
      <c r="F240" s="87">
        <v>220.56560546755392</v>
      </c>
      <c r="G240" s="87">
        <v>3.668577188258237</v>
      </c>
      <c r="H240" s="87">
        <v>0.663767453712933</v>
      </c>
      <c r="I240" s="87">
        <v>4.5450788049507018</v>
      </c>
      <c r="J240" s="87">
        <v>-2.1306942273506939E-16</v>
      </c>
    </row>
    <row r="241" spans="1:11">
      <c r="A241" s="87" t="s">
        <v>327</v>
      </c>
      <c r="B241" s="87">
        <v>1361.8002832554932</v>
      </c>
      <c r="C241" s="87">
        <v>0.14813102713730666</v>
      </c>
      <c r="D241" s="87">
        <v>2.2324951714735243E-3</v>
      </c>
      <c r="E241" s="88">
        <v>1.6616673429675337E-4</v>
      </c>
      <c r="F241" s="87">
        <v>201.70247125123871</v>
      </c>
      <c r="G241" s="87">
        <v>4.1051039384547492</v>
      </c>
      <c r="H241" s="87">
        <v>0.68612824800781191</v>
      </c>
      <c r="I241" s="87">
        <v>4.8323623463062546</v>
      </c>
      <c r="J241" s="87">
        <v>-1.7909215356652069E-16</v>
      </c>
    </row>
    <row r="242" spans="1:11">
      <c r="A242" s="87" t="s">
        <v>327</v>
      </c>
      <c r="B242" s="87">
        <v>5751.7781051088323</v>
      </c>
      <c r="C242" s="87">
        <v>0.20176099117943344</v>
      </c>
      <c r="D242" s="87">
        <v>5.3506032482980252E-3</v>
      </c>
      <c r="E242" s="88">
        <v>2.7314177825261241E-3</v>
      </c>
      <c r="F242" s="87">
        <v>234.00995671497583</v>
      </c>
      <c r="G242" s="87">
        <v>3.9968129725614032</v>
      </c>
      <c r="H242" s="87">
        <v>0.65437970667727807</v>
      </c>
      <c r="I242" s="87">
        <v>3.6122011947434283</v>
      </c>
      <c r="J242" s="87">
        <v>-2.4607894142953428E-16</v>
      </c>
    </row>
    <row r="243" spans="1:11">
      <c r="A243" s="87" t="s">
        <v>327</v>
      </c>
      <c r="B243" s="87">
        <v>1053.9651620370371</v>
      </c>
      <c r="C243" s="87">
        <v>0.21756037303233763</v>
      </c>
      <c r="D243" s="87">
        <v>2.0439238674138313E-3</v>
      </c>
      <c r="E243" s="88">
        <v>7.4432989698357388E-5</v>
      </c>
      <c r="F243" s="87">
        <v>312.84200817266759</v>
      </c>
      <c r="G243" s="87">
        <v>4.0113752939451528</v>
      </c>
      <c r="H243" s="87">
        <v>0.57414274873678628</v>
      </c>
      <c r="I243" s="87">
        <v>5.7300806709047531</v>
      </c>
      <c r="J243" s="87">
        <v>3.0912645407306645E-16</v>
      </c>
    </row>
    <row r="244" spans="1:11">
      <c r="A244" s="87" t="s">
        <v>327</v>
      </c>
      <c r="B244" s="87">
        <v>166.625</v>
      </c>
      <c r="C244" s="87">
        <v>0.15944417257029875</v>
      </c>
      <c r="D244" s="87">
        <v>6.0153874734210702E-4</v>
      </c>
      <c r="E244" s="88">
        <v>-8.5459605493265176E-6</v>
      </c>
      <c r="F244" s="87">
        <v>647.3821774611954</v>
      </c>
      <c r="G244" s="87">
        <v>5.746949365194884</v>
      </c>
      <c r="H244" s="87">
        <v>0.27208949477180622</v>
      </c>
      <c r="I244" s="87">
        <v>13.296537251778926</v>
      </c>
      <c r="J244" s="87">
        <v>3.7194118448078257E-16</v>
      </c>
    </row>
    <row r="245" spans="1:11">
      <c r="A245" s="87" t="s">
        <v>327</v>
      </c>
      <c r="B245" s="87">
        <v>523.82797556946593</v>
      </c>
      <c r="C245" s="87">
        <v>0.1226504840266408</v>
      </c>
      <c r="D245" s="87">
        <v>9.750772011718128E-4</v>
      </c>
      <c r="E245" s="88">
        <v>4.504589170034529E-5</v>
      </c>
      <c r="F245" s="87">
        <v>328.66194731284276</v>
      </c>
      <c r="G245" s="87">
        <v>4.8646360701501656</v>
      </c>
      <c r="H245" s="87">
        <v>0.53134615930590234</v>
      </c>
      <c r="I245" s="87">
        <v>7.9199793367268558</v>
      </c>
      <c r="J245" s="87">
        <v>0</v>
      </c>
    </row>
    <row r="246" spans="1:11">
      <c r="A246" s="87" t="s">
        <v>327</v>
      </c>
      <c r="B246" s="87">
        <v>392.15286471917932</v>
      </c>
      <c r="C246" s="87">
        <v>9.8656225210194237E-2</v>
      </c>
      <c r="D246" s="87">
        <v>7.6310777656761648E-4</v>
      </c>
      <c r="E246" s="88">
        <v>6.0144092572721263E-5</v>
      </c>
      <c r="F246" s="87">
        <v>363.57400716513058</v>
      </c>
      <c r="G246" s="87">
        <v>5.812842326330375</v>
      </c>
      <c r="H246" s="87">
        <v>0.53627162156252295</v>
      </c>
      <c r="I246" s="87">
        <v>8.6818201918622169</v>
      </c>
      <c r="J246" s="87">
        <v>0</v>
      </c>
    </row>
    <row r="247" spans="1:11">
      <c r="A247" s="87" t="s">
        <v>327</v>
      </c>
      <c r="B247" s="87">
        <v>215.1767638036807</v>
      </c>
      <c r="C247" s="87">
        <v>0.22082188230140468</v>
      </c>
      <c r="D247" s="87">
        <v>7.6189234208694754E-4</v>
      </c>
      <c r="E247" s="88">
        <v>5.252592958326515E-5</v>
      </c>
      <c r="F247" s="87">
        <v>646.28954478800017</v>
      </c>
      <c r="G247" s="87">
        <v>5.0741238205491257</v>
      </c>
      <c r="H247" s="87">
        <v>0.24162389660458775</v>
      </c>
      <c r="I247" s="87">
        <v>10.281113409400012</v>
      </c>
      <c r="J247" s="87">
        <v>1.36203727513349E-16</v>
      </c>
    </row>
    <row r="248" spans="1:11">
      <c r="A248" s="87" t="s">
        <v>327</v>
      </c>
      <c r="B248" s="87">
        <v>12338.237578035389</v>
      </c>
      <c r="C248" s="87">
        <v>0.13440087708219933</v>
      </c>
      <c r="D248" s="87">
        <v>1.842643559370765E-2</v>
      </c>
      <c r="E248" s="88">
        <v>7.6296073910684205E-4</v>
      </c>
      <c r="F248" s="87">
        <v>24.804256353682156</v>
      </c>
      <c r="G248" s="87">
        <v>4.9184634966653302</v>
      </c>
      <c r="H248" s="87">
        <v>0.81176998891020957</v>
      </c>
      <c r="I248" s="87">
        <v>1.5801467372161622</v>
      </c>
      <c r="J248" s="87">
        <v>4.5712327749227451E-16</v>
      </c>
    </row>
    <row r="249" spans="1:11">
      <c r="A249" s="87" t="s">
        <v>327</v>
      </c>
      <c r="B249" s="87">
        <v>1885.441903794034</v>
      </c>
      <c r="C249" s="87">
        <v>0.1482339674106217</v>
      </c>
      <c r="D249" s="87">
        <v>3.0770028181523468E-3</v>
      </c>
      <c r="E249" s="88">
        <v>1.6612615905596377E-4</v>
      </c>
      <c r="F249" s="87">
        <v>148.72174341030114</v>
      </c>
      <c r="G249" s="87">
        <v>3.5363455938199491</v>
      </c>
      <c r="H249" s="87">
        <v>0.71524813983244251</v>
      </c>
      <c r="I249" s="87">
        <v>4.3738912195255297</v>
      </c>
      <c r="J249" s="87">
        <v>0</v>
      </c>
    </row>
    <row r="250" spans="1:11">
      <c r="A250" s="102" t="s">
        <v>40</v>
      </c>
      <c r="B250" s="102">
        <v>10867.433538732394</v>
      </c>
      <c r="C250" s="102">
        <v>1.4376511081719574</v>
      </c>
      <c r="D250" s="102">
        <v>1.6906968605122918E-2</v>
      </c>
      <c r="E250" s="103">
        <v>6.1657677460839833E-6</v>
      </c>
      <c r="F250" s="102">
        <v>265.52883828086027</v>
      </c>
      <c r="G250" s="102">
        <v>2.6284122921116855</v>
      </c>
      <c r="H250" s="102">
        <v>0.75659556826820151</v>
      </c>
      <c r="I250" s="102">
        <v>1.8221136862790304</v>
      </c>
      <c r="J250" s="102">
        <v>-1.85451887142368E-16</v>
      </c>
      <c r="K250" s="102"/>
    </row>
    <row r="251" spans="1:11">
      <c r="A251" s="87" t="s">
        <v>327</v>
      </c>
      <c r="B251" s="87">
        <v>19754.216151893343</v>
      </c>
      <c r="C251" s="87">
        <v>2.2062870589693184</v>
      </c>
      <c r="D251" s="87">
        <v>3.0234776824854401E-2</v>
      </c>
      <c r="E251" s="88">
        <v>1.9380538872414224E-5</v>
      </c>
      <c r="F251" s="87">
        <v>230.19070180859563</v>
      </c>
      <c r="G251" s="87">
        <v>3.5141897324924551</v>
      </c>
      <c r="H251" s="87">
        <v>0.75626852865277505</v>
      </c>
      <c r="I251" s="87">
        <v>1.3944979876574508</v>
      </c>
      <c r="J251" s="87">
        <v>0</v>
      </c>
    </row>
    <row r="252" spans="1:11">
      <c r="A252" s="87" t="s">
        <v>327</v>
      </c>
      <c r="B252" s="87">
        <v>26129.074271079604</v>
      </c>
      <c r="C252" s="87">
        <v>2.2006579967806741</v>
      </c>
      <c r="D252" s="87">
        <v>4.0012330319857937E-2</v>
      </c>
      <c r="E252" s="88">
        <v>2.114231968049509E-5</v>
      </c>
      <c r="F252" s="87">
        <v>175.13111689325575</v>
      </c>
      <c r="G252" s="87">
        <v>2.1511691614288413</v>
      </c>
      <c r="H252" s="87">
        <v>0.77308430547054829</v>
      </c>
      <c r="I252" s="87">
        <v>1.201896176958049</v>
      </c>
      <c r="J252" s="87">
        <v>0</v>
      </c>
    </row>
    <row r="253" spans="1:11">
      <c r="A253" s="87" t="s">
        <v>327</v>
      </c>
      <c r="B253" s="87">
        <v>19520.731398809527</v>
      </c>
      <c r="C253" s="87">
        <v>2.9154833331917178</v>
      </c>
      <c r="D253" s="87">
        <v>3.0341055741814237E-2</v>
      </c>
      <c r="E253" s="88">
        <v>2.0735291887995762E-5</v>
      </c>
      <c r="F253" s="87">
        <v>297.57094188979215</v>
      </c>
      <c r="G253" s="87">
        <v>2.1767220977185064</v>
      </c>
      <c r="H253" s="87">
        <v>0.74410991137762517</v>
      </c>
      <c r="I253" s="87">
        <v>1.2537844237954539</v>
      </c>
      <c r="J253" s="87">
        <v>0</v>
      </c>
    </row>
    <row r="254" spans="1:11">
      <c r="A254" s="87" t="s">
        <v>327</v>
      </c>
      <c r="B254" s="87">
        <v>1845.3065034122812</v>
      </c>
      <c r="C254" s="87">
        <v>2.7891923382044399</v>
      </c>
      <c r="D254" s="87">
        <v>3.5441054264837473E-3</v>
      </c>
      <c r="E254" s="88">
        <v>9.5513012986689004E-7</v>
      </c>
      <c r="F254" s="87">
        <v>1577.1119983806364</v>
      </c>
      <c r="G254" s="87">
        <v>3.1300650562850372</v>
      </c>
      <c r="H254" s="87">
        <v>0.39726949563583031</v>
      </c>
      <c r="I254" s="87">
        <v>3.5170103519718241</v>
      </c>
      <c r="J254" s="87">
        <v>0</v>
      </c>
    </row>
    <row r="255" spans="1:11">
      <c r="A255" s="87" t="s">
        <v>327</v>
      </c>
      <c r="B255" s="87">
        <v>3150.6562904596276</v>
      </c>
      <c r="C255" s="87">
        <v>3.527069141892718</v>
      </c>
      <c r="D255" s="87">
        <v>5.6647865793427246E-3</v>
      </c>
      <c r="E255" s="88">
        <v>6.1715591667947776E-6</v>
      </c>
      <c r="F255" s="87">
        <v>1375.7990860076545</v>
      </c>
      <c r="G255" s="87">
        <v>2.8293482767247875</v>
      </c>
      <c r="H255" s="87">
        <v>0.4691949578759364</v>
      </c>
      <c r="I255" s="87">
        <v>2.938498795061192</v>
      </c>
      <c r="J255" s="87">
        <v>-2.136575704208869E-16</v>
      </c>
    </row>
    <row r="256" spans="1:11">
      <c r="A256" s="87" t="s">
        <v>327</v>
      </c>
      <c r="B256" s="87">
        <v>712.77783742331485</v>
      </c>
      <c r="C256" s="87">
        <v>2.3974977542943083</v>
      </c>
      <c r="D256" s="87">
        <v>1.722265036990536E-3</v>
      </c>
      <c r="E256" s="88">
        <v>3.032845728585605E-6</v>
      </c>
      <c r="F256" s="87">
        <v>2094.3990720164097</v>
      </c>
      <c r="G256" s="87">
        <v>3.6312769176568698</v>
      </c>
      <c r="H256" s="87">
        <v>0.23826283347448834</v>
      </c>
      <c r="I256" s="87">
        <v>5.6660029246710408</v>
      </c>
      <c r="J256" s="87">
        <v>8.6336422521855137E-17</v>
      </c>
    </row>
    <row r="257" spans="1:10">
      <c r="A257" s="87" t="s">
        <v>327</v>
      </c>
      <c r="B257" s="87">
        <v>2788.7643548519563</v>
      </c>
      <c r="C257" s="87">
        <v>1.9983284371270622</v>
      </c>
      <c r="D257" s="87">
        <v>4.3415261900066286E-3</v>
      </c>
      <c r="E257" s="88">
        <v>6.013270153595045E-6</v>
      </c>
      <c r="F257" s="87">
        <v>1197.7890556349032</v>
      </c>
      <c r="G257" s="87">
        <v>7.3414610589692053</v>
      </c>
      <c r="H257" s="87">
        <v>0.47985881054631657</v>
      </c>
      <c r="I257" s="87">
        <v>6.5544761202422475</v>
      </c>
      <c r="J257" s="87">
        <v>0</v>
      </c>
    </row>
    <row r="258" spans="1:10">
      <c r="A258" s="87" t="s">
        <v>327</v>
      </c>
      <c r="B258" s="87">
        <v>2260.5539658194589</v>
      </c>
      <c r="C258" s="87">
        <v>3.1409225158306984</v>
      </c>
      <c r="D258" s="87">
        <v>4.4458755131545858E-3</v>
      </c>
      <c r="E258" s="88">
        <v>4.6361942249776124E-6</v>
      </c>
      <c r="F258" s="87">
        <v>1491.2554790496199</v>
      </c>
      <c r="G258" s="87">
        <v>3.1209002790070888</v>
      </c>
      <c r="H258" s="87">
        <v>0.40368043986292235</v>
      </c>
      <c r="I258" s="87">
        <v>3.4976396614835354</v>
      </c>
      <c r="J258" s="87">
        <v>-1.6273285936316591E-16</v>
      </c>
    </row>
    <row r="259" spans="1:10">
      <c r="A259" s="87" t="s">
        <v>327</v>
      </c>
      <c r="B259" s="87">
        <v>40639.611528822083</v>
      </c>
      <c r="C259" s="87">
        <v>1.7733361946258916</v>
      </c>
      <c r="D259" s="87">
        <v>6.1171244105524915E-2</v>
      </c>
      <c r="E259" s="88">
        <v>5.0867543762127772E-5</v>
      </c>
      <c r="F259" s="87">
        <v>94.447247619243242</v>
      </c>
      <c r="G259" s="87">
        <v>2.91152984183223</v>
      </c>
      <c r="H259" s="87">
        <v>0.79718956640238336</v>
      </c>
      <c r="I259" s="87">
        <v>1.0664860310040374</v>
      </c>
      <c r="J259" s="87">
        <v>0</v>
      </c>
    </row>
    <row r="260" spans="1:10">
      <c r="A260" s="87" t="s">
        <v>327</v>
      </c>
      <c r="B260" s="87">
        <v>23773.527435064887</v>
      </c>
      <c r="C260" s="87">
        <v>2.8950956178386962</v>
      </c>
      <c r="D260" s="87">
        <v>3.5459639419731882E-2</v>
      </c>
      <c r="E260" s="88">
        <v>3.0211476567312132E-5</v>
      </c>
      <c r="F260" s="87">
        <v>267.47498672446795</v>
      </c>
      <c r="G260" s="87">
        <v>4.7415115956849183</v>
      </c>
      <c r="H260" s="87">
        <v>0.75317934420718879</v>
      </c>
      <c r="I260" s="87">
        <v>1.6292229272230567</v>
      </c>
      <c r="J260" s="87">
        <v>0</v>
      </c>
    </row>
    <row r="261" spans="1:10">
      <c r="A261" s="87" t="s">
        <v>327</v>
      </c>
      <c r="B261" s="87">
        <v>26200.715918970633</v>
      </c>
      <c r="C261" s="87">
        <v>2.1891172993028714</v>
      </c>
      <c r="D261" s="87">
        <v>3.9966538427848815E-2</v>
      </c>
      <c r="E261" s="88">
        <v>3.2126915311852405E-5</v>
      </c>
      <c r="F261" s="87">
        <v>178.32851256337389</v>
      </c>
      <c r="G261" s="87">
        <v>3.7144346614545283</v>
      </c>
      <c r="H261" s="87">
        <v>0.77097725554218921</v>
      </c>
      <c r="I261" s="87">
        <v>1.2048378048141928</v>
      </c>
      <c r="J261" s="87">
        <v>0</v>
      </c>
    </row>
    <row r="262" spans="1:10">
      <c r="A262" s="87" t="s">
        <v>327</v>
      </c>
      <c r="B262" s="87">
        <v>11784.489127471019</v>
      </c>
      <c r="C262" s="87">
        <v>1.8862201158618692</v>
      </c>
      <c r="D262" s="87">
        <v>1.7635665673151404E-2</v>
      </c>
      <c r="E262" s="88">
        <v>7.7963939076462485E-6</v>
      </c>
      <c r="F262" s="87">
        <v>343.84185944059197</v>
      </c>
      <c r="G262" s="87">
        <v>5.8098812300441764</v>
      </c>
      <c r="H262" s="87">
        <v>0.73456097822619382</v>
      </c>
      <c r="I262" s="87">
        <v>1.7712191527158259</v>
      </c>
      <c r="J262" s="87">
        <v>-6.9047927846000286E-16</v>
      </c>
    </row>
    <row r="263" spans="1:10">
      <c r="A263" s="87" t="s">
        <v>327</v>
      </c>
      <c r="B263" s="87">
        <v>27511.804273811049</v>
      </c>
      <c r="C263" s="87">
        <v>1.5157603350623705</v>
      </c>
      <c r="D263" s="87">
        <v>4.2242712400804197E-2</v>
      </c>
      <c r="E263" s="88">
        <v>3.8282192453718696E-5</v>
      </c>
      <c r="F263" s="87">
        <v>117.35636240258978</v>
      </c>
      <c r="G263" s="87">
        <v>2.2607939868061009</v>
      </c>
      <c r="H263" s="87">
        <v>0.80056250830084319</v>
      </c>
      <c r="I263" s="87">
        <v>1.1628044739391989</v>
      </c>
      <c r="J263" s="87">
        <v>0</v>
      </c>
    </row>
    <row r="264" spans="1:10">
      <c r="A264" s="87" t="s">
        <v>327</v>
      </c>
      <c r="B264" s="87">
        <v>15191.392303450984</v>
      </c>
      <c r="C264" s="87">
        <v>2.8408320087697585</v>
      </c>
      <c r="D264" s="87">
        <v>2.4029744238966769E-2</v>
      </c>
      <c r="E264" s="88">
        <v>1.0787491056605633E-5</v>
      </c>
      <c r="F264" s="87">
        <v>362.1148208952485</v>
      </c>
      <c r="G264" s="87">
        <v>2.973891174861532</v>
      </c>
      <c r="H264" s="87">
        <v>0.72261535847449454</v>
      </c>
      <c r="I264" s="87">
        <v>1.3484217111009</v>
      </c>
      <c r="J264" s="87">
        <v>4.4297519074200245E-16</v>
      </c>
    </row>
    <row r="265" spans="1:10">
      <c r="A265" s="87" t="s">
        <v>327</v>
      </c>
      <c r="B265" s="87">
        <v>11343.329352030929</v>
      </c>
      <c r="C265" s="87">
        <v>1.5296744981611621</v>
      </c>
      <c r="D265" s="87">
        <v>1.7505487353378136E-2</v>
      </c>
      <c r="E265" s="88">
        <v>8.440761163441125E-6</v>
      </c>
      <c r="F265" s="87">
        <v>272.18838239953169</v>
      </c>
      <c r="G265" s="87">
        <v>3.0646120834605526</v>
      </c>
      <c r="H265" s="87">
        <v>0.75683996120580643</v>
      </c>
      <c r="I265" s="87">
        <v>1.5820706555923929</v>
      </c>
      <c r="J265" s="87">
        <v>0</v>
      </c>
    </row>
    <row r="266" spans="1:10">
      <c r="A266" s="87" t="s">
        <v>327</v>
      </c>
      <c r="B266" s="87">
        <v>5957.9863636363625</v>
      </c>
      <c r="C266" s="87">
        <v>2.4756838562077759</v>
      </c>
      <c r="D266" s="87">
        <v>9.5882515430345764E-3</v>
      </c>
      <c r="E266" s="88">
        <v>7.5578729577332766E-6</v>
      </c>
      <c r="F266" s="87">
        <v>702.79249921036399</v>
      </c>
      <c r="G266" s="87">
        <v>4.2278472294620553</v>
      </c>
      <c r="H266" s="87">
        <v>0.62183738541791744</v>
      </c>
      <c r="I266" s="87">
        <v>2.3627146522688807</v>
      </c>
      <c r="J266" s="87">
        <v>-3.5565559696844575E-16</v>
      </c>
    </row>
    <row r="267" spans="1:10">
      <c r="A267" s="87" t="s">
        <v>327</v>
      </c>
      <c r="B267" s="87">
        <v>17729.619070010423</v>
      </c>
      <c r="C267" s="87">
        <v>1.2982037751948809</v>
      </c>
      <c r="D267" s="87">
        <v>2.7561617485571274E-2</v>
      </c>
      <c r="E267" s="88">
        <v>1.0289241072619828E-5</v>
      </c>
      <c r="F267" s="87">
        <v>152.20853360467191</v>
      </c>
      <c r="G267" s="87">
        <v>3.4398838710417636</v>
      </c>
      <c r="H267" s="87">
        <v>0.77763407587759825</v>
      </c>
      <c r="I267" s="87">
        <v>1.4657814893850223</v>
      </c>
      <c r="J267" s="87">
        <v>3.5230369515918133E-16</v>
      </c>
    </row>
    <row r="268" spans="1:10">
      <c r="A268" s="87" t="s">
        <v>327</v>
      </c>
      <c r="B268" s="87">
        <v>1741.2198069378455</v>
      </c>
      <c r="C268" s="87">
        <v>3.5111192686976516</v>
      </c>
      <c r="D268" s="87">
        <v>3.6878012336274205E-3</v>
      </c>
      <c r="E268" s="88">
        <v>3.6241380457776478E-6</v>
      </c>
      <c r="F268" s="87">
        <v>1765.8858594746887</v>
      </c>
      <c r="G268" s="87">
        <v>2.9769936680313585</v>
      </c>
      <c r="H268" s="87">
        <v>0.33615467503985275</v>
      </c>
      <c r="I268" s="87">
        <v>4.00838927262628</v>
      </c>
      <c r="J268" s="87">
        <v>1.488615066911668E-16</v>
      </c>
    </row>
    <row r="269" spans="1:10">
      <c r="A269" s="87" t="s">
        <v>327</v>
      </c>
      <c r="B269" s="87">
        <v>34447.553039202903</v>
      </c>
      <c r="C269" s="87">
        <v>2.7069613291506673</v>
      </c>
      <c r="D269" s="87">
        <v>5.2376540873739663E-2</v>
      </c>
      <c r="E269" s="88">
        <v>3.7958736008605622E-5</v>
      </c>
      <c r="F269" s="87">
        <v>168.6123848087222</v>
      </c>
      <c r="G269" s="87">
        <v>3.7832923285068731</v>
      </c>
      <c r="H269" s="87">
        <v>0.78420636258659426</v>
      </c>
      <c r="I269" s="87">
        <v>1.0564910728198906</v>
      </c>
      <c r="J269" s="87">
        <v>0</v>
      </c>
    </row>
    <row r="270" spans="1:10">
      <c r="A270" s="87" t="s">
        <v>327</v>
      </c>
      <c r="B270" s="87">
        <v>9242.4119947622185</v>
      </c>
      <c r="C270" s="87">
        <v>2.2161104596575583</v>
      </c>
      <c r="D270" s="87">
        <v>1.2794188830791831E-2</v>
      </c>
      <c r="E270" s="88">
        <v>2.0181357915143844E-5</v>
      </c>
      <c r="F270" s="87">
        <v>604.4951451914975</v>
      </c>
      <c r="G270" s="87">
        <v>8.9117533419352046</v>
      </c>
      <c r="H270" s="87">
        <v>0.67165378356216776</v>
      </c>
      <c r="I270" s="87">
        <v>2.9479511487844441</v>
      </c>
      <c r="J270" s="87">
        <v>-5.4092463331284817E-16</v>
      </c>
    </row>
    <row r="271" spans="1:10">
      <c r="A271" s="87" t="s">
        <v>327</v>
      </c>
      <c r="B271" s="87">
        <v>28457.701704545456</v>
      </c>
      <c r="C271" s="87">
        <v>2.0317511379923427</v>
      </c>
      <c r="D271" s="87">
        <v>4.3913270107183384E-2</v>
      </c>
      <c r="E271" s="88">
        <v>4.9537459238429765E-5</v>
      </c>
      <c r="F271" s="87">
        <v>150.3033861609442</v>
      </c>
      <c r="G271" s="87">
        <v>2.4312317376041821</v>
      </c>
      <c r="H271" s="87">
        <v>0.78918929248822101</v>
      </c>
      <c r="I271" s="87">
        <v>1.2259695547051368</v>
      </c>
      <c r="J271" s="87">
        <v>0</v>
      </c>
    </row>
    <row r="272" spans="1:10">
      <c r="A272" s="87" t="s">
        <v>327</v>
      </c>
      <c r="B272" s="87">
        <v>22103.410177808404</v>
      </c>
      <c r="C272" s="87">
        <v>2.4187298293577135</v>
      </c>
      <c r="D272" s="87">
        <v>3.4279834153597699E-2</v>
      </c>
      <c r="E272" s="88">
        <v>2.3179383475351059E-5</v>
      </c>
      <c r="F272" s="87">
        <v>224.44428302492236</v>
      </c>
      <c r="G272" s="87">
        <v>2.5751738113460751</v>
      </c>
      <c r="H272" s="87">
        <v>0.76829785541556583</v>
      </c>
      <c r="I272" s="87">
        <v>1.3686992211052182</v>
      </c>
      <c r="J272" s="87">
        <v>-2.5199135953079754E-16</v>
      </c>
    </row>
    <row r="273" spans="1:11">
      <c r="A273" s="87" t="s">
        <v>327</v>
      </c>
      <c r="B273" s="87">
        <v>20041.124752597731</v>
      </c>
      <c r="C273" s="87">
        <v>1.7685296253558722</v>
      </c>
      <c r="D273" s="87">
        <v>3.1428825333405845E-2</v>
      </c>
      <c r="E273" s="88">
        <v>1.3555316365431742E-5</v>
      </c>
      <c r="F273" s="87">
        <v>179.17988933402137</v>
      </c>
      <c r="G273" s="87">
        <v>3.149211571594364</v>
      </c>
      <c r="H273" s="87">
        <v>0.76923393057507794</v>
      </c>
      <c r="I273" s="87">
        <v>1.3073215209380233</v>
      </c>
      <c r="J273" s="87">
        <v>0</v>
      </c>
    </row>
    <row r="274" spans="1:11">
      <c r="A274" s="87" t="s">
        <v>327</v>
      </c>
      <c r="B274" s="87">
        <v>4434.2467679794436</v>
      </c>
      <c r="C274" s="87">
        <v>1.6683737369416702</v>
      </c>
      <c r="D274" s="87">
        <v>7.1992588388282838E-3</v>
      </c>
      <c r="E274" s="88">
        <v>1.4948552174438529E-7</v>
      </c>
      <c r="F274" s="87">
        <v>673.82217943832268</v>
      </c>
      <c r="G274" s="87">
        <v>6.1265295101179591</v>
      </c>
      <c r="H274" s="87">
        <v>0.63025307132635344</v>
      </c>
      <c r="I274" s="87">
        <v>3.2557149785502655</v>
      </c>
      <c r="J274" s="87">
        <v>0</v>
      </c>
    </row>
    <row r="275" spans="1:11">
      <c r="A275" s="102" t="s">
        <v>285</v>
      </c>
      <c r="B275" s="102">
        <v>30069.163226010194</v>
      </c>
      <c r="C275" s="102">
        <v>8.2534064566330176</v>
      </c>
      <c r="D275" s="102">
        <v>4.7567848388967347E-2</v>
      </c>
      <c r="E275" s="103">
        <v>6.9387568410120328E-5</v>
      </c>
      <c r="F275" s="102">
        <v>560.42380736748851</v>
      </c>
      <c r="G275" s="102">
        <v>2.0739000096423887</v>
      </c>
      <c r="H275" s="102">
        <v>0.78735852641282988</v>
      </c>
      <c r="I275" s="102">
        <v>1.0473930314863598</v>
      </c>
      <c r="J275" s="102">
        <v>4.0888645400174176E-16</v>
      </c>
      <c r="K275" s="102"/>
    </row>
    <row r="276" spans="1:11">
      <c r="A276" s="87" t="s">
        <v>327</v>
      </c>
      <c r="B276" s="87">
        <v>31641.120563271648</v>
      </c>
      <c r="C276" s="87">
        <v>6.3501779272441006</v>
      </c>
      <c r="D276" s="87">
        <v>4.9032494788199328E-2</v>
      </c>
      <c r="E276" s="88">
        <v>7.2795828216119245E-5</v>
      </c>
      <c r="F276" s="87">
        <v>429.45670462689691</v>
      </c>
      <c r="G276" s="87">
        <v>3.1299321728587799</v>
      </c>
      <c r="H276" s="87">
        <v>0.80650099414598297</v>
      </c>
      <c r="I276" s="87">
        <v>1.1199739026442348</v>
      </c>
      <c r="J276" s="87">
        <v>0</v>
      </c>
    </row>
    <row r="277" spans="1:11">
      <c r="A277" s="87" t="s">
        <v>327</v>
      </c>
      <c r="B277" s="87">
        <v>49819.08628526645</v>
      </c>
      <c r="C277" s="87">
        <v>8.0078862175091707</v>
      </c>
      <c r="D277" s="87">
        <v>7.7718471394074326E-2</v>
      </c>
      <c r="E277" s="88">
        <v>9.0412853355761909E-5</v>
      </c>
      <c r="F277" s="87">
        <v>338.84063789482758</v>
      </c>
      <c r="G277" s="87">
        <v>2.4429932242146926</v>
      </c>
      <c r="H277" s="87">
        <v>0.8101135963978543</v>
      </c>
      <c r="I277" s="87">
        <v>0.91640771813632615</v>
      </c>
      <c r="J277" s="87">
        <v>-3.9672467783128599E-16</v>
      </c>
    </row>
    <row r="278" spans="1:11">
      <c r="A278" s="87" t="s">
        <v>327</v>
      </c>
      <c r="B278" s="87">
        <v>51572.634130271137</v>
      </c>
      <c r="C278" s="87">
        <v>9.7082267901058472</v>
      </c>
      <c r="D278" s="87">
        <v>8.0683856899810655E-2</v>
      </c>
      <c r="E278" s="88">
        <v>1.3230878323085412E-4</v>
      </c>
      <c r="F278" s="87">
        <v>394.42531728290504</v>
      </c>
      <c r="G278" s="87">
        <v>2.2038773428115332</v>
      </c>
      <c r="H278" s="87">
        <v>0.80411984866233244</v>
      </c>
      <c r="I278" s="87">
        <v>1.0162623837875271</v>
      </c>
      <c r="J278" s="87">
        <v>0</v>
      </c>
    </row>
    <row r="279" spans="1:11">
      <c r="A279" s="87" t="s">
        <v>327</v>
      </c>
      <c r="B279" s="87">
        <v>54183.201543022056</v>
      </c>
      <c r="C279" s="87">
        <v>8.3791080210208744</v>
      </c>
      <c r="D279" s="87">
        <v>8.4817851727266941E-2</v>
      </c>
      <c r="E279" s="88">
        <v>1.8629184043676296E-4</v>
      </c>
      <c r="F279" s="87">
        <v>326.48969366414735</v>
      </c>
      <c r="G279" s="87">
        <v>2.1352956276526314</v>
      </c>
      <c r="H279" s="87">
        <v>0.81479789104576761</v>
      </c>
      <c r="I279" s="87">
        <v>0.81285190234017801</v>
      </c>
      <c r="J279" s="87">
        <v>0</v>
      </c>
    </row>
    <row r="280" spans="1:11">
      <c r="A280" s="87" t="s">
        <v>327</v>
      </c>
      <c r="B280" s="87">
        <v>47173.610871647594</v>
      </c>
      <c r="C280" s="87">
        <v>7.6076695662058738</v>
      </c>
      <c r="D280" s="87">
        <v>7.3952095688708627E-2</v>
      </c>
      <c r="E280" s="88">
        <v>1.1548134445485071E-4</v>
      </c>
      <c r="F280" s="87">
        <v>338.8774588394491</v>
      </c>
      <c r="G280" s="87">
        <v>2.086179632723252</v>
      </c>
      <c r="H280" s="87">
        <v>0.80724885861777285</v>
      </c>
      <c r="I280" s="87">
        <v>0.94473835362302805</v>
      </c>
      <c r="J280" s="87">
        <v>0</v>
      </c>
    </row>
    <row r="281" spans="1:11">
      <c r="A281" s="87" t="s">
        <v>327</v>
      </c>
      <c r="B281" s="87">
        <v>64656.695339721242</v>
      </c>
      <c r="C281" s="87">
        <v>9.8772609298799061</v>
      </c>
      <c r="D281" s="87">
        <v>0.10163127492753821</v>
      </c>
      <c r="E281" s="88">
        <v>1.636679046650055E-4</v>
      </c>
      <c r="F281" s="87">
        <v>319.75187451279578</v>
      </c>
      <c r="G281" s="87">
        <v>2.1469401943827173</v>
      </c>
      <c r="H281" s="87">
        <v>0.80897525034152906</v>
      </c>
      <c r="I281" s="87">
        <v>0.85086699981470093</v>
      </c>
      <c r="J281" s="87">
        <v>-4.8620406975470257E-16</v>
      </c>
    </row>
    <row r="282" spans="1:11">
      <c r="A282" s="87" t="s">
        <v>327</v>
      </c>
      <c r="B282" s="87">
        <v>47629.291499747051</v>
      </c>
      <c r="C282" s="87">
        <v>9.5469725040078224</v>
      </c>
      <c r="D282" s="87">
        <v>7.4942307471474401E-2</v>
      </c>
      <c r="E282" s="88">
        <v>8.398535398297553E-5</v>
      </c>
      <c r="F282" s="87">
        <v>415.91801042395196</v>
      </c>
      <c r="G282" s="87">
        <v>2.0541978247525994</v>
      </c>
      <c r="H282" s="87">
        <v>0.8019776464718662</v>
      </c>
      <c r="I282" s="87">
        <v>0.90733088983002974</v>
      </c>
      <c r="J282" s="87">
        <v>0</v>
      </c>
    </row>
    <row r="283" spans="1:11">
      <c r="A283" s="87" t="s">
        <v>327</v>
      </c>
      <c r="B283" s="87">
        <v>31868.862098311518</v>
      </c>
      <c r="C283" s="87">
        <v>10.805309959460782</v>
      </c>
      <c r="D283" s="87">
        <v>5.0590210987221072E-2</v>
      </c>
      <c r="E283" s="88">
        <v>6.5293868586680784E-5</v>
      </c>
      <c r="F283" s="87">
        <v>683.0085192695999</v>
      </c>
      <c r="G283" s="87">
        <v>2.2585145798142827</v>
      </c>
      <c r="H283" s="87">
        <v>0.78399038944982069</v>
      </c>
      <c r="I283" s="87">
        <v>0.99833564588727541</v>
      </c>
      <c r="J283" s="87">
        <v>0</v>
      </c>
    </row>
    <row r="284" spans="1:11">
      <c r="A284" s="87" t="s">
        <v>327</v>
      </c>
      <c r="B284" s="87">
        <v>17916.735644905508</v>
      </c>
      <c r="C284" s="87">
        <v>8.1912774165715607</v>
      </c>
      <c r="D284" s="87">
        <v>2.8275161697966785E-2</v>
      </c>
      <c r="E284" s="88">
        <v>6.568047071292607E-5</v>
      </c>
      <c r="F284" s="87">
        <v>908.96451603060859</v>
      </c>
      <c r="G284" s="87">
        <v>3.0689823136728691</v>
      </c>
      <c r="H284" s="87">
        <v>0.76491815156056631</v>
      </c>
      <c r="I284" s="87">
        <v>1.4490019620359131</v>
      </c>
      <c r="J284" s="87">
        <v>0</v>
      </c>
    </row>
    <row r="285" spans="1:11">
      <c r="A285" s="87" t="s">
        <v>327</v>
      </c>
      <c r="B285" s="87">
        <v>31112.484918089536</v>
      </c>
      <c r="C285" s="87">
        <v>9.0333233638930786</v>
      </c>
      <c r="D285" s="87">
        <v>4.9442569998354315E-2</v>
      </c>
      <c r="E285" s="88">
        <v>7.635998243113905E-5</v>
      </c>
      <c r="F285" s="87">
        <v>585.17632239864349</v>
      </c>
      <c r="G285" s="87">
        <v>2.5103801659603673</v>
      </c>
      <c r="H285" s="87">
        <v>0.78330420431369752</v>
      </c>
      <c r="I285" s="87">
        <v>1.1005135946739342</v>
      </c>
      <c r="J285" s="87">
        <v>0</v>
      </c>
    </row>
    <row r="286" spans="1:11">
      <c r="A286" s="87" t="s">
        <v>327</v>
      </c>
      <c r="B286" s="87">
        <v>30114.969397938843</v>
      </c>
      <c r="C286" s="87">
        <v>9.4752929324182755</v>
      </c>
      <c r="D286" s="87">
        <v>4.7759254369579819E-2</v>
      </c>
      <c r="E286" s="88">
        <v>7.2370965024600391E-5</v>
      </c>
      <c r="F286" s="87">
        <v>639.77341358701085</v>
      </c>
      <c r="G286" s="87">
        <v>2.758642997974762</v>
      </c>
      <c r="H286" s="87">
        <v>0.78726146606313541</v>
      </c>
      <c r="I286" s="87">
        <v>1.1712789283184086</v>
      </c>
      <c r="J286" s="87">
        <v>0</v>
      </c>
    </row>
    <row r="287" spans="1:11">
      <c r="A287" s="87" t="s">
        <v>327</v>
      </c>
      <c r="B287" s="87">
        <v>36906.3514508929</v>
      </c>
      <c r="C287" s="87">
        <v>9.232585632936015</v>
      </c>
      <c r="D287" s="87">
        <v>5.8519557242264118E-2</v>
      </c>
      <c r="E287" s="88">
        <v>9.1445940959446052E-5</v>
      </c>
      <c r="F287" s="87">
        <v>514.12153442796944</v>
      </c>
      <c r="G287" s="87">
        <v>2.6964495677803679</v>
      </c>
      <c r="H287" s="87">
        <v>0.79579224834422335</v>
      </c>
      <c r="I287" s="87">
        <v>1.0824420939087807</v>
      </c>
      <c r="J287" s="87">
        <v>0</v>
      </c>
    </row>
    <row r="288" spans="1:11">
      <c r="A288" s="87" t="s">
        <v>327</v>
      </c>
      <c r="B288" s="87">
        <v>56833.726749463531</v>
      </c>
      <c r="C288" s="87">
        <v>11.366551427204314</v>
      </c>
      <c r="D288" s="87">
        <v>9.0762266168579533E-2</v>
      </c>
      <c r="E288" s="88">
        <v>1.2801636496242706E-4</v>
      </c>
      <c r="F288" s="87">
        <v>413.46495878187869</v>
      </c>
      <c r="G288" s="87">
        <v>2.098957325698104</v>
      </c>
      <c r="H288" s="87">
        <v>0.80142418270456328</v>
      </c>
      <c r="I288" s="87">
        <v>0.83446874565143769</v>
      </c>
      <c r="J288" s="87">
        <v>0</v>
      </c>
    </row>
    <row r="289" spans="1:11">
      <c r="A289" s="87" t="s">
        <v>327</v>
      </c>
      <c r="B289" s="87">
        <v>29009.119979283008</v>
      </c>
      <c r="C289" s="87">
        <v>9.767056319625457</v>
      </c>
      <c r="D289" s="87">
        <v>4.6467473795070338E-2</v>
      </c>
      <c r="E289" s="88">
        <v>6.6420191697819596E-5</v>
      </c>
      <c r="F289" s="87">
        <v>677.31194828023888</v>
      </c>
      <c r="G289" s="87">
        <v>2.1784239810200345</v>
      </c>
      <c r="H289" s="87">
        <v>0.78740076195471287</v>
      </c>
      <c r="I289" s="87">
        <v>1.1275834737334673</v>
      </c>
      <c r="J289" s="87">
        <v>3.6158391729563102E-16</v>
      </c>
    </row>
    <row r="290" spans="1:11">
      <c r="A290" s="87" t="s">
        <v>327</v>
      </c>
      <c r="B290" s="87">
        <v>46601.707812500106</v>
      </c>
      <c r="C290" s="87">
        <v>10.338919764032754</v>
      </c>
      <c r="D290" s="87">
        <v>7.3990955630417549E-2</v>
      </c>
      <c r="E290" s="88">
        <v>8.7293830587783413E-5</v>
      </c>
      <c r="F290" s="87">
        <v>457.08173782390122</v>
      </c>
      <c r="G290" s="87">
        <v>2.2297835188044641</v>
      </c>
      <c r="H290" s="87">
        <v>0.80017219622962643</v>
      </c>
      <c r="I290" s="87">
        <v>1.0026443773466576</v>
      </c>
      <c r="J290" s="87">
        <v>0</v>
      </c>
    </row>
    <row r="291" spans="1:11">
      <c r="A291" s="87" t="s">
        <v>327</v>
      </c>
      <c r="B291" s="87">
        <v>52203.308985913151</v>
      </c>
      <c r="C291" s="87">
        <v>11.274826443869305</v>
      </c>
      <c r="D291" s="87">
        <v>8.2988219598493576E-2</v>
      </c>
      <c r="E291" s="88">
        <v>9.1787590767346698E-5</v>
      </c>
      <c r="F291" s="87">
        <v>442.77834636705683</v>
      </c>
      <c r="G291" s="87">
        <v>2.1576001617236948</v>
      </c>
      <c r="H291" s="87">
        <v>0.79993315365867801</v>
      </c>
      <c r="I291" s="87">
        <v>0.9423084032155512</v>
      </c>
      <c r="J291" s="87">
        <v>0</v>
      </c>
    </row>
    <row r="292" spans="1:11">
      <c r="A292" s="87" t="s">
        <v>327</v>
      </c>
      <c r="B292" s="87">
        <v>21178.78932490302</v>
      </c>
      <c r="C292" s="87">
        <v>8.7661525284096378</v>
      </c>
      <c r="D292" s="87">
        <v>3.3949317848020771E-2</v>
      </c>
      <c r="E292" s="88">
        <v>6.5285560523074376E-5</v>
      </c>
      <c r="F292" s="87">
        <v>816.15072682378127</v>
      </c>
      <c r="G292" s="87">
        <v>2.5365409908515266</v>
      </c>
      <c r="H292" s="87">
        <v>0.77281883123719963</v>
      </c>
      <c r="I292" s="87">
        <v>1.3134864224112237</v>
      </c>
      <c r="J292" s="87">
        <v>0</v>
      </c>
    </row>
    <row r="293" spans="1:11">
      <c r="A293" s="87" t="s">
        <v>327</v>
      </c>
      <c r="B293" s="87">
        <v>17866.860294117672</v>
      </c>
      <c r="C293" s="87">
        <v>7.1813400266685186</v>
      </c>
      <c r="D293" s="87">
        <v>2.8529697020839569E-2</v>
      </c>
      <c r="E293" s="88">
        <v>8.9568282046910777E-5</v>
      </c>
      <c r="F293" s="87">
        <v>799.75773029153424</v>
      </c>
      <c r="G293" s="87">
        <v>2.7388057476987799</v>
      </c>
      <c r="H293" s="87">
        <v>0.76897156128816124</v>
      </c>
      <c r="I293" s="87">
        <v>1.2908371623309127</v>
      </c>
      <c r="J293" s="87">
        <v>0</v>
      </c>
    </row>
    <row r="294" spans="1:11">
      <c r="A294" s="87" t="s">
        <v>327</v>
      </c>
      <c r="B294" s="87">
        <v>46803.012232332781</v>
      </c>
      <c r="C294" s="87">
        <v>9.2120859002481055</v>
      </c>
      <c r="D294" s="87">
        <v>7.4448622209554283E-2</v>
      </c>
      <c r="E294" s="88">
        <v>1.1771104487711526E-4</v>
      </c>
      <c r="F294" s="87">
        <v>405.4640667980903</v>
      </c>
      <c r="G294" s="87">
        <v>2.1017435589554667</v>
      </c>
      <c r="H294" s="87">
        <v>0.80391936926947805</v>
      </c>
      <c r="I294" s="87">
        <v>0.83760197194133812</v>
      </c>
      <c r="J294" s="87">
        <v>0</v>
      </c>
    </row>
    <row r="295" spans="1:11">
      <c r="A295" s="87" t="s">
        <v>327</v>
      </c>
      <c r="B295" s="87">
        <v>27770.802833304249</v>
      </c>
      <c r="C295" s="87">
        <v>8.2669760900422435</v>
      </c>
      <c r="D295" s="87">
        <v>4.4327727725193805E-2</v>
      </c>
      <c r="E295" s="88">
        <v>6.8363541217686101E-5</v>
      </c>
      <c r="F295" s="87">
        <v>597.55567423211846</v>
      </c>
      <c r="G295" s="87">
        <v>2.1608253806735775</v>
      </c>
      <c r="H295" s="87">
        <v>0.78692746649208523</v>
      </c>
      <c r="I295" s="87">
        <v>1.0467481633857463</v>
      </c>
      <c r="J295" s="87">
        <v>0</v>
      </c>
    </row>
    <row r="296" spans="1:11">
      <c r="A296" s="87" t="s">
        <v>327</v>
      </c>
      <c r="B296" s="87">
        <v>42457.943948499684</v>
      </c>
      <c r="C296" s="87">
        <v>10.263506649172751</v>
      </c>
      <c r="D296" s="87">
        <v>6.7381802796830204E-2</v>
      </c>
      <c r="E296" s="88">
        <v>9.4316167132995563E-5</v>
      </c>
      <c r="F296" s="87">
        <v>497.05261485926667</v>
      </c>
      <c r="G296" s="87">
        <v>2.1279258883639338</v>
      </c>
      <c r="H296" s="87">
        <v>0.80101157824697033</v>
      </c>
      <c r="I296" s="87">
        <v>0.91740902550335945</v>
      </c>
      <c r="J296" s="87">
        <v>-4.5496785161048426E-16</v>
      </c>
    </row>
    <row r="297" spans="1:11">
      <c r="A297" s="87" t="s">
        <v>327</v>
      </c>
      <c r="B297" s="87">
        <v>29830.522450828161</v>
      </c>
      <c r="C297" s="87">
        <v>8.3466992673946727</v>
      </c>
      <c r="D297" s="87">
        <v>4.8101900721749823E-2</v>
      </c>
      <c r="E297" s="88">
        <v>5.976402203526194E-5</v>
      </c>
      <c r="F297" s="87">
        <v>563.18392449978558</v>
      </c>
      <c r="G297" s="87">
        <v>2.2474954519078705</v>
      </c>
      <c r="H297" s="87">
        <v>0.78588615336157419</v>
      </c>
      <c r="I297" s="87">
        <v>1.1471454165357955</v>
      </c>
      <c r="J297" s="87">
        <v>0</v>
      </c>
    </row>
    <row r="298" spans="1:11">
      <c r="A298" s="87" t="s">
        <v>327</v>
      </c>
      <c r="B298" s="87">
        <v>60381.249663102259</v>
      </c>
      <c r="C298" s="87">
        <v>9.9706095196360263</v>
      </c>
      <c r="D298" s="87">
        <v>9.5899530501779462E-2</v>
      </c>
      <c r="E298" s="88">
        <v>1.2978897306268586E-4</v>
      </c>
      <c r="F298" s="87">
        <v>342.46228706481747</v>
      </c>
      <c r="G298" s="87">
        <v>2.2406008417211889</v>
      </c>
      <c r="H298" s="87">
        <v>0.81471558468069405</v>
      </c>
      <c r="I298" s="87">
        <v>0.84399880311733977</v>
      </c>
      <c r="J298" s="87">
        <v>-4.6967115780491297E-16</v>
      </c>
    </row>
    <row r="299" spans="1:11">
      <c r="A299" s="87" t="s">
        <v>327</v>
      </c>
      <c r="B299" s="87">
        <v>61264.606632740375</v>
      </c>
      <c r="C299" s="87">
        <v>9.0612658545243008</v>
      </c>
      <c r="D299" s="87">
        <v>9.6622631263449804E-2</v>
      </c>
      <c r="E299" s="88">
        <v>1.2507161467355959E-4</v>
      </c>
      <c r="F299" s="87">
        <v>311.44403244799787</v>
      </c>
      <c r="G299" s="87">
        <v>2.5831875474111876</v>
      </c>
      <c r="H299" s="87">
        <v>0.81186844903571886</v>
      </c>
      <c r="I299" s="87">
        <v>0.93599959029076096</v>
      </c>
      <c r="J299" s="87">
        <v>0</v>
      </c>
    </row>
    <row r="300" spans="1:11">
      <c r="A300" s="87" t="s">
        <v>327</v>
      </c>
      <c r="B300" s="87">
        <v>81123.815747548928</v>
      </c>
      <c r="C300" s="87">
        <v>8.9231483043264657</v>
      </c>
      <c r="D300" s="87">
        <v>0.1287295598817198</v>
      </c>
      <c r="E300" s="88">
        <v>1.6426826296428291E-4</v>
      </c>
      <c r="F300" s="87">
        <v>230.43013190932334</v>
      </c>
      <c r="G300" s="87">
        <v>2.099857357375924</v>
      </c>
      <c r="H300" s="87">
        <v>0.81591427441387399</v>
      </c>
      <c r="I300" s="87">
        <v>0.68414594108186311</v>
      </c>
      <c r="J300" s="87">
        <v>0</v>
      </c>
    </row>
    <row r="301" spans="1:11">
      <c r="A301" s="87" t="s">
        <v>327</v>
      </c>
      <c r="B301" s="87">
        <v>33811.339157207098</v>
      </c>
      <c r="C301" s="87">
        <v>7.7896224911675436</v>
      </c>
      <c r="D301" s="87">
        <v>5.423376424383191E-2</v>
      </c>
      <c r="E301" s="88">
        <v>6.7095994296007433E-5</v>
      </c>
      <c r="F301" s="87">
        <v>467.09657886836231</v>
      </c>
      <c r="G301" s="87">
        <v>2.2417709064378686</v>
      </c>
      <c r="H301" s="87">
        <v>0.79812244596133397</v>
      </c>
      <c r="I301" s="87">
        <v>1.039319644410116</v>
      </c>
      <c r="J301" s="87">
        <v>0</v>
      </c>
    </row>
    <row r="302" spans="1:11">
      <c r="A302" s="87" t="s">
        <v>327</v>
      </c>
      <c r="B302" s="87">
        <v>45942.986933650231</v>
      </c>
      <c r="C302" s="87">
        <v>8.5086989062939438</v>
      </c>
      <c r="D302" s="87">
        <v>7.4270401382569073E-2</v>
      </c>
      <c r="E302" s="88">
        <v>1.2147173321080719E-4</v>
      </c>
      <c r="F302" s="87">
        <v>378.09422617960655</v>
      </c>
      <c r="G302" s="87">
        <v>2.1377487964973292</v>
      </c>
      <c r="H302" s="87">
        <v>0.79969110476436056</v>
      </c>
      <c r="I302" s="87">
        <v>0.9463068690117894</v>
      </c>
      <c r="J302" s="87">
        <v>-4.3904754558412562E-16</v>
      </c>
    </row>
    <row r="303" spans="1:11">
      <c r="A303" s="102" t="s">
        <v>288</v>
      </c>
      <c r="B303" s="102">
        <v>28734.211199294517</v>
      </c>
      <c r="C303" s="102">
        <v>1.4853819750830972</v>
      </c>
      <c r="D303" s="102">
        <v>4.658406378349883E-2</v>
      </c>
      <c r="E303" s="103">
        <v>1.7308040085174401E-4</v>
      </c>
      <c r="F303" s="102">
        <v>104.41238573712539</v>
      </c>
      <c r="G303" s="102">
        <v>2.1704850329673193</v>
      </c>
      <c r="H303" s="102">
        <v>0.80407441355523535</v>
      </c>
      <c r="I303" s="102">
        <v>1.1483817761673134</v>
      </c>
      <c r="J303" s="102">
        <v>-3.5633389035999811E-16</v>
      </c>
      <c r="K303" s="102"/>
    </row>
    <row r="304" spans="1:11">
      <c r="A304" s="87" t="s">
        <v>327</v>
      </c>
      <c r="B304" s="87">
        <v>5842.0034029907802</v>
      </c>
      <c r="C304" s="87">
        <v>2.1142526875049366</v>
      </c>
      <c r="D304" s="87">
        <v>1.2695453027003019E-2</v>
      </c>
      <c r="E304" s="88">
        <v>3.197422227961662E-4</v>
      </c>
      <c r="F304" s="87">
        <v>726.90009089651221</v>
      </c>
      <c r="G304" s="87">
        <v>6.3545675043449492</v>
      </c>
      <c r="H304" s="87">
        <v>0.72856107490509159</v>
      </c>
      <c r="I304" s="87">
        <v>2.5390943796087586</v>
      </c>
      <c r="J304" s="87">
        <v>4.4037774379162536E-16</v>
      </c>
    </row>
    <row r="305" spans="1:10">
      <c r="A305" s="87" t="s">
        <v>327</v>
      </c>
      <c r="B305" s="87">
        <v>17385.594839357385</v>
      </c>
      <c r="C305" s="87">
        <v>1.611660150889356</v>
      </c>
      <c r="D305" s="87">
        <v>2.8005634535738167E-2</v>
      </c>
      <c r="E305" s="88">
        <v>1.7394703927918232E-4</v>
      </c>
      <c r="F305" s="87">
        <v>187.86476169272922</v>
      </c>
      <c r="G305" s="87">
        <v>2.2694335183308665</v>
      </c>
      <c r="H305" s="87">
        <v>0.79624322955346516</v>
      </c>
      <c r="I305" s="87">
        <v>1.5080270125533841</v>
      </c>
      <c r="J305" s="87">
        <v>0</v>
      </c>
    </row>
    <row r="306" spans="1:10">
      <c r="A306" s="87" t="s">
        <v>327</v>
      </c>
      <c r="B306" s="87">
        <v>9750.3486983359926</v>
      </c>
      <c r="C306" s="87">
        <v>1.6001479321970726</v>
      </c>
      <c r="D306" s="87">
        <v>1.5751424517270227E-2</v>
      </c>
      <c r="E306" s="88">
        <v>6.6055676477261391E-4</v>
      </c>
      <c r="F306" s="87">
        <v>328.4649169300331</v>
      </c>
      <c r="G306" s="87">
        <v>2.5881830880133543</v>
      </c>
      <c r="H306" s="87">
        <v>0.78309193497344587</v>
      </c>
      <c r="I306" s="87">
        <v>1.8423863948049264</v>
      </c>
      <c r="J306" s="87">
        <v>0</v>
      </c>
    </row>
    <row r="307" spans="1:10">
      <c r="A307" s="87" t="s">
        <v>327</v>
      </c>
      <c r="B307" s="87">
        <v>34722.410106198236</v>
      </c>
      <c r="C307" s="87">
        <v>1.6414510065477614</v>
      </c>
      <c r="D307" s="87">
        <v>5.4135400569048489E-2</v>
      </c>
      <c r="E307" s="88">
        <v>9.2274180576098243E-3</v>
      </c>
      <c r="F307" s="87">
        <v>102.50842110382722</v>
      </c>
      <c r="G307" s="87">
        <v>3.7351942161199037</v>
      </c>
      <c r="H307" s="87">
        <v>0.81142064676026793</v>
      </c>
      <c r="I307" s="87">
        <v>1.3108884385041828</v>
      </c>
      <c r="J307" s="87">
        <v>0</v>
      </c>
    </row>
    <row r="308" spans="1:10">
      <c r="A308" s="87" t="s">
        <v>327</v>
      </c>
      <c r="B308" s="87">
        <v>6153.7311002590086</v>
      </c>
      <c r="C308" s="87">
        <v>1.6868874945296641</v>
      </c>
      <c r="D308" s="87">
        <v>1.0304181631500521E-2</v>
      </c>
      <c r="E308" s="88">
        <v>9.1402569702391317E-5</v>
      </c>
      <c r="F308" s="87">
        <v>504.43472613017821</v>
      </c>
      <c r="G308" s="87">
        <v>2.445383438412887</v>
      </c>
      <c r="H308" s="87">
        <v>0.74055291496318454</v>
      </c>
      <c r="I308" s="87">
        <v>1.9011199511081327</v>
      </c>
      <c r="J308" s="87">
        <v>0</v>
      </c>
    </row>
    <row r="309" spans="1:10">
      <c r="A309" s="87" t="s">
        <v>327</v>
      </c>
      <c r="B309" s="87">
        <v>10864.755963055937</v>
      </c>
      <c r="C309" s="87">
        <v>2.0096782848401888</v>
      </c>
      <c r="D309" s="87">
        <v>1.7606170120626475E-2</v>
      </c>
      <c r="E309" s="88">
        <v>8.7835448308866675E-5</v>
      </c>
      <c r="F309" s="87">
        <v>360.66109921632341</v>
      </c>
      <c r="G309" s="87">
        <v>2.459167718229351</v>
      </c>
      <c r="H309" s="87">
        <v>0.76991808867424794</v>
      </c>
      <c r="I309" s="87">
        <v>1.7021867229130108</v>
      </c>
      <c r="J309" s="87">
        <v>-2.1218020709098907E-16</v>
      </c>
    </row>
    <row r="310" spans="1:10">
      <c r="A310" s="87" t="s">
        <v>327</v>
      </c>
      <c r="B310" s="87">
        <v>18125.639033742333</v>
      </c>
      <c r="C310" s="87">
        <v>2.2684684379155216</v>
      </c>
      <c r="D310" s="87">
        <v>3.0202767111774043E-2</v>
      </c>
      <c r="E310" s="88">
        <v>1.5613066189231855E-4</v>
      </c>
      <c r="F310" s="87">
        <v>247.36513057488168</v>
      </c>
      <c r="G310" s="87">
        <v>2.2614877689698685</v>
      </c>
      <c r="H310" s="87">
        <v>0.79857384873225168</v>
      </c>
      <c r="I310" s="87">
        <v>1.4266845956772209</v>
      </c>
      <c r="J310" s="87">
        <v>0</v>
      </c>
    </row>
    <row r="311" spans="1:10">
      <c r="A311" s="87" t="s">
        <v>327</v>
      </c>
      <c r="B311" s="87">
        <v>25422.061698169709</v>
      </c>
      <c r="C311" s="87">
        <v>1.8647560890097248</v>
      </c>
      <c r="D311" s="87">
        <v>4.0872849880233195E-2</v>
      </c>
      <c r="E311" s="88">
        <v>1.7245702238524507E-4</v>
      </c>
      <c r="F311" s="87">
        <v>149.8685528492596</v>
      </c>
      <c r="G311" s="87">
        <v>2.1873925712803644</v>
      </c>
      <c r="H311" s="87">
        <v>0.80329823045624882</v>
      </c>
      <c r="I311" s="87">
        <v>1.2213116640671073</v>
      </c>
      <c r="J311" s="87">
        <v>0</v>
      </c>
    </row>
    <row r="312" spans="1:10">
      <c r="A312" s="87" t="s">
        <v>327</v>
      </c>
      <c r="B312" s="87">
        <v>17969.33878111438</v>
      </c>
      <c r="C312" s="87">
        <v>1.8929098699132181</v>
      </c>
      <c r="D312" s="87">
        <v>2.8706417249387911E-2</v>
      </c>
      <c r="E312" s="88">
        <v>1.4917015115223494E-4</v>
      </c>
      <c r="F312" s="87">
        <v>219.90611990699051</v>
      </c>
      <c r="G312" s="87">
        <v>3.6868977738255273</v>
      </c>
      <c r="H312" s="87">
        <v>0.79175251390202195</v>
      </c>
      <c r="I312" s="87">
        <v>1.4019854062422763</v>
      </c>
      <c r="J312" s="87">
        <v>3.4365733934826637E-16</v>
      </c>
    </row>
    <row r="313" spans="1:10">
      <c r="A313" s="87" t="s">
        <v>327</v>
      </c>
      <c r="B313" s="87">
        <v>11988.34764337504</v>
      </c>
      <c r="C313" s="87">
        <v>2.5450980500806302</v>
      </c>
      <c r="D313" s="87">
        <v>1.9641821374200973E-2</v>
      </c>
      <c r="E313" s="88">
        <v>7.0744447710350644E-5</v>
      </c>
      <c r="F313" s="87">
        <v>405.73444135784018</v>
      </c>
      <c r="G313" s="87">
        <v>2.43332214026168</v>
      </c>
      <c r="H313" s="87">
        <v>0.76085703386891268</v>
      </c>
      <c r="I313" s="87">
        <v>1.8501866061093415</v>
      </c>
      <c r="J313" s="87">
        <v>0</v>
      </c>
    </row>
    <row r="314" spans="1:10">
      <c r="A314" s="87" t="s">
        <v>327</v>
      </c>
      <c r="B314" s="87">
        <v>18217.23871527777</v>
      </c>
      <c r="C314" s="87">
        <v>1.902524002890907</v>
      </c>
      <c r="D314" s="87">
        <v>2.9532189372424789E-2</v>
      </c>
      <c r="E314" s="88">
        <v>1.4935576524071316E-4</v>
      </c>
      <c r="F314" s="87">
        <v>210.81161645686913</v>
      </c>
      <c r="G314" s="87">
        <v>2.2681347389724249</v>
      </c>
      <c r="H314" s="87">
        <v>0.79967906385288523</v>
      </c>
      <c r="I314" s="87">
        <v>1.4391708987199616</v>
      </c>
      <c r="J314" s="87">
        <v>0</v>
      </c>
    </row>
    <row r="315" spans="1:10">
      <c r="A315" s="87" t="s">
        <v>327</v>
      </c>
      <c r="B315" s="87">
        <v>7348.4751118568347</v>
      </c>
      <c r="C315" s="87">
        <v>1.7913205487312434</v>
      </c>
      <c r="D315" s="87">
        <v>1.2103056224527025E-2</v>
      </c>
      <c r="E315" s="88">
        <v>4.390355026299047E-5</v>
      </c>
      <c r="F315" s="87">
        <v>464.50849565594234</v>
      </c>
      <c r="G315" s="87">
        <v>2.9152594504339837</v>
      </c>
      <c r="H315" s="87">
        <v>0.75507752592868449</v>
      </c>
      <c r="I315" s="87">
        <v>2.2710158573058128</v>
      </c>
      <c r="J315" s="87">
        <v>0</v>
      </c>
    </row>
    <row r="316" spans="1:10">
      <c r="A316" s="87" t="s">
        <v>327</v>
      </c>
      <c r="B316" s="87">
        <v>3919.1119077811395</v>
      </c>
      <c r="C316" s="87">
        <v>1.9047170962164655</v>
      </c>
      <c r="D316" s="87">
        <v>6.9223594752392042E-3</v>
      </c>
      <c r="E316" s="88">
        <v>5.0026707764427122E-5</v>
      </c>
      <c r="F316" s="87">
        <v>867.29040073441513</v>
      </c>
      <c r="G316" s="87">
        <v>2.7534638011636421</v>
      </c>
      <c r="H316" s="87">
        <v>0.71739744564909014</v>
      </c>
      <c r="I316" s="87">
        <v>2.3115404435965594</v>
      </c>
      <c r="J316" s="87">
        <v>2.7909325752183061E-16</v>
      </c>
    </row>
    <row r="317" spans="1:10">
      <c r="A317" s="87" t="s">
        <v>327</v>
      </c>
      <c r="B317" s="87">
        <v>21952.564930555607</v>
      </c>
      <c r="C317" s="87">
        <v>2.355462787955164</v>
      </c>
      <c r="D317" s="87">
        <v>3.5682039018621589E-2</v>
      </c>
      <c r="E317" s="88">
        <v>1.4589206983369528E-4</v>
      </c>
      <c r="F317" s="87">
        <v>217.64678700539221</v>
      </c>
      <c r="G317" s="87">
        <v>2.4123520525108928</v>
      </c>
      <c r="H317" s="87">
        <v>0.8030731457185798</v>
      </c>
      <c r="I317" s="87">
        <v>1.322169892675384</v>
      </c>
      <c r="J317" s="87">
        <v>0</v>
      </c>
    </row>
    <row r="318" spans="1:10">
      <c r="A318" s="87" t="s">
        <v>327</v>
      </c>
      <c r="B318" s="87">
        <v>5063.2838088939343</v>
      </c>
      <c r="C318" s="87">
        <v>2.2189646854136327</v>
      </c>
      <c r="D318" s="87">
        <v>8.6597408854424338E-3</v>
      </c>
      <c r="E318" s="88">
        <v>6.8992269339330088E-5</v>
      </c>
      <c r="F318" s="87">
        <v>788.53733810718188</v>
      </c>
      <c r="G318" s="87">
        <v>2.7122214602814387</v>
      </c>
      <c r="H318" s="87">
        <v>0.7218349441479831</v>
      </c>
      <c r="I318" s="87">
        <v>2.6729489859440383</v>
      </c>
      <c r="J318" s="87">
        <v>-1.2251362738111753E-16</v>
      </c>
    </row>
    <row r="319" spans="1:10">
      <c r="A319" s="87" t="s">
        <v>327</v>
      </c>
      <c r="B319" s="87">
        <v>16080.176914012618</v>
      </c>
      <c r="C319" s="87">
        <v>2.1932083070772772</v>
      </c>
      <c r="D319" s="87">
        <v>2.6176817839111979E-2</v>
      </c>
      <c r="E319" s="88">
        <v>1.6666238631836709E-4</v>
      </c>
      <c r="F319" s="87">
        <v>275.51159150208093</v>
      </c>
      <c r="G319" s="87">
        <v>2.8907602931290057</v>
      </c>
      <c r="H319" s="87">
        <v>0.78731306153679415</v>
      </c>
      <c r="I319" s="87">
        <v>1.5291662211171511</v>
      </c>
      <c r="J319" s="87">
        <v>0</v>
      </c>
    </row>
    <row r="320" spans="1:10">
      <c r="A320" s="87" t="s">
        <v>327</v>
      </c>
      <c r="B320" s="87">
        <v>22391.561499431336</v>
      </c>
      <c r="C320" s="87">
        <v>2.2187588685802333</v>
      </c>
      <c r="D320" s="87">
        <v>3.6687435776329255E-2</v>
      </c>
      <c r="E320" s="88">
        <v>1.2136241291348964E-4</v>
      </c>
      <c r="F320" s="87">
        <v>198.55204558765217</v>
      </c>
      <c r="G320" s="87">
        <v>2.1829656948301044</v>
      </c>
      <c r="H320" s="87">
        <v>0.80118807586533602</v>
      </c>
      <c r="I320" s="87">
        <v>1.2977315992027336</v>
      </c>
      <c r="J320" s="87">
        <v>0</v>
      </c>
    </row>
    <row r="321" spans="1:11">
      <c r="A321" s="87" t="s">
        <v>327</v>
      </c>
      <c r="B321" s="87">
        <v>12675.101472275877</v>
      </c>
      <c r="C321" s="87">
        <v>1.858969262199923</v>
      </c>
      <c r="D321" s="87">
        <v>2.0718878161726458E-2</v>
      </c>
      <c r="E321" s="88">
        <v>1.5015334577066892E-4</v>
      </c>
      <c r="F321" s="87">
        <v>284.01558775166546</v>
      </c>
      <c r="G321" s="87">
        <v>2.7642638353031121</v>
      </c>
      <c r="H321" s="87">
        <v>0.77338995157261514</v>
      </c>
      <c r="I321" s="87">
        <v>2.6245825462238934</v>
      </c>
      <c r="J321" s="87">
        <v>1.2242228701963647E-16</v>
      </c>
    </row>
    <row r="322" spans="1:11">
      <c r="A322" s="87" t="s">
        <v>327</v>
      </c>
      <c r="B322" s="87">
        <v>11072.01308139532</v>
      </c>
      <c r="C322" s="87">
        <v>1.6152780124905735</v>
      </c>
      <c r="D322" s="87">
        <v>1.8406083720070538E-2</v>
      </c>
      <c r="E322" s="88">
        <v>1.0765946702138895E-4</v>
      </c>
      <c r="F322" s="87">
        <v>284.40778086327089</v>
      </c>
      <c r="G322" s="87">
        <v>2.365461117543509</v>
      </c>
      <c r="H322" s="87">
        <v>0.78181458240196589</v>
      </c>
      <c r="I322" s="87">
        <v>1.718893359930963</v>
      </c>
      <c r="J322" s="87">
        <v>4.3688332099908366E-16</v>
      </c>
    </row>
    <row r="323" spans="1:11">
      <c r="A323" s="87" t="s">
        <v>327</v>
      </c>
      <c r="B323" s="87">
        <v>15149.722787702518</v>
      </c>
      <c r="C323" s="87">
        <v>1.7369438381052495</v>
      </c>
      <c r="D323" s="87">
        <v>2.4731925399959304E-2</v>
      </c>
      <c r="E323" s="88">
        <v>1.2116404993649132E-4</v>
      </c>
      <c r="F323" s="87">
        <v>230.65418217698479</v>
      </c>
      <c r="G323" s="87">
        <v>2.2775756355366217</v>
      </c>
      <c r="H323" s="87">
        <v>0.80438703437902648</v>
      </c>
      <c r="I323" s="87">
        <v>1.5505869896339715</v>
      </c>
      <c r="J323" s="87">
        <v>-2.5149611048925829E-16</v>
      </c>
    </row>
    <row r="324" spans="1:11">
      <c r="A324" s="87" t="s">
        <v>327</v>
      </c>
      <c r="B324" s="87">
        <v>14072.351089092708</v>
      </c>
      <c r="C324" s="87">
        <v>2.0740882445455648</v>
      </c>
      <c r="D324" s="87">
        <v>2.3354145216440827E-2</v>
      </c>
      <c r="E324" s="88">
        <v>1.2564777110128352E-4</v>
      </c>
      <c r="F324" s="87">
        <v>285.48543770177679</v>
      </c>
      <c r="G324" s="87">
        <v>2.3172300015032512</v>
      </c>
      <c r="H324" s="87">
        <v>0.77715403154542595</v>
      </c>
      <c r="I324" s="87">
        <v>1.6688825831619916</v>
      </c>
      <c r="J324" s="87">
        <v>0</v>
      </c>
    </row>
    <row r="325" spans="1:11">
      <c r="A325" s="87" t="s">
        <v>327</v>
      </c>
      <c r="B325" s="87">
        <v>50889.177061469134</v>
      </c>
      <c r="C325" s="87">
        <v>1.8251883866984839</v>
      </c>
      <c r="D325" s="87">
        <v>8.1597305669518616E-2</v>
      </c>
      <c r="E325" s="88">
        <v>1.8547998304765747E-2</v>
      </c>
      <c r="F325" s="87">
        <v>75.4317759338755</v>
      </c>
      <c r="G325" s="87">
        <v>4.0143583146603756</v>
      </c>
      <c r="H325" s="87">
        <v>0.81731732685444392</v>
      </c>
      <c r="I325" s="87">
        <v>1.1119204046311977</v>
      </c>
      <c r="J325" s="87">
        <v>0</v>
      </c>
    </row>
    <row r="326" spans="1:11">
      <c r="A326" s="98" t="s">
        <v>327</v>
      </c>
      <c r="B326" s="98">
        <v>26845.908201058173</v>
      </c>
      <c r="C326" s="98">
        <v>0.88653182595842572</v>
      </c>
      <c r="D326" s="98">
        <v>5.8291526177750082E-2</v>
      </c>
      <c r="E326" s="99">
        <v>3.6632240877096447E-3</v>
      </c>
      <c r="F326" s="98">
        <v>33.456525253959896</v>
      </c>
      <c r="G326" s="98">
        <v>17.407625557283598</v>
      </c>
      <c r="H326" s="98">
        <v>0.5257640613436767</v>
      </c>
      <c r="I326" s="98">
        <v>12.938428855837563</v>
      </c>
      <c r="J326" s="98">
        <v>0</v>
      </c>
    </row>
    <row r="327" spans="1:11">
      <c r="A327" s="102" t="s">
        <v>63</v>
      </c>
      <c r="B327" s="102">
        <v>31741.176908263369</v>
      </c>
      <c r="C327" s="102">
        <v>0.79929755329960961</v>
      </c>
      <c r="D327" s="102">
        <v>5.2643922291221681E-2</v>
      </c>
      <c r="E327" s="103">
        <v>4.5966436859469233E-5</v>
      </c>
      <c r="F327" s="102">
        <v>50.927056027018935</v>
      </c>
      <c r="G327" s="102">
        <v>3.190170182526006</v>
      </c>
      <c r="H327" s="102">
        <v>0.80100527635680618</v>
      </c>
      <c r="I327" s="102">
        <v>0.99204004589279793</v>
      </c>
      <c r="J327" s="102">
        <v>-5.6128980915658387E-16</v>
      </c>
      <c r="K327" s="102"/>
    </row>
    <row r="328" spans="1:11">
      <c r="A328" s="87" t="s">
        <v>327</v>
      </c>
      <c r="B328" s="87">
        <v>28193.549754601227</v>
      </c>
      <c r="C328" s="87">
        <v>1.4260623054603982</v>
      </c>
      <c r="D328" s="87">
        <v>4.7235068236326255E-2</v>
      </c>
      <c r="E328" s="88">
        <v>2.0866508855271284E-5</v>
      </c>
      <c r="F328" s="87">
        <v>98.72389562331108</v>
      </c>
      <c r="G328" s="87">
        <v>2.1824866527757991</v>
      </c>
      <c r="H328" s="87">
        <v>0.79731491987467107</v>
      </c>
      <c r="I328" s="87">
        <v>1.2134966302961592</v>
      </c>
      <c r="J328" s="87">
        <v>0</v>
      </c>
    </row>
    <row r="329" spans="1:11">
      <c r="A329" s="87" t="s">
        <v>327</v>
      </c>
      <c r="B329" s="87">
        <v>12299.888910380394</v>
      </c>
      <c r="C329" s="87">
        <v>1.3962128551382793</v>
      </c>
      <c r="D329" s="87">
        <v>2.0873390845001696E-2</v>
      </c>
      <c r="E329" s="88">
        <v>2.1776512379422026E-5</v>
      </c>
      <c r="F329" s="87">
        <v>215.02363582305779</v>
      </c>
      <c r="G329" s="87">
        <v>2.3334504366891795</v>
      </c>
      <c r="H329" s="87">
        <v>0.77500896711329348</v>
      </c>
      <c r="I329" s="87">
        <v>1.6401090102558662</v>
      </c>
      <c r="J329" s="87">
        <v>0</v>
      </c>
    </row>
    <row r="330" spans="1:11">
      <c r="A330" s="87" t="s">
        <v>327</v>
      </c>
      <c r="B330" s="87">
        <v>10446.596322601024</v>
      </c>
      <c r="C330" s="87">
        <v>1.6700399423776333</v>
      </c>
      <c r="D330" s="87">
        <v>1.7328171128355586E-2</v>
      </c>
      <c r="E330" s="88">
        <v>1.3376617682749691E-5</v>
      </c>
      <c r="F330" s="87">
        <v>311.26455666816838</v>
      </c>
      <c r="G330" s="87">
        <v>2.376364110265945</v>
      </c>
      <c r="H330" s="87">
        <v>0.78466449602531541</v>
      </c>
      <c r="I330" s="87">
        <v>1.8020813115973153</v>
      </c>
      <c r="J330" s="87">
        <v>-2.0740195664945359E-16</v>
      </c>
    </row>
    <row r="331" spans="1:11">
      <c r="A331" s="87" t="s">
        <v>327</v>
      </c>
      <c r="B331" s="87">
        <v>31849.927623456784</v>
      </c>
      <c r="C331" s="87">
        <v>1.7459444507824073</v>
      </c>
      <c r="D331" s="87">
        <v>5.2720504722194209E-2</v>
      </c>
      <c r="E331" s="88">
        <v>3.094975272432599E-5</v>
      </c>
      <c r="F331" s="87">
        <v>108.83844251198336</v>
      </c>
      <c r="G331" s="87">
        <v>2.4551753102051466</v>
      </c>
      <c r="H331" s="87">
        <v>0.78827580305912037</v>
      </c>
      <c r="I331" s="87">
        <v>1.2081917567889782</v>
      </c>
      <c r="J331" s="87">
        <v>-2.994207131432614E-16</v>
      </c>
    </row>
    <row r="332" spans="1:11">
      <c r="A332" s="87" t="s">
        <v>327</v>
      </c>
      <c r="B332" s="87">
        <v>39475.225769301614</v>
      </c>
      <c r="C332" s="87">
        <v>1.2295535452788373</v>
      </c>
      <c r="D332" s="87">
        <v>6.5831488860692122E-2</v>
      </c>
      <c r="E332" s="88">
        <v>3.5466909380269806E-5</v>
      </c>
      <c r="F332" s="87">
        <v>61.471693316430382</v>
      </c>
      <c r="G332" s="87">
        <v>2.3062613515205737</v>
      </c>
      <c r="H332" s="87">
        <v>0.80341271003991266</v>
      </c>
      <c r="I332" s="87">
        <v>0.92537117978035732</v>
      </c>
      <c r="J332" s="87">
        <v>-4.1617474891058585E-16</v>
      </c>
    </row>
    <row r="333" spans="1:11">
      <c r="A333" s="87" t="s">
        <v>327</v>
      </c>
      <c r="B333" s="87">
        <v>25331.523065476209</v>
      </c>
      <c r="C333" s="87">
        <v>1.3862186603190254</v>
      </c>
      <c r="D333" s="87">
        <v>4.2407506087878286E-2</v>
      </c>
      <c r="E333" s="88">
        <v>1.8229916098842823E-5</v>
      </c>
      <c r="F333" s="87">
        <v>107.33211554804261</v>
      </c>
      <c r="G333" s="87">
        <v>2.1525276183113053</v>
      </c>
      <c r="H333" s="87">
        <v>0.80367011867186511</v>
      </c>
      <c r="I333" s="87">
        <v>1.1797946818672775</v>
      </c>
      <c r="J333" s="87">
        <v>0</v>
      </c>
    </row>
    <row r="334" spans="1:11">
      <c r="A334" s="87" t="s">
        <v>327</v>
      </c>
      <c r="B334" s="87">
        <v>24138.628645168119</v>
      </c>
      <c r="C334" s="87">
        <v>1.0971882845582477</v>
      </c>
      <c r="D334" s="87">
        <v>4.0642114673577749E-2</v>
      </c>
      <c r="E334" s="88">
        <v>2.4009483938441356E-5</v>
      </c>
      <c r="F334" s="87">
        <v>88.622792237867586</v>
      </c>
      <c r="G334" s="87">
        <v>2.7441275968037391</v>
      </c>
      <c r="H334" s="87">
        <v>0.79689421748862155</v>
      </c>
      <c r="I334" s="87">
        <v>1.2837652537062914</v>
      </c>
      <c r="J334" s="87">
        <v>-5.0424348322031673E-16</v>
      </c>
    </row>
    <row r="335" spans="1:11">
      <c r="A335" s="104" t="s">
        <v>327</v>
      </c>
      <c r="B335" s="105">
        <v>12467.522687083041</v>
      </c>
      <c r="C335" s="105">
        <v>0.38026923597619539</v>
      </c>
      <c r="D335" s="105">
        <v>2.3977829533737303E-2</v>
      </c>
      <c r="E335" s="106">
        <v>1.9245741313388338E-4</v>
      </c>
      <c r="F335" s="105">
        <v>40.421316954717092</v>
      </c>
      <c r="G335" s="105">
        <v>12.692697950134198</v>
      </c>
      <c r="H335" s="105">
        <v>0.60894383753528802</v>
      </c>
      <c r="I335" s="105">
        <v>14.762580120574057</v>
      </c>
      <c r="J335" s="105">
        <v>3.0336395517983715E-16</v>
      </c>
    </row>
    <row r="336" spans="1:11">
      <c r="A336" s="87" t="s">
        <v>327</v>
      </c>
      <c r="B336" s="87">
        <v>18187.825004274968</v>
      </c>
      <c r="C336" s="87">
        <v>0.72195069209911089</v>
      </c>
      <c r="D336" s="87">
        <v>4.9688626147200605E-2</v>
      </c>
      <c r="E336" s="88">
        <v>4.0668518828338369E-5</v>
      </c>
      <c r="F336" s="87">
        <v>77.577607489303276</v>
      </c>
      <c r="G336" s="87">
        <v>2.7004175511255983</v>
      </c>
      <c r="H336" s="87">
        <v>0.80781841800865517</v>
      </c>
      <c r="I336" s="87">
        <v>1.7484457564227944</v>
      </c>
      <c r="J336" s="87">
        <v>-1.8811227314494393E-16</v>
      </c>
    </row>
    <row r="337" spans="1:10">
      <c r="A337" s="87" t="s">
        <v>327</v>
      </c>
      <c r="B337" s="87">
        <v>26348.898233251719</v>
      </c>
      <c r="C337" s="87">
        <v>1.1444628145970597</v>
      </c>
      <c r="D337" s="87">
        <v>4.410665162813867E-2</v>
      </c>
      <c r="E337" s="88">
        <v>1.7078384493181463E-5</v>
      </c>
      <c r="F337" s="87">
        <v>85.061623157643723</v>
      </c>
      <c r="G337" s="87">
        <v>2.0968760113223066</v>
      </c>
      <c r="H337" s="87">
        <v>0.80485655829956715</v>
      </c>
      <c r="I337" s="87">
        <v>1.2441164145125945</v>
      </c>
      <c r="J337" s="87">
        <v>-3.4046027485179962E-16</v>
      </c>
    </row>
    <row r="338" spans="1:10">
      <c r="A338" s="87" t="s">
        <v>327</v>
      </c>
      <c r="B338" s="87">
        <v>12424.852980044916</v>
      </c>
      <c r="C338" s="87">
        <v>0.93402208768524986</v>
      </c>
      <c r="D338" s="87">
        <v>2.1044779173428143E-2</v>
      </c>
      <c r="E338" s="88">
        <v>1.9216676670028424E-5</v>
      </c>
      <c r="F338" s="87">
        <v>144.20152848860536</v>
      </c>
      <c r="G338" s="87">
        <v>2.2724243500016095</v>
      </c>
      <c r="H338" s="87">
        <v>0.78971640142446276</v>
      </c>
      <c r="I338" s="87">
        <v>1.7203186884840129</v>
      </c>
      <c r="J338" s="87">
        <v>0</v>
      </c>
    </row>
    <row r="339" spans="1:10">
      <c r="A339" s="87" t="s">
        <v>327</v>
      </c>
      <c r="B339" s="87">
        <v>30468.769291765759</v>
      </c>
      <c r="C339" s="87">
        <v>0.4455268573666134</v>
      </c>
      <c r="D339" s="87">
        <v>5.0560728273986007E-2</v>
      </c>
      <c r="E339" s="88">
        <v>5.389039304102275E-5</v>
      </c>
      <c r="F339" s="87">
        <v>29.236266117721787</v>
      </c>
      <c r="G339" s="87">
        <v>3.2422635241343967</v>
      </c>
      <c r="H339" s="87">
        <v>0.80991255593992895</v>
      </c>
      <c r="I339" s="87">
        <v>1.1950397404664623</v>
      </c>
      <c r="J339" s="87">
        <v>0</v>
      </c>
    </row>
    <row r="340" spans="1:10">
      <c r="A340" s="87" t="s">
        <v>327</v>
      </c>
      <c r="B340" s="87">
        <v>27136.584723159354</v>
      </c>
      <c r="C340" s="87">
        <v>0.35087059748895905</v>
      </c>
      <c r="D340" s="87">
        <v>4.5876535543178026E-2</v>
      </c>
      <c r="E340" s="88">
        <v>1.4038996560062017E-4</v>
      </c>
      <c r="F340" s="87">
        <v>25.630636242163401</v>
      </c>
      <c r="G340" s="87">
        <v>2.3227621145395125</v>
      </c>
      <c r="H340" s="87">
        <v>0.81271917438526187</v>
      </c>
      <c r="I340" s="87">
        <v>1.1749694960927728</v>
      </c>
      <c r="J340" s="87">
        <v>0</v>
      </c>
    </row>
    <row r="341" spans="1:10">
      <c r="A341" s="87" t="s">
        <v>327</v>
      </c>
      <c r="B341" s="87">
        <v>21795.484350213475</v>
      </c>
      <c r="C341" s="87">
        <v>1.2836099054072887</v>
      </c>
      <c r="D341" s="87">
        <v>3.6791395700018367E-2</v>
      </c>
      <c r="E341" s="88">
        <v>1.3299386610693931E-5</v>
      </c>
      <c r="F341" s="87">
        <v>115.5223673667727</v>
      </c>
      <c r="G341" s="87">
        <v>2.28752848028995</v>
      </c>
      <c r="H341" s="87">
        <v>0.80875611672461256</v>
      </c>
      <c r="I341" s="87">
        <v>1.3612282502054354</v>
      </c>
      <c r="J341" s="87">
        <v>-2.8523495954526857E-16</v>
      </c>
    </row>
    <row r="342" spans="1:10">
      <c r="A342" s="87" t="s">
        <v>327</v>
      </c>
      <c r="B342" s="87">
        <v>8979.8446022727258</v>
      </c>
      <c r="C342" s="87">
        <v>1.9151740240809403</v>
      </c>
      <c r="D342" s="87">
        <v>1.5213961359836039E-2</v>
      </c>
      <c r="E342" s="88">
        <v>8.9675998051442975E-6</v>
      </c>
      <c r="F342" s="87">
        <v>399.5626201207657</v>
      </c>
      <c r="G342" s="87">
        <v>2.5918698613636062</v>
      </c>
      <c r="H342" s="87">
        <v>0.75864498180179796</v>
      </c>
      <c r="I342" s="87">
        <v>1.9005703033849093</v>
      </c>
      <c r="J342" s="87">
        <v>0</v>
      </c>
    </row>
    <row r="343" spans="1:10">
      <c r="A343" s="87" t="s">
        <v>327</v>
      </c>
      <c r="B343" s="87">
        <v>7567.8465687696853</v>
      </c>
      <c r="C343" s="87">
        <v>1.7922609585791776</v>
      </c>
      <c r="D343" s="87">
        <v>1.2742540049605584E-2</v>
      </c>
      <c r="E343" s="88">
        <v>1.6492622204814131E-5</v>
      </c>
      <c r="F343" s="87">
        <v>444.89154195122194</v>
      </c>
      <c r="G343" s="87">
        <v>2.449519566986242</v>
      </c>
      <c r="H343" s="87">
        <v>0.76208466602255776</v>
      </c>
      <c r="I343" s="87">
        <v>2.1853793338287804</v>
      </c>
      <c r="J343" s="87">
        <v>-1.6591760571792291E-16</v>
      </c>
    </row>
    <row r="344" spans="1:10">
      <c r="A344" s="87" t="s">
        <v>327</v>
      </c>
      <c r="B344" s="87">
        <v>5765.6188371080025</v>
      </c>
      <c r="C344" s="87">
        <v>1.6913573288288286</v>
      </c>
      <c r="D344" s="87">
        <v>9.6833711499102245E-3</v>
      </c>
      <c r="E344" s="88">
        <v>8.3554994162938902E-6</v>
      </c>
      <c r="F344" s="87">
        <v>535.14405376325851</v>
      </c>
      <c r="G344" s="87">
        <v>2.5029914164570126</v>
      </c>
      <c r="H344" s="87">
        <v>0.74566054052446362</v>
      </c>
      <c r="I344" s="87">
        <v>2.2917645948276504</v>
      </c>
      <c r="J344" s="87">
        <v>1.548356104696811E-16</v>
      </c>
    </row>
    <row r="345" spans="1:10">
      <c r="A345" s="87" t="s">
        <v>327</v>
      </c>
      <c r="B345" s="87">
        <v>10012.393114712393</v>
      </c>
      <c r="C345" s="87">
        <v>1.4141549411587673</v>
      </c>
      <c r="D345" s="87">
        <v>1.703484123414465E-2</v>
      </c>
      <c r="E345" s="88">
        <v>1.1350398273879921E-5</v>
      </c>
      <c r="F345" s="87">
        <v>268.2458467332749</v>
      </c>
      <c r="G345" s="87">
        <v>2.4980520446593655</v>
      </c>
      <c r="H345" s="87">
        <v>0.78093142169498986</v>
      </c>
      <c r="I345" s="87">
        <v>1.7641869739736493</v>
      </c>
      <c r="J345" s="87">
        <v>2.0153669088987959E-16</v>
      </c>
    </row>
    <row r="346" spans="1:10">
      <c r="A346" s="87" t="s">
        <v>327</v>
      </c>
      <c r="B346" s="87">
        <v>22616.9545753436</v>
      </c>
      <c r="C346" s="87">
        <v>1.7164495543987528</v>
      </c>
      <c r="D346" s="87">
        <v>3.7730157207583624E-2</v>
      </c>
      <c r="E346" s="88">
        <v>1.221900729102411E-5</v>
      </c>
      <c r="F346" s="87">
        <v>148.87100134727049</v>
      </c>
      <c r="G346" s="87">
        <v>2.1417640799595281</v>
      </c>
      <c r="H346" s="87">
        <v>0.79798997477793532</v>
      </c>
      <c r="I346" s="87">
        <v>1.2798328907963881</v>
      </c>
      <c r="J346" s="87">
        <v>0</v>
      </c>
    </row>
    <row r="347" spans="1:10">
      <c r="A347" s="87" t="s">
        <v>327</v>
      </c>
      <c r="B347" s="87">
        <v>20801.410566797476</v>
      </c>
      <c r="C347" s="87">
        <v>1.8703962947486685</v>
      </c>
      <c r="D347" s="87">
        <v>3.4921442732317107E-2</v>
      </c>
      <c r="E347" s="88">
        <v>1.4830801491516111E-5</v>
      </c>
      <c r="F347" s="87">
        <v>175.1810499153359</v>
      </c>
      <c r="G347" s="87">
        <v>2.2091670674648594</v>
      </c>
      <c r="H347" s="87">
        <v>0.79184850567572207</v>
      </c>
      <c r="I347" s="87">
        <v>1.4133016373820366</v>
      </c>
      <c r="J347" s="87">
        <v>0</v>
      </c>
    </row>
    <row r="348" spans="1:10">
      <c r="A348" s="87" t="s">
        <v>327</v>
      </c>
      <c r="B348" s="87">
        <v>16745.204586219697</v>
      </c>
      <c r="C348" s="87">
        <v>1.6411770481778154</v>
      </c>
      <c r="D348" s="87">
        <v>2.7805049157109917E-2</v>
      </c>
      <c r="E348" s="88">
        <v>8.4060473855214884E-6</v>
      </c>
      <c r="F348" s="87">
        <v>192.9318223877911</v>
      </c>
      <c r="G348" s="87">
        <v>2.4333968016745313</v>
      </c>
      <c r="H348" s="87">
        <v>0.79632378734932874</v>
      </c>
      <c r="I348" s="87">
        <v>1.5566497822774079</v>
      </c>
      <c r="J348" s="87">
        <v>0</v>
      </c>
    </row>
    <row r="349" spans="1:10">
      <c r="A349" s="87" t="s">
        <v>327</v>
      </c>
      <c r="B349" s="87">
        <v>15104.773614867594</v>
      </c>
      <c r="C349" s="87">
        <v>2.021971003816184</v>
      </c>
      <c r="D349" s="87">
        <v>2.5348905381696738E-2</v>
      </c>
      <c r="E349" s="88">
        <v>6.4687943227448208E-6</v>
      </c>
      <c r="F349" s="87">
        <v>259.58511192314273</v>
      </c>
      <c r="G349" s="87">
        <v>2.4505020978332626</v>
      </c>
      <c r="H349" s="87">
        <v>0.79285987622762699</v>
      </c>
      <c r="I349" s="87">
        <v>1.6503907503569211</v>
      </c>
      <c r="J349" s="87">
        <v>0</v>
      </c>
    </row>
    <row r="350" spans="1:10">
      <c r="A350" s="87" t="s">
        <v>327</v>
      </c>
      <c r="B350" s="87">
        <v>12882.325583242568</v>
      </c>
      <c r="C350" s="87">
        <v>1.6001023161580543</v>
      </c>
      <c r="D350" s="87">
        <v>2.2335002547358093E-2</v>
      </c>
      <c r="E350" s="88">
        <v>9.1157326039005616E-6</v>
      </c>
      <c r="F350" s="87">
        <v>231.76994700088122</v>
      </c>
      <c r="G350" s="87">
        <v>2.7058001621953869</v>
      </c>
      <c r="H350" s="87">
        <v>0.7715937857983497</v>
      </c>
      <c r="I350" s="87">
        <v>1.4537202447580508</v>
      </c>
      <c r="J350" s="87">
        <v>-2.2579985556261552E-16</v>
      </c>
    </row>
    <row r="351" spans="1:10">
      <c r="A351" s="87" t="s">
        <v>327</v>
      </c>
      <c r="B351" s="87">
        <v>26371.393993506521</v>
      </c>
      <c r="C351" s="87">
        <v>1.390476561479735</v>
      </c>
      <c r="D351" s="87">
        <v>4.4785346201964872E-2</v>
      </c>
      <c r="E351" s="88">
        <v>2.8111564050970264E-5</v>
      </c>
      <c r="F351" s="87">
        <v>102.20633068828496</v>
      </c>
      <c r="G351" s="87">
        <v>2.2063169558282629</v>
      </c>
      <c r="H351" s="87">
        <v>0.80052727953577651</v>
      </c>
      <c r="I351" s="87">
        <v>1.2261406095412772</v>
      </c>
      <c r="J351" s="87">
        <v>0</v>
      </c>
    </row>
    <row r="352" spans="1:10">
      <c r="A352" s="87" t="s">
        <v>327</v>
      </c>
      <c r="B352" s="87">
        <v>18044.886877903111</v>
      </c>
      <c r="C352" s="87">
        <v>0.62158708145392072</v>
      </c>
      <c r="D352" s="87">
        <v>3.0768599248995412E-2</v>
      </c>
      <c r="E352" s="88">
        <v>2.5370714339006871E-5</v>
      </c>
      <c r="F352" s="87">
        <v>66.836952729114572</v>
      </c>
      <c r="G352" s="87">
        <v>2.2208632272457844</v>
      </c>
      <c r="H352" s="87">
        <v>0.80296590339529883</v>
      </c>
      <c r="I352" s="87">
        <v>1.4128461266042338</v>
      </c>
      <c r="J352" s="87">
        <v>0</v>
      </c>
    </row>
    <row r="353" spans="1:11">
      <c r="A353" s="87" t="s">
        <v>327</v>
      </c>
      <c r="B353" s="87">
        <v>15696.322157511142</v>
      </c>
      <c r="C353" s="87">
        <v>0.61100343158707149</v>
      </c>
      <c r="D353" s="87">
        <v>2.6611788382428815E-2</v>
      </c>
      <c r="E353" s="88">
        <v>1.3461515785908587E-5</v>
      </c>
      <c r="F353" s="87">
        <v>75.252103897752633</v>
      </c>
      <c r="G353" s="87">
        <v>2.2237653473467001</v>
      </c>
      <c r="H353" s="87">
        <v>0.80277373323061829</v>
      </c>
      <c r="I353" s="87">
        <v>1.4397221245110681</v>
      </c>
      <c r="J353" s="87">
        <v>0</v>
      </c>
    </row>
    <row r="354" spans="1:11">
      <c r="A354" s="87" t="s">
        <v>327</v>
      </c>
      <c r="B354" s="87">
        <v>21735.370599497695</v>
      </c>
      <c r="C354" s="87">
        <v>1.0905072986564706</v>
      </c>
      <c r="D354" s="87">
        <v>3.6709945755580307E-2</v>
      </c>
      <c r="E354" s="88">
        <v>2.8163083855762162E-5</v>
      </c>
      <c r="F354" s="87">
        <v>98.24469870562487</v>
      </c>
      <c r="G354" s="87">
        <v>2.2427424040682657</v>
      </c>
      <c r="H354" s="87">
        <v>0.81039314681535835</v>
      </c>
      <c r="I354" s="87">
        <v>1.3304233063834032</v>
      </c>
      <c r="J354" s="87">
        <v>-2.9766719712330405E-16</v>
      </c>
    </row>
    <row r="355" spans="1:11">
      <c r="A355" s="102" t="s">
        <v>292</v>
      </c>
      <c r="B355" s="102">
        <v>45630.958798780397</v>
      </c>
      <c r="C355" s="102">
        <v>1.729590570066375</v>
      </c>
      <c r="D355" s="102">
        <v>7.589005022447344E-2</v>
      </c>
      <c r="E355" s="103">
        <v>4.1125331667676087E-4</v>
      </c>
      <c r="F355" s="102">
        <v>75.065444212515516</v>
      </c>
      <c r="G355" s="102">
        <v>2.0742471024130511</v>
      </c>
      <c r="H355" s="102">
        <v>0.80594860730083673</v>
      </c>
      <c r="I355" s="102">
        <v>0.92716029286175328</v>
      </c>
      <c r="J355" s="102">
        <v>-4.6183293490421731E-16</v>
      </c>
      <c r="K355" s="102"/>
    </row>
    <row r="356" spans="1:11">
      <c r="A356" s="87" t="s">
        <v>327</v>
      </c>
      <c r="B356" s="87">
        <v>70054.002795492997</v>
      </c>
      <c r="C356" s="87">
        <v>1.3306823164098243</v>
      </c>
      <c r="D356" s="87">
        <v>0.11887662848972191</v>
      </c>
      <c r="E356" s="88">
        <v>8.796181228986371E-4</v>
      </c>
      <c r="F356" s="87">
        <v>37.027135910826537</v>
      </c>
      <c r="G356" s="87">
        <v>2.0249436882844867</v>
      </c>
      <c r="H356" s="87">
        <v>0.80925818111953907</v>
      </c>
      <c r="I356" s="87">
        <v>0.8624257209291567</v>
      </c>
      <c r="J356" s="87">
        <v>5.0858736421239341E-16</v>
      </c>
    </row>
    <row r="357" spans="1:11">
      <c r="A357" s="87" t="s">
        <v>327</v>
      </c>
      <c r="B357" s="87">
        <v>80799.621295677571</v>
      </c>
      <c r="C357" s="87">
        <v>1.2724107734912742</v>
      </c>
      <c r="D357" s="87">
        <v>0.13741281663301655</v>
      </c>
      <c r="E357" s="88">
        <v>1.0406876739472793E-3</v>
      </c>
      <c r="F357" s="87">
        <v>30.578154300677408</v>
      </c>
      <c r="G357" s="87">
        <v>2.0947339494718378</v>
      </c>
      <c r="H357" s="87">
        <v>0.80689237467336128</v>
      </c>
      <c r="I357" s="87">
        <v>0.70557796931722783</v>
      </c>
      <c r="J357" s="87">
        <v>-6.0093338677406512E-16</v>
      </c>
    </row>
    <row r="358" spans="1:11">
      <c r="A358" s="87" t="s">
        <v>327</v>
      </c>
      <c r="B358" s="87">
        <v>92762.84253825451</v>
      </c>
      <c r="C358" s="87">
        <v>1.608664294565249</v>
      </c>
      <c r="D358" s="87">
        <v>0.15524201556034492</v>
      </c>
      <c r="E358" s="88">
        <v>8.0405884606528962E-4</v>
      </c>
      <c r="F358" s="87">
        <v>34.431599499503164</v>
      </c>
      <c r="G358" s="87">
        <v>2.2288151503655649</v>
      </c>
      <c r="H358" s="87">
        <v>0.81155665477915073</v>
      </c>
      <c r="I358" s="87">
        <v>0.70998003947656108</v>
      </c>
      <c r="J358" s="87">
        <v>0</v>
      </c>
    </row>
    <row r="359" spans="1:11">
      <c r="A359" s="87" t="s">
        <v>327</v>
      </c>
      <c r="B359" s="87">
        <v>90618.97916758628</v>
      </c>
      <c r="C359" s="87">
        <v>2.0669738196978877</v>
      </c>
      <c r="D359" s="87">
        <v>0.15215782603881428</v>
      </c>
      <c r="E359" s="88">
        <v>7.4094930854253947E-4</v>
      </c>
      <c r="F359" s="87">
        <v>45.092092328932019</v>
      </c>
      <c r="G359" s="87">
        <v>2.0335682248411899</v>
      </c>
      <c r="H359" s="87">
        <v>0.81253666819213288</v>
      </c>
      <c r="I359" s="87">
        <v>0.66650059838928422</v>
      </c>
      <c r="J359" s="87">
        <v>-6.5530114359950793E-16</v>
      </c>
    </row>
    <row r="360" spans="1:11">
      <c r="A360" s="87" t="s">
        <v>327</v>
      </c>
      <c r="B360" s="87">
        <v>83213.011913649374</v>
      </c>
      <c r="C360" s="87">
        <v>1.4633992818739083</v>
      </c>
      <c r="D360" s="87">
        <v>0.14148786788279041</v>
      </c>
      <c r="E360" s="88">
        <v>7.7090229620336258E-4</v>
      </c>
      <c r="F360" s="87">
        <v>34.384231679030414</v>
      </c>
      <c r="G360" s="87">
        <v>2.3530273542168585</v>
      </c>
      <c r="H360" s="87">
        <v>0.81484736545137038</v>
      </c>
      <c r="I360" s="87">
        <v>0.70757131873046175</v>
      </c>
      <c r="J360" s="87">
        <v>-5.3346142449537617E-16</v>
      </c>
    </row>
    <row r="361" spans="1:11">
      <c r="A361" s="87" t="s">
        <v>327</v>
      </c>
      <c r="B361" s="87">
        <v>80781.473076040158</v>
      </c>
      <c r="C361" s="87">
        <v>1.5489613783738125</v>
      </c>
      <c r="D361" s="87">
        <v>0.13821824936079111</v>
      </c>
      <c r="E361" s="88">
        <v>7.561254854835369E-4</v>
      </c>
      <c r="F361" s="87">
        <v>37.047105369511605</v>
      </c>
      <c r="G361" s="87">
        <v>2.0375630325294574</v>
      </c>
      <c r="H361" s="87">
        <v>0.80847992213734965</v>
      </c>
      <c r="I361" s="87">
        <v>0.70371864351691882</v>
      </c>
      <c r="J361" s="87">
        <v>-6.1942696510903778E-16</v>
      </c>
    </row>
    <row r="362" spans="1:11">
      <c r="A362" s="87" t="s">
        <v>327</v>
      </c>
      <c r="B362" s="87">
        <v>195725.38366124828</v>
      </c>
      <c r="C362" s="87">
        <v>1.7778968191740419</v>
      </c>
      <c r="D362" s="87">
        <v>0.32825731683051301</v>
      </c>
      <c r="E362" s="88">
        <v>2.1921358727649536E-3</v>
      </c>
      <c r="F362" s="87">
        <v>17.973511861611495</v>
      </c>
      <c r="G362" s="87">
        <v>1.9958308066030401</v>
      </c>
      <c r="H362" s="87">
        <v>0.81501967783813678</v>
      </c>
      <c r="I362" s="87">
        <v>0.57906433873427132</v>
      </c>
      <c r="J362" s="87">
        <v>0</v>
      </c>
    </row>
    <row r="363" spans="1:11">
      <c r="A363" s="87" t="s">
        <v>327</v>
      </c>
      <c r="B363" s="87">
        <v>219090.7078858919</v>
      </c>
      <c r="C363" s="87">
        <v>1.5740976958833441</v>
      </c>
      <c r="D363" s="87">
        <v>0.37450060609549596</v>
      </c>
      <c r="E363" s="88">
        <v>2.5298455688441165E-3</v>
      </c>
      <c r="F363" s="87">
        <v>13.958422407557745</v>
      </c>
      <c r="G363" s="87">
        <v>2.0846438332746096</v>
      </c>
      <c r="H363" s="87">
        <v>0.81344130067192622</v>
      </c>
      <c r="I363" s="87">
        <v>0.55079926091755949</v>
      </c>
      <c r="J363" s="87">
        <v>0</v>
      </c>
    </row>
    <row r="364" spans="1:11">
      <c r="A364" s="87" t="s">
        <v>327</v>
      </c>
      <c r="B364" s="87">
        <v>233226.3211967586</v>
      </c>
      <c r="C364" s="87">
        <v>1.8785877874448424</v>
      </c>
      <c r="D364" s="87">
        <v>0.39114405714458605</v>
      </c>
      <c r="E364" s="88">
        <v>2.1772713990728131E-3</v>
      </c>
      <c r="F364" s="87">
        <v>16.00177670577941</v>
      </c>
      <c r="G364" s="87">
        <v>2.0404860729266527</v>
      </c>
      <c r="H364" s="87">
        <v>0.81717376929736374</v>
      </c>
      <c r="I364" s="87">
        <v>0.52576231779762939</v>
      </c>
      <c r="J364" s="87">
        <v>8.2789855689401783E-16</v>
      </c>
    </row>
    <row r="365" spans="1:11">
      <c r="A365" s="87" t="s">
        <v>327</v>
      </c>
      <c r="B365" s="87">
        <v>57056.915671311705</v>
      </c>
      <c r="C365" s="87">
        <v>1.8495245876005482</v>
      </c>
      <c r="D365" s="87">
        <v>9.63426290492298E-2</v>
      </c>
      <c r="E365" s="88">
        <v>4.4529662973430331E-4</v>
      </c>
      <c r="F365" s="87">
        <v>63.825722413989517</v>
      </c>
      <c r="G365" s="87">
        <v>2.0274082416343617</v>
      </c>
      <c r="H365" s="87">
        <v>0.81118047122053993</v>
      </c>
      <c r="I365" s="87">
        <v>0.70632423295185409</v>
      </c>
      <c r="J365" s="87">
        <v>6.2023304736106164E-16</v>
      </c>
    </row>
    <row r="366" spans="1:11">
      <c r="A366" s="87" t="s">
        <v>327</v>
      </c>
      <c r="B366" s="87">
        <v>151423.50726932019</v>
      </c>
      <c r="C366" s="87">
        <v>1.7952564179298844</v>
      </c>
      <c r="D366" s="87">
        <v>0.25457942550191992</v>
      </c>
      <c r="E366" s="88">
        <v>1.7993194385760073E-3</v>
      </c>
      <c r="F366" s="87">
        <v>23.402300332153651</v>
      </c>
      <c r="G366" s="87">
        <v>2.0129004442813585</v>
      </c>
      <c r="H366" s="87">
        <v>0.81422118032035451</v>
      </c>
      <c r="I366" s="87">
        <v>0.66113803015567552</v>
      </c>
      <c r="J366" s="87">
        <v>6.6739935346423916E-16</v>
      </c>
    </row>
    <row r="367" spans="1:11">
      <c r="A367" s="87" t="s">
        <v>327</v>
      </c>
      <c r="B367" s="87">
        <v>236013.87582343706</v>
      </c>
      <c r="C367" s="87">
        <v>1.6892826763402717</v>
      </c>
      <c r="D367" s="87">
        <v>0.39653203063281312</v>
      </c>
      <c r="E367" s="88">
        <v>3.0623339048940139E-3</v>
      </c>
      <c r="F367" s="87">
        <v>14.110210155048865</v>
      </c>
      <c r="G367" s="87">
        <v>1.9831955746791143</v>
      </c>
      <c r="H367" s="87">
        <v>0.81389949519533189</v>
      </c>
      <c r="I367" s="87">
        <v>0.58013174697070646</v>
      </c>
      <c r="J367" s="87">
        <v>0</v>
      </c>
    </row>
    <row r="368" spans="1:11">
      <c r="A368" s="87" t="s">
        <v>327</v>
      </c>
      <c r="B368" s="87">
        <v>117760.72689863275</v>
      </c>
      <c r="C368" s="87">
        <v>1.158869828630172</v>
      </c>
      <c r="D368" s="87">
        <v>0.20287454830925844</v>
      </c>
      <c r="E368" s="88">
        <v>2.0339846505459821E-3</v>
      </c>
      <c r="F368" s="87">
        <v>18.966317726698946</v>
      </c>
      <c r="G368" s="87">
        <v>2.3952205479720781</v>
      </c>
      <c r="H368" s="87">
        <v>0.81123252882911845</v>
      </c>
      <c r="I368" s="87">
        <v>0.65304827445818225</v>
      </c>
      <c r="J368" s="87">
        <v>5.6781834798181428E-16</v>
      </c>
    </row>
    <row r="369" spans="1:11">
      <c r="A369" s="87" t="s">
        <v>327</v>
      </c>
      <c r="B369" s="87">
        <v>65324.764118186518</v>
      </c>
      <c r="C369" s="87">
        <v>1.4751609015186984</v>
      </c>
      <c r="D369" s="87">
        <v>0.11213059892130126</v>
      </c>
      <c r="E369" s="88">
        <v>6.37466525577611E-4</v>
      </c>
      <c r="F369" s="87">
        <v>43.625258991544712</v>
      </c>
      <c r="G369" s="87">
        <v>2.0475946043219952</v>
      </c>
      <c r="H369" s="87">
        <v>0.81286443014206922</v>
      </c>
      <c r="I369" s="87">
        <v>0.81727078929367802</v>
      </c>
      <c r="J369" s="87">
        <v>0</v>
      </c>
    </row>
    <row r="370" spans="1:11">
      <c r="A370" s="87" t="s">
        <v>327</v>
      </c>
      <c r="B370" s="87">
        <v>72178.424463190153</v>
      </c>
      <c r="C370" s="87">
        <v>1.3358734774083698</v>
      </c>
      <c r="D370" s="87">
        <v>0.12400365609127627</v>
      </c>
      <c r="E370" s="88">
        <v>8.3024727640853874E-4</v>
      </c>
      <c r="F370" s="87">
        <v>35.897762096250958</v>
      </c>
      <c r="G370" s="87">
        <v>2.0822019097125049</v>
      </c>
      <c r="H370" s="87">
        <v>0.81384017730662461</v>
      </c>
      <c r="I370" s="87">
        <v>0.72156722867647793</v>
      </c>
      <c r="J370" s="87">
        <v>5.9115392255202955E-16</v>
      </c>
    </row>
    <row r="371" spans="1:11">
      <c r="A371" s="87" t="s">
        <v>327</v>
      </c>
      <c r="B371" s="87">
        <v>119095.72497552066</v>
      </c>
      <c r="C371" s="87">
        <v>1.4131795839145318</v>
      </c>
      <c r="D371" s="87">
        <v>0.20473354156933984</v>
      </c>
      <c r="E371" s="88">
        <v>2.67589268362857E-3</v>
      </c>
      <c r="F371" s="87">
        <v>22.891757491213653</v>
      </c>
      <c r="G371" s="87">
        <v>2.3876996865597815</v>
      </c>
      <c r="H371" s="87">
        <v>0.81285668217905027</v>
      </c>
      <c r="I371" s="87">
        <v>0.68501018639595967</v>
      </c>
      <c r="J371" s="87">
        <v>0</v>
      </c>
    </row>
    <row r="372" spans="1:11">
      <c r="A372" s="87" t="s">
        <v>327</v>
      </c>
      <c r="B372" s="87">
        <v>110655.81473438046</v>
      </c>
      <c r="C372" s="87">
        <v>1.2718831767650149</v>
      </c>
      <c r="D372" s="87">
        <v>0.18953709194356314</v>
      </c>
      <c r="E372" s="88">
        <v>3.0904490950948876E-3</v>
      </c>
      <c r="F372" s="87">
        <v>22.382152368041663</v>
      </c>
      <c r="G372" s="87">
        <v>2.0454521392686318</v>
      </c>
      <c r="H372" s="87">
        <v>0.81955217824643067</v>
      </c>
      <c r="I372" s="87">
        <v>0.70658307838793966</v>
      </c>
      <c r="J372" s="87">
        <v>0</v>
      </c>
    </row>
    <row r="373" spans="1:11">
      <c r="A373" s="87" t="s">
        <v>327</v>
      </c>
      <c r="B373" s="87">
        <v>67445.809956709942</v>
      </c>
      <c r="C373" s="87">
        <v>1.4032538022953622</v>
      </c>
      <c r="D373" s="87">
        <v>0.11525537780997291</v>
      </c>
      <c r="E373" s="88">
        <v>9.4326286812835333E-4</v>
      </c>
      <c r="F373" s="87">
        <v>40.499400176777904</v>
      </c>
      <c r="G373" s="87">
        <v>2.3523641555445303</v>
      </c>
      <c r="H373" s="87">
        <v>0.81182771883169869</v>
      </c>
      <c r="I373" s="87">
        <v>0.85671170317729539</v>
      </c>
      <c r="J373" s="87">
        <v>-4.4071817805945796E-16</v>
      </c>
    </row>
    <row r="374" spans="1:11">
      <c r="A374" s="87" t="s">
        <v>327</v>
      </c>
      <c r="B374" s="87">
        <v>74497.282800048531</v>
      </c>
      <c r="C374" s="87">
        <v>1.3084591302283326</v>
      </c>
      <c r="D374" s="87">
        <v>0.12883777997424017</v>
      </c>
      <c r="E374" s="88">
        <v>1.1078058200830485E-3</v>
      </c>
      <c r="F374" s="87">
        <v>33.488640448417286</v>
      </c>
      <c r="G374" s="87">
        <v>2.277859572697118</v>
      </c>
      <c r="H374" s="87">
        <v>0.80620791346924869</v>
      </c>
      <c r="I374" s="87">
        <v>0.8002055075279112</v>
      </c>
      <c r="J374" s="87">
        <v>0</v>
      </c>
    </row>
    <row r="375" spans="1:11">
      <c r="A375" s="87" t="s">
        <v>327</v>
      </c>
      <c r="B375" s="87">
        <v>98766.071511759597</v>
      </c>
      <c r="C375" s="87">
        <v>1.735142492019571</v>
      </c>
      <c r="D375" s="87">
        <v>0.16706851365642281</v>
      </c>
      <c r="E375" s="88">
        <v>1.2717871439741281E-3</v>
      </c>
      <c r="F375" s="87">
        <v>34.663377701961672</v>
      </c>
      <c r="G375" s="87">
        <v>2.9583837311044583</v>
      </c>
      <c r="H375" s="87">
        <v>0.81596470409212785</v>
      </c>
      <c r="I375" s="87">
        <v>0.73463597816126269</v>
      </c>
      <c r="J375" s="87">
        <v>0</v>
      </c>
    </row>
    <row r="376" spans="1:11">
      <c r="A376" s="87" t="s">
        <v>327</v>
      </c>
      <c r="B376" s="87">
        <v>151436.37805324612</v>
      </c>
      <c r="C376" s="87">
        <v>1.4714610944467985</v>
      </c>
      <c r="D376" s="87">
        <v>0.25916454083643048</v>
      </c>
      <c r="E376" s="88">
        <v>2.0525369096189394E-3</v>
      </c>
      <c r="F376" s="87">
        <v>18.917789163551646</v>
      </c>
      <c r="G376" s="87">
        <v>2.4727153416768588</v>
      </c>
      <c r="H376" s="87">
        <v>0.81297572546563124</v>
      </c>
      <c r="I376" s="87">
        <v>0.57080623836198752</v>
      </c>
      <c r="J376" s="87">
        <v>0</v>
      </c>
    </row>
    <row r="377" spans="1:11">
      <c r="A377" s="87" t="s">
        <v>327</v>
      </c>
      <c r="B377" s="87">
        <v>136903.88623824867</v>
      </c>
      <c r="C377" s="87">
        <v>1.5439910487125903</v>
      </c>
      <c r="D377" s="87">
        <v>0.23513789932782225</v>
      </c>
      <c r="E377" s="88">
        <v>1.4684455244243987E-3</v>
      </c>
      <c r="F377" s="87">
        <v>21.820419607125984</v>
      </c>
      <c r="G377" s="87">
        <v>2.0677523442330887</v>
      </c>
      <c r="H377" s="87">
        <v>0.81478156135568558</v>
      </c>
      <c r="I377" s="87">
        <v>0.65377444380875804</v>
      </c>
      <c r="J377" s="87">
        <v>0</v>
      </c>
    </row>
    <row r="378" spans="1:11">
      <c r="A378" s="87" t="s">
        <v>327</v>
      </c>
      <c r="B378" s="87">
        <v>82021.231810631274</v>
      </c>
      <c r="C378" s="87">
        <v>1.2855860106818859</v>
      </c>
      <c r="D378" s="87">
        <v>0.14123814286782135</v>
      </c>
      <c r="E378" s="88">
        <v>1.0184687457761949E-3</v>
      </c>
      <c r="F378" s="87">
        <v>30.282596837300595</v>
      </c>
      <c r="G378" s="87">
        <v>2.3167819545833019</v>
      </c>
      <c r="H378" s="87">
        <v>0.81178906600198186</v>
      </c>
      <c r="I378" s="87">
        <v>0.71530772581165636</v>
      </c>
      <c r="J378" s="87">
        <v>5.3594736401479738E-16</v>
      </c>
    </row>
    <row r="379" spans="1:11">
      <c r="A379" s="87" t="s">
        <v>327</v>
      </c>
      <c r="B379" s="87">
        <v>94695.133306910284</v>
      </c>
      <c r="C379" s="87">
        <v>1.3940843164083379</v>
      </c>
      <c r="D379" s="87">
        <v>0.16365137984494807</v>
      </c>
      <c r="E379" s="88">
        <v>1.0289564283320867E-3</v>
      </c>
      <c r="F379" s="87">
        <v>28.223698196266419</v>
      </c>
      <c r="G379" s="87">
        <v>1.9991691855600724</v>
      </c>
      <c r="H379" s="87">
        <v>0.81071573404600328</v>
      </c>
      <c r="I379" s="87">
        <v>0.72692300708111734</v>
      </c>
      <c r="J379" s="87">
        <v>-3.0558515829851137E-16</v>
      </c>
    </row>
    <row r="380" spans="1:11">
      <c r="A380" s="102" t="s">
        <v>295</v>
      </c>
      <c r="B380" s="102">
        <v>2352.7443753338034</v>
      </c>
      <c r="C380" s="102">
        <v>0.12794154573642269</v>
      </c>
      <c r="D380" s="102">
        <v>4.7301156868619233E-3</v>
      </c>
      <c r="E380" s="103">
        <v>1.4264250222979576E-4</v>
      </c>
      <c r="F380" s="102">
        <v>97.303348510858584</v>
      </c>
      <c r="G380" s="102">
        <v>3.4404444514966075</v>
      </c>
      <c r="H380" s="102">
        <v>0.75446274773599065</v>
      </c>
      <c r="I380" s="102">
        <v>4.1448539530775435</v>
      </c>
      <c r="J380" s="102">
        <v>-1.2456798223343149E-16</v>
      </c>
      <c r="K380" s="102"/>
    </row>
    <row r="381" spans="1:11">
      <c r="A381" s="87" t="s">
        <v>327</v>
      </c>
      <c r="B381" s="87">
        <v>3188.3303314730315</v>
      </c>
      <c r="C381" s="87">
        <v>0.12694252724979213</v>
      </c>
      <c r="D381" s="87">
        <v>5.7865309081606385E-3</v>
      </c>
      <c r="E381" s="88">
        <v>7.2401309720397346E-5</v>
      </c>
      <c r="F381" s="87">
        <v>70.922599313858839</v>
      </c>
      <c r="G381" s="87">
        <v>2.9077549360370751</v>
      </c>
      <c r="H381" s="87">
        <v>0.75103283662456122</v>
      </c>
      <c r="I381" s="87">
        <v>3.0436911530761233</v>
      </c>
      <c r="J381" s="87">
        <v>-2.0071130231769981E-16</v>
      </c>
    </row>
    <row r="382" spans="1:11">
      <c r="A382" s="87" t="s">
        <v>327</v>
      </c>
      <c r="B382" s="87">
        <v>2774.1294296194569</v>
      </c>
      <c r="C382" s="87">
        <v>0.12761135434520945</v>
      </c>
      <c r="D382" s="87">
        <v>4.8992184947614335E-3</v>
      </c>
      <c r="E382" s="88">
        <v>9.8106488497302176E-4</v>
      </c>
      <c r="F382" s="87">
        <v>80.830267955720942</v>
      </c>
      <c r="G382" s="87">
        <v>3.2250296639830522</v>
      </c>
      <c r="H382" s="87">
        <v>0.74474109098403196</v>
      </c>
      <c r="I382" s="87">
        <v>3.4872277212694152</v>
      </c>
      <c r="J382" s="87">
        <v>3.1589749793101493E-16</v>
      </c>
    </row>
    <row r="383" spans="1:11">
      <c r="A383" s="87" t="s">
        <v>327</v>
      </c>
      <c r="B383" s="87">
        <v>2903.0402597402567</v>
      </c>
      <c r="C383" s="87">
        <v>0.1188720841121982</v>
      </c>
      <c r="D383" s="87">
        <v>5.0842263208445947E-3</v>
      </c>
      <c r="E383" s="88">
        <v>4.7675501241986536E-5</v>
      </c>
      <c r="F383" s="87">
        <v>74.249750847047139</v>
      </c>
      <c r="G383" s="87">
        <v>3.0976969200392599</v>
      </c>
      <c r="H383" s="87">
        <v>0.76554268157567784</v>
      </c>
      <c r="I383" s="87">
        <v>3.0899543527875957</v>
      </c>
      <c r="J383" s="87">
        <v>1.855834417851589E-16</v>
      </c>
    </row>
    <row r="384" spans="1:11">
      <c r="A384" s="87" t="s">
        <v>327</v>
      </c>
      <c r="B384" s="87">
        <v>2626.4990936057961</v>
      </c>
      <c r="C384" s="87">
        <v>0.1234434412583644</v>
      </c>
      <c r="D384" s="87">
        <v>4.6316003113815694E-3</v>
      </c>
      <c r="E384" s="88">
        <v>4.678367586361589E-5</v>
      </c>
      <c r="F384" s="87">
        <v>82.129127022174615</v>
      </c>
      <c r="G384" s="87">
        <v>3.3461249003166422</v>
      </c>
      <c r="H384" s="87">
        <v>0.74035552048238051</v>
      </c>
      <c r="I384" s="87">
        <v>3.8866608660753421</v>
      </c>
      <c r="J384" s="87">
        <v>-1.3658764500455749E-16</v>
      </c>
    </row>
    <row r="385" spans="1:10">
      <c r="A385" s="87" t="s">
        <v>327</v>
      </c>
      <c r="B385" s="87">
        <v>3065.9725181008048</v>
      </c>
      <c r="C385" s="87">
        <v>0.11811543160160053</v>
      </c>
      <c r="D385" s="87">
        <v>5.5222356558004265E-3</v>
      </c>
      <c r="E385" s="88">
        <v>2.9957425016329328E-4</v>
      </c>
      <c r="F385" s="87">
        <v>69.994278318800681</v>
      </c>
      <c r="G385" s="87">
        <v>3.2135912450004129</v>
      </c>
      <c r="H385" s="87">
        <v>0.77045433104541305</v>
      </c>
      <c r="I385" s="87">
        <v>3.9958548261337588</v>
      </c>
      <c r="J385" s="87">
        <v>1.383342995760242E-16</v>
      </c>
    </row>
    <row r="386" spans="1:10">
      <c r="A386" s="87" t="s">
        <v>327</v>
      </c>
      <c r="B386" s="87">
        <v>3032.4547113549684</v>
      </c>
      <c r="C386" s="87">
        <v>0.12925916350867261</v>
      </c>
      <c r="D386" s="87">
        <v>5.4999526009267561E-3</v>
      </c>
      <c r="E386" s="88">
        <v>8.3655333932034317E-4</v>
      </c>
      <c r="F386" s="87">
        <v>76.095372838272041</v>
      </c>
      <c r="G386" s="87">
        <v>3.4731205896363662</v>
      </c>
      <c r="H386" s="87">
        <v>0.75615249497754455</v>
      </c>
      <c r="I386" s="87">
        <v>3.7484368420933931</v>
      </c>
      <c r="J386" s="87">
        <v>0</v>
      </c>
    </row>
    <row r="387" spans="1:10">
      <c r="A387" s="87" t="s">
        <v>327</v>
      </c>
      <c r="B387" s="87">
        <v>3321.3559658851236</v>
      </c>
      <c r="C387" s="87">
        <v>0.11835974099856324</v>
      </c>
      <c r="D387" s="87">
        <v>5.963204665725458E-3</v>
      </c>
      <c r="E387" s="88">
        <v>1.0180357049783937E-4</v>
      </c>
      <c r="F387" s="87">
        <v>62.440017806621199</v>
      </c>
      <c r="G387" s="87">
        <v>3.0788233429777447</v>
      </c>
      <c r="H387" s="87">
        <v>0.74525085250654688</v>
      </c>
      <c r="I387" s="87">
        <v>3.2016654689911124</v>
      </c>
      <c r="J387" s="87">
        <v>0</v>
      </c>
    </row>
    <row r="388" spans="1:10">
      <c r="A388" s="87" t="s">
        <v>327</v>
      </c>
      <c r="B388" s="87">
        <v>3197.3907840722427</v>
      </c>
      <c r="C388" s="87">
        <v>0.14790622562838898</v>
      </c>
      <c r="D388" s="87">
        <v>5.6400676218439074E-3</v>
      </c>
      <c r="E388" s="88">
        <v>7.8799436603823948E-6</v>
      </c>
      <c r="F388" s="87">
        <v>80.543660154907826</v>
      </c>
      <c r="G388" s="87">
        <v>3.181233638564307</v>
      </c>
      <c r="H388" s="87">
        <v>0.73950570951031069</v>
      </c>
      <c r="I388" s="87">
        <v>3.2349834593685016</v>
      </c>
      <c r="J388" s="87">
        <v>-1.7260866036538691E-16</v>
      </c>
    </row>
    <row r="389" spans="1:10">
      <c r="A389" s="87" t="s">
        <v>327</v>
      </c>
      <c r="B389" s="87">
        <v>3394.6746316694625</v>
      </c>
      <c r="C389" s="87">
        <v>0.12185843123166544</v>
      </c>
      <c r="D389" s="87">
        <v>6.1167620335053118E-3</v>
      </c>
      <c r="E389" s="88">
        <v>8.3628030614106214E-5</v>
      </c>
      <c r="F389" s="87">
        <v>65.946019502056515</v>
      </c>
      <c r="G389" s="87">
        <v>2.8206778252541715</v>
      </c>
      <c r="H389" s="87">
        <v>0.77189125990443064</v>
      </c>
      <c r="I389" s="87">
        <v>2.9183933209964161</v>
      </c>
      <c r="J389" s="87">
        <v>2.1579079021671168E-16</v>
      </c>
    </row>
    <row r="390" spans="1:10">
      <c r="A390" s="87" t="s">
        <v>327</v>
      </c>
      <c r="B390" s="87">
        <v>2947.8321551512272</v>
      </c>
      <c r="C390" s="87">
        <v>9.7897382022827037E-2</v>
      </c>
      <c r="D390" s="87">
        <v>5.2508450783804086E-3</v>
      </c>
      <c r="E390" s="88">
        <v>5.5251296929861243E-5</v>
      </c>
      <c r="F390" s="87">
        <v>60.881797462120645</v>
      </c>
      <c r="G390" s="87">
        <v>3.2293436006791962</v>
      </c>
      <c r="H390" s="87">
        <v>0.77756249742050842</v>
      </c>
      <c r="I390" s="87">
        <v>3.6341546700509029</v>
      </c>
      <c r="J390" s="87">
        <v>-1.5136049845590015E-16</v>
      </c>
    </row>
    <row r="391" spans="1:10">
      <c r="A391" s="87" t="s">
        <v>327</v>
      </c>
      <c r="B391" s="87">
        <v>3275.6851881209013</v>
      </c>
      <c r="C391" s="87">
        <v>0.15885815872586215</v>
      </c>
      <c r="D391" s="87">
        <v>6.0571900944660076E-3</v>
      </c>
      <c r="E391" s="88">
        <v>6.418807612288625E-5</v>
      </c>
      <c r="F391" s="87">
        <v>83.242605216479831</v>
      </c>
      <c r="G391" s="87">
        <v>2.8329629751250005</v>
      </c>
      <c r="H391" s="87">
        <v>0.72510915445234869</v>
      </c>
      <c r="I391" s="87">
        <v>2.9622912040181228</v>
      </c>
      <c r="J391" s="87">
        <v>-2.1167109907388999E-16</v>
      </c>
    </row>
    <row r="392" spans="1:10">
      <c r="A392" s="87" t="s">
        <v>327</v>
      </c>
      <c r="B392" s="87">
        <v>3458.511071873696</v>
      </c>
      <c r="C392" s="87">
        <v>0.14829934034145567</v>
      </c>
      <c r="D392" s="87">
        <v>6.1248728094172693E-3</v>
      </c>
      <c r="E392" s="88">
        <v>1.1099383976370062E-4</v>
      </c>
      <c r="F392" s="87">
        <v>75.929526217865899</v>
      </c>
      <c r="G392" s="87">
        <v>3.0198584362737191</v>
      </c>
      <c r="H392" s="87">
        <v>0.75267864302318532</v>
      </c>
      <c r="I392" s="87">
        <v>3.2644188237560989</v>
      </c>
      <c r="J392" s="87">
        <v>1.8019293295180284E-16</v>
      </c>
    </row>
    <row r="393" spans="1:10">
      <c r="A393" s="87" t="s">
        <v>327</v>
      </c>
      <c r="B393" s="87">
        <v>2394.2809107002331</v>
      </c>
      <c r="C393" s="87">
        <v>7.9419110176275662E-2</v>
      </c>
      <c r="D393" s="87">
        <v>4.4377748437159333E-3</v>
      </c>
      <c r="E393" s="88">
        <v>8.9512233609214756E-5</v>
      </c>
      <c r="F393" s="87">
        <v>58.431481970578211</v>
      </c>
      <c r="G393" s="87">
        <v>3.5356084232945433</v>
      </c>
      <c r="H393" s="87">
        <v>0.75244343368435196</v>
      </c>
      <c r="I393" s="87">
        <v>4.1228419002844863</v>
      </c>
      <c r="J393" s="87">
        <v>0</v>
      </c>
    </row>
    <row r="394" spans="1:10">
      <c r="A394" s="87" t="s">
        <v>327</v>
      </c>
      <c r="B394" s="87">
        <v>2849.8178468238302</v>
      </c>
      <c r="C394" s="87">
        <v>0.1010358646781211</v>
      </c>
      <c r="D394" s="87">
        <v>5.138165951902262E-3</v>
      </c>
      <c r="E394" s="88">
        <v>1.4410221839021215E-4</v>
      </c>
      <c r="F394" s="87">
        <v>61.534098076925936</v>
      </c>
      <c r="G394" s="87">
        <v>3.2211639468586211</v>
      </c>
      <c r="H394" s="87">
        <v>0.73601690753483551</v>
      </c>
      <c r="I394" s="87">
        <v>3.1575799078279818</v>
      </c>
      <c r="J394" s="87">
        <v>0</v>
      </c>
    </row>
    <row r="395" spans="1:10">
      <c r="A395" s="87" t="s">
        <v>327</v>
      </c>
      <c r="B395" s="87">
        <v>2954.3924569700048</v>
      </c>
      <c r="C395" s="87">
        <v>0.114567154617606</v>
      </c>
      <c r="D395" s="87">
        <v>5.2247188475221754E-3</v>
      </c>
      <c r="E395" s="88">
        <v>7.4254105750632763E-5</v>
      </c>
      <c r="F395" s="87">
        <v>69.621913324200733</v>
      </c>
      <c r="G395" s="87">
        <v>2.9059591497663559</v>
      </c>
      <c r="H395" s="87">
        <v>0.76218788500598589</v>
      </c>
      <c r="I395" s="87">
        <v>3.3588404424951981</v>
      </c>
      <c r="J395" s="87">
        <v>0</v>
      </c>
    </row>
    <row r="396" spans="1:10">
      <c r="A396" s="87" t="s">
        <v>327</v>
      </c>
      <c r="B396" s="87">
        <v>3345.2835217828751</v>
      </c>
      <c r="C396" s="87">
        <v>0.13416809606932822</v>
      </c>
      <c r="D396" s="87">
        <v>5.9764901694182851E-3</v>
      </c>
      <c r="E396" s="88">
        <v>6.7539502191135714E-5</v>
      </c>
      <c r="F396" s="87">
        <v>70.329876413998463</v>
      </c>
      <c r="G396" s="87">
        <v>2.8249258531220738</v>
      </c>
      <c r="H396" s="87">
        <v>0.74754528244089913</v>
      </c>
      <c r="I396" s="87">
        <v>3.1146954265590066</v>
      </c>
      <c r="J396" s="87">
        <v>0</v>
      </c>
    </row>
    <row r="397" spans="1:10">
      <c r="A397" s="87" t="s">
        <v>327</v>
      </c>
      <c r="B397" s="87">
        <v>3245.6977587343413</v>
      </c>
      <c r="C397" s="87">
        <v>0.1454982016199674</v>
      </c>
      <c r="D397" s="87">
        <v>5.7909094445396259E-3</v>
      </c>
      <c r="E397" s="88">
        <v>5.9766048730983661E-5</v>
      </c>
      <c r="F397" s="87">
        <v>78.92543017703936</v>
      </c>
      <c r="G397" s="87">
        <v>3.0758267129446772</v>
      </c>
      <c r="H397" s="87">
        <v>0.75360048113672806</v>
      </c>
      <c r="I397" s="87">
        <v>3.0206970256609775</v>
      </c>
      <c r="J397" s="87">
        <v>0</v>
      </c>
    </row>
    <row r="398" spans="1:10">
      <c r="A398" s="87" t="s">
        <v>327</v>
      </c>
      <c r="B398" s="87">
        <v>2572.1259364409243</v>
      </c>
      <c r="C398" s="87">
        <v>6.6849859056962543E-2</v>
      </c>
      <c r="D398" s="87">
        <v>4.7988253802546997E-3</v>
      </c>
      <c r="E398" s="88">
        <v>1.0555483841652285E-4</v>
      </c>
      <c r="F398" s="87">
        <v>42.594682576541686</v>
      </c>
      <c r="G398" s="87">
        <v>7.1961611702796091</v>
      </c>
      <c r="H398" s="87">
        <v>0.79063893539002628</v>
      </c>
      <c r="I398" s="87">
        <v>3.7477028737865012</v>
      </c>
      <c r="J398" s="87">
        <v>5.2693150565357914E-16</v>
      </c>
    </row>
    <row r="399" spans="1:10">
      <c r="A399" s="87" t="s">
        <v>327</v>
      </c>
      <c r="B399" s="87">
        <v>3012.3500213401594</v>
      </c>
      <c r="C399" s="87">
        <v>0.11661470077960083</v>
      </c>
      <c r="D399" s="87">
        <v>5.3499199567424152E-3</v>
      </c>
      <c r="E399" s="88">
        <v>7.4059268853790742E-5</v>
      </c>
      <c r="F399" s="87">
        <v>68.833725765919453</v>
      </c>
      <c r="G399" s="87">
        <v>3.0886564116140782</v>
      </c>
      <c r="H399" s="87">
        <v>0.75598567317489296</v>
      </c>
      <c r="I399" s="87">
        <v>3.1033566328165803</v>
      </c>
      <c r="J399" s="87">
        <v>0</v>
      </c>
    </row>
    <row r="400" spans="1:10">
      <c r="A400" s="87" t="s">
        <v>327</v>
      </c>
      <c r="B400" s="87">
        <v>3660.6541843407499</v>
      </c>
      <c r="C400" s="87">
        <v>0.1080122423371653</v>
      </c>
      <c r="D400" s="87">
        <v>6.3608934896849439E-3</v>
      </c>
      <c r="E400" s="88">
        <v>1.2782103756976961E-4</v>
      </c>
      <c r="F400" s="87">
        <v>53.691401943600638</v>
      </c>
      <c r="G400" s="87">
        <v>3.7178292881481636</v>
      </c>
      <c r="H400" s="87">
        <v>0.77831996209017651</v>
      </c>
      <c r="I400" s="87">
        <v>2.7129777623145452</v>
      </c>
      <c r="J400" s="87">
        <v>-3.5222852961866777E-16</v>
      </c>
    </row>
    <row r="401" spans="1:11">
      <c r="A401" s="87" t="s">
        <v>327</v>
      </c>
      <c r="B401" s="87">
        <v>3334.3583655705938</v>
      </c>
      <c r="C401" s="87">
        <v>0.10967459506590758</v>
      </c>
      <c r="D401" s="87">
        <v>6.0133292519041299E-3</v>
      </c>
      <c r="E401" s="88">
        <v>5.9629855321878646E-5</v>
      </c>
      <c r="F401" s="87">
        <v>57.892538629728399</v>
      </c>
      <c r="G401" s="87">
        <v>2.9850875360610045</v>
      </c>
      <c r="H401" s="87">
        <v>0.75334459297330236</v>
      </c>
      <c r="I401" s="87">
        <v>2.9369315800891882</v>
      </c>
      <c r="J401" s="87">
        <v>0</v>
      </c>
    </row>
    <row r="402" spans="1:11">
      <c r="A402" s="87" t="s">
        <v>327</v>
      </c>
      <c r="B402" s="87">
        <v>3710.7256055008202</v>
      </c>
      <c r="C402" s="87">
        <v>0.14940364578183599</v>
      </c>
      <c r="D402" s="87">
        <v>6.6924487420941033E-3</v>
      </c>
      <c r="E402" s="88">
        <v>7.3798146697977876E-5</v>
      </c>
      <c r="F402" s="87">
        <v>71.400907104187993</v>
      </c>
      <c r="G402" s="87">
        <v>2.8825582293956775</v>
      </c>
      <c r="H402" s="87">
        <v>0.75953747008248995</v>
      </c>
      <c r="I402" s="87">
        <v>2.9251700778094012</v>
      </c>
      <c r="J402" s="87">
        <v>2.1066917819952579E-16</v>
      </c>
    </row>
    <row r="403" spans="1:11">
      <c r="A403" s="87" t="s">
        <v>327</v>
      </c>
      <c r="B403" s="87">
        <v>3107.2782008315007</v>
      </c>
      <c r="C403" s="87">
        <v>0.12065846572916918</v>
      </c>
      <c r="D403" s="87">
        <v>5.6514580518118272E-3</v>
      </c>
      <c r="E403" s="88">
        <v>4.0593225152752446E-4</v>
      </c>
      <c r="F403" s="87">
        <v>68.904695043312017</v>
      </c>
      <c r="G403" s="87">
        <v>3.0777081075864081</v>
      </c>
      <c r="H403" s="87">
        <v>0.76082519737290821</v>
      </c>
      <c r="I403" s="87">
        <v>3.12287118524331</v>
      </c>
      <c r="J403" s="87">
        <v>0</v>
      </c>
    </row>
    <row r="404" spans="1:11">
      <c r="A404" s="87" t="s">
        <v>327</v>
      </c>
      <c r="B404" s="87">
        <v>2854.6932773109243</v>
      </c>
      <c r="C404" s="87">
        <v>0.10366806268562601</v>
      </c>
      <c r="D404" s="87">
        <v>5.4665590540156532E-3</v>
      </c>
      <c r="E404" s="88">
        <v>1.0472060005024778E-4</v>
      </c>
      <c r="F404" s="87">
        <v>60.841019340010035</v>
      </c>
      <c r="G404" s="87">
        <v>3.0135621561909613</v>
      </c>
      <c r="H404" s="87">
        <v>0.73422249888006075</v>
      </c>
      <c r="I404" s="87">
        <v>3.3768226117277687</v>
      </c>
      <c r="J404" s="87">
        <v>0</v>
      </c>
    </row>
    <row r="405" spans="1:11">
      <c r="A405" s="102" t="s">
        <v>335</v>
      </c>
      <c r="B405" s="102">
        <v>208.90466745250916</v>
      </c>
      <c r="C405" s="102">
        <v>0.47802372316296671</v>
      </c>
      <c r="D405" s="102">
        <v>5.7987434099299661E-4</v>
      </c>
      <c r="E405" s="103">
        <v>1.1274980671654533E-5</v>
      </c>
      <c r="F405" s="102">
        <v>1435.9299448669692</v>
      </c>
      <c r="G405" s="102">
        <v>5.6972318446237908</v>
      </c>
      <c r="H405" s="102">
        <v>0.27110070226756727</v>
      </c>
      <c r="I405" s="102">
        <v>11.652686994769205</v>
      </c>
      <c r="J405" s="102">
        <v>3.2108608473240958E-16</v>
      </c>
      <c r="K405" s="102"/>
    </row>
    <row r="406" spans="1:11">
      <c r="A406" s="87" t="s">
        <v>327</v>
      </c>
      <c r="B406" s="87">
        <v>3615.913233901515</v>
      </c>
      <c r="C406" s="87">
        <v>6.3714054843777471E-2</v>
      </c>
      <c r="D406" s="87">
        <v>5.7506950458731864E-3</v>
      </c>
      <c r="E406" s="88">
        <v>5.1957981166402629E-4</v>
      </c>
      <c r="F406" s="87">
        <v>42.870542121463139</v>
      </c>
      <c r="G406" s="87">
        <v>8.2066864396506034</v>
      </c>
      <c r="H406" s="87">
        <v>0.78981089358359269</v>
      </c>
      <c r="I406" s="87">
        <v>3.5226746796706441</v>
      </c>
      <c r="J406" s="87">
        <v>0</v>
      </c>
    </row>
    <row r="407" spans="1:11">
      <c r="A407" s="87" t="s">
        <v>327</v>
      </c>
      <c r="B407" s="87">
        <v>205.50925342672829</v>
      </c>
      <c r="C407" s="87">
        <v>0.3224823399080089</v>
      </c>
      <c r="D407" s="87">
        <v>6.8937208512795595E-4</v>
      </c>
      <c r="E407" s="88">
        <v>6.7838693200620234E-5</v>
      </c>
      <c r="F407" s="87">
        <v>1267.2354281201945</v>
      </c>
      <c r="G407" s="87">
        <v>6.8601775116366186</v>
      </c>
      <c r="H407" s="87">
        <v>0.33381500413955384</v>
      </c>
      <c r="I407" s="87">
        <v>11.012338947541963</v>
      </c>
      <c r="J407" s="87">
        <v>9.4053569025568656E-17</v>
      </c>
    </row>
    <row r="408" spans="1:11">
      <c r="A408" s="87" t="s">
        <v>327</v>
      </c>
      <c r="B408" s="87">
        <v>95.040145819092999</v>
      </c>
      <c r="C408" s="87">
        <v>0.41179137355433465</v>
      </c>
      <c r="D408" s="87">
        <v>5.499042906196137E-4</v>
      </c>
      <c r="E408" s="88">
        <v>6.1881987633944204E-5</v>
      </c>
      <c r="F408" s="87">
        <v>1680.5283347630138</v>
      </c>
      <c r="G408" s="87">
        <v>6.0372471785823372</v>
      </c>
      <c r="H408" s="87">
        <v>0.17262338900342727</v>
      </c>
      <c r="I408" s="87">
        <v>16.20262592498441</v>
      </c>
      <c r="J408" s="87">
        <v>7.2638328364078892E-17</v>
      </c>
    </row>
    <row r="409" spans="1:11">
      <c r="A409" s="87" t="s">
        <v>327</v>
      </c>
      <c r="B409" s="87">
        <v>1232.4294174341408</v>
      </c>
      <c r="C409" s="87">
        <v>0.41330075142394712</v>
      </c>
      <c r="D409" s="87">
        <v>2.2887529630916253E-3</v>
      </c>
      <c r="E409" s="88">
        <v>9.9685721337595292E-5</v>
      </c>
      <c r="F409" s="87">
        <v>510.25368223922231</v>
      </c>
      <c r="G409" s="87">
        <v>5.410303339298709</v>
      </c>
      <c r="H409" s="87">
        <v>0.62069043640000376</v>
      </c>
      <c r="I409" s="87">
        <v>5.809695870286447</v>
      </c>
      <c r="J409" s="87">
        <v>0</v>
      </c>
    </row>
    <row r="410" spans="1:11">
      <c r="A410" s="87" t="s">
        <v>327</v>
      </c>
      <c r="B410" s="87">
        <v>151.20938439692569</v>
      </c>
      <c r="C410" s="87">
        <v>0.48524018147259079</v>
      </c>
      <c r="D410" s="87">
        <v>6.0658665398939421E-4</v>
      </c>
      <c r="E410" s="88">
        <v>2.2607263124956494E-5</v>
      </c>
      <c r="F410" s="87">
        <v>1542.1521747327834</v>
      </c>
      <c r="G410" s="87">
        <v>5.4641648237335767</v>
      </c>
      <c r="H410" s="87">
        <v>0.23049906693353706</v>
      </c>
      <c r="I410" s="87">
        <v>13.554555505343023</v>
      </c>
      <c r="J410" s="87">
        <v>2.8780768554240509E-16</v>
      </c>
    </row>
    <row r="411" spans="1:11">
      <c r="A411" s="87" t="s">
        <v>327</v>
      </c>
      <c r="B411" s="87">
        <v>259.72653412039358</v>
      </c>
      <c r="C411" s="87">
        <v>0.48711611888096906</v>
      </c>
      <c r="D411" s="87">
        <v>8.1039835495498103E-4</v>
      </c>
      <c r="E411" s="88">
        <v>1.4265077219170814E-4</v>
      </c>
      <c r="F411" s="87">
        <v>1360.0288737805797</v>
      </c>
      <c r="G411" s="87">
        <v>5.259506179472794</v>
      </c>
      <c r="H411" s="87">
        <v>0.32259438385247036</v>
      </c>
      <c r="I411" s="87">
        <v>9.7016099001179086</v>
      </c>
      <c r="J411" s="87">
        <v>-6.9625997582504389E-17</v>
      </c>
    </row>
    <row r="412" spans="1:11">
      <c r="A412" s="87" t="s">
        <v>327</v>
      </c>
      <c r="B412" s="87">
        <v>235.38304323013213</v>
      </c>
      <c r="C412" s="87">
        <v>0.41227016314438614</v>
      </c>
      <c r="D412" s="87">
        <v>6.9420390268519418E-4</v>
      </c>
      <c r="E412" s="88">
        <v>6.1414554941659837E-5</v>
      </c>
      <c r="F412" s="87">
        <v>1263.7368570610506</v>
      </c>
      <c r="G412" s="87">
        <v>5.7979740377896345</v>
      </c>
      <c r="H412" s="87">
        <v>0.30345410181635746</v>
      </c>
      <c r="I412" s="87">
        <v>9.5572242296026939</v>
      </c>
      <c r="J412" s="87">
        <v>0</v>
      </c>
    </row>
    <row r="413" spans="1:11">
      <c r="A413" s="87" t="s">
        <v>327</v>
      </c>
      <c r="B413" s="87">
        <v>6000.5442217948148</v>
      </c>
      <c r="C413" s="87">
        <v>0.43097155753362631</v>
      </c>
      <c r="D413" s="87">
        <v>3.1097136582919686E-2</v>
      </c>
      <c r="E413" s="88">
        <v>2.0219711022241707E-4</v>
      </c>
      <c r="F413" s="87">
        <v>827.47879931447767</v>
      </c>
      <c r="G413" s="87">
        <v>4.4368863934622222</v>
      </c>
      <c r="H413" s="87">
        <v>0.50001827034165147</v>
      </c>
      <c r="I413" s="87">
        <v>5.802809921557226</v>
      </c>
      <c r="J413" s="87">
        <v>1.379887099474916E-16</v>
      </c>
    </row>
    <row r="414" spans="1:11">
      <c r="A414" s="87" t="s">
        <v>327</v>
      </c>
      <c r="B414" s="87">
        <v>5402.1520718864485</v>
      </c>
      <c r="C414" s="87">
        <v>0.22402366151905845</v>
      </c>
      <c r="D414" s="87">
        <v>9.2757603120895409E-3</v>
      </c>
      <c r="E414" s="88">
        <v>7.4092705112681454E-5</v>
      </c>
      <c r="F414" s="87">
        <v>81.957500473988063</v>
      </c>
      <c r="G414" s="87">
        <v>7.3470153506901932</v>
      </c>
      <c r="H414" s="87">
        <v>0.78904702156618078</v>
      </c>
      <c r="I414" s="87">
        <v>3.0016802004888095</v>
      </c>
      <c r="J414" s="87">
        <v>0</v>
      </c>
    </row>
    <row r="415" spans="1:11">
      <c r="A415" s="87" t="s">
        <v>327</v>
      </c>
      <c r="B415" s="87">
        <v>1871.4306207145401</v>
      </c>
      <c r="C415" s="87">
        <v>0.3254844937303551</v>
      </c>
      <c r="D415" s="87">
        <v>3.5390552793704063E-3</v>
      </c>
      <c r="E415" s="88">
        <v>7.3233882320363711E-5</v>
      </c>
      <c r="F415" s="87">
        <v>292.07132363731421</v>
      </c>
      <c r="G415" s="87">
        <v>4.0125212514210657</v>
      </c>
      <c r="H415" s="87">
        <v>0.70560564667640724</v>
      </c>
      <c r="I415" s="87">
        <v>4.1307303591007578</v>
      </c>
      <c r="J415" s="87">
        <v>2.1434631224491697E-16</v>
      </c>
    </row>
    <row r="416" spans="1:11">
      <c r="A416" s="87" t="s">
        <v>327</v>
      </c>
      <c r="B416" s="87">
        <v>1002.8318550062334</v>
      </c>
      <c r="C416" s="87">
        <v>0.32202494337702486</v>
      </c>
      <c r="D416" s="87">
        <v>1.9543010866744288E-3</v>
      </c>
      <c r="E416" s="88">
        <v>1.2680601749607241E-4</v>
      </c>
      <c r="F416" s="87">
        <v>481.83357915089999</v>
      </c>
      <c r="G416" s="87">
        <v>4.6382532819006386</v>
      </c>
      <c r="H416" s="87">
        <v>0.63685841293224121</v>
      </c>
      <c r="I416" s="87">
        <v>5.556426154930703</v>
      </c>
      <c r="J416" s="87">
        <v>-1.3785108879128904E-16</v>
      </c>
    </row>
    <row r="417" spans="1:10">
      <c r="A417" s="87" t="s">
        <v>327</v>
      </c>
      <c r="B417" s="87">
        <v>254.90350772416008</v>
      </c>
      <c r="C417" s="87">
        <v>0.38108921134184881</v>
      </c>
      <c r="D417" s="87">
        <v>7.6730451281384023E-4</v>
      </c>
      <c r="E417" s="88">
        <v>1.4388717033867016E-4</v>
      </c>
      <c r="F417" s="87">
        <v>1181.3944388322327</v>
      </c>
      <c r="G417" s="87">
        <v>6.7752768253876097</v>
      </c>
      <c r="H417" s="87">
        <v>0.35282508325783696</v>
      </c>
      <c r="I417" s="87">
        <v>10.192718667777234</v>
      </c>
      <c r="J417" s="87">
        <v>2.0577997862922849E-16</v>
      </c>
    </row>
    <row r="418" spans="1:10">
      <c r="A418" s="87" t="s">
        <v>327</v>
      </c>
      <c r="B418" s="87">
        <v>1653.2391741071488</v>
      </c>
      <c r="C418" s="87">
        <v>0.3149257562359235</v>
      </c>
      <c r="D418" s="87">
        <v>2.9032432168912838E-3</v>
      </c>
      <c r="E418" s="88">
        <v>1.6373350111388118E-4</v>
      </c>
      <c r="F418" s="87">
        <v>335.85768053226536</v>
      </c>
      <c r="G418" s="87">
        <v>5.4340548003070017</v>
      </c>
      <c r="H418" s="87">
        <v>0.69684431522578316</v>
      </c>
      <c r="I418" s="87">
        <v>4.2795765576577063</v>
      </c>
      <c r="J418" s="87">
        <v>3.055381115862972E-16</v>
      </c>
    </row>
    <row r="419" spans="1:10">
      <c r="A419" s="87" t="s">
        <v>327</v>
      </c>
      <c r="B419" s="87">
        <v>761.60781329274607</v>
      </c>
      <c r="C419" s="87">
        <v>0.22696356916174568</v>
      </c>
      <c r="D419" s="87">
        <v>1.4671853479417028E-3</v>
      </c>
      <c r="E419" s="88">
        <v>6.145690612949513E-5</v>
      </c>
      <c r="F419" s="87">
        <v>448.02530439608449</v>
      </c>
      <c r="G419" s="87">
        <v>4.9703561347156269</v>
      </c>
      <c r="H419" s="87">
        <v>0.65077997987573932</v>
      </c>
      <c r="I419" s="87">
        <v>7.0590554084147881</v>
      </c>
      <c r="J419" s="87">
        <v>-1.0125724559698824E-16</v>
      </c>
    </row>
    <row r="420" spans="1:10">
      <c r="A420" s="87" t="s">
        <v>327</v>
      </c>
      <c r="B420" s="87">
        <v>13142.077772671581</v>
      </c>
      <c r="C420" s="87">
        <v>0.26973690998261635</v>
      </c>
      <c r="D420" s="87">
        <v>2.3733884603223815E-2</v>
      </c>
      <c r="E420" s="88">
        <v>1.0768289783332824E-4</v>
      </c>
      <c r="F420" s="87">
        <v>38.607315446390139</v>
      </c>
      <c r="G420" s="87">
        <v>9.1433502323702225</v>
      </c>
      <c r="H420" s="87">
        <v>0.8245577349313814</v>
      </c>
      <c r="I420" s="87">
        <v>3.4856117059153489</v>
      </c>
      <c r="J420" s="87">
        <v>0</v>
      </c>
    </row>
    <row r="421" spans="1:10">
      <c r="A421" s="87" t="s">
        <v>327</v>
      </c>
      <c r="B421" s="87">
        <v>2797.1855282738043</v>
      </c>
      <c r="C421" s="87">
        <v>0.30493096804031772</v>
      </c>
      <c r="D421" s="87">
        <v>4.7132840827201049E-3</v>
      </c>
      <c r="E421" s="88">
        <v>4.5792863086890746E-5</v>
      </c>
      <c r="F421" s="87">
        <v>235.19123194827935</v>
      </c>
      <c r="G421" s="87">
        <v>10.204523347583267</v>
      </c>
      <c r="H421" s="87">
        <v>0.75296810000326508</v>
      </c>
      <c r="I421" s="87">
        <v>4.4964413730420629</v>
      </c>
      <c r="J421" s="87">
        <v>0</v>
      </c>
    </row>
    <row r="422" spans="1:10">
      <c r="A422" s="87" t="s">
        <v>327</v>
      </c>
      <c r="B422" s="87">
        <v>14441.514878516307</v>
      </c>
      <c r="C422" s="87">
        <v>0.29064544087364313</v>
      </c>
      <c r="D422" s="87">
        <v>2.4825132307116974E-2</v>
      </c>
      <c r="E422" s="88">
        <v>1.3126518266468193E-3</v>
      </c>
      <c r="F422" s="87">
        <v>40.35345301307396</v>
      </c>
      <c r="G422" s="87">
        <v>5.1606188640874722</v>
      </c>
      <c r="H422" s="87">
        <v>0.80970906730573122</v>
      </c>
      <c r="I422" s="87">
        <v>1.7987978504980227</v>
      </c>
      <c r="J422" s="87">
        <v>0</v>
      </c>
    </row>
    <row r="423" spans="1:10">
      <c r="A423" s="87" t="s">
        <v>327</v>
      </c>
      <c r="B423" s="87">
        <v>4758.3728358364579</v>
      </c>
      <c r="C423" s="87">
        <v>0.36959714588284137</v>
      </c>
      <c r="D423" s="87">
        <v>8.5941899889387992E-3</v>
      </c>
      <c r="E423" s="88">
        <v>4.4312649360471408E-4</v>
      </c>
      <c r="F423" s="87">
        <v>141.26895690569597</v>
      </c>
      <c r="G423" s="87">
        <v>3.4952457362120808</v>
      </c>
      <c r="H423" s="87">
        <v>0.77567753203943457</v>
      </c>
      <c r="I423" s="87">
        <v>2.5640132656905674</v>
      </c>
      <c r="J423" s="87">
        <v>3.9642608702425986E-16</v>
      </c>
    </row>
    <row r="424" spans="1:10">
      <c r="A424" s="87" t="s">
        <v>327</v>
      </c>
      <c r="B424" s="87">
        <v>4374.0206018518484</v>
      </c>
      <c r="C424" s="87">
        <v>0.36800845209538685</v>
      </c>
      <c r="D424" s="87">
        <v>7.6880922161351737E-3</v>
      </c>
      <c r="E424" s="88">
        <v>2.9367581625063194E-4</v>
      </c>
      <c r="F424" s="87">
        <v>155.21813552094122</v>
      </c>
      <c r="G424" s="87">
        <v>4.972845111869125</v>
      </c>
      <c r="H424" s="87">
        <v>0.75616124435994969</v>
      </c>
      <c r="I424" s="87">
        <v>2.7166433207714915</v>
      </c>
      <c r="J424" s="87">
        <v>0</v>
      </c>
    </row>
    <row r="425" spans="1:10">
      <c r="A425" s="87" t="s">
        <v>327</v>
      </c>
      <c r="B425" s="87">
        <v>3890.3492176231543</v>
      </c>
      <c r="C425" s="87">
        <v>0.29662314419262065</v>
      </c>
      <c r="D425" s="87">
        <v>6.8931888796410733E-3</v>
      </c>
      <c r="E425" s="88">
        <v>2.1431556973335215E-4</v>
      </c>
      <c r="F425" s="87">
        <v>141.8850001680976</v>
      </c>
      <c r="G425" s="87">
        <v>4.1947644454137869</v>
      </c>
      <c r="H425" s="87">
        <v>0.77115492198563063</v>
      </c>
      <c r="I425" s="87">
        <v>3.0771252394919841</v>
      </c>
      <c r="J425" s="87">
        <v>0</v>
      </c>
    </row>
    <row r="426" spans="1:10">
      <c r="A426" s="87" t="s">
        <v>327</v>
      </c>
      <c r="B426" s="87">
        <v>6380.2981453251959</v>
      </c>
      <c r="C426" s="87">
        <v>0.35999100776642362</v>
      </c>
      <c r="D426" s="87">
        <v>1.1441057416454634E-2</v>
      </c>
      <c r="E426" s="88">
        <v>3.9088714511361484E-4</v>
      </c>
      <c r="F426" s="87">
        <v>101.49087427950235</v>
      </c>
      <c r="G426" s="87">
        <v>2.5098545695236538</v>
      </c>
      <c r="H426" s="87">
        <v>0.7755695506303194</v>
      </c>
      <c r="I426" s="87">
        <v>2.1782413325534025</v>
      </c>
      <c r="J426" s="87">
        <v>1.6245970663037131E-16</v>
      </c>
    </row>
    <row r="427" spans="1:10">
      <c r="A427" s="87" t="s">
        <v>327</v>
      </c>
      <c r="B427" s="87">
        <v>9467.6126089663649</v>
      </c>
      <c r="C427" s="87">
        <v>2.2444804418379816E-2</v>
      </c>
      <c r="D427" s="87">
        <v>1.6494860518120151E-2</v>
      </c>
      <c r="E427" s="88">
        <v>4.789261217666629E-3</v>
      </c>
      <c r="F427" s="87">
        <v>4.4892629126102026</v>
      </c>
      <c r="G427" s="87">
        <v>3.4573167955870492</v>
      </c>
      <c r="H427" s="87">
        <v>0.81384120473778221</v>
      </c>
      <c r="I427" s="87">
        <v>2.0443079874700345</v>
      </c>
      <c r="J427" s="87">
        <v>0</v>
      </c>
    </row>
    <row r="428" spans="1:10">
      <c r="A428" s="87" t="s">
        <v>327</v>
      </c>
      <c r="B428" s="87">
        <v>16046.483630952382</v>
      </c>
      <c r="C428" s="87">
        <v>0.35243595352646495</v>
      </c>
      <c r="D428" s="87">
        <v>2.8536507526285271E-2</v>
      </c>
      <c r="E428" s="88">
        <v>7.8071293710600589E-4</v>
      </c>
      <c r="F428" s="87">
        <v>41.181804501057378</v>
      </c>
      <c r="G428" s="87">
        <v>2.6634721611296768</v>
      </c>
      <c r="H428" s="87">
        <v>0.80878095515025938</v>
      </c>
      <c r="I428" s="87">
        <v>1.8087955374889517</v>
      </c>
      <c r="J428" s="87">
        <v>-1.8435825003439833E-16</v>
      </c>
    </row>
    <row r="429" spans="1:10">
      <c r="A429" s="87" t="s">
        <v>327</v>
      </c>
      <c r="B429" s="87">
        <v>13255.450792531799</v>
      </c>
      <c r="C429" s="87">
        <v>0.46494244181945377</v>
      </c>
      <c r="D429" s="87">
        <v>2.3553729002688824E-2</v>
      </c>
      <c r="E429" s="88">
        <v>4.4218089849388462E-4</v>
      </c>
      <c r="F429" s="87">
        <v>64.511049214218204</v>
      </c>
      <c r="G429" s="87">
        <v>2.3537010332314741</v>
      </c>
      <c r="H429" s="87">
        <v>0.78986146403199498</v>
      </c>
      <c r="I429" s="87">
        <v>1.5706646376628064</v>
      </c>
      <c r="J429" s="87">
        <v>-2.402511376171807E-16</v>
      </c>
    </row>
    <row r="430" spans="1:10">
      <c r="A430" s="87" t="s">
        <v>327</v>
      </c>
      <c r="B430" s="87">
        <v>28178.266990494609</v>
      </c>
      <c r="C430" s="87">
        <v>0.33603301194962293</v>
      </c>
      <c r="D430" s="87">
        <v>4.9923110670448502E-2</v>
      </c>
      <c r="E430" s="88">
        <v>1.6158252590596171E-3</v>
      </c>
      <c r="F430" s="87">
        <v>22.341186215320381</v>
      </c>
      <c r="G430" s="87">
        <v>2.235660336429719</v>
      </c>
      <c r="H430" s="87">
        <v>0.81015711243564226</v>
      </c>
      <c r="I430" s="87">
        <v>1.1376903599145185</v>
      </c>
      <c r="J430" s="87">
        <v>-3.4919684944234709E-16</v>
      </c>
    </row>
    <row r="431" spans="1:10">
      <c r="A431" s="87" t="s">
        <v>327</v>
      </c>
      <c r="B431" s="87">
        <v>4165.9099650349735</v>
      </c>
      <c r="C431" s="87">
        <v>0.34238934113695135</v>
      </c>
      <c r="D431" s="87">
        <v>7.4253681032557467E-3</v>
      </c>
      <c r="E431" s="88">
        <v>3.1821485170354193E-4</v>
      </c>
      <c r="F431" s="87">
        <v>148.7466465732773</v>
      </c>
      <c r="G431" s="87">
        <v>3.8773577047814309</v>
      </c>
      <c r="H431" s="87">
        <v>0.77290695246428487</v>
      </c>
      <c r="I431" s="87">
        <v>3.0028406118854258</v>
      </c>
      <c r="J431" s="87">
        <v>0</v>
      </c>
    </row>
    <row r="432" spans="1:10">
      <c r="A432" s="87" t="s">
        <v>327</v>
      </c>
      <c r="B432" s="87">
        <v>7898.5422459277079</v>
      </c>
      <c r="C432" s="87">
        <v>0.33924802116971553</v>
      </c>
      <c r="D432" s="87">
        <v>1.3969583638639756E-2</v>
      </c>
      <c r="E432" s="88">
        <v>4.2445992872370479E-4</v>
      </c>
      <c r="F432" s="87">
        <v>80.797332886674923</v>
      </c>
      <c r="G432" s="87">
        <v>3.2412447055183748</v>
      </c>
      <c r="H432" s="87">
        <v>0.80234578622795172</v>
      </c>
      <c r="I432" s="87">
        <v>2.1200690831321749</v>
      </c>
      <c r="J432" s="87">
        <v>2.5850466172003065E-16</v>
      </c>
    </row>
    <row r="433" spans="1:11">
      <c r="A433" s="87" t="s">
        <v>327</v>
      </c>
      <c r="B433" s="87">
        <v>17897.697175578964</v>
      </c>
      <c r="C433" s="87">
        <v>0.36470251611193222</v>
      </c>
      <c r="D433" s="87">
        <v>3.1105269001279644E-2</v>
      </c>
      <c r="E433" s="88">
        <v>9.4751457320344911E-4</v>
      </c>
      <c r="F433" s="87">
        <v>38.937609554383165</v>
      </c>
      <c r="G433" s="87">
        <v>3.2568102223565245</v>
      </c>
      <c r="H433" s="87">
        <v>0.80870779290591932</v>
      </c>
      <c r="I433" s="87">
        <v>1.437474396353084</v>
      </c>
      <c r="J433" s="87">
        <v>3.7943522121595447E-16</v>
      </c>
    </row>
    <row r="434" spans="1:11">
      <c r="A434" s="102" t="s">
        <v>336</v>
      </c>
      <c r="B434" s="102">
        <v>726878.3175065734</v>
      </c>
      <c r="C434" s="102">
        <v>2.0100214851857303</v>
      </c>
      <c r="D434" s="102">
        <v>1.2520465570662214</v>
      </c>
      <c r="E434" s="103">
        <v>0.60025455168928721</v>
      </c>
      <c r="F434" s="102">
        <v>5.3330135341038414</v>
      </c>
      <c r="G434" s="102">
        <v>2.5005440924669173</v>
      </c>
      <c r="H434" s="102">
        <v>0.80693642012665823</v>
      </c>
      <c r="I434" s="102">
        <v>0.46956613345583148</v>
      </c>
      <c r="J434" s="102">
        <v>0</v>
      </c>
      <c r="K434" s="102"/>
    </row>
    <row r="435" spans="1:11">
      <c r="A435" s="87" t="s">
        <v>327</v>
      </c>
      <c r="B435" s="87">
        <v>6927.0376413838922</v>
      </c>
      <c r="C435" s="87">
        <v>0.75634664872668111</v>
      </c>
      <c r="D435" s="87">
        <v>3.0748206388951305E-2</v>
      </c>
      <c r="E435" s="88">
        <v>1.3565152302330075E-3</v>
      </c>
      <c r="F435" s="87">
        <v>206.62641098842741</v>
      </c>
      <c r="G435" s="87">
        <v>4.329537750946594</v>
      </c>
      <c r="H435" s="87">
        <v>0.80033241503485153</v>
      </c>
      <c r="I435" s="87">
        <v>4.9233537245137677</v>
      </c>
      <c r="J435" s="87">
        <v>0</v>
      </c>
    </row>
    <row r="436" spans="1:11">
      <c r="A436" s="87" t="s">
        <v>327</v>
      </c>
      <c r="B436" s="87">
        <v>5797.2598940074504</v>
      </c>
      <c r="C436" s="87">
        <v>0.64654100569817119</v>
      </c>
      <c r="D436" s="87">
        <v>1.0383994070983147E-2</v>
      </c>
      <c r="E436" s="88">
        <v>3.9426239035623631E-4</v>
      </c>
      <c r="F436" s="87">
        <v>205.95167332539694</v>
      </c>
      <c r="G436" s="87">
        <v>3.5897208208744353</v>
      </c>
      <c r="H436" s="87">
        <v>0.8042554215313108</v>
      </c>
      <c r="I436" s="87">
        <v>2.592801960144159</v>
      </c>
      <c r="J436" s="87">
        <v>1.908535278416253E-16</v>
      </c>
    </row>
    <row r="437" spans="1:11">
      <c r="A437" s="87" t="s">
        <v>327</v>
      </c>
      <c r="B437" s="87">
        <v>4327.8921576153671</v>
      </c>
      <c r="C437" s="87">
        <v>0.5343441598290336</v>
      </c>
      <c r="D437" s="87">
        <v>1.546850604001355E-2</v>
      </c>
      <c r="E437" s="88">
        <v>7.1317629697864376E-4</v>
      </c>
      <c r="F437" s="87">
        <v>254.76907484567624</v>
      </c>
      <c r="G437" s="87">
        <v>6.0489576984587821</v>
      </c>
      <c r="H437" s="87">
        <v>0.81021441726086718</v>
      </c>
      <c r="I437" s="87">
        <v>3.2904642586771602</v>
      </c>
      <c r="J437" s="87">
        <v>-3.5698706361102652E-16</v>
      </c>
    </row>
    <row r="438" spans="1:11">
      <c r="A438" s="87" t="s">
        <v>327</v>
      </c>
      <c r="B438" s="87">
        <v>3118.0140669515654</v>
      </c>
      <c r="C438" s="87">
        <v>4.3828559282819022</v>
      </c>
      <c r="D438" s="87">
        <v>6.3117400371428814E-3</v>
      </c>
      <c r="E438" s="88">
        <v>1.1369232546662286E-4</v>
      </c>
      <c r="F438" s="87">
        <v>2046.4673624924872</v>
      </c>
      <c r="G438" s="87">
        <v>6.6156316993404509</v>
      </c>
      <c r="H438" s="87">
        <v>0.69326346439964948</v>
      </c>
      <c r="I438" s="87">
        <v>4.4125001592367958</v>
      </c>
      <c r="J438" s="87">
        <v>0</v>
      </c>
    </row>
    <row r="439" spans="1:11">
      <c r="A439" s="87" t="s">
        <v>327</v>
      </c>
      <c r="B439" s="87">
        <v>35136.544913419886</v>
      </c>
      <c r="C439" s="87">
        <v>1.2063376218821042</v>
      </c>
      <c r="D439" s="87">
        <v>5.8145624124462683E-2</v>
      </c>
      <c r="E439" s="88">
        <v>3.0766960047914672E-2</v>
      </c>
      <c r="F439" s="87">
        <v>69.52433668714508</v>
      </c>
      <c r="G439" s="87">
        <v>6.2233931741734487</v>
      </c>
      <c r="H439" s="87">
        <v>0.78657496360515844</v>
      </c>
      <c r="I439" s="87">
        <v>2.0384105386219815</v>
      </c>
      <c r="J439" s="87">
        <v>0</v>
      </c>
    </row>
    <row r="440" spans="1:11">
      <c r="A440" s="87" t="s">
        <v>327</v>
      </c>
      <c r="B440" s="87">
        <v>20676.724873737341</v>
      </c>
      <c r="C440" s="87">
        <v>2.281720012406053</v>
      </c>
      <c r="D440" s="87">
        <v>6.0429518884554681E-2</v>
      </c>
      <c r="E440" s="88">
        <v>7.9233505643386687E-3</v>
      </c>
      <c r="F440" s="87">
        <v>208.37307031392058</v>
      </c>
      <c r="G440" s="87">
        <v>7.4105549608345394</v>
      </c>
      <c r="H440" s="87">
        <v>0.78802528581800069</v>
      </c>
      <c r="I440" s="87">
        <v>1.8422617816843387</v>
      </c>
      <c r="J440" s="87">
        <v>-5.2046092420236027E-16</v>
      </c>
    </row>
    <row r="441" spans="1:11">
      <c r="A441" s="87" t="s">
        <v>327</v>
      </c>
      <c r="B441" s="87">
        <v>15707.267142898649</v>
      </c>
      <c r="C441" s="87">
        <v>6.3983996225569619</v>
      </c>
      <c r="D441" s="87">
        <v>2.804732421641086E-2</v>
      </c>
      <c r="E441" s="88">
        <v>1.0041271027067661E-3</v>
      </c>
      <c r="F441" s="87">
        <v>728.56778461594536</v>
      </c>
      <c r="G441" s="87">
        <v>3.6176998388045942</v>
      </c>
      <c r="H441" s="87">
        <v>0.74173253108885784</v>
      </c>
      <c r="I441" s="87">
        <v>1.6028075672449913</v>
      </c>
      <c r="J441" s="87">
        <v>0</v>
      </c>
    </row>
    <row r="442" spans="1:11">
      <c r="A442" s="87" t="s">
        <v>327</v>
      </c>
      <c r="B442" s="87">
        <v>4038.9650554759128</v>
      </c>
      <c r="C442" s="87">
        <v>2.5910990716882103</v>
      </c>
      <c r="D442" s="87">
        <v>8.7810630347360096E-3</v>
      </c>
      <c r="E442" s="88">
        <v>4.3011709470286175E-4</v>
      </c>
      <c r="F442" s="87">
        <v>869.29829535484612</v>
      </c>
      <c r="G442" s="87">
        <v>8.481223110580455</v>
      </c>
      <c r="H442" s="87">
        <v>0.75125670865840122</v>
      </c>
      <c r="I442" s="87">
        <v>2.9433928586531279</v>
      </c>
      <c r="J442" s="87">
        <v>0</v>
      </c>
    </row>
    <row r="443" spans="1:11">
      <c r="A443" s="87" t="s">
        <v>327</v>
      </c>
      <c r="B443" s="87">
        <v>14267.989120151358</v>
      </c>
      <c r="C443" s="87">
        <v>3.0226220667123989</v>
      </c>
      <c r="D443" s="87">
        <v>2.5571098654406075E-2</v>
      </c>
      <c r="E443" s="88">
        <v>1.7346354324224085E-4</v>
      </c>
      <c r="F443" s="87">
        <v>382.21381460332287</v>
      </c>
      <c r="G443" s="87">
        <v>2.945351045885777</v>
      </c>
      <c r="H443" s="87">
        <v>0.79195279768281301</v>
      </c>
      <c r="I443" s="87">
        <v>1.8749159196204572</v>
      </c>
      <c r="J443" s="87">
        <v>0</v>
      </c>
    </row>
    <row r="444" spans="1:11">
      <c r="A444" s="87" t="s">
        <v>327</v>
      </c>
      <c r="B444" s="87">
        <v>151798.91347480976</v>
      </c>
      <c r="C444" s="87">
        <v>0.77283153676594429</v>
      </c>
      <c r="D444" s="87">
        <v>0.25183704720827899</v>
      </c>
      <c r="E444" s="88">
        <v>0.29764868057094701</v>
      </c>
      <c r="F444" s="87">
        <v>10.880349110081763</v>
      </c>
      <c r="G444" s="87">
        <v>4.848180153058256</v>
      </c>
      <c r="H444" s="87">
        <v>0.80646951298675085</v>
      </c>
      <c r="I444" s="87">
        <v>0.62947092833698182</v>
      </c>
      <c r="J444" s="87">
        <v>0</v>
      </c>
    </row>
    <row r="445" spans="1:11">
      <c r="A445" s="87" t="s">
        <v>327</v>
      </c>
      <c r="B445" s="87">
        <v>5975.7572174447241</v>
      </c>
      <c r="C445" s="87">
        <v>0.79427936740133376</v>
      </c>
      <c r="D445" s="87">
        <v>1.0637731156743503E-2</v>
      </c>
      <c r="E445" s="88">
        <v>1.8004044583943997E-3</v>
      </c>
      <c r="F445" s="87">
        <v>251.23122519910271</v>
      </c>
      <c r="G445" s="87">
        <v>3.7777317360280982</v>
      </c>
      <c r="H445" s="87">
        <v>0.81167086962668722</v>
      </c>
      <c r="I445" s="87">
        <v>3.1277058528728738</v>
      </c>
      <c r="J445" s="87">
        <v>1.5033953237815487E-16</v>
      </c>
    </row>
    <row r="446" spans="1:11">
      <c r="A446" s="87" t="s">
        <v>327</v>
      </c>
      <c r="B446" s="87">
        <v>13369.884327816495</v>
      </c>
      <c r="C446" s="87">
        <v>1.7641531204629612</v>
      </c>
      <c r="D446" s="87">
        <v>2.2419749040786509E-2</v>
      </c>
      <c r="E446" s="88">
        <v>6.2148357819771091E-3</v>
      </c>
      <c r="F446" s="87">
        <v>270.41564428595444</v>
      </c>
      <c r="G446" s="87">
        <v>11.168906767651233</v>
      </c>
      <c r="H446" s="87">
        <v>0.79399961557417242</v>
      </c>
      <c r="I446" s="87">
        <v>2.800302862426884</v>
      </c>
      <c r="J446" s="87">
        <v>9.0872928733433843E-16</v>
      </c>
    </row>
    <row r="447" spans="1:11">
      <c r="A447" s="87" t="s">
        <v>327</v>
      </c>
      <c r="B447" s="87">
        <v>139840.54347283804</v>
      </c>
      <c r="C447" s="87">
        <v>1.807314568096565</v>
      </c>
      <c r="D447" s="87">
        <v>0.24461871455376297</v>
      </c>
      <c r="E447" s="88">
        <v>1.0794471631103468E-2</v>
      </c>
      <c r="F447" s="87">
        <v>25.248941151064191</v>
      </c>
      <c r="G447" s="87">
        <v>4.5301563506766218</v>
      </c>
      <c r="H447" s="87">
        <v>0.81596821801766339</v>
      </c>
      <c r="I447" s="87">
        <v>2.3365968804246924</v>
      </c>
      <c r="J447" s="87">
        <v>0</v>
      </c>
    </row>
    <row r="448" spans="1:11">
      <c r="A448" s="87" t="s">
        <v>327</v>
      </c>
      <c r="B448" s="87">
        <v>4438.4359219340558</v>
      </c>
      <c r="C448" s="87">
        <v>1.2406703432241384</v>
      </c>
      <c r="D448" s="87">
        <v>8.363749803156505E-3</v>
      </c>
      <c r="E448" s="88">
        <v>2.4692138629024019E-3</v>
      </c>
      <c r="F448" s="87">
        <v>509.15728963440557</v>
      </c>
      <c r="G448" s="87">
        <v>4.5671162010857245</v>
      </c>
      <c r="H448" s="87">
        <v>0.7866239170126017</v>
      </c>
      <c r="I448" s="87">
        <v>3.1696238129038599</v>
      </c>
      <c r="J448" s="87">
        <v>2.4542026778106444E-16</v>
      </c>
    </row>
    <row r="449" spans="1:10">
      <c r="A449" s="87" t="s">
        <v>327</v>
      </c>
      <c r="B449" s="87">
        <v>1463.3576719749433</v>
      </c>
      <c r="C449" s="87">
        <v>0.14040686618860185</v>
      </c>
      <c r="D449" s="87">
        <v>2.8578508331566091E-3</v>
      </c>
      <c r="E449" s="88">
        <v>3.1599309596845979E-3</v>
      </c>
      <c r="F449" s="87">
        <v>177.59810700928594</v>
      </c>
      <c r="G449" s="87">
        <v>4.5621297924201114</v>
      </c>
      <c r="H449" s="87">
        <v>0.79632015739333362</v>
      </c>
      <c r="I449" s="87">
        <v>5.506107656909796</v>
      </c>
      <c r="J449" s="87">
        <v>0</v>
      </c>
    </row>
    <row r="450" spans="1:10">
      <c r="A450" s="87" t="s">
        <v>327</v>
      </c>
      <c r="B450" s="87">
        <v>7427.7706629358672</v>
      </c>
      <c r="C450" s="87">
        <v>7.0370997358927614</v>
      </c>
      <c r="D450" s="87">
        <v>2.8940590703465822E-2</v>
      </c>
      <c r="E450" s="88">
        <v>6.5070775091795178E-4</v>
      </c>
      <c r="F450" s="87">
        <v>499.59754071643164</v>
      </c>
      <c r="G450" s="87">
        <v>7.23647705638448</v>
      </c>
      <c r="H450" s="87">
        <v>0.76752058198104189</v>
      </c>
      <c r="I450" s="87">
        <v>2.3085525413429493</v>
      </c>
      <c r="J450" s="87">
        <v>0</v>
      </c>
    </row>
    <row r="451" spans="1:10">
      <c r="A451" s="87" t="s">
        <v>327</v>
      </c>
      <c r="B451" s="87">
        <v>2766.0567664725095</v>
      </c>
      <c r="C451" s="87">
        <v>0.4778979983873336</v>
      </c>
      <c r="D451" s="87">
        <v>5.1749660121200441E-3</v>
      </c>
      <c r="E451" s="88">
        <v>1.9390718593920138E-3</v>
      </c>
      <c r="F451" s="87">
        <v>308.83493281828243</v>
      </c>
      <c r="G451" s="87">
        <v>4.0022634868055134</v>
      </c>
      <c r="H451" s="87">
        <v>0.77079051824727085</v>
      </c>
      <c r="I451" s="87">
        <v>4.2310201099297622</v>
      </c>
      <c r="J451" s="87">
        <v>2.0980191203223551E-16</v>
      </c>
    </row>
    <row r="452" spans="1:10">
      <c r="A452" s="87" t="s">
        <v>327</v>
      </c>
      <c r="B452" s="87">
        <v>38604.627107007567</v>
      </c>
      <c r="C452" s="87">
        <v>1.6047732429743067</v>
      </c>
      <c r="D452" s="87">
        <v>7.0155447363136614E-2</v>
      </c>
      <c r="E452" s="88">
        <v>3.4638430950814904E-2</v>
      </c>
      <c r="F452" s="87">
        <v>74.130865924664434</v>
      </c>
      <c r="G452" s="87">
        <v>5.3597384625840707</v>
      </c>
      <c r="H452" s="87">
        <v>0.80052996942000487</v>
      </c>
      <c r="I452" s="87">
        <v>1.5927472246962942</v>
      </c>
      <c r="J452" s="87">
        <v>0</v>
      </c>
    </row>
  </sheetData>
  <mergeCells count="3">
    <mergeCell ref="A3:A4"/>
    <mergeCell ref="J3:J4"/>
    <mergeCell ref="K3:K4"/>
  </mergeCells>
  <conditionalFormatting sqref="C5:D452">
    <cfRule type="cellIs" dxfId="393" priority="6" stopIfTrue="1" operator="lessThan">
      <formula>0.1</formula>
    </cfRule>
    <cfRule type="cellIs" dxfId="392" priority="14" stopIfTrue="1" operator="lessThan">
      <formula>1</formula>
    </cfRule>
    <cfRule type="cellIs" dxfId="391" priority="15" operator="lessThan">
      <formula>10</formula>
    </cfRule>
  </conditionalFormatting>
  <conditionalFormatting sqref="E5:E452">
    <cfRule type="cellIs" dxfId="390" priority="20" stopIfTrue="1" operator="lessThan">
      <formula>0.001</formula>
    </cfRule>
    <cfRule type="cellIs" dxfId="389" priority="21" stopIfTrue="1" operator="lessThan">
      <formula>0.01</formula>
    </cfRule>
    <cfRule type="cellIs" dxfId="388" priority="22" stopIfTrue="1" operator="lessThan">
      <formula>0.1</formula>
    </cfRule>
    <cfRule type="cellIs" dxfId="387" priority="23" operator="lessThan">
      <formula>10</formula>
    </cfRule>
  </conditionalFormatting>
  <conditionalFormatting sqref="F5:F452 H5:H452">
    <cfRule type="cellIs" dxfId="386" priority="7" stopIfTrue="1" operator="between">
      <formula>0.01</formula>
      <formula>-0.01</formula>
    </cfRule>
    <cfRule type="cellIs" dxfId="385" priority="8" stopIfTrue="1" operator="between">
      <formula>0.1</formula>
      <formula>-0.1</formula>
    </cfRule>
    <cfRule type="cellIs" dxfId="384" priority="17" stopIfTrue="1" operator="between">
      <formula>10</formula>
      <formula>-10</formula>
    </cfRule>
    <cfRule type="cellIs" dxfId="383" priority="18" stopIfTrue="1" operator="between">
      <formula>100</formula>
      <formula>-100</formula>
    </cfRule>
    <cfRule type="cellIs" dxfId="382" priority="19" operator="between">
      <formula>1000</formula>
      <formula>-1000</formula>
    </cfRule>
  </conditionalFormatting>
  <conditionalFormatting sqref="G5:G452 I5:I452">
    <cfRule type="cellIs" dxfId="381" priority="3" stopIfTrue="1" operator="lessThan">
      <formula>0.001</formula>
    </cfRule>
    <cfRule type="cellIs" dxfId="380" priority="4" stopIfTrue="1" operator="lessThan">
      <formula>0.01</formula>
    </cfRule>
    <cfRule type="cellIs" dxfId="379" priority="5" stopIfTrue="1" operator="lessThan">
      <formula>0.1</formula>
    </cfRule>
  </conditionalFormatting>
  <conditionalFormatting sqref="G5:G452 I5:J452">
    <cfRule type="cellIs" dxfId="378" priority="1" stopIfTrue="1" operator="lessThan">
      <formula>1</formula>
    </cfRule>
    <cfRule type="cellIs" dxfId="377" priority="2" operator="lessThan">
      <formula>10</formula>
    </cfRule>
  </conditionalFormatting>
  <conditionalFormatting sqref="H5:H452 F5:F452">
    <cfRule type="cellIs" dxfId="376" priority="16" stopIfTrue="1" operator="between">
      <formula>1</formula>
      <formula>-1</formula>
    </cfRule>
  </conditionalFormatting>
  <conditionalFormatting sqref="H5:H452">
    <cfRule type="cellIs" dxfId="375" priority="9" stopIfTrue="1" operator="lessThan">
      <formula>0.01</formula>
    </cfRule>
    <cfRule type="cellIs" dxfId="374" priority="10" stopIfTrue="1" operator="lessThan">
      <formula>0.1</formula>
    </cfRule>
    <cfRule type="cellIs" dxfId="373" priority="11" stopIfTrue="1" operator="lessThan">
      <formula>1</formula>
    </cfRule>
    <cfRule type="cellIs" dxfId="372" priority="12" stopIfTrue="1" operator="lessThan">
      <formula>10</formula>
    </cfRule>
    <cfRule type="cellIs" dxfId="371" priority="13" stopIfTrue="1" operator="greaterThanOrEqual">
      <formula>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35</vt:i4>
      </vt:variant>
    </vt:vector>
  </HeadingPairs>
  <TitlesOfParts>
    <vt:vector size="35" baseType="lpstr">
      <vt:lpstr>Solution U-Th</vt:lpstr>
      <vt:lpstr>LA U-Th</vt:lpstr>
      <vt:lpstr>LA U-Th Instrumental Settings</vt:lpstr>
      <vt:lpstr>LA U-Th cup configuration</vt:lpstr>
      <vt:lpstr>U-Pb calculated ages</vt:lpstr>
      <vt:lpstr>U-Pb age clusters</vt:lpstr>
      <vt:lpstr>234-238 initial measured</vt:lpstr>
      <vt:lpstr>U-Pb LA-ICPMS data pt 1</vt:lpstr>
      <vt:lpstr>U-Pb LA-ICPMS data pt 2</vt:lpstr>
      <vt:lpstr>Reference material LA-ICPMS pt1</vt:lpstr>
      <vt:lpstr>Reference material LA-ICPMS pt2</vt:lpstr>
      <vt:lpstr>U-Pb Meta Data</vt:lpstr>
      <vt:lpstr>Carbonate Summary</vt:lpstr>
      <vt:lpstr>SA01</vt:lpstr>
      <vt:lpstr>SA04</vt:lpstr>
      <vt:lpstr>SA05</vt:lpstr>
      <vt:lpstr>SA07</vt:lpstr>
      <vt:lpstr>SA09</vt:lpstr>
      <vt:lpstr>SA10</vt:lpstr>
      <vt:lpstr>SA11</vt:lpstr>
      <vt:lpstr>SA14</vt:lpstr>
      <vt:lpstr>SA17</vt:lpstr>
      <vt:lpstr>SA18</vt:lpstr>
      <vt:lpstr>SA19</vt:lpstr>
      <vt:lpstr>SA20</vt:lpstr>
      <vt:lpstr>SA21</vt:lpstr>
      <vt:lpstr>SA25</vt:lpstr>
      <vt:lpstr>SA26</vt:lpstr>
      <vt:lpstr>SA27</vt:lpstr>
      <vt:lpstr>SA30</vt:lpstr>
      <vt:lpstr>SA31</vt:lpstr>
      <vt:lpstr>SA32</vt:lpstr>
      <vt:lpstr>SA35</vt:lpstr>
      <vt:lpstr>SA40</vt:lpstr>
      <vt:lpstr>Fluid inclusion isotopes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Markowska</dc:creator>
  <cp:lastModifiedBy>Monika Markowska</cp:lastModifiedBy>
  <dcterms:created xsi:type="dcterms:W3CDTF">2024-11-12T15:01:02Z</dcterms:created>
  <dcterms:modified xsi:type="dcterms:W3CDTF">2025-01-28T17:59:45Z</dcterms:modified>
</cp:coreProperties>
</file>