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1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<sst xmlns="http://schemas.openxmlformats.org/spreadsheetml/2006/main" count="114" uniqueCount="39">
  <si>
    <r>
      <rPr>
        <b val="true"/>
        <sz val="12"/>
        <color rgb="FF000000"/>
        <rFont val="Arial"/>
        <family val="0"/>
        <charset val="1"/>
      </rPr>
      <t xml:space="preserve">Supplementary_Table13: Chromosome Y </t>
    </r>
    <r>
      <rPr>
        <b val="true"/>
        <i val="true"/>
        <sz val="12"/>
        <color rgb="FF000000"/>
        <rFont val="Arial"/>
        <family val="0"/>
        <charset val="1"/>
      </rPr>
      <t xml:space="preserve">de novo</t>
    </r>
    <r>
      <rPr>
        <b val="true"/>
        <sz val="12"/>
        <color rgb="FF000000"/>
        <rFont val="Arial"/>
        <family val="0"/>
        <charset val="1"/>
      </rPr>
      <t xml:space="preserve"> mutations and mutation rates</t>
    </r>
  </si>
  <si>
    <t xml:space="preserve">Total chrY assembly</t>
  </si>
  <si>
    <t xml:space="preserve">Male-specific Y regions (i.e., excluding PAR regions)</t>
  </si>
  <si>
    <t xml:space="preserve">Yq12 (incl. region from start of DYZ18 until start of PAR2) </t>
  </si>
  <si>
    <t xml:space="preserve">All euchromatic regions (X-degenerate, X-transposed and ampliconic)**</t>
  </si>
  <si>
    <t xml:space="preserve">X-degenerate regions</t>
  </si>
  <si>
    <t xml:space="preserve">SampleID</t>
  </si>
  <si>
    <t xml:space="preserve">Generation</t>
  </si>
  <si>
    <t xml:space="preserve">Region size (bp)</t>
  </si>
  <si>
    <t xml:space="preserve">Flagged bp*</t>
  </si>
  <si>
    <t xml:space="preserve">Flagged %</t>
  </si>
  <si>
    <t xml:space="preserve">Accessible bp</t>
  </si>
  <si>
    <t xml:space="preserve">All de novo variants</t>
  </si>
  <si>
    <t xml:space="preserve">SNVs</t>
  </si>
  <si>
    <t xml:space="preserve">SNVs w/o GeneConv (200+200bp flanks)</t>
  </si>
  <si>
    <t xml:space="preserve">indels</t>
  </si>
  <si>
    <t xml:space="preserve">SVs</t>
  </si>
  <si>
    <t xml:space="preserve">All de novo variants rate (mutations/bp/generation)</t>
  </si>
  <si>
    <t xml:space="preserve">SNV rate (mutations/bp/generation)</t>
  </si>
  <si>
    <t xml:space="preserve">SNV rate excl. putative gene conversions (mutations/bp/generation)</t>
  </si>
  <si>
    <t xml:space="preserve">indel rate (mutations/bp/generation)</t>
  </si>
  <si>
    <t xml:space="preserve">SV rate (mutations/bp/generation)</t>
  </si>
  <si>
    <t xml:space="preserve">NA12889</t>
  </si>
  <si>
    <t xml:space="preserve">G1</t>
  </si>
  <si>
    <t xml:space="preserve">na</t>
  </si>
  <si>
    <t xml:space="preserve">NA12877</t>
  </si>
  <si>
    <t xml:space="preserve">G2</t>
  </si>
  <si>
    <t xml:space="preserve">NA12882</t>
  </si>
  <si>
    <t xml:space="preserve">G3</t>
  </si>
  <si>
    <t xml:space="preserve">NA12883</t>
  </si>
  <si>
    <t xml:space="preserve">NA12884</t>
  </si>
  <si>
    <t xml:space="preserve">NA12886</t>
  </si>
  <si>
    <t xml:space="preserve">Average  no. of events per Y transmission</t>
  </si>
  <si>
    <t xml:space="preserve">Average mutation rate (mutations/bp/generation)</t>
  </si>
  <si>
    <t xml:space="preserve">95% CI lower bound (mutations/bp/generation)</t>
  </si>
  <si>
    <t xml:space="preserve">95% CI upper bound (mutations/bp/generation)</t>
  </si>
  <si>
    <t xml:space="preserve">* - flagger and NucFreq flagged regions combined</t>
  </si>
  <si>
    <t xml:space="preserve">** - for NA12886 does not include the separate AMPL7 contig</t>
  </si>
  <si>
    <t xml:space="preserve">na - G1 NA12889 Y assembly was used as a reference for variant calling, hence no variant calls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</si>
</sst>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"/>
    <numFmt numFmtId="166" formatCode="0"/>
    <numFmt numFmtId="167" formatCode="0.000000000"/>
    <numFmt numFmtId="168" formatCode="0.00000000"/>
    <numFmt numFmtId="169" formatCode="_(* #,##0_);_(* \(#,##0\);_(* \-??_);_(@_)"/>
    <numFmt numFmtId="170" formatCode="_(* #,##0.00_);_(* \(#,##0.00\);_(* \-??_);_(@_)"/>
    <numFmt numFmtId="171" formatCode="0.000E+00"/>
    <numFmt numFmtId="172" formatCode="0.00E+00"/>
    <numFmt numFmtId="173" formatCode="0.0"/>
  </numFmts>
  <fonts count="8">
    <font>
      <sz val="12"/>
      <color rgb="FF000000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sz val="12"/>
      <color rgb="FF000000"/>
      <name val="Aptos Narrow"/>
      <family val="0"/>
      <charset val="1"/>
    </font>
    <font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3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5" activeCellId="0" sqref="A25"/>
    </sheetView>
  </sheetViews>
  <sheetFormatPr defaultRowHeight="15" zeroHeight="false" outlineLevelRow="0" outlineLevelCol="0"/>
  <cols>
    <col collapsed="false" customWidth="true" hidden="false" outlineLevel="0" max="1" min="1" style="0" width="42.13"/>
    <col collapsed="false" customWidth="true" hidden="false" outlineLevel="0" max="3" min="2" style="0" width="10.5"/>
    <col collapsed="false" customWidth="true" hidden="false" outlineLevel="0" max="4" min="4" style="0" width="11"/>
    <col collapsed="false" customWidth="true" hidden="false" outlineLevel="0" max="5" min="5" style="0" width="9.5"/>
    <col collapsed="false" customWidth="true" hidden="false" outlineLevel="0" max="6" min="6" style="0" width="10.5"/>
    <col collapsed="false" customWidth="true" hidden="false" outlineLevel="0" max="7" min="7" style="0" width="10.63"/>
    <col collapsed="false" customWidth="true" hidden="false" outlineLevel="0" max="8" min="8" style="0" width="9.5"/>
    <col collapsed="false" customWidth="true" hidden="false" outlineLevel="0" max="10" min="9" style="0" width="10.5"/>
    <col collapsed="false" customWidth="true" hidden="false" outlineLevel="0" max="11" min="11" style="0" width="7.37"/>
    <col collapsed="false" customWidth="true" hidden="false" outlineLevel="0" max="12" min="12" style="0" width="10.5"/>
    <col collapsed="false" customWidth="true" hidden="false" outlineLevel="0" max="13" min="13" style="0" width="13"/>
    <col collapsed="false" customWidth="true" hidden="false" outlineLevel="0" max="14" min="14" style="0" width="10.5"/>
    <col collapsed="false" customWidth="true" hidden="false" outlineLevel="0" max="15" min="15" style="0" width="12.13"/>
    <col collapsed="false" customWidth="true" hidden="false" outlineLevel="0" max="16" min="16" style="0" width="16.5"/>
    <col collapsed="false" customWidth="true" hidden="false" outlineLevel="0" max="17" min="17" style="0" width="20.13"/>
    <col collapsed="false" customWidth="true" hidden="false" outlineLevel="0" max="19" min="18" style="0" width="14.63"/>
    <col collapsed="false" customWidth="true" hidden="false" outlineLevel="0" max="28" min="20" style="0" width="10.5"/>
    <col collapsed="false" customWidth="false" hidden="false" outlineLevel="0" max="29" min="29" style="0" width="11.37"/>
    <col collapsed="false" customWidth="true" hidden="false" outlineLevel="0" max="31" min="30" style="0" width="13.75"/>
    <col collapsed="false" customWidth="true" hidden="false" outlineLevel="0" max="33" min="32" style="0" width="12"/>
    <col collapsed="false" customWidth="true" hidden="false" outlineLevel="0" max="41" min="34" style="0" width="10.5"/>
    <col collapsed="false" customWidth="true" hidden="false" outlineLevel="0" max="42" min="42" style="0" width="12.63"/>
    <col collapsed="false" customWidth="true" hidden="false" outlineLevel="0" max="44" min="43" style="0" width="12.13"/>
    <col collapsed="false" customWidth="true" hidden="false" outlineLevel="0" max="52" min="45" style="0" width="10.5"/>
    <col collapsed="false" customWidth="true" hidden="false" outlineLevel="0" max="53" min="53" style="0" width="17"/>
    <col collapsed="false" customWidth="true" hidden="false" outlineLevel="0" max="55" min="54" style="0" width="10.5"/>
    <col collapsed="false" customWidth="true" hidden="false" outlineLevel="0" max="1025" min="56" style="0" width="11.25"/>
  </cols>
  <sheetData>
    <row r="1" customFormat="false" ht="15.75" hidden="false" customHeight="true" outlineLevel="0" collapsed="false">
      <c r="A1" s="1" t="s">
        <v>0</v>
      </c>
    </row>
    <row r="2" customFormat="false" ht="15.7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customFormat="false" ht="15.75" hidden="false" customHeight="true" outlineLevel="0" collapsed="false">
      <c r="C3" s="4" t="s">
        <v>1</v>
      </c>
      <c r="D3" s="4"/>
      <c r="E3" s="4"/>
      <c r="F3" s="5" t="s">
        <v>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4" t="s">
        <v>4</v>
      </c>
      <c r="AI3" s="4"/>
      <c r="AJ3" s="4"/>
      <c r="AK3" s="4"/>
      <c r="AL3" s="4"/>
      <c r="AM3" s="4"/>
      <c r="AN3" s="4"/>
      <c r="AO3" s="4"/>
      <c r="AP3" s="4"/>
      <c r="AQ3" s="4"/>
      <c r="AR3" s="4"/>
      <c r="AS3" s="5" t="s">
        <v>5</v>
      </c>
      <c r="AT3" s="5"/>
      <c r="AU3" s="5"/>
      <c r="AV3" s="5"/>
      <c r="AW3" s="5"/>
      <c r="AX3" s="5"/>
      <c r="AY3" s="5"/>
      <c r="AZ3" s="5"/>
      <c r="BA3" s="5"/>
      <c r="BB3" s="5"/>
      <c r="BC3" s="5"/>
    </row>
    <row r="4" customFormat="false" ht="75.75" hidden="false" customHeight="true" outlineLevel="0" collapsed="false">
      <c r="A4" s="6" t="s">
        <v>6</v>
      </c>
      <c r="B4" s="7" t="s">
        <v>7</v>
      </c>
      <c r="C4" s="8" t="s">
        <v>8</v>
      </c>
      <c r="D4" s="9" t="s">
        <v>9</v>
      </c>
      <c r="E4" s="10" t="s">
        <v>10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10" t="s">
        <v>21</v>
      </c>
      <c r="T4" s="8" t="s">
        <v>8</v>
      </c>
      <c r="U4" s="9" t="s">
        <v>9</v>
      </c>
      <c r="V4" s="9" t="s">
        <v>10</v>
      </c>
      <c r="W4" s="9" t="s">
        <v>11</v>
      </c>
      <c r="X4" s="9" t="s">
        <v>12</v>
      </c>
      <c r="Y4" s="9" t="s">
        <v>13</v>
      </c>
      <c r="Z4" s="9" t="s">
        <v>14</v>
      </c>
      <c r="AA4" s="9" t="s">
        <v>15</v>
      </c>
      <c r="AB4" s="9" t="s">
        <v>16</v>
      </c>
      <c r="AC4" s="9" t="s">
        <v>17</v>
      </c>
      <c r="AD4" s="9" t="s">
        <v>18</v>
      </c>
      <c r="AE4" s="9" t="s">
        <v>19</v>
      </c>
      <c r="AF4" s="9" t="s">
        <v>20</v>
      </c>
      <c r="AG4" s="10" t="s">
        <v>21</v>
      </c>
      <c r="AH4" s="8" t="s">
        <v>8</v>
      </c>
      <c r="AI4" s="9" t="s">
        <v>9</v>
      </c>
      <c r="AJ4" s="9" t="s">
        <v>10</v>
      </c>
      <c r="AK4" s="9" t="s">
        <v>11</v>
      </c>
      <c r="AL4" s="9" t="s">
        <v>12</v>
      </c>
      <c r="AM4" s="9" t="s">
        <v>13</v>
      </c>
      <c r="AN4" s="9" t="s">
        <v>15</v>
      </c>
      <c r="AO4" s="9" t="s">
        <v>16</v>
      </c>
      <c r="AP4" s="9" t="s">
        <v>17</v>
      </c>
      <c r="AQ4" s="9" t="s">
        <v>18</v>
      </c>
      <c r="AR4" s="10" t="s">
        <v>20</v>
      </c>
      <c r="AS4" s="8" t="s">
        <v>8</v>
      </c>
      <c r="AT4" s="9" t="s">
        <v>9</v>
      </c>
      <c r="AU4" s="9" t="s">
        <v>10</v>
      </c>
      <c r="AV4" s="9" t="s">
        <v>11</v>
      </c>
      <c r="AW4" s="9" t="s">
        <v>12</v>
      </c>
      <c r="AX4" s="9" t="s">
        <v>13</v>
      </c>
      <c r="AY4" s="9" t="s">
        <v>15</v>
      </c>
      <c r="AZ4" s="9" t="s">
        <v>16</v>
      </c>
      <c r="BA4" s="9" t="s">
        <v>17</v>
      </c>
      <c r="BB4" s="9" t="s">
        <v>18</v>
      </c>
      <c r="BC4" s="10" t="s">
        <v>20</v>
      </c>
    </row>
    <row r="5" customFormat="false" ht="15.75" hidden="false" customHeight="true" outlineLevel="0" collapsed="false">
      <c r="A5" s="11" t="s">
        <v>22</v>
      </c>
      <c r="B5" s="12" t="s">
        <v>23</v>
      </c>
      <c r="C5" s="13" t="n">
        <v>51606212</v>
      </c>
      <c r="D5" s="14" t="n">
        <v>117027</v>
      </c>
      <c r="E5" s="15" t="n">
        <f aca="false">(D5/C5)*100</f>
        <v>0.226769211427492</v>
      </c>
      <c r="F5" s="16" t="n">
        <v>48849570</v>
      </c>
      <c r="G5" s="14" t="n">
        <v>26342</v>
      </c>
      <c r="H5" s="17" t="n">
        <f aca="false">(G5/F5)*100</f>
        <v>0.0539247326025592</v>
      </c>
      <c r="I5" s="18" t="n">
        <f aca="false">F5-G5</f>
        <v>48823228</v>
      </c>
      <c r="J5" s="14" t="s">
        <v>24</v>
      </c>
      <c r="K5" s="14" t="s">
        <v>24</v>
      </c>
      <c r="L5" s="14" t="s">
        <v>24</v>
      </c>
      <c r="M5" s="14" t="s">
        <v>24</v>
      </c>
      <c r="N5" s="14" t="s">
        <v>24</v>
      </c>
      <c r="O5" s="14" t="s">
        <v>24</v>
      </c>
      <c r="P5" s="14" t="s">
        <v>24</v>
      </c>
      <c r="Q5" s="14" t="s">
        <v>24</v>
      </c>
      <c r="R5" s="14" t="s">
        <v>24</v>
      </c>
      <c r="S5" s="19" t="s">
        <v>24</v>
      </c>
      <c r="T5" s="13" t="n">
        <v>23816796</v>
      </c>
      <c r="U5" s="14" t="n">
        <v>2474</v>
      </c>
      <c r="V5" s="17" t="n">
        <f aca="false">(U5/T5)*100</f>
        <v>0.0103876272862227</v>
      </c>
      <c r="W5" s="18" t="n">
        <f aca="false">T5-U5</f>
        <v>23814322</v>
      </c>
      <c r="X5" s="14" t="s">
        <v>24</v>
      </c>
      <c r="Y5" s="14" t="s">
        <v>24</v>
      </c>
      <c r="Z5" s="14" t="s">
        <v>24</v>
      </c>
      <c r="AA5" s="14" t="s">
        <v>24</v>
      </c>
      <c r="AB5" s="14" t="s">
        <v>24</v>
      </c>
      <c r="AC5" s="14" t="s">
        <v>24</v>
      </c>
      <c r="AD5" s="14" t="s">
        <v>24</v>
      </c>
      <c r="AE5" s="14" t="s">
        <v>24</v>
      </c>
      <c r="AF5" s="14" t="s">
        <v>24</v>
      </c>
      <c r="AG5" s="19" t="s">
        <v>24</v>
      </c>
      <c r="AH5" s="13" t="n">
        <v>22262460</v>
      </c>
      <c r="AI5" s="14" t="n">
        <v>18387</v>
      </c>
      <c r="AJ5" s="17" t="n">
        <f aca="false">(AI5/AH5)*100</f>
        <v>0.0825919507547683</v>
      </c>
      <c r="AK5" s="14" t="n">
        <f aca="false">AH5-AI5</f>
        <v>22244073</v>
      </c>
      <c r="AL5" s="14" t="s">
        <v>24</v>
      </c>
      <c r="AM5" s="14" t="s">
        <v>24</v>
      </c>
      <c r="AN5" s="14" t="s">
        <v>24</v>
      </c>
      <c r="AO5" s="14" t="s">
        <v>24</v>
      </c>
      <c r="AP5" s="14" t="s">
        <v>24</v>
      </c>
      <c r="AQ5" s="14" t="s">
        <v>24</v>
      </c>
      <c r="AR5" s="19" t="s">
        <v>24</v>
      </c>
      <c r="AS5" s="13" t="n">
        <v>8613049</v>
      </c>
      <c r="AT5" s="14" t="n">
        <v>0</v>
      </c>
      <c r="AU5" s="17" t="n">
        <f aca="false">(AT5/AS5)*100</f>
        <v>0</v>
      </c>
      <c r="AV5" s="14" t="n">
        <f aca="false">AS5-AT5</f>
        <v>8613049</v>
      </c>
      <c r="AW5" s="14" t="s">
        <v>24</v>
      </c>
      <c r="AX5" s="14" t="s">
        <v>24</v>
      </c>
      <c r="AY5" s="14" t="s">
        <v>24</v>
      </c>
      <c r="AZ5" s="14" t="s">
        <v>24</v>
      </c>
      <c r="BA5" s="14" t="s">
        <v>24</v>
      </c>
      <c r="BB5" s="14" t="s">
        <v>24</v>
      </c>
      <c r="BC5" s="19" t="s">
        <v>24</v>
      </c>
    </row>
    <row r="6" customFormat="false" ht="15.75" hidden="false" customHeight="true" outlineLevel="0" collapsed="false">
      <c r="A6" s="11" t="s">
        <v>25</v>
      </c>
      <c r="B6" s="12" t="s">
        <v>26</v>
      </c>
      <c r="C6" s="13" t="n">
        <v>51661341</v>
      </c>
      <c r="D6" s="14" t="n">
        <v>701347</v>
      </c>
      <c r="E6" s="15" t="n">
        <f aca="false">(D6/C6)*100</f>
        <v>1.35758574288654</v>
      </c>
      <c r="F6" s="16" t="n">
        <v>48799788</v>
      </c>
      <c r="G6" s="14" t="n">
        <v>169185</v>
      </c>
      <c r="H6" s="17" t="n">
        <f aca="false">(G6/F6)*100</f>
        <v>0.346692079891822</v>
      </c>
      <c r="I6" s="18" t="n">
        <f aca="false">F6-G6</f>
        <v>48630603</v>
      </c>
      <c r="J6" s="18" t="n">
        <f aca="false">K6+M6+N6</f>
        <v>16</v>
      </c>
      <c r="K6" s="18" t="n">
        <v>10</v>
      </c>
      <c r="L6" s="18" t="n">
        <v>7</v>
      </c>
      <c r="M6" s="18" t="n">
        <v>3</v>
      </c>
      <c r="N6" s="18" t="n">
        <v>3</v>
      </c>
      <c r="O6" s="20" t="n">
        <f aca="false">J6/I6</f>
        <v>3.29010931655526E-007</v>
      </c>
      <c r="P6" s="20" t="n">
        <f aca="false">K6/I6</f>
        <v>2.05631832284704E-007</v>
      </c>
      <c r="Q6" s="20" t="n">
        <f aca="false">L6/I6</f>
        <v>1.43942282599292E-007</v>
      </c>
      <c r="R6" s="20" t="n">
        <f aca="false">M6/I6</f>
        <v>6.16895496854111E-008</v>
      </c>
      <c r="S6" s="21" t="n">
        <f aca="false">N6/I6</f>
        <v>6.16895496854111E-008</v>
      </c>
      <c r="T6" s="13" t="n">
        <v>23766804</v>
      </c>
      <c r="U6" s="14" t="n">
        <v>145701</v>
      </c>
      <c r="V6" s="17" t="n">
        <f aca="false">(U6/T6)*100</f>
        <v>0.613044143419536</v>
      </c>
      <c r="W6" s="18" t="n">
        <f aca="false">T6-U6</f>
        <v>23621103</v>
      </c>
      <c r="X6" s="18" t="n">
        <f aca="false">Y6+AA6+AB6</f>
        <v>11</v>
      </c>
      <c r="Y6" s="18" t="n">
        <v>8</v>
      </c>
      <c r="Z6" s="18" t="n">
        <v>5</v>
      </c>
      <c r="AA6" s="18" t="n">
        <v>0</v>
      </c>
      <c r="AB6" s="18" t="n">
        <v>3</v>
      </c>
      <c r="AC6" s="22" t="n">
        <f aca="false">X6/W6</f>
        <v>4.65685281504424E-007</v>
      </c>
      <c r="AD6" s="22" t="n">
        <f aca="false">Y6/W6</f>
        <v>3.3868020473049E-007</v>
      </c>
      <c r="AE6" s="22" t="n">
        <f aca="false">Z6/W6</f>
        <v>2.11675127956556E-007</v>
      </c>
      <c r="AF6" s="22" t="n">
        <f aca="false">AA6/W6</f>
        <v>0</v>
      </c>
      <c r="AG6" s="23" t="n">
        <f aca="false">AB6/W6</f>
        <v>1.27005076773934E-007</v>
      </c>
      <c r="AH6" s="13" t="n">
        <v>22262660</v>
      </c>
      <c r="AI6" s="14" t="n">
        <v>20088</v>
      </c>
      <c r="AJ6" s="17" t="n">
        <f aca="false">(AI6/AH6)*100</f>
        <v>0.0902318051841065</v>
      </c>
      <c r="AK6" s="14" t="n">
        <f aca="false">AH6-AI6</f>
        <v>22242572</v>
      </c>
      <c r="AL6" s="14" t="n">
        <f aca="false">AM6+AN6+AO6</f>
        <v>4</v>
      </c>
      <c r="AM6" s="14" t="n">
        <v>1</v>
      </c>
      <c r="AN6" s="14" t="n">
        <v>3</v>
      </c>
      <c r="AO6" s="14" t="n">
        <v>0</v>
      </c>
      <c r="AP6" s="14" t="n">
        <f aca="false">AL6/AK6</f>
        <v>1.79835317606255E-007</v>
      </c>
      <c r="AQ6" s="14" t="n">
        <f aca="false">AM6/AK6</f>
        <v>4.49588294015638E-008</v>
      </c>
      <c r="AR6" s="19" t="n">
        <f aca="false">AN6/AK6</f>
        <v>1.34876488204691E-007</v>
      </c>
      <c r="AS6" s="13" t="n">
        <v>8613130</v>
      </c>
      <c r="AT6" s="14" t="n">
        <v>1699</v>
      </c>
      <c r="AU6" s="17" t="n">
        <f aca="false">(AT6/AS6)*100</f>
        <v>0.0197256978589665</v>
      </c>
      <c r="AV6" s="14" t="n">
        <f aca="false">AS6-AT6</f>
        <v>8611431</v>
      </c>
      <c r="AW6" s="14" t="n">
        <f aca="false">AX6+AY6+AZ6</f>
        <v>3</v>
      </c>
      <c r="AX6" s="14" t="n">
        <v>1</v>
      </c>
      <c r="AY6" s="14" t="n">
        <v>2</v>
      </c>
      <c r="AZ6" s="14" t="n">
        <v>0</v>
      </c>
      <c r="BA6" s="14" t="n">
        <f aca="false">AW6/AV6</f>
        <v>3.4837415523622E-007</v>
      </c>
      <c r="BB6" s="14" t="n">
        <f aca="false">AX6/AV6</f>
        <v>1.16124718412073E-007</v>
      </c>
      <c r="BC6" s="19" t="n">
        <f aca="false">AY6/AV6</f>
        <v>2.32249436824147E-007</v>
      </c>
    </row>
    <row r="7" customFormat="false" ht="15.75" hidden="false" customHeight="true" outlineLevel="0" collapsed="false">
      <c r="A7" s="11" t="s">
        <v>27</v>
      </c>
      <c r="B7" s="12" t="s">
        <v>28</v>
      </c>
      <c r="C7" s="13" t="n">
        <v>52222577</v>
      </c>
      <c r="D7" s="14" t="n">
        <v>1176653</v>
      </c>
      <c r="E7" s="15" t="n">
        <f aca="false">(D7/C7)*100</f>
        <v>2.25315001211066</v>
      </c>
      <c r="F7" s="13" t="n">
        <v>49231333</v>
      </c>
      <c r="G7" s="14" t="n">
        <v>655742</v>
      </c>
      <c r="H7" s="17" t="n">
        <f aca="false">(G7/F7)*100</f>
        <v>1.33196068446897</v>
      </c>
      <c r="I7" s="18" t="n">
        <f aca="false">F7-G7</f>
        <v>48575591</v>
      </c>
      <c r="J7" s="18" t="n">
        <f aca="false">K7+M7+N7</f>
        <v>8</v>
      </c>
      <c r="K7" s="18" t="n">
        <v>7</v>
      </c>
      <c r="L7" s="18" t="n">
        <v>7</v>
      </c>
      <c r="M7" s="18" t="n">
        <v>1</v>
      </c>
      <c r="N7" s="18" t="n">
        <v>0</v>
      </c>
      <c r="O7" s="20" t="n">
        <f aca="false">J7/I7</f>
        <v>1.64691768752747E-007</v>
      </c>
      <c r="P7" s="20" t="n">
        <f aca="false">K7/I7</f>
        <v>1.44105297658653E-007</v>
      </c>
      <c r="Q7" s="20" t="n">
        <f aca="false">L7/I7</f>
        <v>1.44105297658653E-007</v>
      </c>
      <c r="R7" s="20" t="n">
        <f aca="false">M7/I7</f>
        <v>2.05864710940933E-008</v>
      </c>
      <c r="S7" s="21" t="n">
        <f aca="false">N7/I7</f>
        <v>0</v>
      </c>
      <c r="T7" s="13" t="n">
        <v>24186970</v>
      </c>
      <c r="U7" s="14" t="n">
        <v>483178</v>
      </c>
      <c r="V7" s="17" t="n">
        <f aca="false">(U7/T7)*100</f>
        <v>1.99767891554833</v>
      </c>
      <c r="W7" s="18" t="n">
        <f aca="false">T7-U7</f>
        <v>23703792</v>
      </c>
      <c r="X7" s="18" t="n">
        <f aca="false">Y7+AA7+AB7</f>
        <v>7</v>
      </c>
      <c r="Y7" s="18" t="n">
        <v>7</v>
      </c>
      <c r="Z7" s="18" t="n">
        <v>7</v>
      </c>
      <c r="AA7" s="18" t="n">
        <v>0</v>
      </c>
      <c r="AB7" s="18" t="n">
        <v>0</v>
      </c>
      <c r="AC7" s="22" t="n">
        <f aca="false">X7/W7</f>
        <v>2.95311399965035E-007</v>
      </c>
      <c r="AD7" s="22" t="n">
        <f aca="false">Y7/W7</f>
        <v>2.95311399965035E-007</v>
      </c>
      <c r="AE7" s="22" t="n">
        <f aca="false">Z7/W7</f>
        <v>2.95311399965035E-007</v>
      </c>
      <c r="AF7" s="22" t="n">
        <f aca="false">AA7/W7</f>
        <v>0</v>
      </c>
      <c r="AG7" s="23" t="n">
        <f aca="false">AB7/W7</f>
        <v>0</v>
      </c>
      <c r="AH7" s="13" t="n">
        <v>22262539</v>
      </c>
      <c r="AI7" s="14" t="n">
        <v>122397</v>
      </c>
      <c r="AJ7" s="17" t="n">
        <f aca="false">(AI7/AH7)*100</f>
        <v>0.549789042480734</v>
      </c>
      <c r="AK7" s="14" t="n">
        <f aca="false">AH7-AI7</f>
        <v>22140142</v>
      </c>
      <c r="AL7" s="14" t="n">
        <f aca="false">AM7+AN7+AO7</f>
        <v>1</v>
      </c>
      <c r="AM7" s="14" t="n">
        <v>0</v>
      </c>
      <c r="AN7" s="14" t="n">
        <v>1</v>
      </c>
      <c r="AO7" s="14" t="n">
        <v>0</v>
      </c>
      <c r="AP7" s="14" t="n">
        <f aca="false">AL7/AK7</f>
        <v>4.51668286499698E-008</v>
      </c>
      <c r="AQ7" s="14" t="n">
        <f aca="false">AM7/AK7</f>
        <v>0</v>
      </c>
      <c r="AR7" s="19" t="n">
        <f aca="false">AN7/AK7</f>
        <v>4.51668286499698E-008</v>
      </c>
      <c r="AS7" s="13" t="n">
        <v>8613096</v>
      </c>
      <c r="AT7" s="14" t="n">
        <v>13577</v>
      </c>
      <c r="AU7" s="17" t="n">
        <f aca="false">(AT7/AS7)*100</f>
        <v>0.157632052400205</v>
      </c>
      <c r="AV7" s="14" t="n">
        <f aca="false">AS7-AT7</f>
        <v>8599519</v>
      </c>
      <c r="AW7" s="14" t="n">
        <f aca="false">AX7+AY7+AZ7</f>
        <v>0</v>
      </c>
      <c r="AX7" s="14" t="n">
        <v>0</v>
      </c>
      <c r="AY7" s="14" t="n">
        <v>0</v>
      </c>
      <c r="AZ7" s="14" t="n">
        <v>0</v>
      </c>
      <c r="BA7" s="14" t="n">
        <f aca="false">AW7/AV7</f>
        <v>0</v>
      </c>
      <c r="BB7" s="14" t="n">
        <f aca="false">AX7/AV7</f>
        <v>0</v>
      </c>
      <c r="BC7" s="19" t="n">
        <f aca="false">AY7/AV7</f>
        <v>0</v>
      </c>
    </row>
    <row r="8" customFormat="false" ht="15.75" hidden="false" customHeight="true" outlineLevel="0" collapsed="false">
      <c r="A8" s="11" t="s">
        <v>29</v>
      </c>
      <c r="B8" s="12" t="s">
        <v>28</v>
      </c>
      <c r="C8" s="13" t="n">
        <v>51642264</v>
      </c>
      <c r="D8" s="14" t="n">
        <v>616332</v>
      </c>
      <c r="E8" s="15" t="n">
        <f aca="false">(D8/C8)*100</f>
        <v>1.19346432991396</v>
      </c>
      <c r="F8" s="13" t="n">
        <v>48876979</v>
      </c>
      <c r="G8" s="14" t="n">
        <v>310383</v>
      </c>
      <c r="H8" s="17" t="n">
        <f aca="false">(G8/F8)*100</f>
        <v>0.635029018466956</v>
      </c>
      <c r="I8" s="18" t="n">
        <f aca="false">F8-G8</f>
        <v>48566596</v>
      </c>
      <c r="J8" s="18" t="n">
        <f aca="false">K8+M8+N8</f>
        <v>13</v>
      </c>
      <c r="K8" s="18" t="n">
        <v>11</v>
      </c>
      <c r="L8" s="18" t="n">
        <v>8</v>
      </c>
      <c r="M8" s="18" t="n">
        <v>1</v>
      </c>
      <c r="N8" s="18" t="n">
        <v>1</v>
      </c>
      <c r="O8" s="20" t="n">
        <f aca="false">J8/I8</f>
        <v>2.67673690781211E-007</v>
      </c>
      <c r="P8" s="20" t="n">
        <f aca="false">K8/I8</f>
        <v>2.26493122968717E-007</v>
      </c>
      <c r="Q8" s="20" t="n">
        <f aca="false">L8/I8</f>
        <v>1.64722271249976E-007</v>
      </c>
      <c r="R8" s="20" t="n">
        <f aca="false">M8/I8</f>
        <v>2.0590283906247E-008</v>
      </c>
      <c r="S8" s="21" t="n">
        <f aca="false">N8/I8</f>
        <v>2.0590283906247E-008</v>
      </c>
      <c r="T8" s="13" t="n">
        <v>23844068</v>
      </c>
      <c r="U8" s="14" t="n">
        <v>145197</v>
      </c>
      <c r="V8" s="17" t="n">
        <f aca="false">(U8/T8)*100</f>
        <v>0.608943910074405</v>
      </c>
      <c r="W8" s="18" t="n">
        <f aca="false">T8-U8</f>
        <v>23698871</v>
      </c>
      <c r="X8" s="18" t="n">
        <f aca="false">Y8+AA8+AB8</f>
        <v>12</v>
      </c>
      <c r="Y8" s="18" t="n">
        <v>11</v>
      </c>
      <c r="Z8" s="18" t="n">
        <v>8</v>
      </c>
      <c r="AA8" s="18" t="n">
        <v>0</v>
      </c>
      <c r="AB8" s="18" t="n">
        <v>1</v>
      </c>
      <c r="AC8" s="22" t="n">
        <f aca="false">X8/W8</f>
        <v>5.06353235139345E-007</v>
      </c>
      <c r="AD8" s="22" t="n">
        <f aca="false">Y8/W8</f>
        <v>4.64157132211066E-007</v>
      </c>
      <c r="AE8" s="22" t="n">
        <f aca="false">Z8/W8</f>
        <v>3.3756882342623E-007</v>
      </c>
      <c r="AF8" s="22" t="n">
        <f aca="false">AA8/W8</f>
        <v>0</v>
      </c>
      <c r="AG8" s="23" t="n">
        <f aca="false">AB8/W8</f>
        <v>4.21961029282787E-008</v>
      </c>
      <c r="AH8" s="13" t="n">
        <v>22262502</v>
      </c>
      <c r="AI8" s="14" t="n">
        <v>133194</v>
      </c>
      <c r="AJ8" s="17" t="n">
        <f aca="false">(AI8/AH8)*100</f>
        <v>0.59828854816049</v>
      </c>
      <c r="AK8" s="14" t="n">
        <f aca="false">AH8-AI8</f>
        <v>22129308</v>
      </c>
      <c r="AL8" s="14" t="n">
        <f aca="false">AM8+AN8+AO8</f>
        <v>1</v>
      </c>
      <c r="AM8" s="14" t="n">
        <v>0</v>
      </c>
      <c r="AN8" s="14" t="n">
        <v>1</v>
      </c>
      <c r="AO8" s="14" t="n">
        <v>0</v>
      </c>
      <c r="AP8" s="14" t="n">
        <f aca="false">AL8/AK8</f>
        <v>4.51889412899852E-008</v>
      </c>
      <c r="AQ8" s="14" t="n">
        <f aca="false">AM8/AK8</f>
        <v>0</v>
      </c>
      <c r="AR8" s="19" t="n">
        <f aca="false">AN8/AK8</f>
        <v>4.51889412899852E-008</v>
      </c>
      <c r="AS8" s="13" t="n">
        <v>8613085</v>
      </c>
      <c r="AT8" s="14" t="n">
        <v>7206</v>
      </c>
      <c r="AU8" s="17" t="n">
        <f aca="false">(AT8/AS8)*100</f>
        <v>0.0836634028341761</v>
      </c>
      <c r="AV8" s="14" t="n">
        <f aca="false">AS8-AT8</f>
        <v>8605879</v>
      </c>
      <c r="AW8" s="14" t="n">
        <f aca="false">AX8+AY8+AZ8</f>
        <v>0</v>
      </c>
      <c r="AX8" s="14" t="n">
        <v>0</v>
      </c>
      <c r="AY8" s="14" t="n">
        <v>0</v>
      </c>
      <c r="AZ8" s="14" t="n">
        <v>0</v>
      </c>
      <c r="BA8" s="14" t="n">
        <f aca="false">AW8/AV8</f>
        <v>0</v>
      </c>
      <c r="BB8" s="14" t="n">
        <f aca="false">AX8/AV8</f>
        <v>0</v>
      </c>
      <c r="BC8" s="19" t="n">
        <f aca="false">AY8/AV8</f>
        <v>0</v>
      </c>
    </row>
    <row r="9" customFormat="false" ht="15.75" hidden="false" customHeight="true" outlineLevel="0" collapsed="false">
      <c r="A9" s="11" t="s">
        <v>30</v>
      </c>
      <c r="B9" s="12" t="s">
        <v>28</v>
      </c>
      <c r="C9" s="13" t="n">
        <v>51598580</v>
      </c>
      <c r="D9" s="14" t="n">
        <v>517342</v>
      </c>
      <c r="E9" s="15" t="n">
        <f aca="false">(D9/C9)*100</f>
        <v>1.00262836690467</v>
      </c>
      <c r="F9" s="13" t="n">
        <v>48850721</v>
      </c>
      <c r="G9" s="14" t="n">
        <v>70466</v>
      </c>
      <c r="H9" s="17" t="n">
        <f aca="false">(G9/F9)*100</f>
        <v>0.144247615096612</v>
      </c>
      <c r="I9" s="18" t="n">
        <f aca="false">F9-G9</f>
        <v>48780255</v>
      </c>
      <c r="J9" s="18" t="n">
        <f aca="false">K9+M9+N9</f>
        <v>11</v>
      </c>
      <c r="K9" s="18" t="n">
        <v>10</v>
      </c>
      <c r="L9" s="18" t="n">
        <v>5</v>
      </c>
      <c r="M9" s="18" t="n">
        <v>1</v>
      </c>
      <c r="N9" s="18" t="n">
        <v>0</v>
      </c>
      <c r="O9" s="20" t="n">
        <f aca="false">J9/I9</f>
        <v>2.25501076203886E-007</v>
      </c>
      <c r="P9" s="20" t="n">
        <f aca="false">K9/I9</f>
        <v>2.05000978367169E-007</v>
      </c>
      <c r="Q9" s="20" t="n">
        <f aca="false">L9/I9</f>
        <v>1.02500489183585E-007</v>
      </c>
      <c r="R9" s="20" t="n">
        <f aca="false">M9/I9</f>
        <v>2.05000978367169E-008</v>
      </c>
      <c r="S9" s="21" t="n">
        <f aca="false">N9/I9</f>
        <v>0</v>
      </c>
      <c r="T9" s="13" t="n">
        <v>23817679</v>
      </c>
      <c r="U9" s="14" t="n">
        <v>18300</v>
      </c>
      <c r="V9" s="17" t="n">
        <f aca="false">(U9/T9)*100</f>
        <v>0.0768336830805386</v>
      </c>
      <c r="W9" s="18" t="n">
        <f aca="false">T9-U9</f>
        <v>23799379</v>
      </c>
      <c r="X9" s="18" t="n">
        <f aca="false">Y9+AA9+AB9</f>
        <v>11</v>
      </c>
      <c r="Y9" s="18" t="n">
        <v>10</v>
      </c>
      <c r="Z9" s="18" t="n">
        <v>5</v>
      </c>
      <c r="AA9" s="18" t="n">
        <v>1</v>
      </c>
      <c r="AB9" s="18" t="n">
        <v>0</v>
      </c>
      <c r="AC9" s="22" t="n">
        <f aca="false">X9/W9</f>
        <v>4.62196933793945E-007</v>
      </c>
      <c r="AD9" s="22" t="n">
        <f aca="false">Y9/W9</f>
        <v>4.20179030721768E-007</v>
      </c>
      <c r="AE9" s="22" t="n">
        <f aca="false">Z9/W9</f>
        <v>2.10089515360884E-007</v>
      </c>
      <c r="AF9" s="22" t="n">
        <f aca="false">AA9/W9</f>
        <v>4.20179030721768E-008</v>
      </c>
      <c r="AG9" s="23" t="n">
        <f aca="false">AB9/W9</f>
        <v>0</v>
      </c>
      <c r="AH9" s="16" t="n">
        <v>22262711</v>
      </c>
      <c r="AI9" s="14" t="n">
        <v>40813</v>
      </c>
      <c r="AJ9" s="17" t="n">
        <f aca="false">(AI9/AH9)*100</f>
        <v>0.183324483707308</v>
      </c>
      <c r="AK9" s="18" t="n">
        <f aca="false">AH9-AI9</f>
        <v>22221898</v>
      </c>
      <c r="AL9" s="14" t="n">
        <f aca="false">AM9+AN9+AO9</f>
        <v>0</v>
      </c>
      <c r="AM9" s="14" t="n">
        <v>0</v>
      </c>
      <c r="AN9" s="14" t="n">
        <v>0</v>
      </c>
      <c r="AO9" s="14" t="n">
        <v>0</v>
      </c>
      <c r="AP9" s="14" t="n">
        <f aca="false">AL9/AK9</f>
        <v>0</v>
      </c>
      <c r="AQ9" s="14" t="n">
        <f aca="false">AM9/AK9</f>
        <v>0</v>
      </c>
      <c r="AR9" s="19" t="n">
        <f aca="false">AN9/AK9</f>
        <v>0</v>
      </c>
      <c r="AS9" s="13" t="n">
        <v>8613137</v>
      </c>
      <c r="AT9" s="14" t="n">
        <v>9796</v>
      </c>
      <c r="AU9" s="17" t="n">
        <f aca="false">(AT9/AS9)*100</f>
        <v>0.113733242603711</v>
      </c>
      <c r="AV9" s="14" t="n">
        <f aca="false">AS9-AT9</f>
        <v>8603341</v>
      </c>
      <c r="AW9" s="14" t="n">
        <f aca="false">AX9+AY9+AZ9</f>
        <v>0</v>
      </c>
      <c r="AX9" s="14" t="n">
        <v>0</v>
      </c>
      <c r="AY9" s="14" t="n">
        <v>0</v>
      </c>
      <c r="AZ9" s="14" t="n">
        <v>0</v>
      </c>
      <c r="BA9" s="14" t="n">
        <f aca="false">AW9/AV9</f>
        <v>0</v>
      </c>
      <c r="BB9" s="14" t="n">
        <f aca="false">AX9/AV9</f>
        <v>0</v>
      </c>
      <c r="BC9" s="19" t="n">
        <f aca="false">AY9/AV9</f>
        <v>0</v>
      </c>
    </row>
    <row r="10" customFormat="false" ht="15.75" hidden="false" customHeight="true" outlineLevel="0" collapsed="false">
      <c r="A10" s="24" t="s">
        <v>31</v>
      </c>
      <c r="B10" s="25" t="s">
        <v>28</v>
      </c>
      <c r="C10" s="26" t="n">
        <v>54030622</v>
      </c>
      <c r="D10" s="27" t="n">
        <v>5741283</v>
      </c>
      <c r="E10" s="28" t="n">
        <f aca="false">(D10/C10)*100</f>
        <v>10.6259798378779</v>
      </c>
      <c r="F10" s="26" t="n">
        <v>51419572</v>
      </c>
      <c r="G10" s="27" t="n">
        <v>4953249</v>
      </c>
      <c r="H10" s="29" t="n">
        <f aca="false">(G10/F10)*100</f>
        <v>9.63300316852112</v>
      </c>
      <c r="I10" s="30" t="n">
        <f aca="false">F10-G10</f>
        <v>46466323</v>
      </c>
      <c r="J10" s="30" t="n">
        <f aca="false">K10+M10+N10</f>
        <v>14</v>
      </c>
      <c r="K10" s="30" t="n">
        <v>10</v>
      </c>
      <c r="L10" s="30" t="n">
        <v>8</v>
      </c>
      <c r="M10" s="30" t="n">
        <v>3</v>
      </c>
      <c r="N10" s="30" t="n">
        <v>1</v>
      </c>
      <c r="O10" s="31" t="n">
        <f aca="false">J10/I10</f>
        <v>3.01293476567965E-007</v>
      </c>
      <c r="P10" s="31" t="n">
        <f aca="false">K10/I10</f>
        <v>2.15209626119975E-007</v>
      </c>
      <c r="Q10" s="31" t="n">
        <f aca="false">L10/I10</f>
        <v>1.7216770089598E-007</v>
      </c>
      <c r="R10" s="31" t="n">
        <f aca="false">M10/I10</f>
        <v>6.45628878359925E-008</v>
      </c>
      <c r="S10" s="32" t="n">
        <f aca="false">N10/I10</f>
        <v>2.15209626119975E-008</v>
      </c>
      <c r="T10" s="26" t="n">
        <v>26395512</v>
      </c>
      <c r="U10" s="27" t="n">
        <v>4599206</v>
      </c>
      <c r="V10" s="29" t="n">
        <f aca="false">(U10/T10)*100</f>
        <v>17.4241969619684</v>
      </c>
      <c r="W10" s="33" t="n">
        <f aca="false">T10-U10</f>
        <v>21796306</v>
      </c>
      <c r="X10" s="30" t="n">
        <f aca="false">Y10+AA10+AB10</f>
        <v>13</v>
      </c>
      <c r="Y10" s="30" t="n">
        <v>9</v>
      </c>
      <c r="Z10" s="30" t="n">
        <v>7</v>
      </c>
      <c r="AA10" s="30" t="n">
        <v>3</v>
      </c>
      <c r="AB10" s="30" t="n">
        <v>1</v>
      </c>
      <c r="AC10" s="34" t="n">
        <f aca="false">X10/W10</f>
        <v>5.9643134024637E-007</v>
      </c>
      <c r="AD10" s="34" t="n">
        <f aca="false">Y10/W10</f>
        <v>4.12914004785949E-007</v>
      </c>
      <c r="AE10" s="34" t="n">
        <f aca="false">Z10/W10</f>
        <v>3.21155337055738E-007</v>
      </c>
      <c r="AF10" s="34" t="n">
        <f aca="false">AA10/W10</f>
        <v>1.37638001595316E-007</v>
      </c>
      <c r="AG10" s="35" t="n">
        <f aca="false">AB10/W10</f>
        <v>4.58793338651054E-008</v>
      </c>
      <c r="AH10" s="26" t="n">
        <v>22024314</v>
      </c>
      <c r="AI10" s="27" t="n">
        <v>95678</v>
      </c>
      <c r="AJ10" s="29" t="n">
        <f aca="false">(AI10/AH10)*100</f>
        <v>0.434419887039387</v>
      </c>
      <c r="AK10" s="27" t="n">
        <f aca="false">AH10-AI10</f>
        <v>21928636</v>
      </c>
      <c r="AL10" s="27" t="n">
        <f aca="false">AM10+AN10+AO10</f>
        <v>1</v>
      </c>
      <c r="AM10" s="27" t="n">
        <v>1</v>
      </c>
      <c r="AN10" s="27" t="n">
        <v>0</v>
      </c>
      <c r="AO10" s="27" t="n">
        <v>0</v>
      </c>
      <c r="AP10" s="27" t="n">
        <f aca="false">AL10/AK10</f>
        <v>4.56024715809957E-008</v>
      </c>
      <c r="AQ10" s="27" t="n">
        <f aca="false">AM10/AK10</f>
        <v>4.56024715809957E-008</v>
      </c>
      <c r="AR10" s="36" t="n">
        <f aca="false">AN10/AK10</f>
        <v>0</v>
      </c>
      <c r="AS10" s="26" t="n">
        <v>8612989</v>
      </c>
      <c r="AT10" s="27" t="n">
        <v>15543</v>
      </c>
      <c r="AU10" s="29" t="n">
        <f aca="false">(AT10/AS10)*100</f>
        <v>0.180460000587485</v>
      </c>
      <c r="AV10" s="27" t="n">
        <f aca="false">AS10-AT10</f>
        <v>8597446</v>
      </c>
      <c r="AW10" s="27" t="n">
        <f aca="false">AX10+AY10+AZ10</f>
        <v>1</v>
      </c>
      <c r="AX10" s="27" t="n">
        <v>1</v>
      </c>
      <c r="AY10" s="27" t="n">
        <v>0</v>
      </c>
      <c r="AZ10" s="27" t="n">
        <v>0</v>
      </c>
      <c r="BA10" s="27" t="n">
        <f aca="false">AW10/AV10</f>
        <v>1.16313612205299E-007</v>
      </c>
      <c r="BB10" s="27" t="n">
        <f aca="false">AX10/AV10</f>
        <v>1.16313612205299E-007</v>
      </c>
      <c r="BC10" s="36" t="n">
        <f aca="false">AY10/AV10</f>
        <v>0</v>
      </c>
    </row>
    <row r="11" customFormat="false" ht="15.75" hidden="false" customHeight="true" outlineLevel="0" collapsed="false">
      <c r="A11" s="11" t="s">
        <v>32</v>
      </c>
      <c r="B11" s="11"/>
      <c r="C11" s="13"/>
      <c r="D11" s="14"/>
      <c r="E11" s="19"/>
      <c r="F11" s="13"/>
      <c r="G11" s="14"/>
      <c r="H11" s="17"/>
      <c r="I11" s="37"/>
      <c r="J11" s="38" t="n">
        <v>12.4</v>
      </c>
      <c r="K11" s="38" t="n">
        <v>9.6</v>
      </c>
      <c r="L11" s="38" t="n">
        <v>7</v>
      </c>
      <c r="M11" s="38" t="n">
        <v>1.8</v>
      </c>
      <c r="N11" s="38" t="n">
        <v>1</v>
      </c>
      <c r="O11" s="39"/>
      <c r="P11" s="39"/>
      <c r="Q11" s="39"/>
      <c r="R11" s="39"/>
      <c r="S11" s="40"/>
      <c r="T11" s="13"/>
      <c r="U11" s="14"/>
      <c r="V11" s="14"/>
      <c r="W11" s="14"/>
      <c r="X11" s="38" t="n">
        <v>10.8</v>
      </c>
      <c r="Y11" s="38" t="n">
        <v>9</v>
      </c>
      <c r="Z11" s="38" t="n">
        <v>6.4</v>
      </c>
      <c r="AA11" s="38" t="n">
        <v>0.8</v>
      </c>
      <c r="AB11" s="38" t="n">
        <v>1</v>
      </c>
      <c r="AC11" s="39"/>
      <c r="AD11" s="39"/>
      <c r="AE11" s="39"/>
      <c r="AF11" s="39"/>
      <c r="AG11" s="40"/>
      <c r="AH11" s="13"/>
      <c r="AI11" s="14"/>
      <c r="AJ11" s="14"/>
      <c r="AK11" s="14"/>
      <c r="AL11" s="41" t="n">
        <v>1.4</v>
      </c>
      <c r="AM11" s="41" t="n">
        <v>0.4</v>
      </c>
      <c r="AN11" s="41" t="n">
        <v>1</v>
      </c>
      <c r="AO11" s="11" t="n">
        <v>0</v>
      </c>
      <c r="AP11" s="39"/>
      <c r="AQ11" s="39"/>
      <c r="AR11" s="40"/>
      <c r="AS11" s="13"/>
      <c r="AT11" s="17"/>
      <c r="AU11" s="14"/>
      <c r="AV11" s="14"/>
      <c r="AW11" s="38" t="n">
        <v>0.8</v>
      </c>
      <c r="AX11" s="38" t="n">
        <v>0.4</v>
      </c>
      <c r="AY11" s="38" t="n">
        <v>0.4</v>
      </c>
      <c r="AZ11" s="14" t="n">
        <v>0</v>
      </c>
      <c r="BA11" s="39"/>
      <c r="BB11" s="39"/>
      <c r="BC11" s="40"/>
    </row>
    <row r="12" customFormat="false" ht="15.75" hidden="false" customHeight="true" outlineLevel="0" collapsed="false">
      <c r="A12" s="11" t="s">
        <v>33</v>
      </c>
      <c r="B12" s="11"/>
      <c r="C12" s="13"/>
      <c r="D12" s="14"/>
      <c r="E12" s="19"/>
      <c r="F12" s="13"/>
      <c r="G12" s="14"/>
      <c r="H12" s="17"/>
      <c r="I12" s="37"/>
      <c r="J12" s="37"/>
      <c r="K12" s="37"/>
      <c r="L12" s="37"/>
      <c r="M12" s="14"/>
      <c r="N12" s="14"/>
      <c r="O12" s="39" t="n">
        <v>2.57634188792267E-007</v>
      </c>
      <c r="P12" s="39" t="n">
        <v>1.99288171479844E-007</v>
      </c>
      <c r="Q12" s="39" t="n">
        <v>1.45487608317497E-007</v>
      </c>
      <c r="R12" s="39" t="n">
        <v>3.75858580716922E-008</v>
      </c>
      <c r="S12" s="40" t="n">
        <v>2.07601592407311E-008</v>
      </c>
      <c r="T12" s="13"/>
      <c r="U12" s="14"/>
      <c r="V12" s="14"/>
      <c r="W12" s="14"/>
      <c r="X12" s="14"/>
      <c r="Y12" s="14"/>
      <c r="Z12" s="14"/>
      <c r="AA12" s="14"/>
      <c r="AB12" s="14"/>
      <c r="AC12" s="39" t="n">
        <v>4.65195638129824E-007</v>
      </c>
      <c r="AD12" s="39" t="n">
        <v>3.86248354482862E-007</v>
      </c>
      <c r="AE12" s="39" t="n">
        <v>2.75160040752889E-007</v>
      </c>
      <c r="AF12" s="39" t="n">
        <v>3.59311809334986E-008</v>
      </c>
      <c r="AG12" s="40" t="n">
        <v>4.30161027134636E-008</v>
      </c>
      <c r="AH12" s="13"/>
      <c r="AI12" s="14"/>
      <c r="AJ12" s="14"/>
      <c r="AK12" s="14"/>
      <c r="AL12" s="14"/>
      <c r="AM12" s="42"/>
      <c r="AN12" s="14"/>
      <c r="AO12" s="14"/>
      <c r="AP12" s="39" t="n">
        <v>6.31587118254412E-008</v>
      </c>
      <c r="AQ12" s="39" t="n">
        <v>1.81122601965119E-008</v>
      </c>
      <c r="AR12" s="40" t="n">
        <v>4.50464516289293E-008</v>
      </c>
      <c r="AS12" s="13"/>
      <c r="AT12" s="14"/>
      <c r="AU12" s="14"/>
      <c r="AV12" s="14"/>
      <c r="AW12" s="14"/>
      <c r="AX12" s="14"/>
      <c r="AY12" s="14"/>
      <c r="AZ12" s="14"/>
      <c r="BA12" s="39" t="n">
        <v>9.29375534883039E-008</v>
      </c>
      <c r="BB12" s="39" t="n">
        <v>4.64876661234745E-008</v>
      </c>
      <c r="BC12" s="40" t="n">
        <v>4.64498873648294E-008</v>
      </c>
    </row>
    <row r="13" customFormat="false" ht="15.75" hidden="false" customHeight="true" outlineLevel="0" collapsed="false">
      <c r="A13" s="11" t="s">
        <v>34</v>
      </c>
      <c r="B13" s="11"/>
      <c r="C13" s="16"/>
      <c r="D13" s="14"/>
      <c r="E13" s="19"/>
      <c r="F13" s="16"/>
      <c r="G13" s="14"/>
      <c r="H13" s="17"/>
      <c r="I13" s="37"/>
      <c r="J13" s="14"/>
      <c r="K13" s="14"/>
      <c r="L13" s="14"/>
      <c r="M13" s="14"/>
      <c r="N13" s="14"/>
      <c r="O13" s="39" t="n">
        <v>1.77231303916523E-007</v>
      </c>
      <c r="P13" s="39" t="n">
        <v>1.59479186983503E-007</v>
      </c>
      <c r="Q13" s="39" t="n">
        <v>1.11859420140568E-007</v>
      </c>
      <c r="R13" s="39" t="n">
        <v>8.60889454815598E-009</v>
      </c>
      <c r="S13" s="43" t="n">
        <v>0</v>
      </c>
      <c r="T13" s="13"/>
      <c r="U13" s="14"/>
      <c r="V13" s="14"/>
      <c r="W13" s="14"/>
      <c r="X13" s="14"/>
      <c r="Y13" s="14"/>
      <c r="Z13" s="14"/>
      <c r="AA13" s="14"/>
      <c r="AB13" s="14"/>
      <c r="AC13" s="39" t="n">
        <v>3.29480792324489E-007</v>
      </c>
      <c r="AD13" s="39" t="n">
        <v>3.01887396262226E-007</v>
      </c>
      <c r="AE13" s="39" t="n">
        <v>1.99936801135108E-007</v>
      </c>
      <c r="AF13" s="44" t="n">
        <v>0</v>
      </c>
      <c r="AG13" s="43" t="n">
        <v>0</v>
      </c>
      <c r="AH13" s="13"/>
      <c r="AI13" s="14"/>
      <c r="AJ13" s="14"/>
      <c r="AK13" s="14"/>
      <c r="AL13" s="38"/>
      <c r="AM13" s="38"/>
      <c r="AN13" s="38"/>
      <c r="AO13" s="14"/>
      <c r="AP13" s="44" t="n">
        <v>0</v>
      </c>
      <c r="AQ13" s="44" t="n">
        <v>0</v>
      </c>
      <c r="AR13" s="43" t="n">
        <v>0</v>
      </c>
      <c r="AS13" s="13"/>
      <c r="AT13" s="14"/>
      <c r="AU13" s="14"/>
      <c r="AV13" s="14"/>
      <c r="AW13" s="14"/>
      <c r="AX13" s="14"/>
      <c r="AY13" s="14"/>
      <c r="AZ13" s="14"/>
      <c r="BA13" s="44" t="n">
        <v>0</v>
      </c>
      <c r="BB13" s="44" t="n">
        <v>0</v>
      </c>
      <c r="BC13" s="43" t="n">
        <v>0</v>
      </c>
    </row>
    <row r="14" customFormat="false" ht="15.75" hidden="false" customHeight="true" outlineLevel="0" collapsed="false">
      <c r="A14" s="45" t="s">
        <v>35</v>
      </c>
      <c r="B14" s="45"/>
      <c r="C14" s="46"/>
      <c r="D14" s="3"/>
      <c r="E14" s="47"/>
      <c r="F14" s="46"/>
      <c r="G14" s="3"/>
      <c r="H14" s="48"/>
      <c r="I14" s="49"/>
      <c r="J14" s="49"/>
      <c r="K14" s="49"/>
      <c r="L14" s="49"/>
      <c r="M14" s="3"/>
      <c r="N14" s="3"/>
      <c r="O14" s="50" t="n">
        <v>3.38037073668011E-007</v>
      </c>
      <c r="P14" s="50" t="n">
        <v>2.39097155976184E-007</v>
      </c>
      <c r="Q14" s="50" t="n">
        <v>1.79115796494426E-007</v>
      </c>
      <c r="R14" s="50" t="n">
        <v>6.65628215952284E-008</v>
      </c>
      <c r="S14" s="51" t="n">
        <v>5.20354984550178E-008</v>
      </c>
      <c r="T14" s="52"/>
      <c r="U14" s="3"/>
      <c r="V14" s="3"/>
      <c r="W14" s="3"/>
      <c r="X14" s="3"/>
      <c r="Y14" s="3"/>
      <c r="Z14" s="3"/>
      <c r="AA14" s="3"/>
      <c r="AB14" s="3"/>
      <c r="AC14" s="50" t="n">
        <v>6.00910483935159E-007</v>
      </c>
      <c r="AD14" s="50" t="n">
        <v>4.70609312703497E-007</v>
      </c>
      <c r="AE14" s="50" t="n">
        <v>3.50383280370669E-007</v>
      </c>
      <c r="AF14" s="50" t="n">
        <v>1.10053620441092E-007</v>
      </c>
      <c r="AG14" s="51" t="n">
        <v>1.0742660264205E-007</v>
      </c>
      <c r="AH14" s="52"/>
      <c r="AI14" s="3"/>
      <c r="AJ14" s="3"/>
      <c r="AK14" s="3"/>
      <c r="AL14" s="3"/>
      <c r="AM14" s="53"/>
      <c r="AN14" s="3"/>
      <c r="AO14" s="3"/>
      <c r="AP14" s="50" t="n">
        <v>1.47731652705805E-007</v>
      </c>
      <c r="AQ14" s="50" t="n">
        <v>4.89083554393158E-008</v>
      </c>
      <c r="AR14" s="51" t="n">
        <v>1.13416478228867E-007</v>
      </c>
      <c r="AS14" s="52"/>
      <c r="AT14" s="3"/>
      <c r="AU14" s="3"/>
      <c r="AV14" s="3"/>
      <c r="AW14" s="3"/>
      <c r="AX14" s="3"/>
      <c r="AY14" s="3"/>
      <c r="AZ14" s="3"/>
      <c r="BA14" s="50" t="n">
        <v>2.80944574459483E-007</v>
      </c>
      <c r="BB14" s="50" t="n">
        <v>1.25526897339719E-007</v>
      </c>
      <c r="BC14" s="51" t="n">
        <v>1.75415449775899E-007</v>
      </c>
    </row>
    <row r="15" customFormat="false" ht="15.75" hidden="false" customHeight="tru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9"/>
      <c r="P15" s="39"/>
      <c r="Q15" s="39"/>
      <c r="R15" s="39"/>
      <c r="S15" s="39"/>
      <c r="T15" s="14"/>
      <c r="U15" s="14"/>
      <c r="V15" s="14"/>
      <c r="W15" s="14"/>
      <c r="X15" s="14"/>
      <c r="Y15" s="14"/>
      <c r="Z15" s="14"/>
      <c r="AA15" s="14"/>
      <c r="AB15" s="14"/>
      <c r="AC15" s="39"/>
      <c r="AD15" s="39"/>
      <c r="AE15" s="39"/>
      <c r="AF15" s="39"/>
      <c r="AG15" s="39"/>
      <c r="AH15" s="14"/>
      <c r="AI15" s="14"/>
      <c r="AJ15" s="14"/>
      <c r="AK15" s="14"/>
      <c r="AL15" s="14"/>
      <c r="AM15" s="42"/>
      <c r="AN15" s="14"/>
      <c r="AO15" s="14"/>
      <c r="AP15" s="39"/>
      <c r="AQ15" s="39"/>
      <c r="AR15" s="39"/>
      <c r="AS15" s="14"/>
      <c r="AT15" s="14"/>
      <c r="AU15" s="14"/>
      <c r="AV15" s="14"/>
      <c r="AW15" s="14"/>
      <c r="AX15" s="14"/>
      <c r="AY15" s="14"/>
      <c r="AZ15" s="14"/>
      <c r="BA15" s="39"/>
      <c r="BB15" s="39"/>
      <c r="BC15" s="39"/>
    </row>
    <row r="16" customFormat="false" ht="15.75" hidden="false" customHeight="true" outlineLevel="0" collapsed="false">
      <c r="A16" s="54" t="s">
        <v>36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customFormat="false" ht="15.75" hidden="false" customHeight="true" outlineLevel="0" collapsed="false">
      <c r="A17" s="14" t="s">
        <v>37</v>
      </c>
      <c r="J17" s="55"/>
      <c r="K17" s="55"/>
      <c r="L17" s="55"/>
      <c r="M17" s="55"/>
      <c r="N17" s="55"/>
      <c r="X17" s="17"/>
      <c r="Y17" s="17"/>
      <c r="AM17" s="17"/>
    </row>
    <row r="18" customFormat="false" ht="15.75" hidden="false" customHeight="true" outlineLevel="0" collapsed="false">
      <c r="A18" s="14" t="s">
        <v>38</v>
      </c>
      <c r="K18" s="18"/>
      <c r="O18" s="39"/>
      <c r="P18" s="39"/>
      <c r="Q18" s="39"/>
      <c r="R18" s="39"/>
      <c r="S18" s="39"/>
      <c r="AC18" s="39"/>
      <c r="AD18" s="39"/>
      <c r="AE18" s="39"/>
      <c r="AF18" s="39"/>
      <c r="AG18" s="39"/>
      <c r="AP18" s="39"/>
      <c r="AQ18" s="39"/>
      <c r="AR18" s="39"/>
      <c r="BA18" s="39"/>
      <c r="BB18" s="39"/>
      <c r="BC18" s="39"/>
    </row>
    <row r="19" customFormat="false" ht="15.75" hidden="false" customHeight="true" outlineLevel="0" collapsed="false"/>
  </sheetData>
  <mergeCells count="5">
    <mergeCell ref="C3:E3"/>
    <mergeCell ref="F3:S3"/>
    <mergeCell ref="T3:AG3"/>
    <mergeCell ref="AH3:AR3"/>
    <mergeCell ref="AS3:BC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2024-07-19T11:58:12Z</dcterms:created>
  <dc:creator>Pille Hallast</dc:creator>
  <dc:description/>
  <dc:language>en-US</dc:language>
  <cp:lastModifiedBy>David Porubsky</cp:lastModifiedBy>
  <dcterms:modified xsi:type="dcterms:W3CDTF">2025-02-19T18:39:23Z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