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nata_goncalves/Library/Mobile Documents/com~apple~CloudDocs/PostDoc Gokhan lab/lab meetings/Site IQ and obesity /To submit/Nature/To submit Nature/Revised version/Aceptance/Supp Info - 1/"/>
    </mc:Choice>
  </mc:AlternateContent>
  <xr:revisionPtr revIDLastSave="0" documentId="8_{688369E4-4FD1-1049-A59B-3A44E5E7647E}" xr6:coauthVersionLast="47" xr6:coauthVersionMax="47" xr10:uidLastSave="{00000000-0000-0000-0000-000000000000}"/>
  <bookViews>
    <workbookView xWindow="180" yWindow="760" windowWidth="28620" windowHeight="15860" xr2:uid="{00000000-000D-0000-FFFF-FFFF00000000}"/>
  </bookViews>
  <sheets>
    <sheet name="Q10_reduced plotted on the pape" sheetId="1" r:id="rId1"/>
    <sheet name="Q9_reduced" sheetId="2" r:id="rId2"/>
    <sheet name="Q9_oxidized" sheetId="4" r:id="rId3"/>
    <sheet name="summary" sheetId="6" r:id="rId4"/>
    <sheet name="Plotted data for paper" sheetId="7" r:id="rId5"/>
  </sheets>
  <definedNames>
    <definedName name="Q10_matrix">'Q10_reduced plotted on the pape'!$B$185:$K$194</definedName>
    <definedName name="Q9_matrix" localSheetId="2">Q9_oxidized!$B$263:$P$277</definedName>
    <definedName name="Q9_matrix">Q9_reduced!$B$263:$P$277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7" i="1" l="1"/>
  <c r="BA28" i="1"/>
  <c r="BA29" i="1"/>
  <c r="BA30" i="1"/>
  <c r="BA31" i="1"/>
  <c r="BA32" i="1"/>
  <c r="BA33" i="1"/>
  <c r="BA34" i="1"/>
  <c r="BA35" i="1"/>
  <c r="BA36" i="1"/>
  <c r="BA37" i="1"/>
  <c r="BA26" i="1"/>
  <c r="AM19" i="1" l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W4" i="1"/>
  <c r="AV4" i="1"/>
  <c r="AO4" i="1"/>
  <c r="AP4" i="1"/>
  <c r="AQ4" i="1"/>
  <c r="AR4" i="1"/>
  <c r="AS4" i="1"/>
  <c r="AT4" i="1"/>
  <c r="AU4" i="1"/>
  <c r="AN4" i="1"/>
  <c r="AD4" i="7"/>
  <c r="W4" i="7"/>
  <c r="V4" i="7"/>
  <c r="Z4" i="7"/>
  <c r="Z5" i="7"/>
  <c r="Z6" i="7"/>
  <c r="Z7" i="7"/>
  <c r="Z8" i="7"/>
  <c r="Z9" i="7"/>
  <c r="Z10" i="7"/>
  <c r="Z11" i="7"/>
  <c r="Z12" i="7"/>
  <c r="Z13" i="7"/>
  <c r="AD13" i="7" s="1"/>
  <c r="Z14" i="7"/>
  <c r="Z15" i="7"/>
  <c r="Z16" i="7"/>
  <c r="Z17" i="7"/>
  <c r="Z18" i="7"/>
  <c r="X4" i="7"/>
  <c r="Y4" i="7"/>
  <c r="W5" i="7"/>
  <c r="AD5" i="7" s="1"/>
  <c r="X5" i="7"/>
  <c r="Y5" i="7"/>
  <c r="W6" i="7"/>
  <c r="AD6" i="7" s="1"/>
  <c r="X6" i="7"/>
  <c r="Y6" i="7"/>
  <c r="W7" i="7"/>
  <c r="AD7" i="7" s="1"/>
  <c r="X7" i="7"/>
  <c r="Y7" i="7"/>
  <c r="W8" i="7"/>
  <c r="AD8" i="7" s="1"/>
  <c r="X8" i="7"/>
  <c r="Y8" i="7"/>
  <c r="W9" i="7"/>
  <c r="AD9" i="7" s="1"/>
  <c r="X9" i="7"/>
  <c r="Y9" i="7"/>
  <c r="W10" i="7"/>
  <c r="AD10" i="7" s="1"/>
  <c r="X10" i="7"/>
  <c r="Y10" i="7"/>
  <c r="W11" i="7"/>
  <c r="AD11" i="7" s="1"/>
  <c r="X11" i="7"/>
  <c r="Y11" i="7"/>
  <c r="W12" i="7"/>
  <c r="AD12" i="7" s="1"/>
  <c r="X12" i="7"/>
  <c r="Y12" i="7"/>
  <c r="W13" i="7"/>
  <c r="X13" i="7"/>
  <c r="Y13" i="7"/>
  <c r="W14" i="7"/>
  <c r="AD14" i="7" s="1"/>
  <c r="X14" i="7"/>
  <c r="Y14" i="7"/>
  <c r="W15" i="7"/>
  <c r="AD15" i="7" s="1"/>
  <c r="X15" i="7"/>
  <c r="Y15" i="7"/>
  <c r="W16" i="7"/>
  <c r="AD16" i="7" s="1"/>
  <c r="X16" i="7"/>
  <c r="Y16" i="7"/>
  <c r="W17" i="7"/>
  <c r="AD17" i="7" s="1"/>
  <c r="X17" i="7"/>
  <c r="Y17" i="7"/>
  <c r="W18" i="7"/>
  <c r="AD18" i="7" s="1"/>
  <c r="X18" i="7"/>
  <c r="Y18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W114" i="6"/>
  <c r="V114" i="6"/>
  <c r="U114" i="6"/>
  <c r="W113" i="6"/>
  <c r="V113" i="6"/>
  <c r="U113" i="6"/>
  <c r="W112" i="6"/>
  <c r="V112" i="6"/>
  <c r="U112" i="6"/>
  <c r="W111" i="6"/>
  <c r="V111" i="6"/>
  <c r="U111" i="6"/>
  <c r="W110" i="6"/>
  <c r="V110" i="6"/>
  <c r="U110" i="6"/>
  <c r="R114" i="6"/>
  <c r="Q114" i="6"/>
  <c r="P114" i="6"/>
  <c r="R113" i="6"/>
  <c r="Q113" i="6"/>
  <c r="P113" i="6"/>
  <c r="R112" i="6"/>
  <c r="Q112" i="6"/>
  <c r="P112" i="6"/>
  <c r="R111" i="6"/>
  <c r="Q111" i="6"/>
  <c r="P111" i="6"/>
  <c r="R110" i="6"/>
  <c r="Q110" i="6"/>
  <c r="P110" i="6"/>
  <c r="N114" i="6"/>
  <c r="M114" i="6"/>
  <c r="L114" i="6"/>
  <c r="N113" i="6"/>
  <c r="M113" i="6"/>
  <c r="L113" i="6"/>
  <c r="N112" i="6"/>
  <c r="M112" i="6"/>
  <c r="L112" i="6"/>
  <c r="N111" i="6"/>
  <c r="M111" i="6"/>
  <c r="L111" i="6"/>
  <c r="N110" i="6"/>
  <c r="M110" i="6"/>
  <c r="L110" i="6"/>
  <c r="J114" i="6"/>
  <c r="I114" i="6"/>
  <c r="H114" i="6"/>
  <c r="J113" i="6"/>
  <c r="I113" i="6"/>
  <c r="H113" i="6"/>
  <c r="J112" i="6"/>
  <c r="I112" i="6"/>
  <c r="H112" i="6"/>
  <c r="J111" i="6"/>
  <c r="I111" i="6"/>
  <c r="H111" i="6"/>
  <c r="J110" i="6"/>
  <c r="I110" i="6"/>
  <c r="H110" i="6"/>
  <c r="D111" i="6"/>
  <c r="E111" i="6"/>
  <c r="F111" i="6"/>
  <c r="D112" i="6"/>
  <c r="E112" i="6"/>
  <c r="F112" i="6"/>
  <c r="D113" i="6"/>
  <c r="E113" i="6"/>
  <c r="F113" i="6"/>
  <c r="D114" i="6"/>
  <c r="E114" i="6"/>
  <c r="F114" i="6"/>
  <c r="E110" i="6"/>
  <c r="F110" i="6"/>
  <c r="D110" i="6"/>
  <c r="P260" i="4"/>
  <c r="O259" i="4"/>
  <c r="N258" i="4"/>
  <c r="M257" i="4"/>
  <c r="L256" i="4"/>
  <c r="K255" i="4"/>
  <c r="J254" i="4"/>
  <c r="I253" i="4"/>
  <c r="H252" i="4"/>
  <c r="G251" i="4"/>
  <c r="F250" i="4"/>
  <c r="E249" i="4"/>
  <c r="D248" i="4"/>
  <c r="C247" i="4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E214" i="4"/>
  <c r="D214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R184" i="4"/>
  <c r="Q184" i="4"/>
  <c r="P184" i="4"/>
  <c r="O184" i="4"/>
  <c r="N184" i="4"/>
  <c r="M184" i="4"/>
  <c r="L184" i="4"/>
  <c r="K184" i="4"/>
  <c r="J184" i="4"/>
  <c r="I184" i="4"/>
  <c r="H184" i="4"/>
  <c r="G184" i="4"/>
  <c r="F184" i="4"/>
  <c r="E184" i="4"/>
  <c r="D184" i="4"/>
  <c r="R169" i="4"/>
  <c r="Q169" i="4"/>
  <c r="P169" i="4"/>
  <c r="O169" i="4"/>
  <c r="N169" i="4"/>
  <c r="M169" i="4"/>
  <c r="L169" i="4"/>
  <c r="K169" i="4"/>
  <c r="J169" i="4"/>
  <c r="I169" i="4"/>
  <c r="H169" i="4"/>
  <c r="G169" i="4"/>
  <c r="F169" i="4"/>
  <c r="E169" i="4"/>
  <c r="D169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D154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R124" i="4"/>
  <c r="Q124" i="4"/>
  <c r="P124" i="4"/>
  <c r="O124" i="4"/>
  <c r="N124" i="4"/>
  <c r="M124" i="4"/>
  <c r="L124" i="4"/>
  <c r="K124" i="4"/>
  <c r="J124" i="4"/>
  <c r="I124" i="4"/>
  <c r="H124" i="4"/>
  <c r="G124" i="4"/>
  <c r="F124" i="4"/>
  <c r="E124" i="4"/>
  <c r="D124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R4" i="4"/>
  <c r="P246" i="4"/>
  <c r="Q4" i="4"/>
  <c r="O246" i="4" s="1"/>
  <c r="P247" i="4" s="1"/>
  <c r="P4" i="4"/>
  <c r="N246" i="4" s="1"/>
  <c r="O4" i="4"/>
  <c r="M246" i="4" s="1"/>
  <c r="N4" i="4"/>
  <c r="L246" i="4"/>
  <c r="M247" i="4" s="1"/>
  <c r="M4" i="4"/>
  <c r="K246" i="4" s="1"/>
  <c r="L4" i="4"/>
  <c r="J246" i="4" s="1"/>
  <c r="K4" i="4"/>
  <c r="I246" i="4"/>
  <c r="J247" i="4" s="1"/>
  <c r="J4" i="4"/>
  <c r="H246" i="4"/>
  <c r="K249" i="4" s="1"/>
  <c r="I4" i="4"/>
  <c r="G246" i="4"/>
  <c r="H4" i="4"/>
  <c r="F246" i="4" s="1"/>
  <c r="G4" i="4"/>
  <c r="E246" i="4"/>
  <c r="J251" i="4" s="1"/>
  <c r="F4" i="4"/>
  <c r="D246" i="4"/>
  <c r="P258" i="4" s="1"/>
  <c r="E4" i="4"/>
  <c r="C246" i="4"/>
  <c r="D4" i="4"/>
  <c r="J252" i="4"/>
  <c r="O254" i="4"/>
  <c r="N253" i="4"/>
  <c r="L251" i="4"/>
  <c r="H247" i="4"/>
  <c r="I248" i="4"/>
  <c r="P255" i="4"/>
  <c r="J249" i="4"/>
  <c r="M252" i="4"/>
  <c r="K250" i="4"/>
  <c r="L249" i="4"/>
  <c r="N251" i="4"/>
  <c r="N257" i="4"/>
  <c r="P259" i="4"/>
  <c r="E248" i="4"/>
  <c r="K254" i="4"/>
  <c r="J253" i="4"/>
  <c r="L255" i="4"/>
  <c r="I252" i="4"/>
  <c r="M256" i="4"/>
  <c r="H251" i="4"/>
  <c r="G250" i="4"/>
  <c r="D247" i="4"/>
  <c r="F249" i="4"/>
  <c r="O258" i="4"/>
  <c r="J248" i="4"/>
  <c r="K252" i="4"/>
  <c r="H249" i="4"/>
  <c r="O256" i="4"/>
  <c r="M154" i="1"/>
  <c r="L154" i="1"/>
  <c r="K154" i="1"/>
  <c r="J154" i="1"/>
  <c r="I154" i="1"/>
  <c r="H154" i="1"/>
  <c r="G154" i="1"/>
  <c r="F154" i="1"/>
  <c r="E154" i="1"/>
  <c r="D154" i="1"/>
  <c r="M144" i="1"/>
  <c r="L144" i="1"/>
  <c r="K144" i="1"/>
  <c r="J144" i="1"/>
  <c r="I144" i="1"/>
  <c r="H144" i="1"/>
  <c r="G144" i="1"/>
  <c r="F144" i="1"/>
  <c r="E144" i="1"/>
  <c r="D144" i="1"/>
  <c r="M134" i="1"/>
  <c r="L134" i="1"/>
  <c r="K134" i="1"/>
  <c r="J134" i="1"/>
  <c r="I134" i="1"/>
  <c r="H134" i="1"/>
  <c r="G134" i="1"/>
  <c r="F134" i="1"/>
  <c r="E134" i="1"/>
  <c r="D134" i="1"/>
  <c r="M124" i="1"/>
  <c r="L124" i="1"/>
  <c r="K124" i="1"/>
  <c r="J124" i="1"/>
  <c r="I124" i="1"/>
  <c r="H124" i="1"/>
  <c r="G124" i="1"/>
  <c r="F124" i="1"/>
  <c r="E124" i="1"/>
  <c r="D124" i="1"/>
  <c r="M114" i="1"/>
  <c r="L114" i="1"/>
  <c r="K114" i="1"/>
  <c r="J114" i="1"/>
  <c r="I114" i="1"/>
  <c r="H114" i="1"/>
  <c r="G114" i="1"/>
  <c r="F114" i="1"/>
  <c r="E114" i="1"/>
  <c r="D114" i="1"/>
  <c r="M104" i="1"/>
  <c r="L104" i="1"/>
  <c r="K104" i="1"/>
  <c r="J104" i="1"/>
  <c r="I104" i="1"/>
  <c r="H104" i="1"/>
  <c r="G104" i="1"/>
  <c r="F104" i="1"/>
  <c r="E104" i="1"/>
  <c r="D104" i="1"/>
  <c r="M94" i="1"/>
  <c r="L94" i="1"/>
  <c r="K94" i="1"/>
  <c r="J94" i="1"/>
  <c r="I94" i="1"/>
  <c r="H94" i="1"/>
  <c r="G94" i="1"/>
  <c r="F94" i="1"/>
  <c r="E94" i="1"/>
  <c r="D94" i="1"/>
  <c r="M84" i="1"/>
  <c r="L84" i="1"/>
  <c r="K84" i="1"/>
  <c r="J84" i="1"/>
  <c r="I84" i="1"/>
  <c r="H84" i="1"/>
  <c r="G84" i="1"/>
  <c r="F84" i="1"/>
  <c r="E84" i="1"/>
  <c r="D84" i="1"/>
  <c r="M74" i="1"/>
  <c r="L74" i="1"/>
  <c r="K74" i="1"/>
  <c r="J74" i="1"/>
  <c r="I74" i="1"/>
  <c r="H74" i="1"/>
  <c r="G74" i="1"/>
  <c r="F74" i="1"/>
  <c r="E74" i="1"/>
  <c r="D74" i="1"/>
  <c r="M64" i="1"/>
  <c r="L64" i="1"/>
  <c r="K64" i="1"/>
  <c r="J64" i="1"/>
  <c r="I64" i="1"/>
  <c r="H64" i="1"/>
  <c r="G64" i="1"/>
  <c r="F64" i="1"/>
  <c r="E64" i="1"/>
  <c r="D64" i="1"/>
  <c r="M54" i="1"/>
  <c r="L54" i="1"/>
  <c r="K54" i="1"/>
  <c r="J54" i="1"/>
  <c r="I54" i="1"/>
  <c r="H54" i="1"/>
  <c r="G54" i="1"/>
  <c r="F54" i="1"/>
  <c r="E54" i="1"/>
  <c r="D54" i="1"/>
  <c r="M44" i="1"/>
  <c r="L44" i="1"/>
  <c r="K44" i="1"/>
  <c r="J44" i="1"/>
  <c r="I44" i="1"/>
  <c r="H44" i="1"/>
  <c r="G44" i="1"/>
  <c r="F44" i="1"/>
  <c r="E44" i="1"/>
  <c r="D44" i="1"/>
  <c r="M34" i="1"/>
  <c r="L34" i="1"/>
  <c r="K34" i="1"/>
  <c r="J34" i="1"/>
  <c r="I34" i="1"/>
  <c r="H34" i="1"/>
  <c r="G34" i="1"/>
  <c r="F34" i="1"/>
  <c r="E34" i="1"/>
  <c r="D34" i="1"/>
  <c r="M24" i="1"/>
  <c r="L24" i="1"/>
  <c r="K24" i="1"/>
  <c r="J24" i="1"/>
  <c r="I24" i="1"/>
  <c r="H24" i="1"/>
  <c r="G24" i="1"/>
  <c r="F24" i="1"/>
  <c r="E24" i="1"/>
  <c r="D24" i="1"/>
  <c r="M14" i="1"/>
  <c r="L14" i="1"/>
  <c r="K14" i="1"/>
  <c r="J14" i="1"/>
  <c r="I14" i="1"/>
  <c r="H14" i="1"/>
  <c r="G14" i="1"/>
  <c r="F14" i="1"/>
  <c r="E14" i="1"/>
  <c r="D14" i="1"/>
  <c r="K177" i="1"/>
  <c r="J176" i="1"/>
  <c r="I175" i="1"/>
  <c r="H174" i="1"/>
  <c r="G173" i="1"/>
  <c r="F172" i="1"/>
  <c r="E171" i="1"/>
  <c r="D170" i="1"/>
  <c r="C169" i="1"/>
  <c r="M4" i="1"/>
  <c r="K168" i="1" s="1"/>
  <c r="L4" i="1"/>
  <c r="J168" i="1"/>
  <c r="K169" i="1" s="1"/>
  <c r="K4" i="1"/>
  <c r="I168" i="1"/>
  <c r="K170" i="1" s="1"/>
  <c r="J4" i="1"/>
  <c r="H168" i="1"/>
  <c r="I4" i="1"/>
  <c r="G168" i="1" s="1"/>
  <c r="H4" i="1"/>
  <c r="F168" i="1"/>
  <c r="G169" i="1" s="1"/>
  <c r="G4" i="1"/>
  <c r="E168" i="1"/>
  <c r="G170" i="1" s="1"/>
  <c r="F4" i="1"/>
  <c r="D168" i="1"/>
  <c r="H172" i="1"/>
  <c r="E4" i="1"/>
  <c r="C168" i="1"/>
  <c r="D4" i="1"/>
  <c r="R4" i="2"/>
  <c r="P246" i="2" s="1"/>
  <c r="Q4" i="2"/>
  <c r="O246" i="2" s="1"/>
  <c r="P247" i="2" s="1"/>
  <c r="P4" i="2"/>
  <c r="N246" i="2" s="1"/>
  <c r="O4" i="2"/>
  <c r="M246" i="2" s="1"/>
  <c r="N4" i="2"/>
  <c r="L246" i="2" s="1"/>
  <c r="M4" i="2"/>
  <c r="K246" i="2"/>
  <c r="O250" i="2"/>
  <c r="L4" i="2"/>
  <c r="J246" i="2"/>
  <c r="O251" i="2"/>
  <c r="K4" i="2"/>
  <c r="I246" i="2"/>
  <c r="J247" i="2" s="1"/>
  <c r="J4" i="2"/>
  <c r="H246" i="2"/>
  <c r="M251" i="2" s="1"/>
  <c r="I4" i="2"/>
  <c r="G246" i="2" s="1"/>
  <c r="H4" i="2"/>
  <c r="F246" i="2" s="1"/>
  <c r="G4" i="2"/>
  <c r="E246" i="2"/>
  <c r="H249" i="2" s="1"/>
  <c r="P257" i="2"/>
  <c r="F4" i="2"/>
  <c r="E4" i="2"/>
  <c r="C246" i="2"/>
  <c r="M256" i="2" s="1"/>
  <c r="D4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D139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D154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D169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D184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D199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D214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D229" i="2"/>
  <c r="E229" i="2"/>
  <c r="F229" i="2"/>
  <c r="G229" i="2"/>
  <c r="H229" i="2"/>
  <c r="I229" i="2"/>
  <c r="J229" i="2"/>
  <c r="K229" i="2"/>
  <c r="L229" i="2"/>
  <c r="M229" i="2"/>
  <c r="N229" i="2"/>
  <c r="O229" i="2"/>
  <c r="P229" i="2"/>
  <c r="Q229" i="2"/>
  <c r="R229" i="2"/>
  <c r="D246" i="2"/>
  <c r="I251" i="2"/>
  <c r="P260" i="2"/>
  <c r="O259" i="2"/>
  <c r="N258" i="2"/>
  <c r="M257" i="2"/>
  <c r="L256" i="2"/>
  <c r="K255" i="2"/>
  <c r="J254" i="2"/>
  <c r="I253" i="2"/>
  <c r="H252" i="2"/>
  <c r="G251" i="2"/>
  <c r="F250" i="2"/>
  <c r="E249" i="2"/>
  <c r="D248" i="2"/>
  <c r="C247" i="2"/>
  <c r="D169" i="1"/>
  <c r="G172" i="1"/>
  <c r="O253" i="2"/>
  <c r="K251" i="2"/>
  <c r="I169" i="1"/>
  <c r="K171" i="1"/>
  <c r="J170" i="1"/>
  <c r="I171" i="1"/>
  <c r="H170" i="1"/>
  <c r="J171" i="1"/>
  <c r="I172" i="1"/>
  <c r="F170" i="1"/>
  <c r="E169" i="1"/>
  <c r="I173" i="1"/>
  <c r="J172" i="1"/>
  <c r="H173" i="1"/>
  <c r="F171" i="1"/>
  <c r="G171" i="1"/>
  <c r="I174" i="1"/>
  <c r="K173" i="1"/>
  <c r="J174" i="1"/>
  <c r="J175" i="1"/>
  <c r="K176" i="1"/>
  <c r="E170" i="1"/>
  <c r="K174" i="1"/>
  <c r="K175" i="1"/>
  <c r="M250" i="2"/>
  <c r="K248" i="2"/>
  <c r="O255" i="2"/>
  <c r="D247" i="2"/>
  <c r="F248" i="2"/>
  <c r="E247" i="2"/>
  <c r="P251" i="2"/>
  <c r="N252" i="2"/>
  <c r="L247" i="2"/>
  <c r="L249" i="2"/>
  <c r="N256" i="2"/>
  <c r="N254" i="2"/>
  <c r="F247" i="2"/>
  <c r="H248" i="2"/>
  <c r="O257" i="2"/>
  <c r="M249" i="2"/>
  <c r="F249" i="2"/>
  <c r="O258" i="2"/>
  <c r="J248" i="2"/>
  <c r="G249" i="2"/>
  <c r="L250" i="2"/>
  <c r="J251" i="2"/>
  <c r="I252" i="2"/>
  <c r="L255" i="2"/>
  <c r="O256" i="2"/>
  <c r="P258" i="2"/>
  <c r="J252" i="2"/>
  <c r="J253" i="2"/>
  <c r="M255" i="2"/>
  <c r="P252" i="2"/>
  <c r="L248" i="2"/>
  <c r="N250" i="2"/>
  <c r="L251" i="2"/>
  <c r="K252" i="2"/>
  <c r="K253" i="2"/>
  <c r="L254" i="2"/>
  <c r="P259" i="2"/>
  <c r="N249" i="2"/>
  <c r="I247" i="2"/>
  <c r="E248" i="2"/>
  <c r="M248" i="2"/>
  <c r="G250" i="2"/>
  <c r="L253" i="2"/>
  <c r="M254" i="2"/>
  <c r="N257" i="2"/>
  <c r="K249" i="2"/>
  <c r="H250" i="2"/>
  <c r="K247" i="2"/>
  <c r="I250" i="2"/>
  <c r="H169" i="1" l="1"/>
  <c r="K172" i="1"/>
  <c r="M247" i="2"/>
  <c r="O249" i="2"/>
  <c r="P250" i="2"/>
  <c r="N248" i="2"/>
  <c r="P249" i="2"/>
  <c r="O248" i="2"/>
  <c r="O251" i="4"/>
  <c r="K247" i="4"/>
  <c r="N250" i="4"/>
  <c r="L248" i="4"/>
  <c r="M249" i="4"/>
  <c r="P252" i="4"/>
  <c r="O247" i="2"/>
  <c r="P248" i="2"/>
  <c r="I249" i="4"/>
  <c r="P256" i="4"/>
  <c r="K251" i="4"/>
  <c r="J250" i="4"/>
  <c r="G247" i="4"/>
  <c r="M253" i="4"/>
  <c r="H248" i="4"/>
  <c r="N254" i="4"/>
  <c r="O255" i="4"/>
  <c r="L252" i="4"/>
  <c r="L247" i="4"/>
  <c r="M248" i="4"/>
  <c r="P251" i="4"/>
  <c r="N249" i="4"/>
  <c r="O250" i="4"/>
  <c r="M253" i="2"/>
  <c r="L252" i="2"/>
  <c r="J250" i="2"/>
  <c r="I249" i="2"/>
  <c r="G247" i="2"/>
  <c r="B263" i="2" s="1" a="1"/>
  <c r="P256" i="2"/>
  <c r="I170" i="1"/>
  <c r="M252" i="2"/>
  <c r="I248" i="2"/>
  <c r="H247" i="2"/>
  <c r="O254" i="2"/>
  <c r="N253" i="2"/>
  <c r="K250" i="2"/>
  <c r="P255" i="2"/>
  <c r="P249" i="4"/>
  <c r="N247" i="4"/>
  <c r="O248" i="4"/>
  <c r="J249" i="2"/>
  <c r="N247" i="2"/>
  <c r="P248" i="4"/>
  <c r="O247" i="4"/>
  <c r="M251" i="4"/>
  <c r="M255" i="4"/>
  <c r="O252" i="2"/>
  <c r="H171" i="1"/>
  <c r="O253" i="4"/>
  <c r="F248" i="4"/>
  <c r="K253" i="4"/>
  <c r="N255" i="4"/>
  <c r="P254" i="4"/>
  <c r="H250" i="4"/>
  <c r="P253" i="4"/>
  <c r="I251" i="4"/>
  <c r="L254" i="4"/>
  <c r="K254" i="2"/>
  <c r="J173" i="1"/>
  <c r="F169" i="1"/>
  <c r="B185" i="1" s="1" a="1"/>
  <c r="P254" i="2"/>
  <c r="M254" i="4"/>
  <c r="L250" i="4"/>
  <c r="P250" i="4"/>
  <c r="O252" i="4"/>
  <c r="N256" i="4"/>
  <c r="E247" i="4"/>
  <c r="B263" i="4" s="1" a="1"/>
  <c r="N251" i="2"/>
  <c r="J169" i="1"/>
  <c r="L253" i="4"/>
  <c r="I250" i="4"/>
  <c r="I247" i="4"/>
  <c r="N248" i="4"/>
  <c r="K248" i="4"/>
  <c r="O257" i="4"/>
  <c r="P253" i="2"/>
  <c r="H251" i="2"/>
  <c r="G248" i="4"/>
  <c r="F247" i="4"/>
  <c r="P257" i="4"/>
  <c r="N252" i="4"/>
  <c r="O249" i="4"/>
  <c r="M250" i="4"/>
  <c r="G249" i="4"/>
  <c r="G248" i="2"/>
  <c r="N255" i="2"/>
  <c r="K269" i="2" l="1"/>
  <c r="P277" i="2"/>
  <c r="N266" i="2"/>
  <c r="F266" i="2"/>
  <c r="I263" i="2"/>
  <c r="K271" i="2"/>
  <c r="G267" i="2"/>
  <c r="I269" i="2"/>
  <c r="F274" i="2"/>
  <c r="K275" i="2"/>
  <c r="G274" i="2"/>
  <c r="F270" i="2"/>
  <c r="F276" i="2"/>
  <c r="B270" i="2"/>
  <c r="J266" i="2"/>
  <c r="J272" i="2"/>
  <c r="C267" i="2"/>
  <c r="M271" i="2"/>
  <c r="I272" i="2"/>
  <c r="C272" i="2"/>
  <c r="I277" i="2"/>
  <c r="H263" i="2"/>
  <c r="I268" i="2"/>
  <c r="C268" i="2"/>
  <c r="M268" i="2"/>
  <c r="G268" i="2"/>
  <c r="M266" i="2"/>
  <c r="I276" i="2"/>
  <c r="C277" i="2"/>
  <c r="M277" i="2"/>
  <c r="C271" i="2"/>
  <c r="G271" i="2"/>
  <c r="E276" i="2"/>
  <c r="L264" i="2"/>
  <c r="K277" i="2"/>
  <c r="K263" i="2"/>
  <c r="E273" i="2"/>
  <c r="O273" i="2"/>
  <c r="M265" i="2"/>
  <c r="L265" i="2"/>
  <c r="D270" i="2"/>
  <c r="P273" i="2"/>
  <c r="M273" i="2"/>
  <c r="P265" i="2"/>
  <c r="D275" i="2"/>
  <c r="L270" i="2"/>
  <c r="E272" i="2"/>
  <c r="M276" i="2"/>
  <c r="O266" i="2"/>
  <c r="P266" i="2"/>
  <c r="L263" i="2"/>
  <c r="F272" i="2"/>
  <c r="E277" i="2"/>
  <c r="C264" i="2"/>
  <c r="P275" i="2"/>
  <c r="M264" i="2"/>
  <c r="O272" i="2"/>
  <c r="N277" i="2"/>
  <c r="H275" i="2"/>
  <c r="J275" i="2"/>
  <c r="F273" i="2"/>
  <c r="O264" i="2"/>
  <c r="N269" i="2"/>
  <c r="L273" i="2"/>
  <c r="O267" i="2"/>
  <c r="B266" i="2"/>
  <c r="P269" i="2"/>
  <c r="E270" i="2"/>
  <c r="B264" i="2"/>
  <c r="I266" i="2"/>
  <c r="F263" i="2"/>
  <c r="K265" i="2"/>
  <c r="L272" i="2"/>
  <c r="I275" i="2"/>
  <c r="E263" i="2"/>
  <c r="J276" i="2"/>
  <c r="I264" i="2"/>
  <c r="K272" i="2"/>
  <c r="O275" i="2"/>
  <c r="B269" i="2"/>
  <c r="D277" i="2"/>
  <c r="L266" i="2"/>
  <c r="P274" i="2"/>
  <c r="D276" i="2"/>
  <c r="F265" i="2"/>
  <c r="D269" i="2"/>
  <c r="C274" i="2"/>
  <c r="N265" i="2"/>
  <c r="J274" i="2"/>
  <c r="E274" i="2"/>
  <c r="I274" i="2"/>
  <c r="F268" i="2"/>
  <c r="L275" i="2"/>
  <c r="C276" i="2"/>
  <c r="O269" i="2"/>
  <c r="D272" i="2"/>
  <c r="B267" i="2"/>
  <c r="N271" i="2"/>
  <c r="N263" i="2"/>
  <c r="B273" i="2"/>
  <c r="O276" i="2"/>
  <c r="K267" i="2"/>
  <c r="J277" i="2"/>
  <c r="P264" i="2"/>
  <c r="P270" i="2"/>
  <c r="M270" i="2"/>
  <c r="K273" i="2"/>
  <c r="J269" i="2"/>
  <c r="H273" i="2"/>
  <c r="P268" i="2"/>
  <c r="C270" i="2"/>
  <c r="C266" i="2"/>
  <c r="G266" i="2"/>
  <c r="J270" i="2"/>
  <c r="N276" i="2"/>
  <c r="G277" i="2"/>
  <c r="D268" i="2"/>
  <c r="D274" i="2"/>
  <c r="H276" i="2"/>
  <c r="G263" i="2"/>
  <c r="E264" i="2"/>
  <c r="G272" i="2"/>
  <c r="F277" i="2"/>
  <c r="P276" i="2"/>
  <c r="L267" i="2"/>
  <c r="F264" i="2"/>
  <c r="E269" i="2"/>
  <c r="E275" i="2"/>
  <c r="H271" i="2"/>
  <c r="J271" i="2"/>
  <c r="N273" i="2"/>
  <c r="L277" i="2"/>
  <c r="E267" i="2"/>
  <c r="G265" i="2"/>
  <c r="G270" i="2"/>
  <c r="K270" i="2"/>
  <c r="N270" i="2"/>
  <c r="E266" i="2"/>
  <c r="F275" i="2"/>
  <c r="H272" i="2"/>
  <c r="E265" i="2"/>
  <c r="N274" i="2"/>
  <c r="O271" i="2"/>
  <c r="M272" i="2"/>
  <c r="K276" i="2"/>
  <c r="D266" i="2"/>
  <c r="H266" i="2"/>
  <c r="C265" i="2"/>
  <c r="J268" i="2"/>
  <c r="I273" i="2"/>
  <c r="K264" i="2"/>
  <c r="C273" i="2"/>
  <c r="P267" i="2"/>
  <c r="D264" i="2"/>
  <c r="I265" i="2"/>
  <c r="I271" i="2"/>
  <c r="C263" i="2"/>
  <c r="H265" i="2"/>
  <c r="L269" i="2"/>
  <c r="B272" i="2"/>
  <c r="H274" i="2"/>
  <c r="O270" i="2"/>
  <c r="D271" i="2"/>
  <c r="O277" i="2"/>
  <c r="E268" i="2"/>
  <c r="G276" i="2"/>
  <c r="O274" i="2"/>
  <c r="L276" i="2"/>
  <c r="G269" i="2"/>
  <c r="H270" i="2"/>
  <c r="J267" i="2"/>
  <c r="D273" i="2"/>
  <c r="N264" i="2"/>
  <c r="H269" i="2"/>
  <c r="O265" i="2"/>
  <c r="P263" i="2"/>
  <c r="F267" i="2"/>
  <c r="L274" i="2"/>
  <c r="N272" i="2"/>
  <c r="H277" i="2"/>
  <c r="C269" i="2"/>
  <c r="C275" i="2"/>
  <c r="J263" i="2"/>
  <c r="B277" i="2"/>
  <c r="H268" i="2"/>
  <c r="G264" i="2"/>
  <c r="B271" i="2"/>
  <c r="G273" i="2"/>
  <c r="K266" i="2"/>
  <c r="N267" i="2"/>
  <c r="M263" i="2"/>
  <c r="B275" i="2"/>
  <c r="K268" i="2"/>
  <c r="H267" i="2"/>
  <c r="M269" i="2"/>
  <c r="I270" i="2"/>
  <c r="J264" i="2"/>
  <c r="B268" i="2"/>
  <c r="D267" i="2"/>
  <c r="B265" i="2"/>
  <c r="E271" i="2"/>
  <c r="B274" i="2"/>
  <c r="M274" i="2"/>
  <c r="P272" i="2"/>
  <c r="B276" i="2"/>
  <c r="G275" i="2"/>
  <c r="N268" i="2"/>
  <c r="O263" i="2"/>
  <c r="F271" i="2"/>
  <c r="B263" i="2"/>
  <c r="J265" i="2"/>
  <c r="D263" i="2"/>
  <c r="N275" i="2"/>
  <c r="M275" i="2"/>
  <c r="L271" i="2"/>
  <c r="F269" i="2"/>
  <c r="D265" i="2"/>
  <c r="P271" i="2"/>
  <c r="J273" i="2"/>
  <c r="K274" i="2"/>
  <c r="H264" i="2"/>
  <c r="O268" i="2"/>
  <c r="M267" i="2"/>
  <c r="L268" i="2"/>
  <c r="I267" i="2"/>
  <c r="I185" i="1"/>
  <c r="G191" i="1"/>
  <c r="K187" i="1"/>
  <c r="I192" i="1"/>
  <c r="E188" i="1"/>
  <c r="K194" i="1"/>
  <c r="F191" i="1"/>
  <c r="D187" i="1"/>
  <c r="C193" i="1"/>
  <c r="B189" i="1"/>
  <c r="F193" i="1"/>
  <c r="D186" i="1"/>
  <c r="I188" i="1"/>
  <c r="G194" i="1"/>
  <c r="B191" i="1"/>
  <c r="F189" i="1"/>
  <c r="F190" i="1"/>
  <c r="G188" i="1"/>
  <c r="H191" i="1"/>
  <c r="B187" i="1"/>
  <c r="F194" i="1"/>
  <c r="G192" i="1"/>
  <c r="E185" i="1"/>
  <c r="H186" i="1"/>
  <c r="J191" i="1"/>
  <c r="I191" i="1"/>
  <c r="H194" i="1"/>
  <c r="C194" i="1"/>
  <c r="D192" i="1"/>
  <c r="F192" i="1"/>
  <c r="J189" i="1"/>
  <c r="D188" i="1"/>
  <c r="B188" i="1"/>
  <c r="C186" i="1"/>
  <c r="J192" i="1"/>
  <c r="K190" i="1"/>
  <c r="F185" i="1"/>
  <c r="I186" i="1"/>
  <c r="I193" i="1"/>
  <c r="I187" i="1"/>
  <c r="G190" i="1"/>
  <c r="B186" i="1"/>
  <c r="I194" i="1"/>
  <c r="K191" i="1"/>
  <c r="J185" i="1"/>
  <c r="B190" i="1"/>
  <c r="F186" i="1"/>
  <c r="J194" i="1"/>
  <c r="C185" i="1"/>
  <c r="B185" i="1"/>
  <c r="D191" i="1"/>
  <c r="E189" i="1"/>
  <c r="C189" i="1"/>
  <c r="G193" i="1"/>
  <c r="K189" i="1"/>
  <c r="H190" i="1"/>
  <c r="G185" i="1"/>
  <c r="C188" i="1"/>
  <c r="K193" i="1"/>
  <c r="K192" i="1"/>
  <c r="F188" i="1"/>
  <c r="H185" i="1"/>
  <c r="B194" i="1"/>
  <c r="E191" i="1"/>
  <c r="J186" i="1"/>
  <c r="H188" i="1"/>
  <c r="D190" i="1"/>
  <c r="I189" i="1"/>
  <c r="J188" i="1"/>
  <c r="E187" i="1"/>
  <c r="D194" i="1"/>
  <c r="H193" i="1"/>
  <c r="G189" i="1"/>
  <c r="K185" i="1"/>
  <c r="I190" i="1"/>
  <c r="E193" i="1"/>
  <c r="H192" i="1"/>
  <c r="B192" i="1"/>
  <c r="K188" i="1"/>
  <c r="J190" i="1"/>
  <c r="E192" i="1"/>
  <c r="C192" i="1"/>
  <c r="K186" i="1"/>
  <c r="F187" i="1"/>
  <c r="D189" i="1"/>
  <c r="C190" i="1"/>
  <c r="C187" i="1"/>
  <c r="C191" i="1"/>
  <c r="D193" i="1"/>
  <c r="E194" i="1"/>
  <c r="G186" i="1"/>
  <c r="B193" i="1"/>
  <c r="H189" i="1"/>
  <c r="E186" i="1"/>
  <c r="D185" i="1"/>
  <c r="J187" i="1"/>
  <c r="H187" i="1"/>
  <c r="G187" i="1"/>
  <c r="J193" i="1"/>
  <c r="E190" i="1"/>
  <c r="P277" i="4"/>
  <c r="J269" i="4"/>
  <c r="F273" i="4"/>
  <c r="N268" i="4"/>
  <c r="N266" i="4"/>
  <c r="F271" i="4"/>
  <c r="L275" i="4"/>
  <c r="B269" i="4"/>
  <c r="C277" i="4"/>
  <c r="C263" i="4"/>
  <c r="F263" i="4"/>
  <c r="L267" i="4"/>
  <c r="J271" i="4"/>
  <c r="E272" i="4"/>
  <c r="H267" i="4"/>
  <c r="H274" i="4"/>
  <c r="J274" i="4"/>
  <c r="J263" i="4"/>
  <c r="E270" i="4"/>
  <c r="M272" i="4"/>
  <c r="G264" i="4"/>
  <c r="M268" i="4"/>
  <c r="K272" i="4"/>
  <c r="I277" i="4"/>
  <c r="C267" i="4"/>
  <c r="I271" i="4"/>
  <c r="L263" i="4"/>
  <c r="B276" i="4"/>
  <c r="J265" i="4"/>
  <c r="H269" i="4"/>
  <c r="B270" i="4"/>
  <c r="N274" i="4"/>
  <c r="C273" i="4"/>
  <c r="C271" i="4"/>
  <c r="J275" i="4"/>
  <c r="C265" i="4"/>
  <c r="B268" i="4"/>
  <c r="B275" i="4"/>
  <c r="J267" i="4"/>
  <c r="P271" i="4"/>
  <c r="N275" i="4"/>
  <c r="J270" i="4"/>
  <c r="I268" i="4"/>
  <c r="N263" i="4"/>
  <c r="P263" i="4"/>
  <c r="N267" i="4"/>
  <c r="D268" i="4"/>
  <c r="D264" i="4"/>
  <c r="K268" i="4"/>
  <c r="B273" i="4"/>
  <c r="O276" i="4"/>
  <c r="P266" i="4"/>
  <c r="G271" i="4"/>
  <c r="M275" i="4"/>
  <c r="M264" i="4"/>
  <c r="H265" i="4"/>
  <c r="N269" i="4"/>
  <c r="L273" i="4"/>
  <c r="J276" i="4"/>
  <c r="N272" i="4"/>
  <c r="G277" i="4"/>
  <c r="G275" i="4"/>
  <c r="P264" i="4"/>
  <c r="G269" i="4"/>
  <c r="I274" i="4"/>
  <c r="P272" i="4"/>
  <c r="G267" i="4"/>
  <c r="N271" i="4"/>
  <c r="E276" i="4"/>
  <c r="P267" i="4"/>
  <c r="J268" i="4"/>
  <c r="K263" i="4"/>
  <c r="E268" i="4"/>
  <c r="C272" i="4"/>
  <c r="G270" i="4"/>
  <c r="H268" i="4"/>
  <c r="O272" i="4"/>
  <c r="F277" i="4"/>
  <c r="K270" i="4"/>
  <c r="E271" i="4"/>
  <c r="K275" i="4"/>
  <c r="K264" i="4"/>
  <c r="E265" i="4"/>
  <c r="L269" i="4"/>
  <c r="C274" i="4"/>
  <c r="H272" i="4"/>
  <c r="M270" i="4"/>
  <c r="E266" i="4"/>
  <c r="N264" i="4"/>
  <c r="E269" i="4"/>
  <c r="K273" i="4"/>
  <c r="L276" i="4"/>
  <c r="D275" i="4"/>
  <c r="K271" i="4"/>
  <c r="C276" i="4"/>
  <c r="K265" i="4"/>
  <c r="M263" i="4"/>
  <c r="I266" i="4"/>
  <c r="O267" i="4"/>
  <c r="C268" i="4"/>
  <c r="I272" i="4"/>
  <c r="G276" i="4"/>
  <c r="B264" i="4"/>
  <c r="L272" i="4"/>
  <c r="D277" i="4"/>
  <c r="L266" i="4"/>
  <c r="P275" i="4"/>
  <c r="I275" i="4"/>
  <c r="B265" i="4"/>
  <c r="O268" i="4"/>
  <c r="I269" i="4"/>
  <c r="P273" i="4"/>
  <c r="I263" i="4"/>
  <c r="K274" i="4"/>
  <c r="H264" i="4"/>
  <c r="N265" i="4"/>
  <c r="C269" i="4"/>
  <c r="I273" i="4"/>
  <c r="O277" i="4"/>
  <c r="P269" i="4"/>
  <c r="M274" i="4"/>
  <c r="O275" i="4"/>
  <c r="I265" i="4"/>
  <c r="O269" i="4"/>
  <c r="P265" i="4"/>
  <c r="L268" i="4"/>
  <c r="D272" i="4"/>
  <c r="G272" i="4"/>
  <c r="M276" i="4"/>
  <c r="O266" i="4"/>
  <c r="F268" i="4"/>
  <c r="P276" i="4"/>
  <c r="J266" i="4"/>
  <c r="P270" i="4"/>
  <c r="B277" i="4"/>
  <c r="O264" i="4"/>
  <c r="F269" i="4"/>
  <c r="D273" i="4"/>
  <c r="M273" i="4"/>
  <c r="G263" i="4"/>
  <c r="M267" i="4"/>
  <c r="E274" i="4"/>
  <c r="K266" i="4"/>
  <c r="I276" i="4"/>
  <c r="K277" i="4"/>
  <c r="D267" i="4"/>
  <c r="B271" i="4"/>
  <c r="F266" i="4"/>
  <c r="D263" i="4"/>
  <c r="K269" i="4"/>
  <c r="B274" i="4"/>
  <c r="B263" i="4"/>
  <c r="C266" i="4"/>
  <c r="I270" i="4"/>
  <c r="O265" i="4"/>
  <c r="B266" i="4"/>
  <c r="H270" i="4"/>
  <c r="F274" i="4"/>
  <c r="G266" i="4"/>
  <c r="L270" i="4"/>
  <c r="C275" i="4"/>
  <c r="C264" i="4"/>
  <c r="P268" i="4"/>
  <c r="H273" i="4"/>
  <c r="N277" i="4"/>
  <c r="F265" i="4"/>
  <c r="I267" i="4"/>
  <c r="O271" i="4"/>
  <c r="F276" i="4"/>
  <c r="J277" i="4"/>
  <c r="F264" i="4"/>
  <c r="F267" i="4"/>
  <c r="F270" i="4"/>
  <c r="P274" i="4"/>
  <c r="L277" i="4"/>
  <c r="D276" i="4"/>
  <c r="G273" i="4"/>
  <c r="C270" i="4"/>
  <c r="O263" i="4"/>
  <c r="D266" i="4"/>
  <c r="N270" i="4"/>
  <c r="J273" i="4"/>
  <c r="B272" i="4"/>
  <c r="B267" i="4"/>
  <c r="E264" i="4"/>
  <c r="L265" i="4"/>
  <c r="L274" i="4"/>
  <c r="I264" i="4"/>
  <c r="E267" i="4"/>
  <c r="D265" i="4"/>
  <c r="J272" i="4"/>
  <c r="M277" i="4"/>
  <c r="G265" i="4"/>
  <c r="O270" i="4"/>
  <c r="M265" i="4"/>
  <c r="E275" i="4"/>
  <c r="H277" i="4"/>
  <c r="D271" i="4"/>
  <c r="K276" i="4"/>
  <c r="D269" i="4"/>
  <c r="N273" i="4"/>
  <c r="O273" i="4"/>
  <c r="F272" i="4"/>
  <c r="O274" i="4"/>
  <c r="E277" i="4"/>
  <c r="M269" i="4"/>
  <c r="N276" i="4"/>
  <c r="E263" i="4"/>
  <c r="J264" i="4"/>
  <c r="H263" i="4"/>
  <c r="L271" i="4"/>
  <c r="M271" i="4"/>
  <c r="H275" i="4"/>
  <c r="D274" i="4"/>
  <c r="H266" i="4"/>
  <c r="K267" i="4"/>
  <c r="H271" i="4"/>
  <c r="G274" i="4"/>
  <c r="G268" i="4"/>
  <c r="M266" i="4"/>
  <c r="H276" i="4"/>
  <c r="L264" i="4"/>
  <c r="F275" i="4"/>
  <c r="D270" i="4"/>
  <c r="E273" i="4"/>
  <c r="T139" i="4" l="1" a="1"/>
  <c r="T229" i="4" a="1"/>
  <c r="T64" i="4" a="1"/>
  <c r="T169" i="4" a="1"/>
  <c r="T94" i="4" a="1"/>
  <c r="T154" i="4" a="1"/>
  <c r="T4" i="4" a="1"/>
  <c r="T49" i="4" a="1"/>
  <c r="T79" i="4" a="1"/>
  <c r="T199" i="4" a="1"/>
  <c r="T184" i="4" a="1"/>
  <c r="T34" i="4" a="1"/>
  <c r="T109" i="4" a="1"/>
  <c r="T214" i="4" a="1"/>
  <c r="T19" i="4" a="1"/>
  <c r="T124" i="4" a="1"/>
  <c r="O114" i="1" a="1"/>
  <c r="O134" i="1" a="1"/>
  <c r="O64" i="1" a="1"/>
  <c r="O54" i="1" a="1"/>
  <c r="O14" i="1" a="1"/>
  <c r="O4" i="1" a="1"/>
  <c r="O104" i="1" a="1"/>
  <c r="O34" i="1" a="1"/>
  <c r="O44" i="1" a="1"/>
  <c r="O124" i="1" a="1"/>
  <c r="O154" i="1" a="1"/>
  <c r="O84" i="1" a="1"/>
  <c r="O24" i="1" a="1"/>
  <c r="O74" i="1" a="1"/>
  <c r="O144" i="1" a="1"/>
  <c r="O94" i="1" a="1"/>
  <c r="T4" i="2" a="1"/>
  <c r="T154" i="2" a="1"/>
  <c r="T139" i="2" a="1"/>
  <c r="T94" i="2" a="1"/>
  <c r="T199" i="2" a="1"/>
  <c r="T49" i="2" a="1"/>
  <c r="T169" i="2" a="1"/>
  <c r="T19" i="2" a="1"/>
  <c r="T124" i="2" a="1"/>
  <c r="T109" i="2" a="1"/>
  <c r="T214" i="2" a="1"/>
  <c r="T229" i="2" a="1"/>
  <c r="T79" i="2" a="1"/>
  <c r="T34" i="2" a="1"/>
  <c r="T64" i="2" a="1"/>
  <c r="T184" i="2" a="1"/>
  <c r="U34" i="1" l="1"/>
  <c r="T34" i="1"/>
  <c r="S34" i="1"/>
  <c r="P34" i="1"/>
  <c r="W34" i="1"/>
  <c r="R34" i="1"/>
  <c r="O34" i="1"/>
  <c r="X34" i="1"/>
  <c r="AI34" i="1" s="1"/>
  <c r="AW7" i="1" s="1"/>
  <c r="Q34" i="1"/>
  <c r="V34" i="1"/>
  <c r="U124" i="4"/>
  <c r="X124" i="4"/>
  <c r="AE124" i="4"/>
  <c r="AB124" i="4"/>
  <c r="AA124" i="4"/>
  <c r="AG124" i="4"/>
  <c r="V124" i="4"/>
  <c r="W124" i="4"/>
  <c r="AD124" i="4"/>
  <c r="AF124" i="4"/>
  <c r="AC124" i="4"/>
  <c r="AS124" i="4" s="1"/>
  <c r="Y124" i="4"/>
  <c r="Z124" i="4"/>
  <c r="T124" i="4"/>
  <c r="AH124" i="4"/>
  <c r="AC49" i="4"/>
  <c r="Y49" i="4"/>
  <c r="AE49" i="4"/>
  <c r="AD49" i="4"/>
  <c r="X49" i="4"/>
  <c r="U49" i="4"/>
  <c r="T49" i="4"/>
  <c r="AH49" i="4"/>
  <c r="Z49" i="4"/>
  <c r="AF49" i="4"/>
  <c r="AA49" i="4"/>
  <c r="V49" i="4"/>
  <c r="AL49" i="4" s="1"/>
  <c r="AG49" i="4"/>
  <c r="W49" i="4"/>
  <c r="AB49" i="4"/>
  <c r="AG64" i="2"/>
  <c r="T64" i="2"/>
  <c r="AC64" i="2"/>
  <c r="V64" i="2"/>
  <c r="W64" i="2"/>
  <c r="AB64" i="2"/>
  <c r="AF64" i="2"/>
  <c r="X64" i="2"/>
  <c r="AH64" i="2"/>
  <c r="AE64" i="2"/>
  <c r="AA64" i="2"/>
  <c r="AD64" i="2"/>
  <c r="Y64" i="2"/>
  <c r="AO64" i="2" s="1"/>
  <c r="U64" i="2"/>
  <c r="Z64" i="2"/>
  <c r="R104" i="1"/>
  <c r="O104" i="1"/>
  <c r="W104" i="1"/>
  <c r="U104" i="1"/>
  <c r="S104" i="1"/>
  <c r="Q104" i="1"/>
  <c r="T104" i="1"/>
  <c r="X104" i="1"/>
  <c r="V104" i="1"/>
  <c r="P104" i="1"/>
  <c r="AG19" i="4"/>
  <c r="Z19" i="4"/>
  <c r="AH19" i="4"/>
  <c r="AA19" i="4"/>
  <c r="W19" i="4"/>
  <c r="AE19" i="4"/>
  <c r="AD19" i="4"/>
  <c r="AF19" i="4"/>
  <c r="AB19" i="4"/>
  <c r="X19" i="4"/>
  <c r="T19" i="4"/>
  <c r="Y19" i="4"/>
  <c r="AO19" i="4" s="1"/>
  <c r="U19" i="4"/>
  <c r="AC19" i="4"/>
  <c r="V19" i="4"/>
  <c r="AD4" i="4"/>
  <c r="AH4" i="4"/>
  <c r="AF4" i="4"/>
  <c r="AG4" i="4"/>
  <c r="T4" i="4"/>
  <c r="X4" i="4"/>
  <c r="W4" i="4"/>
  <c r="AB4" i="4"/>
  <c r="U4" i="4"/>
  <c r="AC4" i="4"/>
  <c r="AA4" i="4"/>
  <c r="Z4" i="4"/>
  <c r="Y4" i="4"/>
  <c r="AO4" i="4" s="1"/>
  <c r="AE4" i="4"/>
  <c r="V4" i="4"/>
  <c r="R94" i="1"/>
  <c r="P94" i="1"/>
  <c r="V94" i="1"/>
  <c r="O94" i="1"/>
  <c r="U94" i="1"/>
  <c r="S94" i="1"/>
  <c r="Q94" i="1"/>
  <c r="T94" i="1"/>
  <c r="X94" i="1"/>
  <c r="W94" i="1"/>
  <c r="W74" i="1"/>
  <c r="P74" i="1"/>
  <c r="R74" i="1"/>
  <c r="O74" i="1"/>
  <c r="Q74" i="1"/>
  <c r="V74" i="1"/>
  <c r="X74" i="1"/>
  <c r="U74" i="1"/>
  <c r="S74" i="1"/>
  <c r="T74" i="1"/>
  <c r="W4" i="1"/>
  <c r="T4" i="1"/>
  <c r="S4" i="1"/>
  <c r="O4" i="1"/>
  <c r="R4" i="1"/>
  <c r="Q4" i="1"/>
  <c r="X4" i="1"/>
  <c r="P4" i="1"/>
  <c r="U4" i="1"/>
  <c r="V4" i="1"/>
  <c r="AF214" i="4"/>
  <c r="Y214" i="4"/>
  <c r="AA214" i="4"/>
  <c r="AH214" i="4"/>
  <c r="AE214" i="4"/>
  <c r="X214" i="4"/>
  <c r="Z214" i="4"/>
  <c r="AC214" i="4"/>
  <c r="AS214" i="4" s="1"/>
  <c r="W214" i="4"/>
  <c r="U214" i="4"/>
  <c r="AB214" i="4"/>
  <c r="T214" i="4"/>
  <c r="AG214" i="4"/>
  <c r="AD214" i="4"/>
  <c r="V214" i="4"/>
  <c r="T154" i="4"/>
  <c r="AA154" i="4"/>
  <c r="X154" i="4"/>
  <c r="AC154" i="4"/>
  <c r="AG154" i="4"/>
  <c r="AE154" i="4"/>
  <c r="Y154" i="4"/>
  <c r="AH154" i="4"/>
  <c r="AB154" i="4"/>
  <c r="AR154" i="4" s="1"/>
  <c r="AF154" i="4"/>
  <c r="AD154" i="4"/>
  <c r="V154" i="4"/>
  <c r="Z154" i="4"/>
  <c r="U154" i="4"/>
  <c r="W154" i="4"/>
  <c r="U184" i="2"/>
  <c r="Z184" i="2"/>
  <c r="AD184" i="2"/>
  <c r="AH184" i="2"/>
  <c r="AG184" i="2"/>
  <c r="W184" i="2"/>
  <c r="AA184" i="2"/>
  <c r="AE184" i="2"/>
  <c r="AF184" i="2"/>
  <c r="T184" i="2"/>
  <c r="AJ184" i="2" s="1"/>
  <c r="AC184" i="2"/>
  <c r="Y184" i="2"/>
  <c r="V184" i="2"/>
  <c r="X184" i="2"/>
  <c r="AB184" i="2"/>
  <c r="T144" i="1"/>
  <c r="R144" i="1"/>
  <c r="P144" i="1"/>
  <c r="X144" i="1"/>
  <c r="Q144" i="1"/>
  <c r="S144" i="1"/>
  <c r="U144" i="1"/>
  <c r="O144" i="1"/>
  <c r="V144" i="1"/>
  <c r="W144" i="1"/>
  <c r="W199" i="2"/>
  <c r="AF199" i="2"/>
  <c r="AA199" i="2"/>
  <c r="AB199" i="2"/>
  <c r="AD199" i="2"/>
  <c r="X199" i="2"/>
  <c r="AG199" i="2"/>
  <c r="T199" i="2"/>
  <c r="V199" i="2"/>
  <c r="Z199" i="2"/>
  <c r="Y199" i="2"/>
  <c r="U199" i="2"/>
  <c r="AC199" i="2"/>
  <c r="AH199" i="2"/>
  <c r="AE199" i="2"/>
  <c r="AU199" i="2" s="1"/>
  <c r="Q24" i="1"/>
  <c r="S24" i="1"/>
  <c r="X24" i="1"/>
  <c r="P24" i="1"/>
  <c r="V24" i="1"/>
  <c r="W24" i="1"/>
  <c r="R24" i="1"/>
  <c r="T24" i="1"/>
  <c r="O24" i="1"/>
  <c r="U24" i="1"/>
  <c r="O14" i="1"/>
  <c r="S14" i="1"/>
  <c r="T14" i="1"/>
  <c r="P14" i="1"/>
  <c r="X14" i="1"/>
  <c r="R14" i="1"/>
  <c r="V14" i="1"/>
  <c r="Q14" i="1"/>
  <c r="W14" i="1"/>
  <c r="U14" i="1"/>
  <c r="Z109" i="4"/>
  <c r="AC109" i="4"/>
  <c r="AD109" i="4"/>
  <c r="W109" i="4"/>
  <c r="AA109" i="4"/>
  <c r="AF109" i="4"/>
  <c r="AG109" i="4"/>
  <c r="T109" i="4"/>
  <c r="Y109" i="4"/>
  <c r="AE109" i="4"/>
  <c r="U109" i="4"/>
  <c r="X109" i="4"/>
  <c r="AH109" i="4"/>
  <c r="AB109" i="4"/>
  <c r="AR109" i="4" s="1"/>
  <c r="V109" i="4"/>
  <c r="AD94" i="4"/>
  <c r="AE94" i="4"/>
  <c r="T94" i="4"/>
  <c r="AG94" i="4"/>
  <c r="W94" i="4"/>
  <c r="AF94" i="4"/>
  <c r="V94" i="4"/>
  <c r="AC94" i="4"/>
  <c r="X94" i="4"/>
  <c r="AB94" i="4"/>
  <c r="AA94" i="4"/>
  <c r="Z94" i="4"/>
  <c r="Y94" i="4"/>
  <c r="AH94" i="4"/>
  <c r="U94" i="4"/>
  <c r="AK94" i="4" s="1"/>
  <c r="AA169" i="2"/>
  <c r="AB169" i="2"/>
  <c r="T169" i="2"/>
  <c r="AC169" i="2"/>
  <c r="AG169" i="2"/>
  <c r="V169" i="2"/>
  <c r="W169" i="2"/>
  <c r="X169" i="2"/>
  <c r="Z169" i="2"/>
  <c r="AD169" i="2"/>
  <c r="AH169" i="2"/>
  <c r="AF169" i="2"/>
  <c r="U169" i="2"/>
  <c r="Y169" i="2"/>
  <c r="AE169" i="2"/>
  <c r="AU169" i="2" s="1"/>
  <c r="AC79" i="2"/>
  <c r="Z79" i="2"/>
  <c r="W79" i="2"/>
  <c r="AD79" i="2"/>
  <c r="U79" i="2"/>
  <c r="AF79" i="2"/>
  <c r="AA79" i="2"/>
  <c r="Y79" i="2"/>
  <c r="AO79" i="2" s="1"/>
  <c r="AB79" i="2"/>
  <c r="T79" i="2"/>
  <c r="AH79" i="2"/>
  <c r="AG79" i="2"/>
  <c r="AE79" i="2"/>
  <c r="V79" i="2"/>
  <c r="X79" i="2"/>
  <c r="AF229" i="2"/>
  <c r="AE229" i="2"/>
  <c r="AD229" i="2"/>
  <c r="W229" i="2"/>
  <c r="X229" i="2"/>
  <c r="AG229" i="2"/>
  <c r="V229" i="2"/>
  <c r="T229" i="2"/>
  <c r="AB229" i="2"/>
  <c r="AR229" i="2" s="1"/>
  <c r="Y229" i="2"/>
  <c r="AA229" i="2"/>
  <c r="U229" i="2"/>
  <c r="Z229" i="2"/>
  <c r="AH229" i="2"/>
  <c r="AC229" i="2"/>
  <c r="V94" i="2"/>
  <c r="AD94" i="2"/>
  <c r="Y94" i="2"/>
  <c r="U94" i="2"/>
  <c r="AF94" i="2"/>
  <c r="Z94" i="2"/>
  <c r="AG94" i="2"/>
  <c r="AE94" i="2"/>
  <c r="AB94" i="2"/>
  <c r="T94" i="2"/>
  <c r="AJ94" i="2" s="1"/>
  <c r="AA94" i="2"/>
  <c r="X94" i="2"/>
  <c r="AC94" i="2"/>
  <c r="AH94" i="2"/>
  <c r="W94" i="2"/>
  <c r="T84" i="1"/>
  <c r="S84" i="1"/>
  <c r="R84" i="1"/>
  <c r="X84" i="1"/>
  <c r="Q84" i="1"/>
  <c r="O84" i="1"/>
  <c r="W84" i="1"/>
  <c r="P84" i="1"/>
  <c r="V84" i="1"/>
  <c r="U84" i="1"/>
  <c r="P54" i="1"/>
  <c r="R54" i="1"/>
  <c r="Q54" i="1"/>
  <c r="T54" i="1"/>
  <c r="W54" i="1"/>
  <c r="O54" i="1"/>
  <c r="S54" i="1"/>
  <c r="X54" i="1"/>
  <c r="V54" i="1"/>
  <c r="U54" i="1"/>
  <c r="AC34" i="4"/>
  <c r="AG34" i="4"/>
  <c r="AD34" i="4"/>
  <c r="T34" i="4"/>
  <c r="AF34" i="4"/>
  <c r="W34" i="4"/>
  <c r="AA34" i="4"/>
  <c r="AH34" i="4"/>
  <c r="V34" i="4"/>
  <c r="Z34" i="4"/>
  <c r="AE34" i="4"/>
  <c r="U34" i="4"/>
  <c r="AB34" i="4"/>
  <c r="Y34" i="4"/>
  <c r="X34" i="4"/>
  <c r="AN34" i="4" s="1"/>
  <c r="AC169" i="4"/>
  <c r="AE169" i="4"/>
  <c r="AD169" i="4"/>
  <c r="AG169" i="4"/>
  <c r="Z169" i="4"/>
  <c r="AB169" i="4"/>
  <c r="U169" i="4"/>
  <c r="V169" i="4"/>
  <c r="AL169" i="4" s="1"/>
  <c r="AA169" i="4"/>
  <c r="X169" i="4"/>
  <c r="W169" i="4"/>
  <c r="T169" i="4"/>
  <c r="AF169" i="4"/>
  <c r="Y169" i="4"/>
  <c r="AH169" i="4"/>
  <c r="U19" i="2"/>
  <c r="AE19" i="2"/>
  <c r="AB19" i="2"/>
  <c r="AD19" i="2"/>
  <c r="X19" i="2"/>
  <c r="Y19" i="2"/>
  <c r="T19" i="2"/>
  <c r="AG19" i="2"/>
  <c r="AA19" i="2"/>
  <c r="AQ19" i="2" s="1"/>
  <c r="AH19" i="2"/>
  <c r="AF19" i="2"/>
  <c r="V19" i="2"/>
  <c r="AC19" i="2"/>
  <c r="W19" i="2"/>
  <c r="Z19" i="2"/>
  <c r="AB214" i="2"/>
  <c r="AE214" i="2"/>
  <c r="Z214" i="2"/>
  <c r="X214" i="2"/>
  <c r="AA214" i="2"/>
  <c r="AG214" i="2"/>
  <c r="AF214" i="2"/>
  <c r="AH214" i="2"/>
  <c r="U214" i="2"/>
  <c r="W214" i="2"/>
  <c r="AM214" i="2" s="1"/>
  <c r="AD214" i="2"/>
  <c r="T214" i="2"/>
  <c r="Y214" i="2"/>
  <c r="AC214" i="2"/>
  <c r="V214" i="2"/>
  <c r="AG139" i="2"/>
  <c r="Y139" i="2"/>
  <c r="T139" i="2"/>
  <c r="AA139" i="2"/>
  <c r="AE139" i="2"/>
  <c r="V139" i="2"/>
  <c r="AB139" i="2"/>
  <c r="W139" i="2"/>
  <c r="X139" i="2"/>
  <c r="Z139" i="2"/>
  <c r="AD139" i="2"/>
  <c r="AT139" i="2" s="1"/>
  <c r="AH139" i="2"/>
  <c r="U139" i="2"/>
  <c r="AF139" i="2"/>
  <c r="AC139" i="2"/>
  <c r="P154" i="1"/>
  <c r="X154" i="1"/>
  <c r="U154" i="1"/>
  <c r="S154" i="1"/>
  <c r="T154" i="1"/>
  <c r="R154" i="1"/>
  <c r="Q154" i="1"/>
  <c r="W154" i="1"/>
  <c r="O154" i="1"/>
  <c r="V154" i="1"/>
  <c r="W64" i="1"/>
  <c r="V64" i="1"/>
  <c r="Q64" i="1"/>
  <c r="X64" i="1"/>
  <c r="T64" i="1"/>
  <c r="S64" i="1"/>
  <c r="P64" i="1"/>
  <c r="R64" i="1"/>
  <c r="O64" i="1"/>
  <c r="U64" i="1"/>
  <c r="U184" i="4"/>
  <c r="AF184" i="4"/>
  <c r="AA184" i="4"/>
  <c r="T184" i="4"/>
  <c r="W184" i="4"/>
  <c r="Y184" i="4"/>
  <c r="AD184" i="4"/>
  <c r="AB184" i="4"/>
  <c r="AE184" i="4"/>
  <c r="AU184" i="4" s="1"/>
  <c r="Z184" i="4"/>
  <c r="V184" i="4"/>
  <c r="AG184" i="4"/>
  <c r="X184" i="4"/>
  <c r="AH184" i="4"/>
  <c r="AC184" i="4"/>
  <c r="AB64" i="4"/>
  <c r="AD64" i="4"/>
  <c r="AT64" i="4" s="1"/>
  <c r="Z64" i="4"/>
  <c r="Y64" i="4"/>
  <c r="AC64" i="4"/>
  <c r="W64" i="4"/>
  <c r="V64" i="4"/>
  <c r="AF64" i="4"/>
  <c r="AH64" i="4"/>
  <c r="AE64" i="4"/>
  <c r="AU64" i="4" s="1"/>
  <c r="T64" i="4"/>
  <c r="AA64" i="4"/>
  <c r="AG64" i="4"/>
  <c r="X64" i="4"/>
  <c r="U64" i="4"/>
  <c r="AD34" i="2"/>
  <c r="T34" i="2"/>
  <c r="U34" i="2"/>
  <c r="AK34" i="2" s="1"/>
  <c r="AE34" i="2"/>
  <c r="Z34" i="2"/>
  <c r="AF34" i="2"/>
  <c r="V34" i="2"/>
  <c r="W34" i="2"/>
  <c r="AC34" i="2"/>
  <c r="AH34" i="2"/>
  <c r="X34" i="2"/>
  <c r="AN34" i="2" s="1"/>
  <c r="Y34" i="2"/>
  <c r="AB34" i="2"/>
  <c r="AG34" i="2"/>
  <c r="AA34" i="2"/>
  <c r="AD109" i="2"/>
  <c r="AG109" i="2"/>
  <c r="W109" i="2"/>
  <c r="U109" i="2"/>
  <c r="AK109" i="2" s="1"/>
  <c r="V109" i="2"/>
  <c r="AH109" i="2"/>
  <c r="AA109" i="2"/>
  <c r="Z109" i="2"/>
  <c r="AB109" i="2"/>
  <c r="AF109" i="2"/>
  <c r="AE109" i="2"/>
  <c r="Y109" i="2"/>
  <c r="AC109" i="2"/>
  <c r="T109" i="2"/>
  <c r="X109" i="2"/>
  <c r="X134" i="1"/>
  <c r="U134" i="1"/>
  <c r="S134" i="1"/>
  <c r="W134" i="1"/>
  <c r="R134" i="1"/>
  <c r="O134" i="1"/>
  <c r="P134" i="1"/>
  <c r="V134" i="1"/>
  <c r="Q134" i="1"/>
  <c r="T134" i="1"/>
  <c r="Y199" i="4"/>
  <c r="U199" i="4"/>
  <c r="T199" i="4"/>
  <c r="AJ199" i="4" s="1"/>
  <c r="Z199" i="4"/>
  <c r="AA199" i="4"/>
  <c r="X199" i="4"/>
  <c r="AD199" i="4"/>
  <c r="AH199" i="4"/>
  <c r="AB199" i="4"/>
  <c r="AF199" i="4"/>
  <c r="AE199" i="4"/>
  <c r="V199" i="4"/>
  <c r="AG199" i="4"/>
  <c r="W199" i="4"/>
  <c r="AC199" i="4"/>
  <c r="V229" i="4"/>
  <c r="AF229" i="4"/>
  <c r="W229" i="4"/>
  <c r="T229" i="4"/>
  <c r="AA229" i="4"/>
  <c r="AH229" i="4"/>
  <c r="X229" i="4"/>
  <c r="AE229" i="4"/>
  <c r="AD229" i="4"/>
  <c r="AC229" i="4"/>
  <c r="U229" i="4"/>
  <c r="Y229" i="4"/>
  <c r="AO229" i="4" s="1"/>
  <c r="AG229" i="4"/>
  <c r="AB229" i="4"/>
  <c r="Z229" i="4"/>
  <c r="U49" i="2"/>
  <c r="V49" i="2"/>
  <c r="Z49" i="2"/>
  <c r="AA49" i="2"/>
  <c r="AE49" i="2"/>
  <c r="AC49" i="2"/>
  <c r="AB49" i="2"/>
  <c r="AG49" i="2"/>
  <c r="AD49" i="2"/>
  <c r="T49" i="2"/>
  <c r="X49" i="2"/>
  <c r="AF49" i="2"/>
  <c r="W49" i="2"/>
  <c r="AM49" i="2" s="1"/>
  <c r="Y49" i="2"/>
  <c r="AH49" i="2"/>
  <c r="V154" i="2"/>
  <c r="Y154" i="2"/>
  <c r="AA154" i="2"/>
  <c r="Z154" i="2"/>
  <c r="W154" i="2"/>
  <c r="AF154" i="2"/>
  <c r="T154" i="2"/>
  <c r="U154" i="2"/>
  <c r="AC154" i="2"/>
  <c r="AB154" i="2"/>
  <c r="X154" i="2"/>
  <c r="AG154" i="2"/>
  <c r="AH154" i="2"/>
  <c r="AD154" i="2"/>
  <c r="AT154" i="2" s="1"/>
  <c r="AE154" i="2"/>
  <c r="P124" i="1"/>
  <c r="U124" i="1"/>
  <c r="O124" i="1"/>
  <c r="S124" i="1"/>
  <c r="R124" i="1"/>
  <c r="X124" i="1"/>
  <c r="V124" i="1"/>
  <c r="W124" i="1"/>
  <c r="T124" i="1"/>
  <c r="Q124" i="1"/>
  <c r="T124" i="2"/>
  <c r="AC124" i="2"/>
  <c r="AF124" i="2"/>
  <c r="U124" i="2"/>
  <c r="AD124" i="2"/>
  <c r="Z124" i="2"/>
  <c r="AA124" i="2"/>
  <c r="AE124" i="2"/>
  <c r="V124" i="2"/>
  <c r="AB124" i="2"/>
  <c r="X124" i="2"/>
  <c r="W124" i="2"/>
  <c r="Y124" i="2"/>
  <c r="AO124" i="2" s="1"/>
  <c r="AG124" i="2"/>
  <c r="AH124" i="2"/>
  <c r="W4" i="2"/>
  <c r="Z4" i="2"/>
  <c r="V4" i="2"/>
  <c r="AD4" i="2"/>
  <c r="AE4" i="2"/>
  <c r="T4" i="2"/>
  <c r="AF4" i="2"/>
  <c r="AG4" i="2"/>
  <c r="X4" i="2"/>
  <c r="AC4" i="2"/>
  <c r="AH4" i="2"/>
  <c r="AA4" i="2"/>
  <c r="AB4" i="2"/>
  <c r="Y4" i="2"/>
  <c r="AO4" i="2" s="1"/>
  <c r="U4" i="2"/>
  <c r="U44" i="1"/>
  <c r="X44" i="1"/>
  <c r="V44" i="1"/>
  <c r="S44" i="1"/>
  <c r="Q44" i="1"/>
  <c r="T44" i="1"/>
  <c r="R44" i="1"/>
  <c r="P44" i="1"/>
  <c r="W44" i="1"/>
  <c r="O44" i="1"/>
  <c r="T114" i="1"/>
  <c r="W114" i="1"/>
  <c r="O114" i="1"/>
  <c r="V114" i="1"/>
  <c r="U114" i="1"/>
  <c r="Q114" i="1"/>
  <c r="P114" i="1"/>
  <c r="S114" i="1"/>
  <c r="X114" i="1"/>
  <c r="R114" i="1"/>
  <c r="V79" i="4"/>
  <c r="AE79" i="4"/>
  <c r="AF79" i="4"/>
  <c r="Y79" i="4"/>
  <c r="T79" i="4"/>
  <c r="W79" i="4"/>
  <c r="U79" i="4"/>
  <c r="Z79" i="4"/>
  <c r="AG79" i="4"/>
  <c r="AC79" i="4"/>
  <c r="AB79" i="4"/>
  <c r="X79" i="4"/>
  <c r="AA79" i="4"/>
  <c r="AQ79" i="4" s="1"/>
  <c r="AD79" i="4"/>
  <c r="AH79" i="4"/>
  <c r="Z139" i="4"/>
  <c r="U139" i="4"/>
  <c r="V139" i="4"/>
  <c r="X139" i="4"/>
  <c r="AC139" i="4"/>
  <c r="AA139" i="4"/>
  <c r="AQ139" i="4" s="1"/>
  <c r="AG139" i="4"/>
  <c r="Y139" i="4"/>
  <c r="AB139" i="4"/>
  <c r="W139" i="4"/>
  <c r="AF139" i="4"/>
  <c r="T139" i="4"/>
  <c r="AD139" i="4"/>
  <c r="AE139" i="4"/>
  <c r="AU139" i="4" s="1"/>
  <c r="AH139" i="4"/>
  <c r="AA124" i="1" l="1"/>
  <c r="AO16" i="1" s="1"/>
  <c r="AF114" i="1"/>
  <c r="AT15" i="1" s="1"/>
  <c r="AC44" i="1"/>
  <c r="AQ8" i="1" s="1"/>
  <c r="AG124" i="1"/>
  <c r="AU16" i="1" s="1"/>
  <c r="AC134" i="1"/>
  <c r="AQ17" i="1" s="1"/>
  <c r="AB14" i="1"/>
  <c r="AP5" i="1" s="1"/>
  <c r="AF24" i="1"/>
  <c r="AT6" i="1" s="1"/>
  <c r="AG4" i="1"/>
  <c r="Z74" i="1"/>
  <c r="AN11" i="1" s="1"/>
  <c r="AD94" i="1"/>
  <c r="AR13" i="1" s="1"/>
  <c r="AB104" i="1"/>
  <c r="AP14" i="1" s="1"/>
  <c r="AH34" i="1"/>
  <c r="AV7" i="1" s="1"/>
  <c r="AF64" i="1"/>
  <c r="AT10" i="1" s="1"/>
  <c r="AD154" i="1"/>
  <c r="AR19" i="1" s="1"/>
  <c r="AG54" i="1"/>
  <c r="AU9" i="1" s="1"/>
  <c r="AC84" i="1"/>
  <c r="AQ12" i="1" s="1"/>
  <c r="AA34" i="1"/>
  <c r="AO7" i="1" s="1"/>
  <c r="AG144" i="1"/>
  <c r="AU18" i="1" s="1"/>
  <c r="AX139" i="4"/>
  <c r="AW139" i="4"/>
  <c r="AT79" i="4"/>
  <c r="AM79" i="4"/>
  <c r="AJ79" i="4"/>
  <c r="AA114" i="1"/>
  <c r="AO15" i="1" s="1"/>
  <c r="BA15" i="1" s="1"/>
  <c r="AH44" i="1"/>
  <c r="AV8" i="1" s="1"/>
  <c r="AF44" i="1"/>
  <c r="AT8" i="1" s="1"/>
  <c r="AW4" i="2"/>
  <c r="AX124" i="2"/>
  <c r="AQ124" i="2"/>
  <c r="AK184" i="4"/>
  <c r="AJ4" i="2"/>
  <c r="AT124" i="2"/>
  <c r="AV154" i="2"/>
  <c r="AU49" i="2"/>
  <c r="AJ229" i="4"/>
  <c r="AV139" i="4"/>
  <c r="AL139" i="4"/>
  <c r="AO199" i="4"/>
  <c r="AN139" i="4"/>
  <c r="AR79" i="4"/>
  <c r="AV79" i="4"/>
  <c r="AO109" i="2"/>
  <c r="AS79" i="4"/>
  <c r="AP49" i="2"/>
  <c r="AJ139" i="4"/>
  <c r="AU199" i="4"/>
  <c r="AU79" i="4"/>
  <c r="AG114" i="1"/>
  <c r="AU15" i="1" s="1"/>
  <c r="AE44" i="1"/>
  <c r="AS8" i="1" s="1"/>
  <c r="AR4" i="2"/>
  <c r="AU4" i="2"/>
  <c r="AM124" i="2"/>
  <c r="AK124" i="2"/>
  <c r="AI124" i="1"/>
  <c r="AW16" i="1" s="1"/>
  <c r="AX154" i="2"/>
  <c r="AM154" i="2"/>
  <c r="AV49" i="2"/>
  <c r="AQ49" i="2"/>
  <c r="AK229" i="4"/>
  <c r="AM229" i="4"/>
  <c r="AV199" i="4"/>
  <c r="AK199" i="4"/>
  <c r="AH134" i="1"/>
  <c r="AV17" i="1" s="1"/>
  <c r="AU109" i="2"/>
  <c r="AM109" i="2"/>
  <c r="AX34" i="2"/>
  <c r="AJ34" i="2"/>
  <c r="AX64" i="4"/>
  <c r="AR64" i="4"/>
  <c r="AR184" i="4"/>
  <c r="AG64" i="1"/>
  <c r="AU10" i="1" s="1"/>
  <c r="AJ139" i="2"/>
  <c r="AM139" i="4"/>
  <c r="AK139" i="4"/>
  <c r="AW79" i="4"/>
  <c r="AL79" i="4"/>
  <c r="Z114" i="1"/>
  <c r="AN15" i="1" s="1"/>
  <c r="AB44" i="1"/>
  <c r="AP8" i="1" s="1"/>
  <c r="AQ4" i="2"/>
  <c r="AT4" i="2"/>
  <c r="AN124" i="2"/>
  <c r="AV124" i="2"/>
  <c r="AC124" i="1"/>
  <c r="AQ16" i="1" s="1"/>
  <c r="AW154" i="2"/>
  <c r="AP154" i="2"/>
  <c r="AN49" i="2"/>
  <c r="AW109" i="2"/>
  <c r="AD114" i="1"/>
  <c r="AR15" i="1" s="1"/>
  <c r="Z44" i="1"/>
  <c r="AN8" i="1" s="1"/>
  <c r="AI44" i="1"/>
  <c r="AW8" i="1" s="1"/>
  <c r="AN4" i="2"/>
  <c r="AM4" i="2"/>
  <c r="AU124" i="2"/>
  <c r="AB124" i="1"/>
  <c r="AP16" i="1" s="1"/>
  <c r="AF124" i="1"/>
  <c r="AT16" i="1" s="1"/>
  <c r="AS154" i="2"/>
  <c r="AL154" i="2"/>
  <c r="AW49" i="2"/>
  <c r="AP229" i="4"/>
  <c r="AN229" i="4"/>
  <c r="AM199" i="4"/>
  <c r="AN199" i="4"/>
  <c r="AG134" i="1"/>
  <c r="AU17" i="1" s="1"/>
  <c r="AN109" i="2"/>
  <c r="AQ109" i="2"/>
  <c r="AW34" i="2"/>
  <c r="AV34" i="2"/>
  <c r="AW64" i="4"/>
  <c r="AS64" i="4"/>
  <c r="AW184" i="4"/>
  <c r="AJ184" i="4"/>
  <c r="AD64" i="1"/>
  <c r="AR10" i="1" s="1"/>
  <c r="AH154" i="1"/>
  <c r="AV19" i="1" s="1"/>
  <c r="AS139" i="2"/>
  <c r="AR139" i="2"/>
  <c r="AS214" i="2"/>
  <c r="AW214" i="2"/>
  <c r="AS19" i="2"/>
  <c r="AN19" i="2"/>
  <c r="AJ169" i="4"/>
  <c r="AW169" i="4"/>
  <c r="AU34" i="4"/>
  <c r="AT34" i="4"/>
  <c r="AH54" i="1"/>
  <c r="AV9" i="1" s="1"/>
  <c r="AH84" i="1"/>
  <c r="AV12" i="1" s="1"/>
  <c r="AX94" i="2"/>
  <c r="AP94" i="2"/>
  <c r="AP229" i="2"/>
  <c r="AN229" i="2"/>
  <c r="AW79" i="2"/>
  <c r="AT79" i="2"/>
  <c r="AX169" i="2"/>
  <c r="AJ169" i="2"/>
  <c r="AR94" i="4"/>
  <c r="AU94" i="4"/>
  <c r="AO109" i="4"/>
  <c r="AP109" i="4"/>
  <c r="AE14" i="1"/>
  <c r="AS5" i="1" s="1"/>
  <c r="AG24" i="1"/>
  <c r="AU6" i="1" s="1"/>
  <c r="AK199" i="2"/>
  <c r="AR199" i="2"/>
  <c r="AD144" i="1"/>
  <c r="AR18" i="1" s="1"/>
  <c r="AL184" i="2"/>
  <c r="AW184" i="2"/>
  <c r="AL154" i="4"/>
  <c r="AS154" i="4"/>
  <c r="AR214" i="4"/>
  <c r="AQ214" i="4"/>
  <c r="AC4" i="1"/>
  <c r="AI74" i="1"/>
  <c r="AW11" i="1" s="1"/>
  <c r="AI94" i="1"/>
  <c r="AW13" i="1" s="1"/>
  <c r="AC94" i="1"/>
  <c r="AQ13" i="1" s="1"/>
  <c r="AR4" i="4"/>
  <c r="AL19" i="4"/>
  <c r="AT19" i="4"/>
  <c r="AG104" i="1"/>
  <c r="AU14" i="1" s="1"/>
  <c r="AC104" i="1"/>
  <c r="AQ14" i="1" s="1"/>
  <c r="AN64" i="2"/>
  <c r="AR49" i="4"/>
  <c r="AJ49" i="4"/>
  <c r="AJ124" i="4"/>
  <c r="AW124" i="4"/>
  <c r="AX49" i="2"/>
  <c r="AR229" i="4"/>
  <c r="AW199" i="4"/>
  <c r="AA134" i="1"/>
  <c r="AO17" i="1" s="1"/>
  <c r="AJ109" i="2"/>
  <c r="AX109" i="2"/>
  <c r="AR34" i="2"/>
  <c r="AP34" i="2"/>
  <c r="AQ64" i="4"/>
  <c r="AO64" i="4"/>
  <c r="AL184" i="4"/>
  <c r="AQ184" i="4"/>
  <c r="AE64" i="1"/>
  <c r="AS10" i="1" s="1"/>
  <c r="AB154" i="1"/>
  <c r="AP19" i="1" s="1"/>
  <c r="AV139" i="2"/>
  <c r="AL139" i="2"/>
  <c r="AO214" i="2"/>
  <c r="AQ214" i="2"/>
  <c r="AL19" i="2"/>
  <c r="AT19" i="2"/>
  <c r="AM169" i="4"/>
  <c r="AT169" i="4"/>
  <c r="AP34" i="4"/>
  <c r="AW34" i="4"/>
  <c r="AE54" i="1"/>
  <c r="AS9" i="1" s="1"/>
  <c r="Z84" i="1"/>
  <c r="AN12" i="1" s="1"/>
  <c r="AS94" i="2"/>
  <c r="AV94" i="2"/>
  <c r="AK229" i="2"/>
  <c r="AM229" i="2"/>
  <c r="AX79" i="2"/>
  <c r="AM79" i="2"/>
  <c r="AT169" i="2"/>
  <c r="AR169" i="2"/>
  <c r="AN94" i="4"/>
  <c r="AT94" i="4"/>
  <c r="AJ109" i="4"/>
  <c r="AF14" i="1"/>
  <c r="AT5" i="1" s="1"/>
  <c r="AD14" i="1"/>
  <c r="AR5" i="1" s="1"/>
  <c r="AA24" i="1"/>
  <c r="AO6" i="1" s="1"/>
  <c r="AO199" i="2"/>
  <c r="AQ199" i="2"/>
  <c r="AB144" i="1"/>
  <c r="AP18" i="1" s="1"/>
  <c r="AO184" i="2"/>
  <c r="AX184" i="2"/>
  <c r="AT154" i="4"/>
  <c r="AN154" i="4"/>
  <c r="AK214" i="4"/>
  <c r="AO214" i="4"/>
  <c r="Z4" i="1"/>
  <c r="AG74" i="1"/>
  <c r="AU11" i="1" s="1"/>
  <c r="AE94" i="1"/>
  <c r="AS13" i="1" s="1"/>
  <c r="AL4" i="4"/>
  <c r="AM4" i="4"/>
  <c r="AS19" i="4"/>
  <c r="AU19" i="4"/>
  <c r="AI104" i="1"/>
  <c r="AW14" i="1" s="1"/>
  <c r="AP64" i="2"/>
  <c r="AV64" i="2"/>
  <c r="AM49" i="4"/>
  <c r="AK49" i="4"/>
  <c r="AP124" i="4"/>
  <c r="AQ124" i="4"/>
  <c r="Z34" i="1"/>
  <c r="AN7" i="1" s="1"/>
  <c r="AE124" i="1"/>
  <c r="AS16" i="1" s="1"/>
  <c r="AK154" i="2"/>
  <c r="AR49" i="2"/>
  <c r="AX229" i="4"/>
  <c r="AQ199" i="4"/>
  <c r="AT139" i="4"/>
  <c r="AS139" i="4"/>
  <c r="AN79" i="4"/>
  <c r="AO79" i="4"/>
  <c r="AB114" i="1"/>
  <c r="AP15" i="1" s="1"/>
  <c r="AA44" i="1"/>
  <c r="AO8" i="1" s="1"/>
  <c r="AK4" i="2"/>
  <c r="AV4" i="2"/>
  <c r="AW124" i="2"/>
  <c r="AP124" i="2"/>
  <c r="AH124" i="1"/>
  <c r="AV16" i="1" s="1"/>
  <c r="AU154" i="2"/>
  <c r="AJ154" i="2"/>
  <c r="AO49" i="2"/>
  <c r="AS49" i="2"/>
  <c r="AW229" i="4"/>
  <c r="AQ229" i="4"/>
  <c r="AL199" i="4"/>
  <c r="AP199" i="4"/>
  <c r="Z134" i="1"/>
  <c r="AN17" i="1" s="1"/>
  <c r="AS109" i="2"/>
  <c r="AL109" i="2"/>
  <c r="AO34" i="2"/>
  <c r="AU34" i="2"/>
  <c r="AJ64" i="4"/>
  <c r="AP64" i="4"/>
  <c r="AP184" i="4"/>
  <c r="AV184" i="4"/>
  <c r="AI64" i="1"/>
  <c r="AW10" i="1" s="1"/>
  <c r="AC154" i="1"/>
  <c r="AQ19" i="1" s="1"/>
  <c r="AK139" i="2"/>
  <c r="AU139" i="2"/>
  <c r="AJ214" i="2"/>
  <c r="AN214" i="2"/>
  <c r="AV19" i="2"/>
  <c r="AR19" i="2"/>
  <c r="AN169" i="4"/>
  <c r="AU169" i="4"/>
  <c r="AL34" i="4"/>
  <c r="AS34" i="4"/>
  <c r="AB54" i="1"/>
  <c r="AP9" i="1" s="1"/>
  <c r="AB84" i="1"/>
  <c r="AP12" i="1" s="1"/>
  <c r="AN94" i="2"/>
  <c r="AK94" i="2"/>
  <c r="AQ229" i="2"/>
  <c r="AT229" i="2"/>
  <c r="AJ79" i="2"/>
  <c r="AP79" i="2"/>
  <c r="AP169" i="2"/>
  <c r="AQ169" i="2"/>
  <c r="AS94" i="4"/>
  <c r="AL109" i="4"/>
  <c r="AW109" i="4"/>
  <c r="AH14" i="1"/>
  <c r="AV5" i="1" s="1"/>
  <c r="Z14" i="1"/>
  <c r="AN5" i="1" s="1"/>
  <c r="AI24" i="1"/>
  <c r="AW6" i="1" s="1"/>
  <c r="AP199" i="2"/>
  <c r="AV199" i="2"/>
  <c r="AI144" i="1"/>
  <c r="AW18" i="1" s="1"/>
  <c r="AS184" i="2"/>
  <c r="AT184" i="2"/>
  <c r="AV154" i="4"/>
  <c r="AQ154" i="4"/>
  <c r="AM214" i="4"/>
  <c r="AV214" i="4"/>
  <c r="AD4" i="1"/>
  <c r="AB74" i="1"/>
  <c r="AP11" i="1" s="1"/>
  <c r="AB94" i="1"/>
  <c r="AP13" i="1" s="1"/>
  <c r="AU4" i="4"/>
  <c r="AN4" i="4"/>
  <c r="AK19" i="4"/>
  <c r="AM19" i="4"/>
  <c r="AE104" i="1"/>
  <c r="AS14" i="1" s="1"/>
  <c r="AK64" i="2"/>
  <c r="AR64" i="2"/>
  <c r="AW49" i="4"/>
  <c r="AN49" i="4"/>
  <c r="AO124" i="4"/>
  <c r="AR124" i="4"/>
  <c r="AC34" i="1"/>
  <c r="AQ7" i="1" s="1"/>
  <c r="AB64" i="1"/>
  <c r="AP10" i="1" s="1"/>
  <c r="AE154" i="1"/>
  <c r="AS19" i="1" s="1"/>
  <c r="AX139" i="2"/>
  <c r="AQ139" i="2"/>
  <c r="AT214" i="2"/>
  <c r="AP214" i="2"/>
  <c r="AX19" i="2"/>
  <c r="AU19" i="2"/>
  <c r="AQ169" i="4"/>
  <c r="AS169" i="4"/>
  <c r="AX34" i="4"/>
  <c r="AF54" i="1"/>
  <c r="AT9" i="1" s="1"/>
  <c r="AC54" i="1"/>
  <c r="AQ9" i="1" s="1"/>
  <c r="AI84" i="1"/>
  <c r="AW12" i="1" s="1"/>
  <c r="AQ94" i="2"/>
  <c r="AO94" i="2"/>
  <c r="AO229" i="2"/>
  <c r="AU229" i="2"/>
  <c r="AR79" i="2"/>
  <c r="AS79" i="2"/>
  <c r="AN169" i="2"/>
  <c r="AL94" i="4"/>
  <c r="AV109" i="4"/>
  <c r="AD24" i="1"/>
  <c r="AR6" i="1" s="1"/>
  <c r="AL199" i="2"/>
  <c r="AM199" i="2"/>
  <c r="AA144" i="1"/>
  <c r="AO18" i="1" s="1"/>
  <c r="AP184" i="2"/>
  <c r="AJ154" i="4"/>
  <c r="AE4" i="1"/>
  <c r="AJ4" i="4"/>
  <c r="AQ19" i="4"/>
  <c r="AM64" i="2"/>
  <c r="AT49" i="4"/>
  <c r="AU124" i="4"/>
  <c r="AU214" i="2"/>
  <c r="AK19" i="2"/>
  <c r="AQ34" i="4"/>
  <c r="AA54" i="1"/>
  <c r="AO9" i="1" s="1"/>
  <c r="AT94" i="2"/>
  <c r="AV229" i="2"/>
  <c r="AM169" i="2"/>
  <c r="AX94" i="4"/>
  <c r="AV94" i="4"/>
  <c r="AX109" i="4"/>
  <c r="AQ109" i="4"/>
  <c r="AG14" i="1"/>
  <c r="AU5" i="1" s="1"/>
  <c r="Z24" i="1"/>
  <c r="AN6" i="1" s="1"/>
  <c r="AB24" i="1"/>
  <c r="AP6" i="1" s="1"/>
  <c r="AJ199" i="2"/>
  <c r="AH144" i="1"/>
  <c r="AV18" i="1" s="1"/>
  <c r="AC144" i="1"/>
  <c r="AQ18" i="1" s="1"/>
  <c r="AV184" i="2"/>
  <c r="AK184" i="2"/>
  <c r="AX154" i="4"/>
  <c r="AL214" i="4"/>
  <c r="AP214" i="4"/>
  <c r="AF4" i="1"/>
  <c r="AH4" i="1"/>
  <c r="AC74" i="1"/>
  <c r="AQ11" i="1" s="1"/>
  <c r="AF94" i="1"/>
  <c r="AT13" i="1" s="1"/>
  <c r="AP4" i="4"/>
  <c r="AW4" i="4"/>
  <c r="AJ19" i="4"/>
  <c r="AX19" i="4"/>
  <c r="AD104" i="1"/>
  <c r="AR14" i="1" s="1"/>
  <c r="AT64" i="2"/>
  <c r="AL64" i="2"/>
  <c r="AQ49" i="4"/>
  <c r="AU49" i="4"/>
  <c r="AV124" i="4"/>
  <c r="AN124" i="4"/>
  <c r="AV109" i="2"/>
  <c r="AS34" i="2"/>
  <c r="AV64" i="4"/>
  <c r="AT184" i="4"/>
  <c r="Z64" i="1"/>
  <c r="AN10" i="1" s="1"/>
  <c r="AF154" i="1"/>
  <c r="AT19" i="1" s="1"/>
  <c r="AP139" i="2"/>
  <c r="AO139" i="2"/>
  <c r="AK214" i="2"/>
  <c r="AW19" i="2"/>
  <c r="AX169" i="4"/>
  <c r="AK169" i="4"/>
  <c r="AO34" i="4"/>
  <c r="AM34" i="4"/>
  <c r="AI54" i="1"/>
  <c r="AW9" i="1" s="1"/>
  <c r="AF84" i="1"/>
  <c r="AT12" i="1" s="1"/>
  <c r="AD84" i="1"/>
  <c r="AR12" i="1" s="1"/>
  <c r="AR94" i="2"/>
  <c r="AL94" i="2"/>
  <c r="AJ229" i="2"/>
  <c r="AN79" i="2"/>
  <c r="AQ79" i="2"/>
  <c r="AO169" i="2"/>
  <c r="AL169" i="2"/>
  <c r="AO94" i="4"/>
  <c r="AM94" i="4"/>
  <c r="AN109" i="4"/>
  <c r="AM109" i="4"/>
  <c r="AC14" i="1"/>
  <c r="AQ5" i="1" s="1"/>
  <c r="AE24" i="1"/>
  <c r="AS6" i="1" s="1"/>
  <c r="AW199" i="2"/>
  <c r="AE144" i="1"/>
  <c r="AS18" i="1" s="1"/>
  <c r="AU184" i="2"/>
  <c r="AM154" i="4"/>
  <c r="AO154" i="4"/>
  <c r="AT214" i="4"/>
  <c r="AN214" i="4"/>
  <c r="AA4" i="1"/>
  <c r="AE74" i="1"/>
  <c r="AS11" i="1" s="1"/>
  <c r="AA74" i="1"/>
  <c r="AO11" i="1" s="1"/>
  <c r="Z94" i="1"/>
  <c r="AN13" i="1" s="1"/>
  <c r="AQ4" i="4"/>
  <c r="AV4" i="4"/>
  <c r="AN19" i="4"/>
  <c r="AP19" i="4"/>
  <c r="AF104" i="1"/>
  <c r="AT14" i="1" s="1"/>
  <c r="AQ64" i="2"/>
  <c r="AS64" i="2"/>
  <c r="AV49" i="4"/>
  <c r="AO49" i="4"/>
  <c r="AT124" i="4"/>
  <c r="AK124" i="4"/>
  <c r="AD34" i="1"/>
  <c r="AR7" i="1" s="1"/>
  <c r="AS229" i="4"/>
  <c r="AV229" i="4"/>
  <c r="AR199" i="4"/>
  <c r="AD134" i="1"/>
  <c r="AR17" i="1" s="1"/>
  <c r="AT34" i="2"/>
  <c r="AH64" i="1"/>
  <c r="AV10" i="1" s="1"/>
  <c r="AD44" i="1"/>
  <c r="AR8" i="1" s="1"/>
  <c r="AX4" i="2"/>
  <c r="AL4" i="2"/>
  <c r="AR124" i="2"/>
  <c r="AS124" i="2"/>
  <c r="AN154" i="2"/>
  <c r="AQ154" i="2"/>
  <c r="AJ49" i="2"/>
  <c r="AL49" i="2"/>
  <c r="AT229" i="4"/>
  <c r="AL229" i="4"/>
  <c r="AX199" i="4"/>
  <c r="AE134" i="1"/>
  <c r="AS17" i="1" s="1"/>
  <c r="AF134" i="1"/>
  <c r="AT17" i="1" s="1"/>
  <c r="AR109" i="2"/>
  <c r="AT109" i="2"/>
  <c r="AM34" i="2"/>
  <c r="AK64" i="4"/>
  <c r="AL64" i="4"/>
  <c r="AX184" i="4"/>
  <c r="AO184" i="4"/>
  <c r="AC64" i="1"/>
  <c r="AQ10" i="1" s="1"/>
  <c r="AG154" i="1"/>
  <c r="AU19" i="1" s="1"/>
  <c r="AI154" i="1"/>
  <c r="AW19" i="1" s="1"/>
  <c r="AN139" i="2"/>
  <c r="AW139" i="2"/>
  <c r="AX214" i="2"/>
  <c r="AP19" i="2"/>
  <c r="AJ19" i="2"/>
  <c r="AO169" i="4"/>
  <c r="AR169" i="4"/>
  <c r="AR34" i="4"/>
  <c r="AV34" i="4"/>
  <c r="AD54" i="1"/>
  <c r="AR9" i="1" s="1"/>
  <c r="AG84" i="1"/>
  <c r="AU12" i="1" s="1"/>
  <c r="AE84" i="1"/>
  <c r="AS12" i="1" s="1"/>
  <c r="AU94" i="2"/>
  <c r="AS229" i="2"/>
  <c r="AL229" i="2"/>
  <c r="AL79" i="2"/>
  <c r="AV79" i="2"/>
  <c r="AK169" i="2"/>
  <c r="AW169" i="2"/>
  <c r="AP94" i="4"/>
  <c r="AW94" i="4"/>
  <c r="AK109" i="4"/>
  <c r="AT109" i="4"/>
  <c r="AI14" i="1"/>
  <c r="AW5" i="1" s="1"/>
  <c r="AC24" i="1"/>
  <c r="AQ6" i="1" s="1"/>
  <c r="AX199" i="2"/>
  <c r="AN199" i="2"/>
  <c r="Z144" i="1"/>
  <c r="AN18" i="1" s="1"/>
  <c r="AR184" i="2"/>
  <c r="AQ184" i="2"/>
  <c r="AK154" i="4"/>
  <c r="AU154" i="4"/>
  <c r="AW214" i="4"/>
  <c r="AU214" i="4"/>
  <c r="AI4" i="1"/>
  <c r="AD74" i="1"/>
  <c r="AR11" i="1" s="1"/>
  <c r="AH74" i="1"/>
  <c r="AV11" i="1" s="1"/>
  <c r="AG94" i="1"/>
  <c r="AU13" i="1" s="1"/>
  <c r="AS4" i="4"/>
  <c r="AX4" i="4"/>
  <c r="AR19" i="4"/>
  <c r="AW19" i="4"/>
  <c r="AH104" i="1"/>
  <c r="AV14" i="1" s="1"/>
  <c r="AU64" i="2"/>
  <c r="AJ64" i="2"/>
  <c r="AP49" i="4"/>
  <c r="AS49" i="4"/>
  <c r="AM124" i="4"/>
  <c r="AG34" i="1"/>
  <c r="AU7" i="1" s="1"/>
  <c r="AE34" i="1"/>
  <c r="AS7" i="1" s="1"/>
  <c r="AS184" i="4"/>
  <c r="AR214" i="2"/>
  <c r="AR139" i="4"/>
  <c r="AP139" i="4"/>
  <c r="AP79" i="4"/>
  <c r="AC114" i="1"/>
  <c r="AQ15" i="1" s="1"/>
  <c r="AH114" i="1"/>
  <c r="AV15" i="1" s="1"/>
  <c r="AD124" i="1"/>
  <c r="AR16" i="1" s="1"/>
  <c r="AO139" i="4"/>
  <c r="AX79" i="4"/>
  <c r="AK79" i="4"/>
  <c r="AI114" i="1"/>
  <c r="AW15" i="1" s="1"/>
  <c r="AE114" i="1"/>
  <c r="AS15" i="1" s="1"/>
  <c r="AG44" i="1"/>
  <c r="AU8" i="1" s="1"/>
  <c r="AS4" i="2"/>
  <c r="AP4" i="2"/>
  <c r="AL124" i="2"/>
  <c r="AJ124" i="2"/>
  <c r="Z124" i="1"/>
  <c r="AN16" i="1" s="1"/>
  <c r="AR154" i="2"/>
  <c r="AO154" i="2"/>
  <c r="AT49" i="2"/>
  <c r="AK49" i="2"/>
  <c r="AU229" i="4"/>
  <c r="AS199" i="4"/>
  <c r="AT199" i="4"/>
  <c r="AB134" i="1"/>
  <c r="AP17" i="1" s="1"/>
  <c r="AI134" i="1"/>
  <c r="AW17" i="1" s="1"/>
  <c r="AP109" i="2"/>
  <c r="AQ34" i="2"/>
  <c r="AL34" i="2"/>
  <c r="AN64" i="4"/>
  <c r="AM64" i="4"/>
  <c r="AN184" i="4"/>
  <c r="AM184" i="4"/>
  <c r="AA64" i="1"/>
  <c r="AO10" i="1" s="1"/>
  <c r="BA10" i="1" s="1"/>
  <c r="Z154" i="1"/>
  <c r="AN19" i="1" s="1"/>
  <c r="AA154" i="1"/>
  <c r="AO19" i="1" s="1"/>
  <c r="AM139" i="2"/>
  <c r="AL214" i="2"/>
  <c r="AV214" i="2"/>
  <c r="AM19" i="2"/>
  <c r="AO19" i="2"/>
  <c r="AV169" i="4"/>
  <c r="AP169" i="4"/>
  <c r="AK34" i="4"/>
  <c r="AJ34" i="4"/>
  <c r="Z54" i="1"/>
  <c r="AN9" i="1" s="1"/>
  <c r="AA84" i="1"/>
  <c r="AO12" i="1" s="1"/>
  <c r="AM94" i="2"/>
  <c r="AW94" i="2"/>
  <c r="AX229" i="2"/>
  <c r="AW229" i="2"/>
  <c r="AU79" i="2"/>
  <c r="AK79" i="2"/>
  <c r="AV169" i="2"/>
  <c r="AS169" i="2"/>
  <c r="AQ94" i="4"/>
  <c r="AJ94" i="4"/>
  <c r="AU109" i="4"/>
  <c r="AS109" i="4"/>
  <c r="AA14" i="1"/>
  <c r="AO5" i="1" s="1"/>
  <c r="AH24" i="1"/>
  <c r="AV6" i="1" s="1"/>
  <c r="AS199" i="2"/>
  <c r="AT199" i="2"/>
  <c r="AF144" i="1"/>
  <c r="AT18" i="1" s="1"/>
  <c r="AN184" i="2"/>
  <c r="AM184" i="2"/>
  <c r="AP154" i="4"/>
  <c r="AW154" i="4"/>
  <c r="AJ214" i="4"/>
  <c r="AX214" i="4"/>
  <c r="AB4" i="1"/>
  <c r="AF74" i="1"/>
  <c r="AT11" i="1" s="1"/>
  <c r="AH94" i="1"/>
  <c r="AV13" i="1" s="1"/>
  <c r="AA94" i="1"/>
  <c r="AO13" i="1" s="1"/>
  <c r="BA13" i="1" s="1"/>
  <c r="AK4" i="4"/>
  <c r="AT4" i="4"/>
  <c r="AV19" i="4"/>
  <c r="AA104" i="1"/>
  <c r="AO14" i="1" s="1"/>
  <c r="Z104" i="1"/>
  <c r="AN14" i="1" s="1"/>
  <c r="AX64" i="2"/>
  <c r="AW64" i="2"/>
  <c r="AX49" i="4"/>
  <c r="AX124" i="4"/>
  <c r="AL124" i="4"/>
  <c r="AB34" i="1"/>
  <c r="AP7" i="1" s="1"/>
  <c r="AF34" i="1"/>
  <c r="AT7" i="1" s="1"/>
  <c r="BA8" i="1" l="1"/>
  <c r="BA11" i="1"/>
  <c r="BA9" i="1"/>
  <c r="BA19" i="1"/>
  <c r="BA17" i="1"/>
  <c r="BA12" i="1"/>
  <c r="BA14" i="1"/>
  <c r="BA18" i="1"/>
  <c r="BA6" i="1"/>
  <c r="BA5" i="1"/>
  <c r="BA7" i="1"/>
  <c r="BA16" i="1"/>
</calcChain>
</file>

<file path=xl/sharedStrings.xml><?xml version="1.0" encoding="utf-8"?>
<sst xmlns="http://schemas.openxmlformats.org/spreadsheetml/2006/main" count="1720" uniqueCount="77">
  <si>
    <t>Sample Name</t>
  </si>
  <si>
    <t>Analyte Peak Area (counts)</t>
  </si>
  <si>
    <t>LX_4h</t>
  </si>
  <si>
    <t>LL_4h</t>
  </si>
  <si>
    <t>OX_4h</t>
  </si>
  <si>
    <t>LL_6h</t>
  </si>
  <si>
    <t>OL_6h</t>
  </si>
  <si>
    <t>LR_12h</t>
  </si>
  <si>
    <t>LLR_12h</t>
  </si>
  <si>
    <t>OR_12h</t>
  </si>
  <si>
    <t>LL_24h</t>
  </si>
  <si>
    <t>LLR_24h</t>
  </si>
  <si>
    <t>OLR_24h</t>
  </si>
  <si>
    <t>LRR_48h</t>
  </si>
  <si>
    <t>RRL_48h</t>
  </si>
  <si>
    <t>OLL_48h</t>
  </si>
  <si>
    <t>control</t>
  </si>
  <si>
    <t>M0</t>
  </si>
  <si>
    <t>M1_T</t>
  </si>
  <si>
    <t>M1_H</t>
  </si>
  <si>
    <t>M2_TT</t>
  </si>
  <si>
    <t>M2_TH</t>
  </si>
  <si>
    <t>M2_HH</t>
  </si>
  <si>
    <t>M3_TTT</t>
  </si>
  <si>
    <t>M3_TTH</t>
  </si>
  <si>
    <t>M3_THH</t>
  </si>
  <si>
    <t>M3_HHH</t>
  </si>
  <si>
    <t>M4_TTTT</t>
  </si>
  <si>
    <t>M4_TTTH</t>
  </si>
  <si>
    <t>M4_TTHH</t>
  </si>
  <si>
    <t>M4_THHH</t>
  </si>
  <si>
    <t>M4_HHHH</t>
  </si>
  <si>
    <t>unlabeled</t>
  </si>
  <si>
    <t>inverse matrix</t>
  </si>
  <si>
    <t>background corrected</t>
  </si>
  <si>
    <t>isotope distribution</t>
  </si>
  <si>
    <t>Q10_reduced</t>
  </si>
  <si>
    <t>Q9_reduced</t>
  </si>
  <si>
    <t>Q9_oxidized</t>
  </si>
  <si>
    <t>LX</t>
  </si>
  <si>
    <t>LL</t>
  </si>
  <si>
    <t>OX</t>
  </si>
  <si>
    <t>4hr</t>
  </si>
  <si>
    <t>6hr</t>
  </si>
  <si>
    <t>12hr</t>
  </si>
  <si>
    <t>24hr</t>
  </si>
  <si>
    <t>48hr</t>
  </si>
  <si>
    <t>OL</t>
  </si>
  <si>
    <t>LR</t>
  </si>
  <si>
    <t>LLR</t>
  </si>
  <si>
    <t>OR</t>
  </si>
  <si>
    <t>LL_</t>
  </si>
  <si>
    <t>OLR</t>
  </si>
  <si>
    <t>LRR</t>
  </si>
  <si>
    <t>RRL</t>
  </si>
  <si>
    <t>OLL</t>
  </si>
  <si>
    <t>Q9 oxidized</t>
  </si>
  <si>
    <t>Q9 reduced</t>
  </si>
  <si>
    <t>QH2/Q</t>
  </si>
  <si>
    <t>Q9 red+Q oxd</t>
  </si>
  <si>
    <t>L</t>
  </si>
  <si>
    <t>Ob</t>
  </si>
  <si>
    <t>Tail</t>
  </si>
  <si>
    <t>at the 24h time point</t>
  </si>
  <si>
    <t>Lean 2LR</t>
  </si>
  <si>
    <t>Lean 2RR</t>
  </si>
  <si>
    <t>Lean 2LL</t>
  </si>
  <si>
    <t>Obese 3L</t>
  </si>
  <si>
    <t>Obese 3R</t>
  </si>
  <si>
    <t>Obese 3N</t>
  </si>
  <si>
    <t>Obese 4LR</t>
  </si>
  <si>
    <t>Obese 4RR</t>
  </si>
  <si>
    <t>Obese 4LL</t>
  </si>
  <si>
    <t>Lean 1N</t>
  </si>
  <si>
    <t>Lean 1L</t>
  </si>
  <si>
    <t>Lean 1R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</si>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</sst>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2" borderId="0" xfId="0" applyNumberFormat="1" applyFill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3" fillId="2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M1_T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4hr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summary!$D$4:$D$6</c:f>
              <c:numCache>
                <c:formatCode>0.00</c:formatCode>
                <c:ptCount val="3"/>
                <c:pt idx="0">
                  <c:v>9.0527909783204958E-4</c:v>
                </c:pt>
                <c:pt idx="1">
                  <c:v>1.9659172037382315</c:v>
                </c:pt>
                <c:pt idx="2">
                  <c:v>1.7775549548051761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2-4803-9AD6-0E61C9FF548F}"/>
            </c:ext>
          </c:extLst>
        </c:ser>
        <c:ser>
          <c:idx val="1"/>
          <c:order val="1"/>
          <c:tx>
            <c:v>6hr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summary!$D$7:$D$9</c:f>
              <c:numCache>
                <c:formatCode>0.00</c:formatCode>
                <c:ptCount val="3"/>
                <c:pt idx="0">
                  <c:v>2.4399301188988285</c:v>
                </c:pt>
                <c:pt idx="1">
                  <c:v>1.7222918971752279</c:v>
                </c:pt>
                <c:pt idx="2">
                  <c:v>1.8189379551117619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2-4803-9AD6-0E61C9FF548F}"/>
            </c:ext>
          </c:extLst>
        </c:ser>
        <c:ser>
          <c:idx val="2"/>
          <c:order val="2"/>
          <c:tx>
            <c:v>12hr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summary!$D$10:$D$12</c:f>
              <c:numCache>
                <c:formatCode>0.00</c:formatCode>
                <c:ptCount val="3"/>
                <c:pt idx="0">
                  <c:v>2.3671200081000756</c:v>
                </c:pt>
                <c:pt idx="1">
                  <c:v>1.8031127999987004</c:v>
                </c:pt>
                <c:pt idx="2">
                  <c:v>4.9816863368734792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2-4803-9AD6-0E61C9FF548F}"/>
            </c:ext>
          </c:extLst>
        </c:ser>
        <c:ser>
          <c:idx val="3"/>
          <c:order val="3"/>
          <c:tx>
            <c:v>24hr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summary!$D$13:$D$15</c:f>
              <c:numCache>
                <c:formatCode>0.00</c:formatCode>
                <c:ptCount val="3"/>
                <c:pt idx="0">
                  <c:v>3.8869671178810119</c:v>
                </c:pt>
                <c:pt idx="1">
                  <c:v>3.6485364309746027</c:v>
                </c:pt>
                <c:pt idx="2">
                  <c:v>2.5821645675922325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32-4803-9AD6-0E61C9FF548F}"/>
            </c:ext>
          </c:extLst>
        </c:ser>
        <c:ser>
          <c:idx val="4"/>
          <c:order val="4"/>
          <c:tx>
            <c:v>48hr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summary!$D$16:$D$18</c:f>
              <c:numCache>
                <c:formatCode>0.00</c:formatCode>
                <c:ptCount val="3"/>
                <c:pt idx="0">
                  <c:v>6.2745482888017445</c:v>
                </c:pt>
                <c:pt idx="1">
                  <c:v>5.795612471155219</c:v>
                </c:pt>
                <c:pt idx="2">
                  <c:v>2.2116400325383907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32-4803-9AD6-0E61C9FF5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M2_TT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summary!$F$4:$F$6</c:f>
              <c:numCache>
                <c:formatCode>0.00</c:formatCode>
                <c:ptCount val="3"/>
                <c:pt idx="0">
                  <c:v>-0.70588789051046685</c:v>
                </c:pt>
                <c:pt idx="1">
                  <c:v>-0.60542990030238941</c:v>
                </c:pt>
                <c:pt idx="2">
                  <c:v>-0.31607597444133623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7-4BE6-BCC0-AF4E0FDFF0C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summary!$F$7:$F$9</c:f>
              <c:numCache>
                <c:formatCode>0.00</c:formatCode>
                <c:ptCount val="3"/>
                <c:pt idx="0">
                  <c:v>-0.78008353219644488</c:v>
                </c:pt>
                <c:pt idx="1">
                  <c:v>-0.26693025491036115</c:v>
                </c:pt>
                <c:pt idx="2">
                  <c:v>-1.2018335166650349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A7-4BE6-BCC0-AF4E0FDFF0C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summary!$F$10:$F$12</c:f>
              <c:numCache>
                <c:formatCode>0.00</c:formatCode>
                <c:ptCount val="3"/>
                <c:pt idx="0">
                  <c:v>1.1595686676394574</c:v>
                </c:pt>
                <c:pt idx="1">
                  <c:v>1.2390498498674578</c:v>
                </c:pt>
                <c:pt idx="2">
                  <c:v>0.3166548057401018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A7-4BE6-BCC0-AF4E0FDFF0C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summary!$F$13:$F$15</c:f>
              <c:numCache>
                <c:formatCode>0.00</c:formatCode>
                <c:ptCount val="3"/>
                <c:pt idx="0">
                  <c:v>4.7818553546263951</c:v>
                </c:pt>
                <c:pt idx="1">
                  <c:v>4.2404407693055148</c:v>
                </c:pt>
                <c:pt idx="2">
                  <c:v>2.1501324189758084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A7-4BE6-BCC0-AF4E0FDFF0C5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summary!$F$16:$F$18</c:f>
              <c:numCache>
                <c:formatCode>0.00</c:formatCode>
                <c:ptCount val="3"/>
                <c:pt idx="0">
                  <c:v>8.4214317138571761</c:v>
                </c:pt>
                <c:pt idx="1">
                  <c:v>9.3464401811792079</c:v>
                </c:pt>
                <c:pt idx="2">
                  <c:v>1.3722719982668456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A7-4BE6-BCC0-AF4E0FDFF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M2_HH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038041014319011E-2"/>
          <c:y val="2.6045954839738313E-2"/>
          <c:w val="0.90876032949432595"/>
          <c:h val="0.714108353113771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summary!$H$4:$H$6</c:f>
              <c:numCache>
                <c:formatCode>0.00</c:formatCode>
                <c:ptCount val="3"/>
                <c:pt idx="0">
                  <c:v>0.15250973431920817</c:v>
                </c:pt>
                <c:pt idx="1">
                  <c:v>0.81243190777526375</c:v>
                </c:pt>
                <c:pt idx="2">
                  <c:v>0.19011731088978853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9-493B-B739-44E1A9EDE5F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summary!$H$7:$H$9</c:f>
              <c:numCache>
                <c:formatCode>0.00</c:formatCode>
                <c:ptCount val="3"/>
                <c:pt idx="0">
                  <c:v>0.70075642559643392</c:v>
                </c:pt>
                <c:pt idx="1">
                  <c:v>0.22293687740583246</c:v>
                </c:pt>
                <c:pt idx="2">
                  <c:v>2.6631197293128354E-2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9-493B-B739-44E1A9EDE5F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summary!$H$10:$H$12</c:f>
              <c:numCache>
                <c:formatCode>0.00</c:formatCode>
                <c:ptCount val="3"/>
                <c:pt idx="0">
                  <c:v>0.82254555854014577</c:v>
                </c:pt>
                <c:pt idx="1">
                  <c:v>0.67370010756272203</c:v>
                </c:pt>
                <c:pt idx="2">
                  <c:v>0.62893237785226352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B9-493B-B739-44E1A9EDE5F3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summary!$H$13:$H$15</c:f>
              <c:numCache>
                <c:formatCode>0.00</c:formatCode>
                <c:ptCount val="3"/>
                <c:pt idx="0">
                  <c:v>1.4139191386397698</c:v>
                </c:pt>
                <c:pt idx="1">
                  <c:v>1.4555325103070635</c:v>
                </c:pt>
                <c:pt idx="2">
                  <c:v>1.039602263745298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B9-493B-B739-44E1A9EDE5F3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summary!$H$16:$H$18</c:f>
              <c:numCache>
                <c:formatCode>0.00</c:formatCode>
                <c:ptCount val="3"/>
                <c:pt idx="0">
                  <c:v>1.9285489193556062</c:v>
                </c:pt>
                <c:pt idx="1">
                  <c:v>1.984687848434594</c:v>
                </c:pt>
                <c:pt idx="2">
                  <c:v>1.2461101650213007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B9-493B-B739-44E1A9ED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M3_TTT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summary!$I$4:$I$6</c:f>
              <c:numCache>
                <c:formatCode>0.00</c:formatCode>
                <c:ptCount val="3"/>
                <c:pt idx="0">
                  <c:v>0.70089904725257135</c:v>
                </c:pt>
                <c:pt idx="1">
                  <c:v>0.57652668544015351</c:v>
                </c:pt>
                <c:pt idx="2">
                  <c:v>0.18434890148890576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0C-42C6-8E63-D5C30B8B8AA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summary!$I$7:$I$9</c:f>
              <c:numCache>
                <c:formatCode>0.00</c:formatCode>
                <c:ptCount val="3"/>
                <c:pt idx="0">
                  <c:v>0.89732358807898693</c:v>
                </c:pt>
                <c:pt idx="1">
                  <c:v>1.095091180539377</c:v>
                </c:pt>
                <c:pt idx="2">
                  <c:v>1.0988729027351338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0C-42C6-8E63-D5C30B8B8AA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summary!$I$10:$I$12</c:f>
              <c:numCache>
                <c:formatCode>0.00</c:formatCode>
                <c:ptCount val="3"/>
                <c:pt idx="0">
                  <c:v>0.70541991981308905</c:v>
                </c:pt>
                <c:pt idx="1">
                  <c:v>1.9907689953205865</c:v>
                </c:pt>
                <c:pt idx="2">
                  <c:v>1.0562844539714618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0C-42C6-8E63-D5C30B8B8AA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summary!$I$13:$I$15</c:f>
              <c:numCache>
                <c:formatCode>0.00</c:formatCode>
                <c:ptCount val="3"/>
                <c:pt idx="0">
                  <c:v>4.0391720821015582</c:v>
                </c:pt>
                <c:pt idx="1">
                  <c:v>3.0827945205868788</c:v>
                </c:pt>
                <c:pt idx="2">
                  <c:v>1.2242000686227925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0C-42C6-8E63-D5C30B8B8AA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summary!$I$16:$I$18</c:f>
              <c:numCache>
                <c:formatCode>0.00</c:formatCode>
                <c:ptCount val="3"/>
                <c:pt idx="0">
                  <c:v>5.7598825227669606</c:v>
                </c:pt>
                <c:pt idx="1">
                  <c:v>5.9473765463834267</c:v>
                </c:pt>
                <c:pt idx="2">
                  <c:v>2.3725288120326917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0C-42C6-8E63-D5C30B8B8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M1_T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9837129160811"/>
          <c:y val="0.19486111111111112"/>
          <c:w val="0.89780162870839186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summary!$D$31:$D$33</c:f>
              <c:numCache>
                <c:formatCode>0.00</c:formatCode>
                <c:ptCount val="3"/>
                <c:pt idx="0">
                  <c:v>2.4596543554064514</c:v>
                </c:pt>
                <c:pt idx="1">
                  <c:v>1.4005411966909753</c:v>
                </c:pt>
                <c:pt idx="2">
                  <c:v>1.4338285380782616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B-4B06-B26E-89AA3865E63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summary!$D$34:$D$36</c:f>
              <c:numCache>
                <c:formatCode>0.00</c:formatCode>
                <c:ptCount val="3"/>
                <c:pt idx="0">
                  <c:v>1.4072933644254411</c:v>
                </c:pt>
                <c:pt idx="1">
                  <c:v>1.706594736319696</c:v>
                </c:pt>
                <c:pt idx="2">
                  <c:v>1.1854506328527028E-2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B-4B06-B26E-89AA3865E63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summary!$D$37:$D$39</c:f>
              <c:numCache>
                <c:formatCode>0.00</c:formatCode>
                <c:ptCount val="3"/>
                <c:pt idx="0">
                  <c:v>2.4745545438868914</c:v>
                </c:pt>
                <c:pt idx="1">
                  <c:v>2.4169634557678803</c:v>
                </c:pt>
                <c:pt idx="2">
                  <c:v>1.6106137963086458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DB-4B06-B26E-89AA3865E63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summary!$D$40:$D$42</c:f>
              <c:numCache>
                <c:formatCode>0.00</c:formatCode>
                <c:ptCount val="3"/>
                <c:pt idx="0">
                  <c:v>5.326503855628868</c:v>
                </c:pt>
                <c:pt idx="1">
                  <c:v>4.2472357833995309</c:v>
                </c:pt>
                <c:pt idx="2">
                  <c:v>1.5680200390076751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DB-4B06-B26E-89AA3865E63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summary!$D$43:$D$45</c:f>
              <c:numCache>
                <c:formatCode>0.00</c:formatCode>
                <c:ptCount val="3"/>
                <c:pt idx="0">
                  <c:v>9.4132604752962266</c:v>
                </c:pt>
                <c:pt idx="1">
                  <c:v>9.5467182301004083</c:v>
                </c:pt>
                <c:pt idx="2">
                  <c:v>2.6325192109943236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DB-4B06-B26E-89AA3865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M2_TT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9837129160811"/>
          <c:y val="0.19486111111111112"/>
          <c:w val="0.89780162870839186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summary!$F$31:$F$33</c:f>
              <c:numCache>
                <c:formatCode>0.00</c:formatCode>
                <c:ptCount val="3"/>
                <c:pt idx="0">
                  <c:v>1.5641120528127839</c:v>
                </c:pt>
                <c:pt idx="1">
                  <c:v>1.530424053212788</c:v>
                </c:pt>
                <c:pt idx="2">
                  <c:v>0.93170437716847909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D-4A17-971F-881563BD018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summary!$F$34:$F$36</c:f>
              <c:numCache>
                <c:formatCode>0.00</c:formatCode>
                <c:ptCount val="3"/>
                <c:pt idx="0">
                  <c:v>1.3174998456215061</c:v>
                </c:pt>
                <c:pt idx="1">
                  <c:v>1.6998839020266467</c:v>
                </c:pt>
                <c:pt idx="2">
                  <c:v>0.7244869138558796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9D-4A17-971F-881563BD018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summary!$F$37:$F$39</c:f>
              <c:numCache>
                <c:formatCode>0.00</c:formatCode>
                <c:ptCount val="3"/>
                <c:pt idx="0">
                  <c:v>3.1281775248743822</c:v>
                </c:pt>
                <c:pt idx="1">
                  <c:v>3.255614895584189</c:v>
                </c:pt>
                <c:pt idx="2">
                  <c:v>1.7061536238168011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9D-4A17-971F-881563BD018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summary!$F$40:$F$42</c:f>
              <c:numCache>
                <c:formatCode>0.00</c:formatCode>
                <c:ptCount val="3"/>
                <c:pt idx="0">
                  <c:v>6.8315185780097103</c:v>
                </c:pt>
                <c:pt idx="1">
                  <c:v>5.6714806540674179</c:v>
                </c:pt>
                <c:pt idx="2">
                  <c:v>2.2322873752961652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9D-4A17-971F-881563BD018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summary!$F$43:$F$45</c:f>
              <c:numCache>
                <c:formatCode>0.00</c:formatCode>
                <c:ptCount val="3"/>
                <c:pt idx="0">
                  <c:v>12.288804586829336</c:v>
                </c:pt>
                <c:pt idx="1">
                  <c:v>11.494130870545776</c:v>
                </c:pt>
                <c:pt idx="2">
                  <c:v>3.6124787121119502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9D-4A17-971F-881563BD0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M2_HH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049227037329386E-2"/>
          <c:y val="0.15319444444444447"/>
          <c:w val="0.90895077296267057"/>
          <c:h val="0.72088764946048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summary!$H$31:$H$33</c:f>
              <c:numCache>
                <c:formatCode>0.00</c:formatCode>
                <c:ptCount val="3"/>
                <c:pt idx="0">
                  <c:v>0.15590092399121785</c:v>
                </c:pt>
                <c:pt idx="1">
                  <c:v>4.9660961524990201E-2</c:v>
                </c:pt>
                <c:pt idx="2">
                  <c:v>0.10055750426288723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B-4051-8431-7D8E698E241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summary!$H$34:$H$36</c:f>
              <c:numCache>
                <c:formatCode>0.00</c:formatCode>
                <c:ptCount val="3"/>
                <c:pt idx="0">
                  <c:v>9.973344013185545E-2</c:v>
                </c:pt>
                <c:pt idx="1">
                  <c:v>0.11396342815418531</c:v>
                </c:pt>
                <c:pt idx="2">
                  <c:v>8.270914308115683E-2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5B-4051-8431-7D8E698E241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summary!$H$37:$H$39</c:f>
              <c:numCache>
                <c:formatCode>0.00</c:formatCode>
                <c:ptCount val="3"/>
                <c:pt idx="0">
                  <c:v>0.34237265696039815</c:v>
                </c:pt>
                <c:pt idx="1">
                  <c:v>0.29353371128826072</c:v>
                </c:pt>
                <c:pt idx="2">
                  <c:v>0.19268618789463454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5B-4051-8431-7D8E698E241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summary!$H$40:$H$42</c:f>
              <c:numCache>
                <c:formatCode>0.00</c:formatCode>
                <c:ptCount val="3"/>
                <c:pt idx="0">
                  <c:v>0.53052214241062434</c:v>
                </c:pt>
                <c:pt idx="1">
                  <c:v>0.48622037313503275</c:v>
                </c:pt>
                <c:pt idx="2">
                  <c:v>0.22093305260922047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5B-4051-8431-7D8E698E241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summary!$H$43:$H$45</c:f>
              <c:numCache>
                <c:formatCode>0.00</c:formatCode>
                <c:ptCount val="3"/>
                <c:pt idx="0">
                  <c:v>0.83006884244795354</c:v>
                </c:pt>
                <c:pt idx="1">
                  <c:v>0.95501259438095421</c:v>
                </c:pt>
                <c:pt idx="2">
                  <c:v>0.3598128904884339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5B-4051-8431-7D8E698E2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M3_TTT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summary!$A$4:$A$6</c:f>
              <c:strCache>
                <c:ptCount val="3"/>
                <c:pt idx="0">
                  <c:v>LX</c:v>
                </c:pt>
                <c:pt idx="1">
                  <c:v>LL</c:v>
                </c:pt>
                <c:pt idx="2">
                  <c:v>OX</c:v>
                </c:pt>
              </c:strCache>
            </c:strRef>
          </c:cat>
          <c:val>
            <c:numRef>
              <c:f>summary!$I$31:$I$33</c:f>
              <c:numCache>
                <c:formatCode>0.00</c:formatCode>
                <c:ptCount val="3"/>
                <c:pt idx="0">
                  <c:v>0.52359226493374655</c:v>
                </c:pt>
                <c:pt idx="1">
                  <c:v>0.51743127856231552</c:v>
                </c:pt>
                <c:pt idx="2">
                  <c:v>0.20090601792578344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B-4CAE-B502-0256AE0DE73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summary!$I$34:$I$36</c:f>
              <c:numCache>
                <c:formatCode>0.00</c:formatCode>
                <c:ptCount val="3"/>
                <c:pt idx="0">
                  <c:v>0.71673277400900404</c:v>
                </c:pt>
                <c:pt idx="1">
                  <c:v>0.67817776742855251</c:v>
                </c:pt>
                <c:pt idx="2">
                  <c:v>0.36822279092911941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B-4CAE-B502-0256AE0DE73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summary!$I$37:$I$39</c:f>
              <c:numCache>
                <c:formatCode>0.00</c:formatCode>
                <c:ptCount val="3"/>
                <c:pt idx="0">
                  <c:v>1.5639492603107752</c:v>
                </c:pt>
                <c:pt idx="1">
                  <c:v>1.784648861577282</c:v>
                </c:pt>
                <c:pt idx="2">
                  <c:v>0.89143206349712478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B-4CAE-B502-0256AE0DE73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summary!$I$40:$I$42</c:f>
              <c:numCache>
                <c:formatCode>0.00</c:formatCode>
                <c:ptCount val="3"/>
                <c:pt idx="0">
                  <c:v>4.6261475858116246</c:v>
                </c:pt>
                <c:pt idx="1">
                  <c:v>3.6295604604931779</c:v>
                </c:pt>
                <c:pt idx="2">
                  <c:v>1.8632475344052921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B-4CAE-B502-0256AE0DE73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summary!$I$43:$I$45</c:f>
              <c:numCache>
                <c:formatCode>0.00</c:formatCode>
                <c:ptCount val="3"/>
                <c:pt idx="0">
                  <c:v>7.5564572869290467</c:v>
                </c:pt>
                <c:pt idx="1">
                  <c:v>6.6828220263795579</c:v>
                </c:pt>
                <c:pt idx="2">
                  <c:v>3.0247638592161938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B-4CAE-B502-0256AE0DE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758104"/>
        <c:axId val="406764008"/>
      </c:barChart>
      <c:catAx>
        <c:axId val="40675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64008"/>
        <c:crosses val="autoZero"/>
        <c:auto val="1"/>
        <c:lblAlgn val="ctr"/>
        <c:lblOffset val="100"/>
        <c:noMultiLvlLbl val="0"/>
      </c:catAx>
      <c:valAx>
        <c:axId val="406764008"/>
        <c:scaling>
          <c:orientation val="minMax"/>
        </c:scaling>
        <c:delete val="0"/>
        <c:axPos val="l"/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75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38100</xdr:rowOff>
    </xdr:from>
    <xdr:to>
      <xdr:col>20</xdr:col>
      <xdr:colOff>352425</xdr:colOff>
      <xdr:row>14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552450</xdr:colOff>
      <xdr:row>0</xdr:row>
      <xdr:rowOff>28575</xdr:rowOff>
    </xdr:from>
    <xdr:to>
      <xdr:col>28</xdr:col>
      <xdr:colOff>247650</xdr:colOff>
      <xdr:row>14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61951</xdr:colOff>
      <xdr:row>14</xdr:row>
      <xdr:rowOff>15489</xdr:rowOff>
    </xdr:from>
    <xdr:to>
      <xdr:col>20</xdr:col>
      <xdr:colOff>366751</xdr:colOff>
      <xdr:row>28</xdr:row>
      <xdr:rowOff>91689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28</xdr:col>
      <xdr:colOff>304800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215900</xdr:colOff>
      <xdr:row>61</xdr:row>
      <xdr:rowOff>114300</xdr:rowOff>
    </xdr:from>
    <xdr:to>
      <xdr:col>15</xdr:col>
      <xdr:colOff>520700</xdr:colOff>
      <xdr:row>76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177800</xdr:colOff>
      <xdr:row>61</xdr:row>
      <xdr:rowOff>50800</xdr:rowOff>
    </xdr:from>
    <xdr:to>
      <xdr:col>23</xdr:col>
      <xdr:colOff>495300</xdr:colOff>
      <xdr:row>75</xdr:row>
      <xdr:rowOff>127000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50800</xdr:colOff>
      <xdr:row>61</xdr:row>
      <xdr:rowOff>101600</xdr:rowOff>
    </xdr:from>
    <xdr:to>
      <xdr:col>31</xdr:col>
      <xdr:colOff>355600</xdr:colOff>
      <xdr:row>75</xdr:row>
      <xdr:rowOff>190500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292100</xdr:colOff>
      <xdr:row>61</xdr:row>
      <xdr:rowOff>25400</xdr:rowOff>
    </xdr:from>
    <xdr:to>
      <xdr:col>7</xdr:col>
      <xdr:colOff>596900</xdr:colOff>
      <xdr:row>75</xdr:row>
      <xdr:rowOff>101600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99"/>
  <sheetViews>
    <sheetView tabSelected="1" zoomScale="84" workbookViewId="0">
      <selection activeCell="BA32" sqref="BA32:BA37"/>
    </sheetView>
  </sheetViews>
  <sheetFormatPr baseColWidth="10" defaultColWidth="9.1640625" defaultRowHeight="15" x14ac:dyDescent="0.2"/>
  <cols>
    <col min="1" max="14" width="9.1640625" style="1"/>
    <col min="15" max="18" width="9.33203125" style="1" bestFit="1" customWidth="1"/>
    <col min="19" max="19" width="12.6640625" style="1" bestFit="1" customWidth="1"/>
    <col min="20" max="20" width="12" style="1" bestFit="1" customWidth="1"/>
    <col min="21" max="22" width="9.33203125" style="1" bestFit="1" customWidth="1"/>
    <col min="23" max="23" width="12.6640625" style="1" bestFit="1" customWidth="1"/>
    <col min="24" max="24" width="12" style="1" bestFit="1" customWidth="1"/>
    <col min="25" max="25" width="9.1640625" style="10"/>
    <col min="26" max="26" width="9.1640625" style="1"/>
    <col min="27" max="28" width="9.1640625" style="10"/>
    <col min="29" max="31" width="9.1640625" style="1"/>
    <col min="32" max="32" width="9.1640625" style="10"/>
    <col min="33" max="37" width="9.1640625" style="1"/>
    <col min="38" max="39" width="9.1640625" style="8"/>
    <col min="40" max="42" width="9.1640625" style="1"/>
    <col min="43" max="43" width="9.1640625" style="8"/>
    <col min="44" max="16384" width="9.1640625" style="1"/>
  </cols>
  <sheetData>
    <row r="1" spans="1:53" x14ac:dyDescent="0.2">
      <c r="O1" s="4" t="s">
        <v>34</v>
      </c>
      <c r="Z1" s="1" t="s">
        <v>35</v>
      </c>
      <c r="AD1" s="8"/>
    </row>
    <row r="2" spans="1:53" x14ac:dyDescent="0.2">
      <c r="AD2" s="8"/>
    </row>
    <row r="3" spans="1:53" ht="16" x14ac:dyDescent="0.2">
      <c r="A3" s="1" t="s">
        <v>0</v>
      </c>
      <c r="C3" s="1" t="s">
        <v>1</v>
      </c>
      <c r="D3" s="4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O3" s="4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24</v>
      </c>
      <c r="W3" s="3" t="s">
        <v>25</v>
      </c>
      <c r="X3" s="3" t="s">
        <v>26</v>
      </c>
      <c r="Z3" s="4" t="s">
        <v>17</v>
      </c>
      <c r="AA3" s="11" t="s">
        <v>18</v>
      </c>
      <c r="AB3" s="11" t="s">
        <v>19</v>
      </c>
      <c r="AC3" s="3" t="s">
        <v>20</v>
      </c>
      <c r="AD3" s="3" t="s">
        <v>21</v>
      </c>
      <c r="AE3" s="3" t="s">
        <v>22</v>
      </c>
      <c r="AF3" s="11" t="s">
        <v>23</v>
      </c>
      <c r="AG3" s="3" t="s">
        <v>24</v>
      </c>
      <c r="AH3" s="3" t="s">
        <v>25</v>
      </c>
      <c r="AI3" s="3" t="s">
        <v>26</v>
      </c>
    </row>
    <row r="4" spans="1:53" x14ac:dyDescent="0.2">
      <c r="A4" s="1" t="s">
        <v>16</v>
      </c>
      <c r="B4" s="1" t="s">
        <v>17</v>
      </c>
      <c r="C4" s="2">
        <v>80400</v>
      </c>
      <c r="D4" s="4">
        <f>C4/$C4*100</f>
        <v>100</v>
      </c>
      <c r="E4" s="4">
        <f>C5/$C4*100</f>
        <v>54.726368159203972</v>
      </c>
      <c r="F4" s="4">
        <f>C6/$C4*100</f>
        <v>11.032338308457712</v>
      </c>
      <c r="G4" s="4">
        <f>C7/$C4*100</f>
        <v>16.417910447761194</v>
      </c>
      <c r="H4" s="4">
        <f>C8/$C4*100</f>
        <v>6.467661691542288</v>
      </c>
      <c r="I4" s="4">
        <f>C9/$C4*100</f>
        <v>1.0323383084577116</v>
      </c>
      <c r="J4" s="4">
        <f>C10/$C4*100</f>
        <v>2.5373134328358207</v>
      </c>
      <c r="K4" s="4">
        <f>C11/$C4*100</f>
        <v>1.8532338308457712</v>
      </c>
      <c r="L4" s="4">
        <f>C12/$C4*100</f>
        <v>0.57338308457711451</v>
      </c>
      <c r="M4" s="4">
        <f>C13/$C4*100</f>
        <v>0</v>
      </c>
      <c r="O4" s="1">
        <f t="array" ref="O4:X4">MMULT(D4:M4,Q10_matrix)</f>
        <v>1</v>
      </c>
      <c r="P4" s="1">
        <v>0</v>
      </c>
      <c r="Q4" s="1">
        <v>0</v>
      </c>
      <c r="R4" s="1">
        <v>0</v>
      </c>
      <c r="S4" s="1">
        <v>1.3877787807814457E-17</v>
      </c>
      <c r="T4" s="1">
        <v>-1.7347234759768071E-18</v>
      </c>
      <c r="U4" s="1">
        <v>0</v>
      </c>
      <c r="V4" s="1">
        <v>0</v>
      </c>
      <c r="W4" s="1">
        <v>8.6736173798840355E-19</v>
      </c>
      <c r="X4" s="1">
        <v>-4.3368086899420177E-19</v>
      </c>
      <c r="Y4" s="10" t="s">
        <v>16</v>
      </c>
      <c r="Z4" s="6">
        <f>O4/SUM($O4:$X4)*100</f>
        <v>100</v>
      </c>
      <c r="AA4" s="12">
        <f t="shared" ref="AA4:AI4" si="0">P4/SUM($O4:$X4)*100</f>
        <v>0</v>
      </c>
      <c r="AB4" s="12">
        <f t="shared" si="0"/>
        <v>0</v>
      </c>
      <c r="AC4" s="6">
        <f t="shared" si="0"/>
        <v>0</v>
      </c>
      <c r="AD4" s="6">
        <f t="shared" si="0"/>
        <v>1.3877787807814457E-15</v>
      </c>
      <c r="AE4" s="6">
        <f t="shared" si="0"/>
        <v>-1.7347234759768071E-16</v>
      </c>
      <c r="AF4" s="12">
        <f t="shared" si="0"/>
        <v>0</v>
      </c>
      <c r="AG4" s="6">
        <f t="shared" si="0"/>
        <v>0</v>
      </c>
      <c r="AH4" s="6">
        <f t="shared" si="0"/>
        <v>8.6736173798840355E-17</v>
      </c>
      <c r="AI4" s="6">
        <f t="shared" si="0"/>
        <v>-4.3368086899420177E-17</v>
      </c>
      <c r="AK4" s="4"/>
      <c r="AL4" s="7"/>
      <c r="AN4" s="7" t="str">
        <f>Z3</f>
        <v>M0</v>
      </c>
      <c r="AO4" s="7" t="str">
        <f t="shared" ref="AO4:AU4" si="1">AA3</f>
        <v>M1_T</v>
      </c>
      <c r="AP4" s="7" t="str">
        <f t="shared" si="1"/>
        <v>M1_H</v>
      </c>
      <c r="AQ4" s="7" t="str">
        <f t="shared" si="1"/>
        <v>M2_TT</v>
      </c>
      <c r="AR4" s="7" t="str">
        <f t="shared" si="1"/>
        <v>M2_TH</v>
      </c>
      <c r="AS4" s="7" t="str">
        <f t="shared" si="1"/>
        <v>M2_HH</v>
      </c>
      <c r="AT4" s="7" t="str">
        <f t="shared" si="1"/>
        <v>M3_TTT</v>
      </c>
      <c r="AU4" s="7" t="str">
        <f t="shared" si="1"/>
        <v>M3_TTH</v>
      </c>
      <c r="AV4" s="7" t="str">
        <f>AH3</f>
        <v>M3_THH</v>
      </c>
      <c r="AW4" s="7" t="str">
        <f>AI3</f>
        <v>M3_HHH</v>
      </c>
      <c r="BA4" s="1" t="s">
        <v>62</v>
      </c>
    </row>
    <row r="5" spans="1:53" x14ac:dyDescent="0.2">
      <c r="A5" s="1" t="s">
        <v>16</v>
      </c>
      <c r="B5" s="1" t="s">
        <v>18</v>
      </c>
      <c r="C5" s="2">
        <v>44000</v>
      </c>
      <c r="AK5" s="4"/>
      <c r="AL5" s="7"/>
      <c r="AM5" s="7" t="str">
        <f>Y14</f>
        <v>LX_4h</v>
      </c>
      <c r="AN5" s="7">
        <f t="shared" ref="AN5:AW5" si="2">Z14</f>
        <v>100.07860426511243</v>
      </c>
      <c r="AO5" s="7">
        <f t="shared" si="2"/>
        <v>9.0527909783204958E-4</v>
      </c>
      <c r="AP5" s="7">
        <f t="shared" si="2"/>
        <v>-0.30580080211513228</v>
      </c>
      <c r="AQ5" s="7">
        <f t="shared" si="2"/>
        <v>-0.70588789051046685</v>
      </c>
      <c r="AR5" s="7">
        <f t="shared" si="2"/>
        <v>0.46135693956034973</v>
      </c>
      <c r="AS5" s="7">
        <f t="shared" si="2"/>
        <v>0.15250973431920817</v>
      </c>
      <c r="AT5" s="7">
        <f t="shared" si="2"/>
        <v>0.70089904725257135</v>
      </c>
      <c r="AU5" s="7">
        <f t="shared" si="2"/>
        <v>-0.46243834735025169</v>
      </c>
      <c r="AV5" s="7">
        <f t="shared" si="2"/>
        <v>0.29810059569871045</v>
      </c>
      <c r="AW5" s="7">
        <f t="shared" si="2"/>
        <v>-0.21824882106525656</v>
      </c>
      <c r="AZ5" s="1">
        <v>4</v>
      </c>
      <c r="BA5" s="4">
        <f>AVERAGE(AO5,AQ5,AT5)</f>
        <v>-1.3611880533545007E-3</v>
      </c>
    </row>
    <row r="6" spans="1:53" x14ac:dyDescent="0.2">
      <c r="A6" s="1" t="s">
        <v>16</v>
      </c>
      <c r="B6" s="1" t="s">
        <v>19</v>
      </c>
      <c r="C6" s="2">
        <v>8870</v>
      </c>
      <c r="AK6" s="4"/>
      <c r="AL6" s="7"/>
      <c r="AM6" s="7" t="str">
        <f>Y24</f>
        <v>LL_4h</v>
      </c>
      <c r="AN6" s="7">
        <f t="shared" ref="AN6:AV6" si="3">Z24</f>
        <v>98.080031567885271</v>
      </c>
      <c r="AO6" s="7">
        <f t="shared" si="3"/>
        <v>1.9659172037382315</v>
      </c>
      <c r="AP6" s="7">
        <f t="shared" si="3"/>
        <v>-0.10793064955561672</v>
      </c>
      <c r="AQ6" s="7">
        <f t="shared" si="3"/>
        <v>-0.60542990030238941</v>
      </c>
      <c r="AR6" s="7">
        <f t="shared" si="3"/>
        <v>-0.25902351704286286</v>
      </c>
      <c r="AS6" s="7">
        <f t="shared" si="3"/>
        <v>0.81243190777526375</v>
      </c>
      <c r="AT6" s="7">
        <f t="shared" si="3"/>
        <v>0.57652668544015351</v>
      </c>
      <c r="AU6" s="7">
        <f t="shared" si="3"/>
        <v>-0.61493957592528181</v>
      </c>
      <c r="AV6" s="7">
        <f t="shared" si="3"/>
        <v>0.49258125074949038</v>
      </c>
      <c r="AW6" s="7">
        <f>AI24</f>
        <v>-0.34016497276224789</v>
      </c>
      <c r="BA6" s="4">
        <f>AVERAGE(AO6,AQ6,AT6)</f>
        <v>0.64567132962533191</v>
      </c>
    </row>
    <row r="7" spans="1:53" x14ac:dyDescent="0.2">
      <c r="A7" s="1" t="s">
        <v>16</v>
      </c>
      <c r="B7" s="1" t="s">
        <v>20</v>
      </c>
      <c r="C7" s="2">
        <v>13200</v>
      </c>
      <c r="AK7" s="4"/>
      <c r="AL7" s="7"/>
      <c r="AM7" s="7" t="str">
        <f>Y34</f>
        <v>OX_4h</v>
      </c>
      <c r="AN7" s="7">
        <f t="shared" ref="AN7:AW7" si="4">Z34</f>
        <v>99.00766935017262</v>
      </c>
      <c r="AO7" s="7">
        <f t="shared" si="4"/>
        <v>1.7775549548051761</v>
      </c>
      <c r="AP7" s="7">
        <f t="shared" si="4"/>
        <v>-0.51632092950112074</v>
      </c>
      <c r="AQ7" s="7">
        <f t="shared" si="4"/>
        <v>-0.31607597444133623</v>
      </c>
      <c r="AR7" s="7">
        <f t="shared" si="4"/>
        <v>0.16008665432169339</v>
      </c>
      <c r="AS7" s="7">
        <f t="shared" si="4"/>
        <v>0.19011731088978853</v>
      </c>
      <c r="AT7" s="7">
        <f t="shared" si="4"/>
        <v>0.18434890148890576</v>
      </c>
      <c r="AU7" s="7">
        <f t="shared" si="4"/>
        <v>-0.32536349057859903</v>
      </c>
      <c r="AV7" s="7">
        <f t="shared" si="4"/>
        <v>-0.35582131714698378</v>
      </c>
      <c r="AW7" s="7">
        <f t="shared" si="4"/>
        <v>0.19380453998984856</v>
      </c>
      <c r="BA7" s="4">
        <f>AVERAGE(AO7,AQ7,AT7)</f>
        <v>0.54860929395091518</v>
      </c>
    </row>
    <row r="8" spans="1:53" x14ac:dyDescent="0.2">
      <c r="A8" s="1" t="s">
        <v>16</v>
      </c>
      <c r="B8" s="1" t="s">
        <v>21</v>
      </c>
      <c r="C8" s="2">
        <v>5200</v>
      </c>
      <c r="AK8" s="4"/>
      <c r="AL8" s="7"/>
      <c r="AM8" s="7" t="str">
        <f>Y44</f>
        <v>LL_6h</v>
      </c>
      <c r="AN8" s="7">
        <f t="shared" ref="AN8:AW8" si="5">Z44</f>
        <v>97.576807413377438</v>
      </c>
      <c r="AO8" s="7">
        <f t="shared" si="5"/>
        <v>2.4399301188988285</v>
      </c>
      <c r="AP8" s="7">
        <f t="shared" si="5"/>
        <v>-0.6206642425581046</v>
      </c>
      <c r="AQ8" s="7">
        <f t="shared" si="5"/>
        <v>-0.78008353219644488</v>
      </c>
      <c r="AR8" s="7">
        <f t="shared" si="5"/>
        <v>0.24525042170699418</v>
      </c>
      <c r="AS8" s="7">
        <f t="shared" si="5"/>
        <v>0.70075642559643392</v>
      </c>
      <c r="AT8" s="7">
        <f t="shared" si="5"/>
        <v>0.89732358807898693</v>
      </c>
      <c r="AU8" s="7">
        <f t="shared" si="5"/>
        <v>-0.32289066763105995</v>
      </c>
      <c r="AV8" s="7">
        <f t="shared" si="5"/>
        <v>1.2852643671361835E-2</v>
      </c>
      <c r="AW8" s="7">
        <f t="shared" si="5"/>
        <v>-0.14928216894444418</v>
      </c>
      <c r="AZ8" s="1">
        <v>6</v>
      </c>
      <c r="BA8" s="4">
        <f t="shared" ref="BA8:BA19" si="6">AVERAGE(AO8,AQ8,AT8)</f>
        <v>0.85239005826045677</v>
      </c>
    </row>
    <row r="9" spans="1:53" x14ac:dyDescent="0.2">
      <c r="A9" s="1" t="s">
        <v>16</v>
      </c>
      <c r="B9" s="1" t="s">
        <v>22</v>
      </c>
      <c r="C9" s="2">
        <v>830</v>
      </c>
      <c r="AK9" s="4"/>
      <c r="AL9" s="7"/>
      <c r="AM9" s="7" t="str">
        <f>Y54</f>
        <v>LL_6h</v>
      </c>
      <c r="AN9" s="7">
        <f t="shared" ref="AN9:AW9" si="7">Z54</f>
        <v>97.850915502613702</v>
      </c>
      <c r="AO9" s="7">
        <f t="shared" si="7"/>
        <v>1.7222918971752279</v>
      </c>
      <c r="AP9" s="7">
        <f t="shared" si="7"/>
        <v>-0.54223664344979694</v>
      </c>
      <c r="AQ9" s="7">
        <f t="shared" si="7"/>
        <v>-0.26693025491036115</v>
      </c>
      <c r="AR9" s="7">
        <f t="shared" si="7"/>
        <v>0.41758998865899299</v>
      </c>
      <c r="AS9" s="7">
        <f t="shared" si="7"/>
        <v>0.22293687740583246</v>
      </c>
      <c r="AT9" s="7">
        <f t="shared" si="7"/>
        <v>1.095091180539377</v>
      </c>
      <c r="AU9" s="7">
        <f t="shared" si="7"/>
        <v>-0.59613056648795104</v>
      </c>
      <c r="AV9" s="7">
        <f t="shared" si="7"/>
        <v>0.49096850112890006</v>
      </c>
      <c r="AW9" s="7">
        <f t="shared" si="7"/>
        <v>-0.39449648267389276</v>
      </c>
      <c r="BA9" s="4">
        <f t="shared" si="6"/>
        <v>0.85015094093474797</v>
      </c>
    </row>
    <row r="10" spans="1:53" x14ac:dyDescent="0.2">
      <c r="A10" s="1" t="s">
        <v>16</v>
      </c>
      <c r="B10" s="1" t="s">
        <v>23</v>
      </c>
      <c r="C10" s="2">
        <v>2040</v>
      </c>
      <c r="AK10" s="4"/>
      <c r="AL10" s="7"/>
      <c r="AM10" s="7" t="str">
        <f>Y64</f>
        <v>OL_6h</v>
      </c>
      <c r="AN10" s="7">
        <f t="shared" ref="AN10:AW10" si="8">Z64</f>
        <v>98.998526926464265</v>
      </c>
      <c r="AO10" s="7">
        <f t="shared" si="8"/>
        <v>1.8189379551117619</v>
      </c>
      <c r="AP10" s="7">
        <f t="shared" si="8"/>
        <v>-0.31649845877203087</v>
      </c>
      <c r="AQ10" s="7">
        <f t="shared" si="8"/>
        <v>-1.2018335166650349</v>
      </c>
      <c r="AR10" s="7">
        <f t="shared" si="8"/>
        <v>0.29797157241566402</v>
      </c>
      <c r="AS10" s="7">
        <f t="shared" si="8"/>
        <v>2.6631197293128354E-2</v>
      </c>
      <c r="AT10" s="7">
        <f t="shared" si="8"/>
        <v>1.0988729027351338</v>
      </c>
      <c r="AU10" s="7">
        <f t="shared" si="8"/>
        <v>-0.72154183239729253</v>
      </c>
      <c r="AV10" s="7">
        <f t="shared" si="8"/>
        <v>0.17363422582934079</v>
      </c>
      <c r="AW10" s="7">
        <f t="shared" si="8"/>
        <v>-0.17470097201491994</v>
      </c>
      <c r="BA10" s="4">
        <f t="shared" si="6"/>
        <v>0.57199244706062025</v>
      </c>
    </row>
    <row r="11" spans="1:53" x14ac:dyDescent="0.2">
      <c r="A11" s="1" t="s">
        <v>16</v>
      </c>
      <c r="B11" s="1" t="s">
        <v>24</v>
      </c>
      <c r="C11" s="2">
        <v>1490</v>
      </c>
      <c r="AK11" s="4"/>
      <c r="AL11" s="7"/>
      <c r="AM11" s="7" t="str">
        <f>Y74</f>
        <v>LR_12h</v>
      </c>
      <c r="AN11" s="7">
        <f t="shared" ref="AN11:AW11" si="9">Z74</f>
        <v>97.228488724315341</v>
      </c>
      <c r="AO11" s="7">
        <f t="shared" si="9"/>
        <v>2.3671200081000756</v>
      </c>
      <c r="AP11" s="7">
        <f t="shared" si="9"/>
        <v>-1.1408035231605953</v>
      </c>
      <c r="AQ11" s="7">
        <f t="shared" si="9"/>
        <v>1.1595686676394574</v>
      </c>
      <c r="AR11" s="7">
        <f t="shared" si="9"/>
        <v>-0.71619762969571066</v>
      </c>
      <c r="AS11" s="7">
        <f t="shared" si="9"/>
        <v>0.82254555854014577</v>
      </c>
      <c r="AT11" s="7">
        <f t="shared" si="9"/>
        <v>0.70541991981308905</v>
      </c>
      <c r="AU11" s="7">
        <f t="shared" si="9"/>
        <v>-0.3003611704978994</v>
      </c>
      <c r="AV11" s="7">
        <f t="shared" si="9"/>
        <v>5.4240130792697697E-2</v>
      </c>
      <c r="AW11" s="7">
        <f t="shared" si="9"/>
        <v>-0.18002068584658903</v>
      </c>
      <c r="AZ11" s="1">
        <v>12</v>
      </c>
      <c r="BA11" s="4">
        <f t="shared" si="6"/>
        <v>1.4107028651842073</v>
      </c>
    </row>
    <row r="12" spans="1:53" x14ac:dyDescent="0.2">
      <c r="A12" s="1" t="s">
        <v>16</v>
      </c>
      <c r="B12" s="1" t="s">
        <v>25</v>
      </c>
      <c r="C12" s="2">
        <v>461</v>
      </c>
      <c r="AK12" s="4"/>
      <c r="AL12" s="7"/>
      <c r="AM12" s="7" t="str">
        <f>Y84</f>
        <v>LLR_12h</v>
      </c>
      <c r="AN12" s="7">
        <f t="shared" ref="AN12:AW12" si="10">Z84</f>
        <v>95.917936030647041</v>
      </c>
      <c r="AO12" s="7">
        <f t="shared" si="10"/>
        <v>1.8031127999987004</v>
      </c>
      <c r="AP12" s="7">
        <f t="shared" si="10"/>
        <v>-0.29965432735430558</v>
      </c>
      <c r="AQ12" s="7">
        <f t="shared" si="10"/>
        <v>1.2390498498674578</v>
      </c>
      <c r="AR12" s="7">
        <f t="shared" si="10"/>
        <v>-0.3484512494233406</v>
      </c>
      <c r="AS12" s="7">
        <f t="shared" si="10"/>
        <v>0.67370010756272203</v>
      </c>
      <c r="AT12" s="7">
        <f t="shared" si="10"/>
        <v>1.9907689953205865</v>
      </c>
      <c r="AU12" s="7">
        <f t="shared" si="10"/>
        <v>-0.82024025241308074</v>
      </c>
      <c r="AV12" s="7">
        <f t="shared" si="10"/>
        <v>0.34529704258954547</v>
      </c>
      <c r="AW12" s="7">
        <f t="shared" si="10"/>
        <v>-0.50151899679531831</v>
      </c>
      <c r="BA12" s="4">
        <f t="shared" si="6"/>
        <v>1.6776438817289148</v>
      </c>
    </row>
    <row r="13" spans="1:53" x14ac:dyDescent="0.2">
      <c r="A13" s="1" t="s">
        <v>16</v>
      </c>
      <c r="B13" s="1" t="s">
        <v>26</v>
      </c>
      <c r="C13" s="2">
        <v>0</v>
      </c>
      <c r="AK13" s="4"/>
      <c r="AL13" s="7"/>
      <c r="AM13" s="7" t="str">
        <f>Y94</f>
        <v>OR_12h</v>
      </c>
      <c r="AN13" s="7">
        <f t="shared" ref="AN13:AW13" si="11">Z94</f>
        <v>95.63592537377879</v>
      </c>
      <c r="AO13" s="7">
        <f t="shared" si="11"/>
        <v>4.9816863368734792</v>
      </c>
      <c r="AP13" s="7">
        <f t="shared" si="11"/>
        <v>-1.1952210982552418</v>
      </c>
      <c r="AQ13" s="7">
        <f t="shared" si="11"/>
        <v>0.3166548057401018</v>
      </c>
      <c r="AR13" s="7">
        <f t="shared" si="11"/>
        <v>-0.89560239965191613</v>
      </c>
      <c r="AS13" s="7">
        <f t="shared" si="11"/>
        <v>0.62893237785226352</v>
      </c>
      <c r="AT13" s="7">
        <f t="shared" si="11"/>
        <v>1.0562844539714618</v>
      </c>
      <c r="AU13" s="7">
        <f t="shared" si="11"/>
        <v>-0.42970382707831395</v>
      </c>
      <c r="AV13" s="7">
        <f t="shared" si="11"/>
        <v>0.16110356374248239</v>
      </c>
      <c r="AW13" s="7">
        <f t="shared" si="11"/>
        <v>-0.26005958697309339</v>
      </c>
      <c r="BA13" s="4">
        <f t="shared" si="6"/>
        <v>2.1182085321950144</v>
      </c>
    </row>
    <row r="14" spans="1:53" x14ac:dyDescent="0.2">
      <c r="A14" s="1" t="s">
        <v>2</v>
      </c>
      <c r="B14" s="1" t="s">
        <v>17</v>
      </c>
      <c r="C14" s="2">
        <v>110000</v>
      </c>
      <c r="D14" s="4">
        <f>C14/$C14*100</f>
        <v>100</v>
      </c>
      <c r="E14" s="4">
        <f>C15/$C14*100</f>
        <v>54.727272727272727</v>
      </c>
      <c r="F14" s="4">
        <f>C16/$C14*100</f>
        <v>10.727272727272727</v>
      </c>
      <c r="G14" s="4">
        <f>C17/$C14*100</f>
        <v>15.545454545454545</v>
      </c>
      <c r="H14" s="4">
        <f>C18/$C14*100</f>
        <v>6.5090909090909088</v>
      </c>
      <c r="I14" s="4">
        <f>C19/$C14*100</f>
        <v>1.3090909090909091</v>
      </c>
      <c r="J14" s="4">
        <f>C20/$C14*100</f>
        <v>3.2363636363636363</v>
      </c>
      <c r="K14" s="4">
        <f>C21/$C14*100</f>
        <v>1.8181818181818181</v>
      </c>
      <c r="L14" s="4">
        <f>C22/$C14*100</f>
        <v>0.73545454545454547</v>
      </c>
      <c r="M14" s="4">
        <f>C23/$C14*100</f>
        <v>0</v>
      </c>
      <c r="O14" s="1">
        <f t="array" ref="O14:X14">MMULT(D14:M14,Q10_matrix)</f>
        <v>1</v>
      </c>
      <c r="P14" s="1">
        <v>9.0456806874916751E-6</v>
      </c>
      <c r="Q14" s="1">
        <v>-3.0556061843653726E-3</v>
      </c>
      <c r="R14" s="1">
        <v>-7.05333468321101E-3</v>
      </c>
      <c r="S14" s="1">
        <v>4.6099457815997891E-3</v>
      </c>
      <c r="T14" s="1">
        <v>1.5238994931944042E-3</v>
      </c>
      <c r="U14" s="1">
        <v>7.0034854342678511E-3</v>
      </c>
      <c r="V14" s="1">
        <v>-4.6207513658487187E-3</v>
      </c>
      <c r="W14" s="1">
        <v>2.9786645995684494E-3</v>
      </c>
      <c r="X14" s="1">
        <v>-2.1807740292531081E-3</v>
      </c>
      <c r="Y14" s="10" t="s">
        <v>2</v>
      </c>
      <c r="Z14" s="6">
        <f t="shared" ref="Z14:AI14" si="12">O14/SUM($O14:$X14)*100</f>
        <v>100.07860426511243</v>
      </c>
      <c r="AA14" s="12">
        <f t="shared" si="12"/>
        <v>9.0527909783204958E-4</v>
      </c>
      <c r="AB14" s="12">
        <f t="shared" si="12"/>
        <v>-0.30580080211513228</v>
      </c>
      <c r="AC14" s="6">
        <f t="shared" si="12"/>
        <v>-0.70588789051046685</v>
      </c>
      <c r="AD14" s="6">
        <f t="shared" si="12"/>
        <v>0.46135693956034973</v>
      </c>
      <c r="AE14" s="6">
        <f t="shared" si="12"/>
        <v>0.15250973431920817</v>
      </c>
      <c r="AF14" s="12">
        <f t="shared" si="12"/>
        <v>0.70089904725257135</v>
      </c>
      <c r="AG14" s="6">
        <f t="shared" si="12"/>
        <v>-0.46243834735025169</v>
      </c>
      <c r="AH14" s="6">
        <f t="shared" si="12"/>
        <v>0.29810059569871045</v>
      </c>
      <c r="AI14" s="6">
        <f t="shared" si="12"/>
        <v>-0.21824882106525656</v>
      </c>
      <c r="AK14" s="4"/>
      <c r="AL14" s="7"/>
      <c r="AM14" s="7" t="str">
        <f>Y104</f>
        <v>LL_24h</v>
      </c>
      <c r="AN14" s="7">
        <f t="shared" ref="AN14:AW14" si="13">Z104</f>
        <v>91.701130602652881</v>
      </c>
      <c r="AO14" s="7">
        <f t="shared" si="13"/>
        <v>3.8869671178810119</v>
      </c>
      <c r="AP14" s="7">
        <f t="shared" si="13"/>
        <v>-1.3413615342608922</v>
      </c>
      <c r="AQ14" s="7">
        <f t="shared" si="13"/>
        <v>4.7818553546263951</v>
      </c>
      <c r="AR14" s="7">
        <f t="shared" si="13"/>
        <v>-2.6928854831131375</v>
      </c>
      <c r="AS14" s="7">
        <f t="shared" si="13"/>
        <v>1.4139191386397698</v>
      </c>
      <c r="AT14" s="7">
        <f t="shared" si="13"/>
        <v>4.0391720821015582</v>
      </c>
      <c r="AU14" s="7">
        <f t="shared" si="13"/>
        <v>-1.3363395469422215</v>
      </c>
      <c r="AV14" s="7">
        <f t="shared" si="13"/>
        <v>0.5426283168014403</v>
      </c>
      <c r="AW14" s="7">
        <f t="shared" si="13"/>
        <v>-0.99508604838683556</v>
      </c>
      <c r="AZ14" s="1">
        <v>24</v>
      </c>
      <c r="BA14" s="4">
        <f t="shared" si="6"/>
        <v>4.2359981848696551</v>
      </c>
    </row>
    <row r="15" spans="1:53" x14ac:dyDescent="0.2">
      <c r="A15" s="1" t="s">
        <v>2</v>
      </c>
      <c r="B15" s="1" t="s">
        <v>18</v>
      </c>
      <c r="C15" s="2">
        <v>60200</v>
      </c>
      <c r="AK15" s="4"/>
      <c r="AL15" s="7"/>
      <c r="AM15" s="7" t="str">
        <f>Y114</f>
        <v>LLR_24h</v>
      </c>
      <c r="AN15" s="7">
        <f t="shared" ref="AN15:AW15" si="14">Z114</f>
        <v>93.014233247500883</v>
      </c>
      <c r="AO15" s="7">
        <f t="shared" si="14"/>
        <v>3.6485364309746027</v>
      </c>
      <c r="AP15" s="7">
        <f t="shared" si="14"/>
        <v>-1.5955169358956294</v>
      </c>
      <c r="AQ15" s="7">
        <f t="shared" si="14"/>
        <v>4.2404407693055148</v>
      </c>
      <c r="AR15" s="7">
        <f t="shared" si="14"/>
        <v>-2.0380787779352083</v>
      </c>
      <c r="AS15" s="7">
        <f t="shared" si="14"/>
        <v>1.4555325103070635</v>
      </c>
      <c r="AT15" s="7">
        <f t="shared" si="14"/>
        <v>3.0827945205868788</v>
      </c>
      <c r="AU15" s="7">
        <f t="shared" si="14"/>
        <v>-1.5784002890989592</v>
      </c>
      <c r="AV15" s="7">
        <f t="shared" si="14"/>
        <v>0.60630935041259459</v>
      </c>
      <c r="AW15" s="7">
        <f t="shared" si="14"/>
        <v>-0.83585082615773332</v>
      </c>
      <c r="BA15" s="4">
        <f t="shared" si="6"/>
        <v>3.6572572402889989</v>
      </c>
    </row>
    <row r="16" spans="1:53" x14ac:dyDescent="0.2">
      <c r="A16" s="1" t="s">
        <v>2</v>
      </c>
      <c r="B16" s="1" t="s">
        <v>19</v>
      </c>
      <c r="C16" s="2">
        <v>11800</v>
      </c>
      <c r="AK16" s="4"/>
      <c r="AL16" s="7"/>
      <c r="AM16" s="7" t="str">
        <f>Y124</f>
        <v>OLR_24h</v>
      </c>
      <c r="AN16" s="7">
        <f t="shared" ref="AN16:AW16" si="15">Z124</f>
        <v>96.447204484137529</v>
      </c>
      <c r="AO16" s="7">
        <f t="shared" si="15"/>
        <v>2.5821645675922325</v>
      </c>
      <c r="AP16" s="7">
        <f t="shared" si="15"/>
        <v>-1.7827598476531137</v>
      </c>
      <c r="AQ16" s="7">
        <f t="shared" si="15"/>
        <v>2.1501324189758084</v>
      </c>
      <c r="AR16" s="7">
        <f t="shared" si="15"/>
        <v>-0.75553437569133519</v>
      </c>
      <c r="AS16" s="7">
        <f t="shared" si="15"/>
        <v>1.039602263745298</v>
      </c>
      <c r="AT16" s="7">
        <f t="shared" si="15"/>
        <v>1.2242000686227925</v>
      </c>
      <c r="AU16" s="7">
        <f t="shared" si="15"/>
        <v>-0.65828265127781616</v>
      </c>
      <c r="AV16" s="7">
        <f t="shared" si="15"/>
        <v>-4.9922999766119684E-2</v>
      </c>
      <c r="AW16" s="7">
        <f t="shared" si="15"/>
        <v>-0.1968039286852814</v>
      </c>
      <c r="BA16" s="4">
        <f t="shared" si="6"/>
        <v>1.9854990183969445</v>
      </c>
    </row>
    <row r="17" spans="1:53" x14ac:dyDescent="0.2">
      <c r="A17" s="1" t="s">
        <v>2</v>
      </c>
      <c r="B17" s="1" t="s">
        <v>20</v>
      </c>
      <c r="C17" s="2">
        <v>17100</v>
      </c>
      <c r="AK17" s="4"/>
      <c r="AL17" s="7"/>
      <c r="AM17" s="7" t="str">
        <f>Y134</f>
        <v>LRR_48h</v>
      </c>
      <c r="AN17" s="7">
        <f t="shared" ref="AN17:AW17" si="16">Z134</f>
        <v>87.009366328050618</v>
      </c>
      <c r="AO17" s="7">
        <f t="shared" si="16"/>
        <v>6.2745482888017445</v>
      </c>
      <c r="AP17" s="7">
        <f t="shared" si="16"/>
        <v>-2.5958903638027429</v>
      </c>
      <c r="AQ17" s="7">
        <f t="shared" si="16"/>
        <v>8.4214317138571761</v>
      </c>
      <c r="AR17" s="7">
        <f t="shared" si="16"/>
        <v>-3.9650354989058374</v>
      </c>
      <c r="AS17" s="7">
        <f t="shared" si="16"/>
        <v>1.9285489193556062</v>
      </c>
      <c r="AT17" s="7">
        <f t="shared" si="16"/>
        <v>5.7598825227669606</v>
      </c>
      <c r="AU17" s="7">
        <f t="shared" si="16"/>
        <v>-2.1032136793501208</v>
      </c>
      <c r="AV17" s="7">
        <f t="shared" si="16"/>
        <v>0.59488780061550672</v>
      </c>
      <c r="AW17" s="7">
        <f t="shared" si="16"/>
        <v>-1.3245260313889062</v>
      </c>
      <c r="AZ17" s="1">
        <v>48</v>
      </c>
      <c r="BA17" s="4">
        <f t="shared" si="6"/>
        <v>6.8186208418086274</v>
      </c>
    </row>
    <row r="18" spans="1:53" x14ac:dyDescent="0.2">
      <c r="A18" s="1" t="s">
        <v>2</v>
      </c>
      <c r="B18" s="1" t="s">
        <v>21</v>
      </c>
      <c r="C18" s="2">
        <v>7160</v>
      </c>
      <c r="AK18" s="4"/>
      <c r="AL18" s="7"/>
      <c r="AM18" s="7" t="str">
        <f>Y144</f>
        <v>RRL_48h</v>
      </c>
      <c r="AN18" s="7">
        <f t="shared" ref="AN18:AW18" si="17">Z144</f>
        <v>86.116819773434614</v>
      </c>
      <c r="AO18" s="7">
        <f t="shared" si="17"/>
        <v>5.795612471155219</v>
      </c>
      <c r="AP18" s="7">
        <f t="shared" si="17"/>
        <v>-2.2213567550815374</v>
      </c>
      <c r="AQ18" s="7">
        <f t="shared" si="17"/>
        <v>9.3464401811792079</v>
      </c>
      <c r="AR18" s="7">
        <f t="shared" si="17"/>
        <v>-4.2509914284127603</v>
      </c>
      <c r="AS18" s="7">
        <f t="shared" si="17"/>
        <v>1.984687848434594</v>
      </c>
      <c r="AT18" s="7">
        <f t="shared" si="17"/>
        <v>5.9473765463834267</v>
      </c>
      <c r="AU18" s="7">
        <f t="shared" si="17"/>
        <v>-1.8563675627326179</v>
      </c>
      <c r="AV18" s="7">
        <f t="shared" si="17"/>
        <v>0.49279020418351738</v>
      </c>
      <c r="AW18" s="7">
        <f t="shared" si="17"/>
        <v>-1.3550112785436768</v>
      </c>
      <c r="BA18" s="4">
        <f t="shared" si="6"/>
        <v>7.0298097329059521</v>
      </c>
    </row>
    <row r="19" spans="1:53" x14ac:dyDescent="0.2">
      <c r="A19" s="1" t="s">
        <v>2</v>
      </c>
      <c r="B19" s="1" t="s">
        <v>22</v>
      </c>
      <c r="C19" s="2">
        <v>1440</v>
      </c>
      <c r="AK19" s="4"/>
      <c r="AL19" s="7"/>
      <c r="AM19" s="7" t="str">
        <f>Y154</f>
        <v>OLL_48h</v>
      </c>
      <c r="AN19" s="7">
        <f t="shared" ref="AN19:AW19" si="18">Z154</f>
        <v>96.610988042863994</v>
      </c>
      <c r="AO19" s="7">
        <f t="shared" si="18"/>
        <v>2.2116400325383907</v>
      </c>
      <c r="AP19" s="7">
        <f t="shared" si="18"/>
        <v>-1.5837117149411206</v>
      </c>
      <c r="AQ19" s="7">
        <f t="shared" si="18"/>
        <v>1.3722719982668456</v>
      </c>
      <c r="AR19" s="7">
        <f t="shared" si="18"/>
        <v>-0.51760474464473061</v>
      </c>
      <c r="AS19" s="7">
        <f t="shared" si="18"/>
        <v>1.2461101650213007</v>
      </c>
      <c r="AT19" s="7">
        <f t="shared" si="18"/>
        <v>2.3725288120326917</v>
      </c>
      <c r="AU19" s="7">
        <f t="shared" si="18"/>
        <v>-1.2085211560724123</v>
      </c>
      <c r="AV19" s="7">
        <f t="shared" si="18"/>
        <v>-0.34039467907955873</v>
      </c>
      <c r="AW19" s="7">
        <f t="shared" si="18"/>
        <v>-0.16330675598540506</v>
      </c>
      <c r="BA19" s="4">
        <f t="shared" si="6"/>
        <v>1.985480280945976</v>
      </c>
    </row>
    <row r="20" spans="1:53" x14ac:dyDescent="0.2">
      <c r="A20" s="1" t="s">
        <v>2</v>
      </c>
      <c r="B20" s="1" t="s">
        <v>23</v>
      </c>
      <c r="C20" s="2">
        <v>3560</v>
      </c>
      <c r="AK20" s="4"/>
      <c r="AL20" s="7"/>
      <c r="AM20" s="7"/>
      <c r="AN20" s="4"/>
      <c r="AO20" s="4"/>
      <c r="AP20" s="4"/>
      <c r="AQ20" s="7"/>
      <c r="AR20" s="4"/>
      <c r="AS20" s="4"/>
      <c r="AT20" s="4"/>
    </row>
    <row r="21" spans="1:53" x14ac:dyDescent="0.2">
      <c r="A21" s="1" t="s">
        <v>2</v>
      </c>
      <c r="B21" s="1" t="s">
        <v>24</v>
      </c>
      <c r="C21" s="2">
        <v>2000</v>
      </c>
      <c r="AK21" s="4"/>
      <c r="AL21" s="7"/>
      <c r="AM21" s="7"/>
      <c r="AN21" s="4"/>
      <c r="AO21" s="4"/>
      <c r="AP21" s="4"/>
      <c r="AQ21" s="7"/>
      <c r="AR21" s="4"/>
      <c r="AS21" s="4"/>
      <c r="AT21" s="4"/>
    </row>
    <row r="22" spans="1:53" x14ac:dyDescent="0.2">
      <c r="A22" s="1" t="s">
        <v>2</v>
      </c>
      <c r="B22" s="1" t="s">
        <v>25</v>
      </c>
      <c r="C22" s="2">
        <v>809</v>
      </c>
      <c r="AK22" s="4"/>
      <c r="AL22" s="7" t="s">
        <v>63</v>
      </c>
      <c r="AM22" s="7"/>
      <c r="AN22" s="4"/>
      <c r="AO22" s="4"/>
      <c r="AP22" s="4"/>
      <c r="AQ22" s="7"/>
      <c r="AR22" s="4"/>
      <c r="AS22" s="4"/>
      <c r="AT22" s="4"/>
    </row>
    <row r="23" spans="1:53" x14ac:dyDescent="0.2">
      <c r="A23" s="1" t="s">
        <v>2</v>
      </c>
      <c r="B23" s="1" t="s">
        <v>26</v>
      </c>
      <c r="C23" s="2">
        <v>0</v>
      </c>
      <c r="AK23" s="4"/>
      <c r="AL23" s="7"/>
      <c r="AM23" s="7"/>
      <c r="AN23" s="4"/>
      <c r="AO23" s="4"/>
      <c r="AP23" s="4"/>
      <c r="AQ23" s="7"/>
      <c r="AR23" s="4"/>
      <c r="AS23" s="4"/>
      <c r="AT23" s="4"/>
    </row>
    <row r="24" spans="1:53" x14ac:dyDescent="0.2">
      <c r="A24" s="1" t="s">
        <v>3</v>
      </c>
      <c r="B24" s="1" t="s">
        <v>17</v>
      </c>
      <c r="C24" s="2">
        <v>104000</v>
      </c>
      <c r="D24" s="4">
        <f>C24/$C24*100</f>
        <v>100</v>
      </c>
      <c r="E24" s="4">
        <f>C25/$C24*100</f>
        <v>56.730769230769226</v>
      </c>
      <c r="F24" s="4">
        <f>C26/$C24*100</f>
        <v>12.01923076923077</v>
      </c>
      <c r="G24" s="4">
        <f>C27/$C24*100</f>
        <v>15.96153846153846</v>
      </c>
      <c r="H24" s="4">
        <f>C28/$C24*100</f>
        <v>6.1826923076923075</v>
      </c>
      <c r="I24" s="4">
        <f>C29/$C24*100</f>
        <v>1.7596153846153846</v>
      </c>
      <c r="J24" s="4">
        <f>C30/$C24*100</f>
        <v>3.4615384615384617</v>
      </c>
      <c r="K24" s="4">
        <f>C31/$C24*100</f>
        <v>1.6057692307692308</v>
      </c>
      <c r="L24" s="4">
        <f>C32/$C24*100</f>
        <v>0.94423076923076921</v>
      </c>
      <c r="M24" s="4">
        <f>C33/$C24*100</f>
        <v>0</v>
      </c>
      <c r="O24" s="1">
        <f t="array" ref="O24:X24">MMULT(D24:M24,Q10_matrix)</f>
        <v>1</v>
      </c>
      <c r="P24" s="1">
        <v>2.0044010715652538E-2</v>
      </c>
      <c r="Q24" s="1">
        <v>-1.1004344903877139E-3</v>
      </c>
      <c r="R24" s="1">
        <v>-6.1728151044012081E-3</v>
      </c>
      <c r="S24" s="1">
        <v>-2.640940392271203E-3</v>
      </c>
      <c r="T24" s="1">
        <v>8.2833569156525594E-3</v>
      </c>
      <c r="U24" s="1">
        <v>5.8781249987783224E-3</v>
      </c>
      <c r="V24" s="1">
        <v>-6.2697734298714676E-3</v>
      </c>
      <c r="W24" s="1">
        <v>5.022237889560164E-3</v>
      </c>
      <c r="X24" s="1">
        <v>-3.4682388180799634E-3</v>
      </c>
      <c r="Y24" s="10" t="s">
        <v>3</v>
      </c>
      <c r="Z24" s="6">
        <f t="shared" ref="Z24:AI24" si="19">O24/SUM($O24:$X24)*100</f>
        <v>98.080031567885271</v>
      </c>
      <c r="AA24" s="12">
        <f t="shared" si="19"/>
        <v>1.9659172037382315</v>
      </c>
      <c r="AB24" s="12">
        <f t="shared" si="19"/>
        <v>-0.10793064955561672</v>
      </c>
      <c r="AC24" s="6">
        <f t="shared" si="19"/>
        <v>-0.60542990030238941</v>
      </c>
      <c r="AD24" s="6">
        <f t="shared" si="19"/>
        <v>-0.25902351704286286</v>
      </c>
      <c r="AE24" s="6">
        <f t="shared" si="19"/>
        <v>0.81243190777526375</v>
      </c>
      <c r="AF24" s="12">
        <f t="shared" si="19"/>
        <v>0.57652668544015351</v>
      </c>
      <c r="AG24" s="6">
        <f t="shared" si="19"/>
        <v>-0.61493957592528181</v>
      </c>
      <c r="AH24" s="6">
        <f t="shared" si="19"/>
        <v>0.49258125074949038</v>
      </c>
      <c r="AI24" s="6">
        <f t="shared" si="19"/>
        <v>-0.34016497276224789</v>
      </c>
      <c r="AK24" s="4"/>
      <c r="AL24" s="7"/>
      <c r="AM24" s="7"/>
      <c r="AN24" s="4"/>
      <c r="AO24" s="4"/>
      <c r="AP24" s="4"/>
      <c r="AQ24" s="7"/>
      <c r="AR24" s="4"/>
      <c r="AS24" s="4"/>
      <c r="AT24" s="4"/>
    </row>
    <row r="25" spans="1:53" ht="16" x14ac:dyDescent="0.2">
      <c r="A25" s="1" t="s">
        <v>3</v>
      </c>
      <c r="B25" s="1" t="s">
        <v>18</v>
      </c>
      <c r="C25" s="2">
        <v>59000</v>
      </c>
      <c r="AK25" s="4"/>
      <c r="AM25" s="7"/>
      <c r="AN25" s="8" t="s">
        <v>76</v>
      </c>
      <c r="AO25" s="22" t="s">
        <v>18</v>
      </c>
      <c r="AP25" s="16" t="s">
        <v>19</v>
      </c>
      <c r="AQ25" s="22" t="s">
        <v>20</v>
      </c>
      <c r="AR25" s="16" t="s">
        <v>21</v>
      </c>
      <c r="AS25" s="22" t="s">
        <v>22</v>
      </c>
      <c r="AT25" s="22" t="s">
        <v>23</v>
      </c>
    </row>
    <row r="26" spans="1:53" x14ac:dyDescent="0.2">
      <c r="A26" s="1" t="s">
        <v>3</v>
      </c>
      <c r="B26" s="1" t="s">
        <v>19</v>
      </c>
      <c r="C26" s="2">
        <v>12500</v>
      </c>
      <c r="AK26" s="4"/>
      <c r="AM26" s="4" t="s">
        <v>73</v>
      </c>
      <c r="AN26" s="4">
        <v>93.083460565225522</v>
      </c>
      <c r="AO26" s="4">
        <v>2.5591219262289555</v>
      </c>
      <c r="AP26" s="7">
        <v>-0.96616247638447761</v>
      </c>
      <c r="AQ26" s="4">
        <v>3.1126109217196873</v>
      </c>
      <c r="AR26" s="4">
        <v>-1.8797765706660807</v>
      </c>
      <c r="AS26" s="4">
        <v>1.8000365873622532</v>
      </c>
      <c r="AT26" s="1">
        <v>2.6078157846358954</v>
      </c>
      <c r="BA26" s="4">
        <f>AVERAGE(AO26,AQ26,AT26)</f>
        <v>2.7598495441948465</v>
      </c>
    </row>
    <row r="27" spans="1:53" x14ac:dyDescent="0.2">
      <c r="A27" s="1" t="s">
        <v>3</v>
      </c>
      <c r="B27" s="1" t="s">
        <v>20</v>
      </c>
      <c r="C27" s="2">
        <v>16600</v>
      </c>
      <c r="AK27" s="4"/>
      <c r="AM27" s="4" t="s">
        <v>74</v>
      </c>
      <c r="AN27" s="4">
        <v>90.576116900948463</v>
      </c>
      <c r="AO27" s="4">
        <v>3.7122468302717362</v>
      </c>
      <c r="AP27" s="7">
        <v>-1.545809866892877</v>
      </c>
      <c r="AQ27" s="4">
        <v>4.373628001545792</v>
      </c>
      <c r="AR27" s="4">
        <v>-1.9743775301894806</v>
      </c>
      <c r="AS27" s="4">
        <v>1.7661816007608542</v>
      </c>
      <c r="AT27" s="1">
        <v>3.4963508448545366</v>
      </c>
      <c r="BA27" s="4">
        <f t="shared" ref="BA27:BA37" si="20">AVERAGE(AO27,AQ27,AT27)</f>
        <v>3.8607418922240213</v>
      </c>
    </row>
    <row r="28" spans="1:53" x14ac:dyDescent="0.2">
      <c r="A28" s="1" t="s">
        <v>3</v>
      </c>
      <c r="B28" s="1" t="s">
        <v>21</v>
      </c>
      <c r="C28" s="2">
        <v>6430</v>
      </c>
      <c r="AK28" s="4"/>
      <c r="AM28" s="8" t="s">
        <v>75</v>
      </c>
      <c r="AN28" s="8">
        <v>89.254417642857021</v>
      </c>
      <c r="AO28" s="1">
        <v>3.8019138454701658</v>
      </c>
      <c r="AP28" s="1">
        <v>-1.4153686473918756</v>
      </c>
      <c r="AQ28" s="1">
        <v>5.1790521576470967</v>
      </c>
      <c r="AR28" s="8">
        <v>-2.617917577759425</v>
      </c>
      <c r="AS28" s="1">
        <v>2.1705033823393554</v>
      </c>
      <c r="AT28" s="1">
        <v>4.8626092263395613</v>
      </c>
      <c r="BA28" s="4">
        <f t="shared" si="20"/>
        <v>4.6145250764856085</v>
      </c>
    </row>
    <row r="29" spans="1:53" x14ac:dyDescent="0.2">
      <c r="A29" s="1" t="s">
        <v>3</v>
      </c>
      <c r="B29" s="1" t="s">
        <v>22</v>
      </c>
      <c r="C29" s="2">
        <v>1830</v>
      </c>
      <c r="AK29" s="4"/>
      <c r="AM29" s="4" t="s">
        <v>64</v>
      </c>
      <c r="AN29" s="4">
        <v>91.244819900170015</v>
      </c>
      <c r="AO29" s="4">
        <v>3.2728534717254059</v>
      </c>
      <c r="AP29" s="7">
        <v>-0.79572003487353626</v>
      </c>
      <c r="AQ29" s="4">
        <v>3.9266244515369939</v>
      </c>
      <c r="AR29" s="4">
        <v>-2.347951474361623</v>
      </c>
      <c r="AS29" s="4">
        <v>1.86847770914857</v>
      </c>
      <c r="AT29" s="1">
        <v>3.0549364140822721</v>
      </c>
      <c r="BA29" s="4">
        <f t="shared" si="20"/>
        <v>3.418138112448224</v>
      </c>
    </row>
    <row r="30" spans="1:53" x14ac:dyDescent="0.2">
      <c r="A30" s="1" t="s">
        <v>3</v>
      </c>
      <c r="B30" s="1" t="s">
        <v>23</v>
      </c>
      <c r="C30" s="2">
        <v>3600</v>
      </c>
      <c r="AK30" s="4"/>
      <c r="AM30" s="4" t="s">
        <v>65</v>
      </c>
      <c r="AN30" s="4">
        <v>89.833121894860113</v>
      </c>
      <c r="AO30" s="4">
        <v>2.9181536402532124</v>
      </c>
      <c r="AP30" s="7">
        <v>-0.49365873919262371</v>
      </c>
      <c r="AQ30" s="4">
        <v>4.6549823922676969</v>
      </c>
      <c r="AR30" s="4">
        <v>-2.5679681237293033</v>
      </c>
      <c r="AS30" s="4">
        <v>1.9708905677568733</v>
      </c>
      <c r="AT30" s="1">
        <v>4.5973760933888483</v>
      </c>
      <c r="BA30" s="4">
        <f t="shared" si="20"/>
        <v>4.0568373753032523</v>
      </c>
    </row>
    <row r="31" spans="1:53" x14ac:dyDescent="0.2">
      <c r="A31" s="1" t="s">
        <v>3</v>
      </c>
      <c r="B31" s="1" t="s">
        <v>24</v>
      </c>
      <c r="C31" s="2">
        <v>1670</v>
      </c>
      <c r="AK31" s="4"/>
      <c r="AM31" s="4" t="s">
        <v>66</v>
      </c>
      <c r="AN31" s="4">
        <v>92.768472680212753</v>
      </c>
      <c r="AO31" s="4">
        <v>1.161658092373028</v>
      </c>
      <c r="AP31" s="7">
        <v>0.14972739957437628</v>
      </c>
      <c r="AQ31" s="4">
        <v>3.0897738434752804</v>
      </c>
      <c r="AR31" s="4">
        <v>-1.7350843885328322</v>
      </c>
      <c r="AS31" s="4">
        <v>1.7754679828541589</v>
      </c>
      <c r="AT31" s="1">
        <v>3.1598475954710188</v>
      </c>
      <c r="BA31" s="4">
        <f t="shared" si="20"/>
        <v>2.4704265104397756</v>
      </c>
    </row>
    <row r="32" spans="1:53" x14ac:dyDescent="0.2">
      <c r="A32" s="1" t="s">
        <v>3</v>
      </c>
      <c r="B32" s="1" t="s">
        <v>25</v>
      </c>
      <c r="C32" s="2">
        <v>982</v>
      </c>
      <c r="AK32" s="4"/>
      <c r="AM32" s="4" t="s">
        <v>67</v>
      </c>
      <c r="AN32" s="4">
        <v>95.711016668685929</v>
      </c>
      <c r="AO32" s="4">
        <v>-1.5041621364729238</v>
      </c>
      <c r="AP32" s="7">
        <v>1.7432689257516905</v>
      </c>
      <c r="AQ32" s="4">
        <v>0.85907178054511424</v>
      </c>
      <c r="AR32" s="4">
        <v>-0.26540111882634287</v>
      </c>
      <c r="AS32" s="4">
        <v>1.2780048820847314</v>
      </c>
      <c r="AT32" s="1">
        <v>2.6343602658883194</v>
      </c>
      <c r="BA32" s="4">
        <f t="shared" si="20"/>
        <v>0.66308996998683656</v>
      </c>
    </row>
    <row r="33" spans="1:53" x14ac:dyDescent="0.2">
      <c r="A33" s="1" t="s">
        <v>3</v>
      </c>
      <c r="B33" s="1" t="s">
        <v>26</v>
      </c>
      <c r="C33" s="2">
        <v>0</v>
      </c>
      <c r="AK33" s="4"/>
      <c r="AM33" s="4" t="s">
        <v>68</v>
      </c>
      <c r="AN33" s="4">
        <v>93.935191832033865</v>
      </c>
      <c r="AO33" s="4">
        <v>1.6981212534771024</v>
      </c>
      <c r="AP33" s="7">
        <v>-0.26988837788210163</v>
      </c>
      <c r="AQ33" s="4">
        <v>1.422487073873185</v>
      </c>
      <c r="AR33" s="4">
        <v>-0.7124955940237121</v>
      </c>
      <c r="AS33" s="4">
        <v>1.211263365223225</v>
      </c>
      <c r="AT33" s="1">
        <v>3.0859753300869945</v>
      </c>
      <c r="BA33" s="4">
        <f t="shared" si="20"/>
        <v>2.0688612191457607</v>
      </c>
    </row>
    <row r="34" spans="1:53" x14ac:dyDescent="0.2">
      <c r="A34" s="1" t="s">
        <v>4</v>
      </c>
      <c r="B34" s="1" t="s">
        <v>17</v>
      </c>
      <c r="C34" s="2">
        <v>52900</v>
      </c>
      <c r="D34" s="4">
        <f>C34/$C34*100</f>
        <v>100</v>
      </c>
      <c r="E34" s="4">
        <f>C35/$C34*100</f>
        <v>56.521739130434781</v>
      </c>
      <c r="F34" s="4">
        <f>C36/$C34*100</f>
        <v>11.493383742911153</v>
      </c>
      <c r="G34" s="4">
        <f>C37/$C34*100</f>
        <v>16.011342155009451</v>
      </c>
      <c r="H34" s="4">
        <f>C38/$C34*100</f>
        <v>6.6918714555765586</v>
      </c>
      <c r="I34" s="4">
        <f>C39/$C34*100</f>
        <v>1.3081285444234405</v>
      </c>
      <c r="J34" s="4">
        <f>C40/$C34*100</f>
        <v>2.7788279773156899</v>
      </c>
      <c r="K34" s="4">
        <f>C41/$C34*100</f>
        <v>1.6937618147448013</v>
      </c>
      <c r="L34" s="4">
        <f>C42/$C34*100</f>
        <v>0.11342155009451795</v>
      </c>
      <c r="M34" s="4">
        <f>C43/$C34*100</f>
        <v>0</v>
      </c>
      <c r="O34" s="1">
        <f t="array" ref="O34:X34">MMULT(D34:M34,Q10_matrix)</f>
        <v>1</v>
      </c>
      <c r="P34" s="1">
        <v>1.795370971230803E-2</v>
      </c>
      <c r="Q34" s="1">
        <v>-5.2149589308580213E-3</v>
      </c>
      <c r="R34" s="1">
        <v>-3.1924392980449967E-3</v>
      </c>
      <c r="S34" s="1">
        <v>1.6169116531315891E-3</v>
      </c>
      <c r="T34" s="1">
        <v>1.9202281210900663E-3</v>
      </c>
      <c r="U34" s="1">
        <v>1.8619658729355226E-3</v>
      </c>
      <c r="V34" s="1">
        <v>-3.2862453253782384E-3</v>
      </c>
      <c r="W34" s="1">
        <v>-3.5938763075869075E-3</v>
      </c>
      <c r="X34" s="1">
        <v>1.9574699744157814E-3</v>
      </c>
      <c r="Y34" s="10" t="s">
        <v>4</v>
      </c>
      <c r="Z34" s="6">
        <f t="shared" ref="Z34:AI34" si="21">O34/SUM($O34:$X34)*100</f>
        <v>99.00766935017262</v>
      </c>
      <c r="AA34" s="12">
        <f t="shared" si="21"/>
        <v>1.7775549548051761</v>
      </c>
      <c r="AB34" s="12">
        <f t="shared" si="21"/>
        <v>-0.51632092950112074</v>
      </c>
      <c r="AC34" s="6">
        <f t="shared" si="21"/>
        <v>-0.31607597444133623</v>
      </c>
      <c r="AD34" s="6">
        <f t="shared" si="21"/>
        <v>0.16008665432169339</v>
      </c>
      <c r="AE34" s="6">
        <f t="shared" si="21"/>
        <v>0.19011731088978853</v>
      </c>
      <c r="AF34" s="12">
        <f t="shared" si="21"/>
        <v>0.18434890148890576</v>
      </c>
      <c r="AG34" s="6">
        <f t="shared" si="21"/>
        <v>-0.32536349057859903</v>
      </c>
      <c r="AH34" s="6">
        <f t="shared" si="21"/>
        <v>-0.35582131714698378</v>
      </c>
      <c r="AI34" s="6">
        <f t="shared" si="21"/>
        <v>0.19380453998984856</v>
      </c>
      <c r="AK34" s="4"/>
      <c r="AM34" s="4" t="s">
        <v>69</v>
      </c>
      <c r="AN34" s="4">
        <v>95.144016412201253</v>
      </c>
      <c r="AO34" s="4">
        <v>-0.17254586769525967</v>
      </c>
      <c r="AP34" s="7">
        <v>0.71802034190068742</v>
      </c>
      <c r="AQ34" s="4">
        <v>1.0766637181953125</v>
      </c>
      <c r="AR34" s="4">
        <v>-0.66765487535558421</v>
      </c>
      <c r="AS34" s="4">
        <v>1.6458019138636437</v>
      </c>
      <c r="AT34" s="1">
        <v>2.2812366529618742</v>
      </c>
      <c r="BA34" s="4">
        <f t="shared" si="20"/>
        <v>1.0617848344873091</v>
      </c>
    </row>
    <row r="35" spans="1:53" x14ac:dyDescent="0.2">
      <c r="A35" s="1" t="s">
        <v>4</v>
      </c>
      <c r="B35" s="1" t="s">
        <v>18</v>
      </c>
      <c r="C35" s="2">
        <v>29900</v>
      </c>
      <c r="AK35" s="4"/>
      <c r="AM35" s="4" t="s">
        <v>70</v>
      </c>
      <c r="AN35" s="4">
        <v>93.26917354619863</v>
      </c>
      <c r="AO35" s="4">
        <v>1.4457310478769585</v>
      </c>
      <c r="AP35" s="7">
        <v>-0.29162849288204096</v>
      </c>
      <c r="AQ35" s="4">
        <v>2.447920201143841</v>
      </c>
      <c r="AR35" s="4">
        <v>-0.99362463826912562</v>
      </c>
      <c r="AS35" s="4">
        <v>1.4284442658817069</v>
      </c>
      <c r="AT35" s="1">
        <v>2.8972439407095441</v>
      </c>
      <c r="BA35" s="4">
        <f t="shared" si="20"/>
        <v>2.2636317299101147</v>
      </c>
    </row>
    <row r="36" spans="1:53" x14ac:dyDescent="0.2">
      <c r="A36" s="1" t="s">
        <v>4</v>
      </c>
      <c r="B36" s="1" t="s">
        <v>19</v>
      </c>
      <c r="C36" s="2">
        <v>6080</v>
      </c>
      <c r="AK36" s="4"/>
      <c r="AM36" s="4" t="s">
        <v>71</v>
      </c>
      <c r="AN36" s="4">
        <v>93.451241569313197</v>
      </c>
      <c r="AO36" s="4">
        <v>1.4409660415540635</v>
      </c>
      <c r="AP36" s="7">
        <v>-0.32757834298403071</v>
      </c>
      <c r="AQ36" s="4">
        <v>2.5020905398966051</v>
      </c>
      <c r="AR36" s="4">
        <v>-1.2102579899692225</v>
      </c>
      <c r="AS36" s="4">
        <v>1.5715948291402013</v>
      </c>
      <c r="AT36" s="1">
        <v>2.8651567666131874</v>
      </c>
      <c r="BA36" s="4">
        <f t="shared" si="20"/>
        <v>2.2694044493546186</v>
      </c>
    </row>
    <row r="37" spans="1:53" x14ac:dyDescent="0.2">
      <c r="A37" s="1" t="s">
        <v>4</v>
      </c>
      <c r="B37" s="1" t="s">
        <v>20</v>
      </c>
      <c r="C37" s="2">
        <v>8470</v>
      </c>
      <c r="AK37" s="4"/>
      <c r="AM37" s="4" t="s">
        <v>72</v>
      </c>
      <c r="AN37" s="4">
        <v>94.269801333260716</v>
      </c>
      <c r="AO37" s="4">
        <v>1.1300630969966208</v>
      </c>
      <c r="AP37" s="7">
        <v>-0.16064792493382515</v>
      </c>
      <c r="AQ37" s="4">
        <v>1.0389982740575974</v>
      </c>
      <c r="AR37" s="4">
        <v>-1.1728137707315357E-2</v>
      </c>
      <c r="AS37" s="4">
        <v>1.0936075468047584</v>
      </c>
      <c r="AT37" s="1">
        <v>2.8176459601063724</v>
      </c>
      <c r="BA37" s="4">
        <f t="shared" si="20"/>
        <v>1.6622357770535301</v>
      </c>
    </row>
    <row r="38" spans="1:53" x14ac:dyDescent="0.2">
      <c r="A38" s="1" t="s">
        <v>4</v>
      </c>
      <c r="B38" s="1" t="s">
        <v>21</v>
      </c>
      <c r="C38" s="2">
        <v>3540</v>
      </c>
      <c r="AK38" s="4"/>
    </row>
    <row r="39" spans="1:53" x14ac:dyDescent="0.2">
      <c r="A39" s="1" t="s">
        <v>4</v>
      </c>
      <c r="B39" s="1" t="s">
        <v>22</v>
      </c>
      <c r="C39" s="2">
        <v>692</v>
      </c>
      <c r="AK39" s="4"/>
    </row>
    <row r="40" spans="1:53" x14ac:dyDescent="0.2">
      <c r="A40" s="1" t="s">
        <v>4</v>
      </c>
      <c r="B40" s="1" t="s">
        <v>23</v>
      </c>
      <c r="C40" s="2">
        <v>1470</v>
      </c>
      <c r="AK40" s="4"/>
      <c r="AL40" s="4"/>
      <c r="AM40" s="4"/>
      <c r="AN40" s="4"/>
      <c r="AO40" s="7"/>
      <c r="AP40" s="4"/>
      <c r="AQ40" s="4"/>
      <c r="AR40" s="4"/>
    </row>
    <row r="41" spans="1:53" x14ac:dyDescent="0.2">
      <c r="A41" s="1" t="s">
        <v>4</v>
      </c>
      <c r="B41" s="1" t="s">
        <v>24</v>
      </c>
      <c r="C41" s="2">
        <v>896</v>
      </c>
      <c r="AK41" s="4"/>
    </row>
    <row r="42" spans="1:53" x14ac:dyDescent="0.2">
      <c r="A42" s="1" t="s">
        <v>4</v>
      </c>
      <c r="B42" s="1" t="s">
        <v>25</v>
      </c>
      <c r="C42" s="2">
        <v>60</v>
      </c>
      <c r="AK42" s="4"/>
    </row>
    <row r="43" spans="1:53" x14ac:dyDescent="0.2">
      <c r="A43" s="1" t="s">
        <v>4</v>
      </c>
      <c r="B43" s="1" t="s">
        <v>26</v>
      </c>
      <c r="C43" s="2">
        <v>0</v>
      </c>
      <c r="AK43" s="4"/>
    </row>
    <row r="44" spans="1:53" x14ac:dyDescent="0.2">
      <c r="A44" s="1" t="s">
        <v>5</v>
      </c>
      <c r="B44" s="1" t="s">
        <v>17</v>
      </c>
      <c r="C44" s="2">
        <v>119000</v>
      </c>
      <c r="D44" s="4">
        <f>C44/$C44*100</f>
        <v>100</v>
      </c>
      <c r="E44" s="4">
        <f>C45/$C44*100</f>
        <v>57.226890756302517</v>
      </c>
      <c r="F44" s="4">
        <f>C46/$C44*100</f>
        <v>11.76470588235294</v>
      </c>
      <c r="G44" s="4">
        <f>C47/$C44*100</f>
        <v>15.546218487394958</v>
      </c>
      <c r="H44" s="4">
        <f>C48/$C44*100</f>
        <v>6.6218487394957988</v>
      </c>
      <c r="I44" s="4">
        <f>C49/$C44*100</f>
        <v>1.8571428571428572</v>
      </c>
      <c r="J44" s="4">
        <f>C50/$C44*100</f>
        <v>3.73109243697479</v>
      </c>
      <c r="K44" s="4">
        <f>C51/$C44*100</f>
        <v>2.1512605042016806</v>
      </c>
      <c r="L44" s="4">
        <f>C52/$C44*100</f>
        <v>0.66302521008403359</v>
      </c>
      <c r="M44" s="4">
        <f>C53/$C44*100</f>
        <v>0</v>
      </c>
      <c r="O44" s="1">
        <f t="array" ref="O44:X44">MMULT(D44:M44,Q10_matrix)</f>
        <v>1</v>
      </c>
      <c r="P44" s="1">
        <v>2.5005225970985423E-2</v>
      </c>
      <c r="Q44" s="1">
        <v>-6.3607762849700877E-3</v>
      </c>
      <c r="R44" s="1">
        <v>-7.9945588800797163E-3</v>
      </c>
      <c r="S44" s="1">
        <v>2.5134089565772288E-3</v>
      </c>
      <c r="T44" s="1">
        <v>7.1815879630876579E-3</v>
      </c>
      <c r="U44" s="1">
        <v>9.1960744757464477E-3</v>
      </c>
      <c r="V44" s="1">
        <v>-3.3090923569896666E-3</v>
      </c>
      <c r="W44" s="1">
        <v>1.3171822292681185E-4</v>
      </c>
      <c r="X44" s="1">
        <v>-1.5298939666269313E-3</v>
      </c>
      <c r="Y44" s="10" t="s">
        <v>5</v>
      </c>
      <c r="Z44" s="6">
        <f t="shared" ref="Z44:AI44" si="22">O44/SUM($O44:$X44)*100</f>
        <v>97.576807413377438</v>
      </c>
      <c r="AA44" s="12">
        <f t="shared" si="22"/>
        <v>2.4399301188988285</v>
      </c>
      <c r="AB44" s="12">
        <f t="shared" si="22"/>
        <v>-0.6206642425581046</v>
      </c>
      <c r="AC44" s="6">
        <f t="shared" si="22"/>
        <v>-0.78008353219644488</v>
      </c>
      <c r="AD44" s="6">
        <f t="shared" si="22"/>
        <v>0.24525042170699418</v>
      </c>
      <c r="AE44" s="6">
        <f t="shared" si="22"/>
        <v>0.70075642559643392</v>
      </c>
      <c r="AF44" s="12">
        <f t="shared" si="22"/>
        <v>0.89732358807898693</v>
      </c>
      <c r="AG44" s="6">
        <f t="shared" si="22"/>
        <v>-0.32289066763105995</v>
      </c>
      <c r="AH44" s="6">
        <f t="shared" si="22"/>
        <v>1.2852643671361835E-2</v>
      </c>
      <c r="AI44" s="6">
        <f t="shared" si="22"/>
        <v>-0.14928216894444418</v>
      </c>
      <c r="AK44" s="4"/>
      <c r="AL44" s="4"/>
      <c r="AM44" s="4"/>
      <c r="AN44" s="4"/>
      <c r="AO44" s="7"/>
      <c r="AP44" s="4"/>
      <c r="AQ44" s="4"/>
      <c r="AR44" s="4"/>
    </row>
    <row r="45" spans="1:53" x14ac:dyDescent="0.2">
      <c r="A45" s="1" t="s">
        <v>5</v>
      </c>
      <c r="B45" s="1" t="s">
        <v>18</v>
      </c>
      <c r="C45" s="2">
        <v>68100</v>
      </c>
      <c r="AK45" s="4"/>
      <c r="AL45" s="4"/>
      <c r="AM45" s="4"/>
      <c r="AN45" s="4"/>
      <c r="AO45" s="7"/>
      <c r="AP45" s="4"/>
      <c r="AQ45" s="4"/>
      <c r="AR45" s="4"/>
    </row>
    <row r="46" spans="1:53" x14ac:dyDescent="0.2">
      <c r="A46" s="1" t="s">
        <v>5</v>
      </c>
      <c r="B46" s="1" t="s">
        <v>19</v>
      </c>
      <c r="C46" s="2">
        <v>14000</v>
      </c>
      <c r="AK46" s="4"/>
      <c r="AL46" s="4"/>
      <c r="AM46" s="4"/>
      <c r="AN46" s="4"/>
      <c r="AO46" s="7"/>
      <c r="AP46" s="4"/>
      <c r="AQ46" s="4"/>
      <c r="AR46" s="4"/>
    </row>
    <row r="47" spans="1:53" x14ac:dyDescent="0.2">
      <c r="A47" s="1" t="s">
        <v>5</v>
      </c>
      <c r="B47" s="1" t="s">
        <v>20</v>
      </c>
      <c r="C47" s="2">
        <v>18500</v>
      </c>
      <c r="AK47" s="4"/>
      <c r="AL47" s="4"/>
      <c r="AM47" s="4"/>
      <c r="AN47" s="4"/>
      <c r="AO47" s="7"/>
      <c r="AP47" s="4"/>
      <c r="AQ47" s="4"/>
      <c r="AR47" s="4"/>
    </row>
    <row r="48" spans="1:53" x14ac:dyDescent="0.2">
      <c r="A48" s="1" t="s">
        <v>5</v>
      </c>
      <c r="B48" s="1" t="s">
        <v>21</v>
      </c>
      <c r="C48" s="2">
        <v>7880</v>
      </c>
      <c r="AK48" s="4"/>
      <c r="AL48" s="4"/>
      <c r="AM48" s="4"/>
      <c r="AN48" s="4"/>
      <c r="AO48" s="7"/>
      <c r="AP48" s="4"/>
      <c r="AQ48" s="4"/>
      <c r="AR48" s="4"/>
    </row>
    <row r="49" spans="1:44" x14ac:dyDescent="0.2">
      <c r="A49" s="1" t="s">
        <v>5</v>
      </c>
      <c r="B49" s="1" t="s">
        <v>22</v>
      </c>
      <c r="C49" s="2">
        <v>2210</v>
      </c>
      <c r="AK49" s="4"/>
    </row>
    <row r="50" spans="1:44" x14ac:dyDescent="0.2">
      <c r="A50" s="1" t="s">
        <v>5</v>
      </c>
      <c r="B50" s="1" t="s">
        <v>23</v>
      </c>
      <c r="C50" s="2">
        <v>4440</v>
      </c>
      <c r="AK50" s="4"/>
      <c r="AL50" s="4"/>
      <c r="AM50" s="4"/>
      <c r="AN50" s="4"/>
      <c r="AO50" s="7"/>
      <c r="AP50" s="4"/>
      <c r="AQ50" s="4"/>
      <c r="AR50" s="4"/>
    </row>
    <row r="51" spans="1:44" x14ac:dyDescent="0.2">
      <c r="A51" s="1" t="s">
        <v>5</v>
      </c>
      <c r="B51" s="1" t="s">
        <v>24</v>
      </c>
      <c r="C51" s="2">
        <v>2560</v>
      </c>
      <c r="AK51" s="4"/>
    </row>
    <row r="52" spans="1:44" x14ac:dyDescent="0.2">
      <c r="A52" s="1" t="s">
        <v>5</v>
      </c>
      <c r="B52" s="1" t="s">
        <v>25</v>
      </c>
      <c r="C52" s="2">
        <v>789</v>
      </c>
      <c r="AK52" s="4"/>
      <c r="AL52" s="4"/>
      <c r="AM52" s="4"/>
      <c r="AN52" s="4"/>
      <c r="AO52" s="7"/>
      <c r="AP52" s="4"/>
      <c r="AQ52" s="4"/>
      <c r="AR52" s="4"/>
    </row>
    <row r="53" spans="1:44" x14ac:dyDescent="0.2">
      <c r="A53" s="1" t="s">
        <v>5</v>
      </c>
      <c r="B53" s="1" t="s">
        <v>26</v>
      </c>
      <c r="C53" s="2">
        <v>0</v>
      </c>
      <c r="AK53" s="4"/>
      <c r="AL53" s="4"/>
      <c r="AM53" s="4"/>
      <c r="AN53" s="4"/>
      <c r="AO53" s="7"/>
      <c r="AP53" s="4"/>
      <c r="AQ53" s="4"/>
      <c r="AR53" s="4"/>
    </row>
    <row r="54" spans="1:44" x14ac:dyDescent="0.2">
      <c r="A54" s="1" t="s">
        <v>5</v>
      </c>
      <c r="B54" s="1" t="s">
        <v>17</v>
      </c>
      <c r="C54" s="2">
        <v>111000</v>
      </c>
      <c r="D54" s="4">
        <f>C54/$C54*100</f>
        <v>100</v>
      </c>
      <c r="E54" s="4">
        <f>C55/$C54*100</f>
        <v>56.486486486486484</v>
      </c>
      <c r="F54" s="4">
        <f>C56/$C54*100</f>
        <v>11.441441441441441</v>
      </c>
      <c r="G54" s="4">
        <f>C57/$C54*100</f>
        <v>16.036036036036037</v>
      </c>
      <c r="H54" s="4">
        <f>C58/$C54*100</f>
        <v>6.9729729729729728</v>
      </c>
      <c r="I54" s="4">
        <f>C59/$C54*100</f>
        <v>1.4864864864864866</v>
      </c>
      <c r="J54" s="4">
        <f>C60/$C54*100</f>
        <v>3.7657657657657655</v>
      </c>
      <c r="K54" s="4">
        <f>C61/$C54*100</f>
        <v>1.972972972972973</v>
      </c>
      <c r="L54" s="4">
        <f>C62/$C54*100</f>
        <v>0.94594594594594605</v>
      </c>
      <c r="M54" s="4">
        <f>C63/$C54*100</f>
        <v>0</v>
      </c>
      <c r="O54" s="1">
        <f t="array" ref="O54:X54">MMULT(D54:M54,Q10_matrix)</f>
        <v>1</v>
      </c>
      <c r="P54" s="1">
        <v>1.7601183272825116E-2</v>
      </c>
      <c r="Q54" s="1">
        <v>-5.5414570284251785E-3</v>
      </c>
      <c r="R54" s="1">
        <v>-2.7279280274412065E-3</v>
      </c>
      <c r="S54" s="1">
        <v>4.2676145288373796E-3</v>
      </c>
      <c r="T54" s="1">
        <v>2.2783320550524393E-3</v>
      </c>
      <c r="U54" s="1">
        <v>1.1191424984778257E-2</v>
      </c>
      <c r="V54" s="1">
        <v>-6.0922328976270833E-3</v>
      </c>
      <c r="W54" s="1">
        <v>5.0175156625467216E-3</v>
      </c>
      <c r="X54" s="1">
        <v>-4.0316074780450614E-3</v>
      </c>
      <c r="Y54" s="10" t="s">
        <v>5</v>
      </c>
      <c r="Z54" s="6">
        <f t="shared" ref="Z54:AI54" si="23">O54/SUM($O54:$X54)*100</f>
        <v>97.850915502613702</v>
      </c>
      <c r="AA54" s="12">
        <f t="shared" si="23"/>
        <v>1.7222918971752279</v>
      </c>
      <c r="AB54" s="12">
        <f t="shared" si="23"/>
        <v>-0.54223664344979694</v>
      </c>
      <c r="AC54" s="6">
        <f t="shared" si="23"/>
        <v>-0.26693025491036115</v>
      </c>
      <c r="AD54" s="6">
        <f t="shared" si="23"/>
        <v>0.41758998865899299</v>
      </c>
      <c r="AE54" s="6">
        <f t="shared" si="23"/>
        <v>0.22293687740583246</v>
      </c>
      <c r="AF54" s="12">
        <f t="shared" si="23"/>
        <v>1.095091180539377</v>
      </c>
      <c r="AG54" s="6">
        <f t="shared" si="23"/>
        <v>-0.59613056648795104</v>
      </c>
      <c r="AH54" s="6">
        <f t="shared" si="23"/>
        <v>0.49096850112890006</v>
      </c>
      <c r="AI54" s="6">
        <f t="shared" si="23"/>
        <v>-0.39449648267389276</v>
      </c>
      <c r="AK54" s="4"/>
      <c r="AL54" s="4"/>
      <c r="AM54" s="4"/>
      <c r="AN54" s="4"/>
      <c r="AO54" s="7"/>
      <c r="AP54" s="4"/>
      <c r="AQ54" s="4"/>
      <c r="AR54" s="4"/>
    </row>
    <row r="55" spans="1:44" x14ac:dyDescent="0.2">
      <c r="A55" s="1" t="s">
        <v>5</v>
      </c>
      <c r="B55" s="1" t="s">
        <v>18</v>
      </c>
      <c r="C55" s="2">
        <v>62700</v>
      </c>
      <c r="AK55" s="4"/>
      <c r="AL55" s="4"/>
      <c r="AM55" s="4"/>
      <c r="AN55" s="4"/>
      <c r="AO55" s="7"/>
      <c r="AP55" s="4"/>
      <c r="AQ55" s="4"/>
      <c r="AR55" s="4"/>
    </row>
    <row r="56" spans="1:44" x14ac:dyDescent="0.2">
      <c r="A56" s="1" t="s">
        <v>5</v>
      </c>
      <c r="B56" s="1" t="s">
        <v>19</v>
      </c>
      <c r="C56" s="2">
        <v>12700</v>
      </c>
      <c r="AK56" s="4"/>
      <c r="AL56" s="4"/>
      <c r="AM56" s="4"/>
      <c r="AN56" s="4"/>
      <c r="AO56" s="7"/>
      <c r="AP56" s="4"/>
      <c r="AQ56" s="4"/>
      <c r="AR56" s="4"/>
    </row>
    <row r="57" spans="1:44" x14ac:dyDescent="0.2">
      <c r="A57" s="1" t="s">
        <v>5</v>
      </c>
      <c r="B57" s="1" t="s">
        <v>20</v>
      </c>
      <c r="C57" s="2">
        <v>17800</v>
      </c>
      <c r="AK57" s="4"/>
      <c r="AL57" s="4"/>
      <c r="AM57" s="4"/>
      <c r="AN57" s="4"/>
      <c r="AO57" s="7"/>
      <c r="AP57" s="4"/>
      <c r="AQ57" s="4"/>
      <c r="AR57" s="4"/>
    </row>
    <row r="58" spans="1:44" x14ac:dyDescent="0.2">
      <c r="A58" s="1" t="s">
        <v>5</v>
      </c>
      <c r="B58" s="1" t="s">
        <v>21</v>
      </c>
      <c r="C58" s="2">
        <v>7740</v>
      </c>
      <c r="AK58" s="4"/>
      <c r="AL58" s="4"/>
      <c r="AM58" s="4"/>
      <c r="AN58" s="4"/>
      <c r="AO58" s="7"/>
      <c r="AP58" s="4"/>
      <c r="AQ58" s="4"/>
      <c r="AR58" s="4"/>
    </row>
    <row r="59" spans="1:44" x14ac:dyDescent="0.2">
      <c r="A59" s="1" t="s">
        <v>5</v>
      </c>
      <c r="B59" s="1" t="s">
        <v>22</v>
      </c>
      <c r="C59" s="2">
        <v>1650</v>
      </c>
      <c r="AK59" s="4"/>
    </row>
    <row r="60" spans="1:44" x14ac:dyDescent="0.2">
      <c r="A60" s="1" t="s">
        <v>5</v>
      </c>
      <c r="B60" s="1" t="s">
        <v>23</v>
      </c>
      <c r="C60" s="2">
        <v>4180</v>
      </c>
      <c r="AK60" s="4"/>
    </row>
    <row r="61" spans="1:44" x14ac:dyDescent="0.2">
      <c r="A61" s="1" t="s">
        <v>5</v>
      </c>
      <c r="B61" s="1" t="s">
        <v>24</v>
      </c>
      <c r="C61" s="2">
        <v>2190</v>
      </c>
      <c r="AK61" s="4"/>
    </row>
    <row r="62" spans="1:44" x14ac:dyDescent="0.2">
      <c r="A62" s="1" t="s">
        <v>5</v>
      </c>
      <c r="B62" s="1" t="s">
        <v>25</v>
      </c>
      <c r="C62" s="2">
        <v>1050</v>
      </c>
      <c r="AK62" s="4"/>
    </row>
    <row r="63" spans="1:44" x14ac:dyDescent="0.2">
      <c r="A63" s="1" t="s">
        <v>5</v>
      </c>
      <c r="B63" s="1" t="s">
        <v>26</v>
      </c>
      <c r="C63" s="2">
        <v>0</v>
      </c>
      <c r="AK63" s="4"/>
    </row>
    <row r="64" spans="1:44" x14ac:dyDescent="0.2">
      <c r="A64" s="1" t="s">
        <v>6</v>
      </c>
      <c r="B64" s="1" t="s">
        <v>17</v>
      </c>
      <c r="C64" s="2">
        <v>51800</v>
      </c>
      <c r="D64" s="4">
        <f>C64/$C64*100</f>
        <v>100</v>
      </c>
      <c r="E64" s="4">
        <f>C65/$C64*100</f>
        <v>56.56370656370656</v>
      </c>
      <c r="F64" s="4">
        <f>C66/$C64*100</f>
        <v>11.718146718146718</v>
      </c>
      <c r="G64" s="4">
        <f>C67/$C64*100</f>
        <v>15.231660231660232</v>
      </c>
      <c r="H64" s="4">
        <f>C68/$C64*100</f>
        <v>6.3706563706563708</v>
      </c>
      <c r="I64" s="4">
        <f>C69/$C64*100</f>
        <v>1.1563706563706564</v>
      </c>
      <c r="J64" s="4">
        <f>C70/$C64*100</f>
        <v>3.4942084942084941</v>
      </c>
      <c r="K64" s="4">
        <f>C71/$C64*100</f>
        <v>1.7490347490347491</v>
      </c>
      <c r="L64" s="4">
        <f>C72/$C64*100</f>
        <v>0.50965250965250963</v>
      </c>
      <c r="M64" s="4">
        <f>C73/$C64*100</f>
        <v>0</v>
      </c>
      <c r="O64" s="1">
        <f t="array" ref="O64:X64">MMULT(D64:M64,Q10_matrix)</f>
        <v>1</v>
      </c>
      <c r="P64" s="1">
        <v>1.8373384045025865E-2</v>
      </c>
      <c r="Q64" s="1">
        <v>-3.1970016988952243E-3</v>
      </c>
      <c r="R64" s="1">
        <v>-1.2139913127775653E-2</v>
      </c>
      <c r="S64" s="1">
        <v>3.0098586480685335E-3</v>
      </c>
      <c r="T64" s="1">
        <v>2.6900599554284185E-4</v>
      </c>
      <c r="U64" s="1">
        <v>1.1099891451429096E-2</v>
      </c>
      <c r="V64" s="1">
        <v>-7.2884097854632839E-3</v>
      </c>
      <c r="W64" s="1">
        <v>1.753907166298703E-3</v>
      </c>
      <c r="X64" s="1">
        <v>-1.7646825406269647E-3</v>
      </c>
      <c r="Y64" s="10" t="s">
        <v>6</v>
      </c>
      <c r="Z64" s="6">
        <f t="shared" ref="Z64:AI64" si="24">O64/SUM($O64:$X64)*100</f>
        <v>98.998526926464265</v>
      </c>
      <c r="AA64" s="12">
        <f t="shared" si="24"/>
        <v>1.8189379551117619</v>
      </c>
      <c r="AB64" s="12">
        <f t="shared" si="24"/>
        <v>-0.31649845877203087</v>
      </c>
      <c r="AC64" s="6">
        <f t="shared" si="24"/>
        <v>-1.2018335166650349</v>
      </c>
      <c r="AD64" s="6">
        <f t="shared" si="24"/>
        <v>0.29797157241566402</v>
      </c>
      <c r="AE64" s="6">
        <f t="shared" si="24"/>
        <v>2.6631197293128354E-2</v>
      </c>
      <c r="AF64" s="12">
        <f t="shared" si="24"/>
        <v>1.0988729027351338</v>
      </c>
      <c r="AG64" s="6">
        <f t="shared" si="24"/>
        <v>-0.72154183239729253</v>
      </c>
      <c r="AH64" s="6">
        <f t="shared" si="24"/>
        <v>0.17363422582934079</v>
      </c>
      <c r="AI64" s="6">
        <f t="shared" si="24"/>
        <v>-0.17470097201491994</v>
      </c>
      <c r="AK64" s="4"/>
    </row>
    <row r="65" spans="1:44" x14ac:dyDescent="0.2">
      <c r="A65" s="1" t="s">
        <v>6</v>
      </c>
      <c r="B65" s="1" t="s">
        <v>18</v>
      </c>
      <c r="C65" s="2">
        <v>29300</v>
      </c>
      <c r="AK65" s="4"/>
      <c r="AL65" s="4"/>
      <c r="AM65" s="4"/>
      <c r="AN65" s="4"/>
      <c r="AO65" s="7"/>
      <c r="AP65" s="4"/>
      <c r="AQ65" s="4"/>
      <c r="AR65" s="4"/>
    </row>
    <row r="66" spans="1:44" x14ac:dyDescent="0.2">
      <c r="A66" s="1" t="s">
        <v>6</v>
      </c>
      <c r="B66" s="1" t="s">
        <v>19</v>
      </c>
      <c r="C66" s="2">
        <v>6070</v>
      </c>
      <c r="AK66" s="4"/>
      <c r="AL66" s="4"/>
      <c r="AM66" s="4"/>
      <c r="AN66" s="4"/>
      <c r="AO66" s="7"/>
      <c r="AP66" s="4"/>
      <c r="AQ66" s="4"/>
      <c r="AR66" s="4"/>
    </row>
    <row r="67" spans="1:44" x14ac:dyDescent="0.2">
      <c r="A67" s="1" t="s">
        <v>6</v>
      </c>
      <c r="B67" s="1" t="s">
        <v>20</v>
      </c>
      <c r="C67" s="2">
        <v>7890</v>
      </c>
      <c r="AK67" s="4"/>
      <c r="AL67" s="4"/>
      <c r="AM67" s="4"/>
      <c r="AN67" s="4"/>
      <c r="AO67" s="7"/>
      <c r="AP67" s="4"/>
      <c r="AQ67" s="4"/>
      <c r="AR67" s="4"/>
    </row>
    <row r="68" spans="1:44" x14ac:dyDescent="0.2">
      <c r="A68" s="1" t="s">
        <v>6</v>
      </c>
      <c r="B68" s="1" t="s">
        <v>21</v>
      </c>
      <c r="C68" s="2">
        <v>3300</v>
      </c>
      <c r="AK68" s="4"/>
      <c r="AL68" s="4"/>
      <c r="AM68" s="4"/>
      <c r="AN68" s="4"/>
      <c r="AO68" s="7"/>
      <c r="AP68" s="4"/>
      <c r="AQ68" s="4"/>
      <c r="AR68" s="4"/>
    </row>
    <row r="69" spans="1:44" x14ac:dyDescent="0.2">
      <c r="A69" s="1" t="s">
        <v>6</v>
      </c>
      <c r="B69" s="1" t="s">
        <v>22</v>
      </c>
      <c r="C69" s="2">
        <v>599</v>
      </c>
      <c r="AK69" s="4"/>
    </row>
    <row r="70" spans="1:44" x14ac:dyDescent="0.2">
      <c r="A70" s="1" t="s">
        <v>6</v>
      </c>
      <c r="B70" s="1" t="s">
        <v>23</v>
      </c>
      <c r="C70" s="2">
        <v>1810</v>
      </c>
      <c r="AK70" s="4"/>
      <c r="AL70" s="4"/>
      <c r="AM70" s="4"/>
      <c r="AN70" s="4"/>
      <c r="AO70" s="7"/>
      <c r="AP70" s="4"/>
      <c r="AQ70" s="4"/>
      <c r="AR70" s="4"/>
    </row>
    <row r="71" spans="1:44" x14ac:dyDescent="0.2">
      <c r="A71" s="1" t="s">
        <v>6</v>
      </c>
      <c r="B71" s="1" t="s">
        <v>24</v>
      </c>
      <c r="C71" s="2">
        <v>906</v>
      </c>
      <c r="AK71" s="4"/>
      <c r="AL71" s="4"/>
      <c r="AM71" s="4"/>
      <c r="AN71" s="4"/>
      <c r="AO71" s="7"/>
      <c r="AP71" s="4"/>
      <c r="AQ71" s="4"/>
      <c r="AR71" s="4"/>
    </row>
    <row r="72" spans="1:44" x14ac:dyDescent="0.2">
      <c r="A72" s="1" t="s">
        <v>6</v>
      </c>
      <c r="B72" s="1" t="s">
        <v>25</v>
      </c>
      <c r="C72" s="2">
        <v>264</v>
      </c>
      <c r="AK72" s="4"/>
      <c r="AL72" s="4"/>
      <c r="AM72" s="4"/>
      <c r="AN72" s="4"/>
      <c r="AO72" s="7"/>
      <c r="AP72" s="4"/>
      <c r="AQ72" s="4"/>
      <c r="AR72" s="4"/>
    </row>
    <row r="73" spans="1:44" x14ac:dyDescent="0.2">
      <c r="A73" s="1" t="s">
        <v>6</v>
      </c>
      <c r="B73" s="1" t="s">
        <v>26</v>
      </c>
      <c r="C73" s="2">
        <v>0</v>
      </c>
      <c r="AK73" s="4"/>
      <c r="AL73" s="4"/>
      <c r="AM73" s="4"/>
      <c r="AN73" s="4"/>
      <c r="AO73" s="7"/>
      <c r="AP73" s="4"/>
      <c r="AQ73" s="4"/>
      <c r="AR73" s="4"/>
    </row>
    <row r="74" spans="1:44" x14ac:dyDescent="0.2">
      <c r="A74" s="1" t="s">
        <v>7</v>
      </c>
      <c r="B74" s="1" t="s">
        <v>17</v>
      </c>
      <c r="C74" s="2">
        <v>78900</v>
      </c>
      <c r="D74" s="4">
        <f>C74/$C74*100</f>
        <v>100</v>
      </c>
      <c r="E74" s="4">
        <f>C75/$C74*100</f>
        <v>57.160963244613441</v>
      </c>
      <c r="F74" s="4">
        <f>C76/$C74*100</f>
        <v>11.191381495564006</v>
      </c>
      <c r="G74" s="4">
        <f>C77/$C74*100</f>
        <v>17.237008871989861</v>
      </c>
      <c r="H74" s="4">
        <f>C78/$C74*100</f>
        <v>6.6539923954372622</v>
      </c>
      <c r="I74" s="4">
        <f>C79/$C74*100</f>
        <v>1.5716096324461342</v>
      </c>
      <c r="J74" s="4">
        <f>C80/$C74*100</f>
        <v>3.7896070975918885</v>
      </c>
      <c r="K74" s="4">
        <f>C81/$C74*100</f>
        <v>2.040557667934094</v>
      </c>
      <c r="L74" s="4">
        <f>C82/$C74*100</f>
        <v>0.65906210392902409</v>
      </c>
      <c r="M74" s="4">
        <f>C83/$C74*100</f>
        <v>0</v>
      </c>
      <c r="O74" s="1">
        <f t="array" ref="O74:X74">MMULT(D74:M74,Q10_matrix)</f>
        <v>1</v>
      </c>
      <c r="P74" s="1">
        <v>2.4345950854094633E-2</v>
      </c>
      <c r="Q74" s="1">
        <v>-1.1733222825207792E-2</v>
      </c>
      <c r="R74" s="1">
        <v>1.1926223299915051E-2</v>
      </c>
      <c r="S74" s="1">
        <v>-7.3661294039696484E-3</v>
      </c>
      <c r="T74" s="1">
        <v>8.4599233139621942E-3</v>
      </c>
      <c r="U74" s="1">
        <v>7.2552801043041862E-3</v>
      </c>
      <c r="V74" s="1">
        <v>-3.0892300645498326E-3</v>
      </c>
      <c r="W74" s="1">
        <v>5.5786253087294034E-4</v>
      </c>
      <c r="X74" s="1">
        <v>-1.8515219994524983E-3</v>
      </c>
      <c r="Y74" s="10" t="s">
        <v>7</v>
      </c>
      <c r="Z74" s="6">
        <f t="shared" ref="Z74:AI74" si="25">O74/SUM($O74:$X74)*100</f>
        <v>97.228488724315341</v>
      </c>
      <c r="AA74" s="12">
        <f t="shared" si="25"/>
        <v>2.3671200081000756</v>
      </c>
      <c r="AB74" s="12">
        <f t="shared" si="25"/>
        <v>-1.1408035231605953</v>
      </c>
      <c r="AC74" s="6">
        <f t="shared" si="25"/>
        <v>1.1595686676394574</v>
      </c>
      <c r="AD74" s="6">
        <f t="shared" si="25"/>
        <v>-0.71619762969571066</v>
      </c>
      <c r="AE74" s="6">
        <f t="shared" si="25"/>
        <v>0.82254555854014577</v>
      </c>
      <c r="AF74" s="12">
        <f t="shared" si="25"/>
        <v>0.70541991981308905</v>
      </c>
      <c r="AG74" s="6">
        <f t="shared" si="25"/>
        <v>-0.3003611704978994</v>
      </c>
      <c r="AH74" s="6">
        <f t="shared" si="25"/>
        <v>5.4240130792697697E-2</v>
      </c>
      <c r="AI74" s="6">
        <f t="shared" si="25"/>
        <v>-0.18002068584658903</v>
      </c>
      <c r="AK74" s="4"/>
      <c r="AL74" s="4"/>
      <c r="AM74" s="4"/>
      <c r="AN74" s="4"/>
      <c r="AO74" s="7"/>
      <c r="AP74" s="4"/>
      <c r="AQ74" s="4"/>
      <c r="AR74" s="4"/>
    </row>
    <row r="75" spans="1:44" x14ac:dyDescent="0.2">
      <c r="A75" s="1" t="s">
        <v>7</v>
      </c>
      <c r="B75" s="1" t="s">
        <v>18</v>
      </c>
      <c r="C75" s="2">
        <v>45100</v>
      </c>
      <c r="AK75" s="4"/>
      <c r="AL75" s="4"/>
      <c r="AM75" s="4"/>
      <c r="AN75" s="4"/>
      <c r="AO75" s="7"/>
      <c r="AP75" s="4"/>
      <c r="AQ75" s="4"/>
      <c r="AR75" s="4"/>
    </row>
    <row r="76" spans="1:44" x14ac:dyDescent="0.2">
      <c r="A76" s="1" t="s">
        <v>7</v>
      </c>
      <c r="B76" s="1" t="s">
        <v>19</v>
      </c>
      <c r="C76" s="2">
        <v>8830</v>
      </c>
      <c r="AK76" s="4"/>
      <c r="AL76" s="4"/>
      <c r="AM76" s="4"/>
      <c r="AN76" s="4"/>
      <c r="AO76" s="7"/>
      <c r="AP76" s="4"/>
      <c r="AQ76" s="4"/>
      <c r="AR76" s="4"/>
    </row>
    <row r="77" spans="1:44" x14ac:dyDescent="0.2">
      <c r="A77" s="1" t="s">
        <v>7</v>
      </c>
      <c r="B77" s="1" t="s">
        <v>20</v>
      </c>
      <c r="C77" s="2">
        <v>13600</v>
      </c>
      <c r="AK77" s="4"/>
      <c r="AL77" s="4"/>
      <c r="AM77" s="4"/>
      <c r="AN77" s="4"/>
      <c r="AO77" s="7"/>
      <c r="AP77" s="4"/>
      <c r="AQ77" s="4"/>
      <c r="AR77" s="4"/>
    </row>
    <row r="78" spans="1:44" x14ac:dyDescent="0.2">
      <c r="A78" s="1" t="s">
        <v>7</v>
      </c>
      <c r="B78" s="1" t="s">
        <v>21</v>
      </c>
      <c r="C78" s="2">
        <v>5250</v>
      </c>
      <c r="AK78" s="4"/>
      <c r="AL78" s="4"/>
      <c r="AM78" s="4"/>
      <c r="AN78" s="4"/>
      <c r="AO78" s="7"/>
      <c r="AP78" s="4"/>
      <c r="AQ78" s="4"/>
      <c r="AR78" s="4"/>
    </row>
    <row r="79" spans="1:44" x14ac:dyDescent="0.2">
      <c r="A79" s="1" t="s">
        <v>7</v>
      </c>
      <c r="B79" s="1" t="s">
        <v>22</v>
      </c>
      <c r="C79" s="2">
        <v>1240</v>
      </c>
      <c r="AK79" s="4"/>
    </row>
    <row r="80" spans="1:44" x14ac:dyDescent="0.2">
      <c r="A80" s="1" t="s">
        <v>7</v>
      </c>
      <c r="B80" s="1" t="s">
        <v>23</v>
      </c>
      <c r="C80" s="2">
        <v>2990</v>
      </c>
      <c r="AK80" s="4"/>
      <c r="AL80" s="4"/>
      <c r="AM80" s="4"/>
      <c r="AN80" s="4"/>
      <c r="AO80" s="7"/>
      <c r="AP80" s="4"/>
      <c r="AQ80" s="4"/>
      <c r="AR80" s="4"/>
    </row>
    <row r="81" spans="1:44" x14ac:dyDescent="0.2">
      <c r="A81" s="1" t="s">
        <v>7</v>
      </c>
      <c r="B81" s="1" t="s">
        <v>24</v>
      </c>
      <c r="C81" s="2">
        <v>1610</v>
      </c>
      <c r="AK81" s="4"/>
      <c r="AL81" s="4"/>
      <c r="AM81" s="4"/>
      <c r="AN81" s="4"/>
      <c r="AO81" s="7"/>
      <c r="AP81" s="4"/>
      <c r="AQ81" s="4"/>
      <c r="AR81" s="4"/>
    </row>
    <row r="82" spans="1:44" x14ac:dyDescent="0.2">
      <c r="A82" s="1" t="s">
        <v>7</v>
      </c>
      <c r="B82" s="1" t="s">
        <v>25</v>
      </c>
      <c r="C82" s="2">
        <v>520</v>
      </c>
      <c r="AK82" s="4"/>
      <c r="AL82" s="4"/>
      <c r="AM82" s="4"/>
      <c r="AN82" s="4"/>
      <c r="AO82" s="7"/>
      <c r="AP82" s="4"/>
      <c r="AQ82" s="4"/>
      <c r="AR82" s="4"/>
    </row>
    <row r="83" spans="1:44" x14ac:dyDescent="0.2">
      <c r="A83" s="1" t="s">
        <v>7</v>
      </c>
      <c r="B83" s="1" t="s">
        <v>26</v>
      </c>
      <c r="C83" s="2">
        <v>0</v>
      </c>
      <c r="AK83" s="4"/>
      <c r="AL83" s="4"/>
      <c r="AM83" s="4"/>
      <c r="AN83" s="4"/>
      <c r="AO83" s="7"/>
      <c r="AP83" s="4"/>
      <c r="AQ83" s="4"/>
      <c r="AR83" s="4"/>
    </row>
    <row r="84" spans="1:44" x14ac:dyDescent="0.2">
      <c r="A84" s="1" t="s">
        <v>8</v>
      </c>
      <c r="B84" s="1" t="s">
        <v>17</v>
      </c>
      <c r="C84" s="2">
        <v>77200</v>
      </c>
      <c r="D84" s="4">
        <f>C84/$C84*100</f>
        <v>100</v>
      </c>
      <c r="E84" s="4">
        <f>C85/$C84*100</f>
        <v>56.606217616580309</v>
      </c>
      <c r="F84" s="4">
        <f>C86/$C84*100</f>
        <v>11.748704663212434</v>
      </c>
      <c r="G84" s="4">
        <f>C87/$C84*100</f>
        <v>17.746113989637305</v>
      </c>
      <c r="H84" s="4">
        <f>C88/$C84*100</f>
        <v>7.0854922279792749</v>
      </c>
      <c r="I84" s="4">
        <f>C89/$C84*100</f>
        <v>1.7487046632124352</v>
      </c>
      <c r="J84" s="4">
        <f>C90/$C84*100</f>
        <v>5.1683937823834194</v>
      </c>
      <c r="K84" s="4">
        <f>C91/$C84*100</f>
        <v>2.2797927461139897</v>
      </c>
      <c r="L84" s="4">
        <f>C92/$C84*100</f>
        <v>0.82642487046632129</v>
      </c>
      <c r="M84" s="4">
        <f>C93/$C84*100</f>
        <v>0</v>
      </c>
      <c r="O84" s="1">
        <f t="array" ref="O84:X84">MMULT(D84:M84,Q10_matrix)</f>
        <v>1</v>
      </c>
      <c r="P84" s="1">
        <v>1.8798494573763369E-2</v>
      </c>
      <c r="Q84" s="1">
        <v>-3.1240698012784812E-3</v>
      </c>
      <c r="R84" s="1">
        <v>1.2917811841484633E-2</v>
      </c>
      <c r="S84" s="1">
        <v>-3.6328059572925536E-3</v>
      </c>
      <c r="T84" s="1">
        <v>7.0237135560075638E-3</v>
      </c>
      <c r="U84" s="1">
        <v>2.0754919024576483E-2</v>
      </c>
      <c r="V84" s="1">
        <v>-8.5514793828654033E-3</v>
      </c>
      <c r="W84" s="1">
        <v>3.5999215254091631E-3</v>
      </c>
      <c r="X84" s="1">
        <v>-5.2286258185859661E-3</v>
      </c>
      <c r="Y84" s="10" t="s">
        <v>8</v>
      </c>
      <c r="Z84" s="6">
        <f t="shared" ref="Z84:AI84" si="26">O84/SUM($O84:$X84)*100</f>
        <v>95.917936030647041</v>
      </c>
      <c r="AA84" s="12">
        <f t="shared" si="26"/>
        <v>1.8031127999987004</v>
      </c>
      <c r="AB84" s="12">
        <f t="shared" si="26"/>
        <v>-0.29965432735430558</v>
      </c>
      <c r="AC84" s="6">
        <f t="shared" si="26"/>
        <v>1.2390498498674578</v>
      </c>
      <c r="AD84" s="6">
        <f t="shared" si="26"/>
        <v>-0.3484512494233406</v>
      </c>
      <c r="AE84" s="6">
        <f t="shared" si="26"/>
        <v>0.67370010756272203</v>
      </c>
      <c r="AF84" s="12">
        <f t="shared" si="26"/>
        <v>1.9907689953205865</v>
      </c>
      <c r="AG84" s="6">
        <f t="shared" si="26"/>
        <v>-0.82024025241308074</v>
      </c>
      <c r="AH84" s="6">
        <f t="shared" si="26"/>
        <v>0.34529704258954547</v>
      </c>
      <c r="AI84" s="6">
        <f t="shared" si="26"/>
        <v>-0.50151899679531831</v>
      </c>
      <c r="AK84" s="4"/>
      <c r="AL84" s="4"/>
      <c r="AM84" s="4"/>
      <c r="AN84" s="4"/>
      <c r="AO84" s="7"/>
      <c r="AP84" s="4"/>
      <c r="AQ84" s="4"/>
      <c r="AR84" s="4"/>
    </row>
    <row r="85" spans="1:44" x14ac:dyDescent="0.2">
      <c r="A85" s="1" t="s">
        <v>8</v>
      </c>
      <c r="B85" s="1" t="s">
        <v>18</v>
      </c>
      <c r="C85" s="2">
        <v>43700</v>
      </c>
      <c r="AK85" s="4"/>
      <c r="AL85" s="4"/>
      <c r="AM85" s="4"/>
      <c r="AN85" s="4"/>
      <c r="AO85" s="7"/>
      <c r="AP85" s="4"/>
      <c r="AQ85" s="4"/>
      <c r="AR85" s="4"/>
    </row>
    <row r="86" spans="1:44" x14ac:dyDescent="0.2">
      <c r="A86" s="1" t="s">
        <v>8</v>
      </c>
      <c r="B86" s="1" t="s">
        <v>19</v>
      </c>
      <c r="C86" s="2">
        <v>9070</v>
      </c>
      <c r="AK86" s="4"/>
      <c r="AL86" s="4"/>
      <c r="AM86" s="4"/>
      <c r="AN86" s="4"/>
      <c r="AO86" s="7"/>
      <c r="AP86" s="4"/>
      <c r="AQ86" s="4"/>
      <c r="AR86" s="4"/>
    </row>
    <row r="87" spans="1:44" x14ac:dyDescent="0.2">
      <c r="A87" s="1" t="s">
        <v>8</v>
      </c>
      <c r="B87" s="1" t="s">
        <v>20</v>
      </c>
      <c r="C87" s="2">
        <v>13700</v>
      </c>
      <c r="AK87" s="4"/>
      <c r="AL87" s="4"/>
      <c r="AM87" s="4"/>
      <c r="AN87" s="4"/>
      <c r="AO87" s="7"/>
      <c r="AP87" s="4"/>
      <c r="AQ87" s="4"/>
      <c r="AR87" s="4"/>
    </row>
    <row r="88" spans="1:44" x14ac:dyDescent="0.2">
      <c r="A88" s="1" t="s">
        <v>8</v>
      </c>
      <c r="B88" s="1" t="s">
        <v>21</v>
      </c>
      <c r="C88" s="2">
        <v>5470</v>
      </c>
      <c r="AK88" s="4"/>
      <c r="AL88" s="4"/>
      <c r="AM88" s="4"/>
      <c r="AN88" s="4"/>
      <c r="AO88" s="7"/>
      <c r="AP88" s="4"/>
      <c r="AQ88" s="4"/>
      <c r="AR88" s="4"/>
    </row>
    <row r="89" spans="1:44" x14ac:dyDescent="0.2">
      <c r="A89" s="1" t="s">
        <v>8</v>
      </c>
      <c r="B89" s="1" t="s">
        <v>22</v>
      </c>
      <c r="C89" s="2">
        <v>1350</v>
      </c>
      <c r="AK89" s="4"/>
    </row>
    <row r="90" spans="1:44" x14ac:dyDescent="0.2">
      <c r="A90" s="1" t="s">
        <v>8</v>
      </c>
      <c r="B90" s="1" t="s">
        <v>23</v>
      </c>
      <c r="C90" s="2">
        <v>3990</v>
      </c>
      <c r="AK90" s="4"/>
    </row>
    <row r="91" spans="1:44" x14ac:dyDescent="0.2">
      <c r="A91" s="1" t="s">
        <v>8</v>
      </c>
      <c r="B91" s="1" t="s">
        <v>24</v>
      </c>
      <c r="C91" s="2">
        <v>1760</v>
      </c>
      <c r="AK91" s="4"/>
    </row>
    <row r="92" spans="1:44" x14ac:dyDescent="0.2">
      <c r="A92" s="1" t="s">
        <v>8</v>
      </c>
      <c r="B92" s="1" t="s">
        <v>25</v>
      </c>
      <c r="C92" s="2">
        <v>638</v>
      </c>
      <c r="AK92" s="4"/>
      <c r="AL92" s="4"/>
      <c r="AM92" s="4"/>
      <c r="AN92" s="4"/>
      <c r="AO92" s="7"/>
      <c r="AP92" s="4"/>
      <c r="AQ92" s="4"/>
      <c r="AR92" s="4"/>
    </row>
    <row r="93" spans="1:44" x14ac:dyDescent="0.2">
      <c r="A93" s="1" t="s">
        <v>8</v>
      </c>
      <c r="B93" s="1" t="s">
        <v>26</v>
      </c>
      <c r="C93" s="2">
        <v>0</v>
      </c>
      <c r="AK93" s="4"/>
      <c r="AL93" s="4"/>
      <c r="AM93" s="4"/>
      <c r="AN93" s="4"/>
      <c r="AO93" s="7"/>
      <c r="AP93" s="4"/>
      <c r="AQ93" s="4"/>
      <c r="AR93" s="4"/>
    </row>
    <row r="94" spans="1:44" x14ac:dyDescent="0.2">
      <c r="A94" s="1" t="s">
        <v>9</v>
      </c>
      <c r="B94" s="1" t="s">
        <v>17</v>
      </c>
      <c r="C94" s="2">
        <v>61900</v>
      </c>
      <c r="D94" s="4">
        <f>C94/$C94*100</f>
        <v>100</v>
      </c>
      <c r="E94" s="4">
        <f>C95/$C94*100</f>
        <v>59.935379644588046</v>
      </c>
      <c r="F94" s="4">
        <f>C96/$C94*100</f>
        <v>12.633279483037157</v>
      </c>
      <c r="G94" s="4">
        <f>C97/$C94*100</f>
        <v>16.639741518578351</v>
      </c>
      <c r="H94" s="4">
        <f>C98/$C94*100</f>
        <v>6.4297253634894993</v>
      </c>
      <c r="I94" s="4">
        <f>C99/$C94*100</f>
        <v>1.3457189014539579</v>
      </c>
      <c r="J94" s="4">
        <f>C100/$C94*100</f>
        <v>3.9256865912762522</v>
      </c>
      <c r="K94" s="4">
        <f>C101/$C94*100</f>
        <v>2.0678513731825525</v>
      </c>
      <c r="L94" s="4">
        <f>C102/$C94*100</f>
        <v>0.7334410339256866</v>
      </c>
      <c r="M94" s="4">
        <f>C103/$C94*100</f>
        <v>0</v>
      </c>
      <c r="O94" s="1">
        <f t="array" ref="O94:X94">MMULT(D94:M94,Q10_matrix)</f>
        <v>1</v>
      </c>
      <c r="P94" s="1">
        <v>5.2090114853840741E-2</v>
      </c>
      <c r="Q94" s="1">
        <v>-1.2497616283670576E-2</v>
      </c>
      <c r="R94" s="1">
        <v>3.3110445107578934E-3</v>
      </c>
      <c r="S94" s="1">
        <v>-9.3647067893324332E-3</v>
      </c>
      <c r="T94" s="1">
        <v>6.5763192586277067E-3</v>
      </c>
      <c r="U94" s="1">
        <v>1.1044850037714708E-2</v>
      </c>
      <c r="V94" s="1">
        <v>-4.4931214436298959E-3</v>
      </c>
      <c r="W94" s="1">
        <v>1.6845506865002151E-3</v>
      </c>
      <c r="X94" s="1">
        <v>-2.7192666977047504E-3</v>
      </c>
      <c r="Y94" s="10" t="s">
        <v>9</v>
      </c>
      <c r="Z94" s="6">
        <f t="shared" ref="Z94:AI94" si="27">O94/SUM($O94:$X94)*100</f>
        <v>95.63592537377879</v>
      </c>
      <c r="AA94" s="12">
        <f t="shared" si="27"/>
        <v>4.9816863368734792</v>
      </c>
      <c r="AB94" s="12">
        <f t="shared" si="27"/>
        <v>-1.1952210982552418</v>
      </c>
      <c r="AC94" s="6">
        <f t="shared" si="27"/>
        <v>0.3166548057401018</v>
      </c>
      <c r="AD94" s="6">
        <f t="shared" si="27"/>
        <v>-0.89560239965191613</v>
      </c>
      <c r="AE94" s="6">
        <f t="shared" si="27"/>
        <v>0.62893237785226352</v>
      </c>
      <c r="AF94" s="12">
        <f t="shared" si="27"/>
        <v>1.0562844539714618</v>
      </c>
      <c r="AG94" s="6">
        <f t="shared" si="27"/>
        <v>-0.42970382707831395</v>
      </c>
      <c r="AH94" s="6">
        <f t="shared" si="27"/>
        <v>0.16110356374248239</v>
      </c>
      <c r="AI94" s="6">
        <f t="shared" si="27"/>
        <v>-0.26005958697309339</v>
      </c>
      <c r="AK94" s="4"/>
      <c r="AL94" s="4"/>
      <c r="AM94" s="4"/>
      <c r="AN94" s="4"/>
      <c r="AO94" s="7"/>
      <c r="AP94" s="4"/>
      <c r="AQ94" s="4"/>
      <c r="AR94" s="4"/>
    </row>
    <row r="95" spans="1:44" x14ac:dyDescent="0.2">
      <c r="A95" s="1" t="s">
        <v>9</v>
      </c>
      <c r="B95" s="1" t="s">
        <v>18</v>
      </c>
      <c r="C95" s="2">
        <v>37100</v>
      </c>
      <c r="AK95" s="4"/>
      <c r="AL95" s="4"/>
      <c r="AM95" s="4"/>
      <c r="AN95" s="4"/>
      <c r="AO95" s="7"/>
      <c r="AP95" s="4"/>
      <c r="AQ95" s="4"/>
      <c r="AR95" s="4"/>
    </row>
    <row r="96" spans="1:44" x14ac:dyDescent="0.2">
      <c r="A96" s="1" t="s">
        <v>9</v>
      </c>
      <c r="B96" s="1" t="s">
        <v>19</v>
      </c>
      <c r="C96" s="2">
        <v>7820</v>
      </c>
      <c r="AK96" s="4"/>
      <c r="AL96" s="4"/>
      <c r="AM96" s="4"/>
      <c r="AN96" s="4"/>
      <c r="AO96" s="7"/>
      <c r="AP96" s="4"/>
      <c r="AQ96" s="4"/>
      <c r="AR96" s="4"/>
    </row>
    <row r="97" spans="1:46" x14ac:dyDescent="0.2">
      <c r="A97" s="1" t="s">
        <v>9</v>
      </c>
      <c r="B97" s="1" t="s">
        <v>20</v>
      </c>
      <c r="C97" s="2">
        <v>10300</v>
      </c>
      <c r="AK97" s="4"/>
      <c r="AL97" s="4"/>
      <c r="AM97" s="4"/>
      <c r="AN97" s="4"/>
      <c r="AO97" s="7"/>
      <c r="AP97" s="4"/>
      <c r="AQ97" s="4"/>
      <c r="AR97" s="4"/>
    </row>
    <row r="98" spans="1:46" x14ac:dyDescent="0.2">
      <c r="A98" s="1" t="s">
        <v>9</v>
      </c>
      <c r="B98" s="1" t="s">
        <v>21</v>
      </c>
      <c r="C98" s="2">
        <v>3980</v>
      </c>
      <c r="AK98" s="4"/>
      <c r="AL98" s="4"/>
      <c r="AM98" s="4"/>
      <c r="AN98" s="4"/>
      <c r="AO98" s="7"/>
      <c r="AP98" s="4"/>
      <c r="AQ98" s="4"/>
      <c r="AR98" s="4"/>
    </row>
    <row r="99" spans="1:46" x14ac:dyDescent="0.2">
      <c r="A99" s="1" t="s">
        <v>9</v>
      </c>
      <c r="B99" s="1" t="s">
        <v>22</v>
      </c>
      <c r="C99" s="2">
        <v>833</v>
      </c>
      <c r="AK99" s="4"/>
    </row>
    <row r="100" spans="1:46" x14ac:dyDescent="0.2">
      <c r="A100" s="1" t="s">
        <v>9</v>
      </c>
      <c r="B100" s="1" t="s">
        <v>23</v>
      </c>
      <c r="C100" s="2">
        <v>2430</v>
      </c>
      <c r="AK100" s="4"/>
      <c r="AL100" s="4"/>
      <c r="AM100" s="4"/>
      <c r="AN100" s="4"/>
      <c r="AO100" s="7"/>
      <c r="AP100" s="4"/>
      <c r="AQ100" s="4"/>
      <c r="AR100" s="4"/>
    </row>
    <row r="101" spans="1:46" x14ac:dyDescent="0.2">
      <c r="A101" s="1" t="s">
        <v>9</v>
      </c>
      <c r="B101" s="1" t="s">
        <v>24</v>
      </c>
      <c r="C101" s="2">
        <v>1280</v>
      </c>
      <c r="AK101" s="4"/>
      <c r="AL101" s="4"/>
      <c r="AM101" s="4"/>
      <c r="AN101" s="4"/>
      <c r="AO101" s="7"/>
      <c r="AP101" s="4"/>
      <c r="AQ101" s="4"/>
      <c r="AR101" s="4"/>
    </row>
    <row r="102" spans="1:46" x14ac:dyDescent="0.2">
      <c r="A102" s="1" t="s">
        <v>9</v>
      </c>
      <c r="B102" s="1" t="s">
        <v>25</v>
      </c>
      <c r="C102" s="2">
        <v>454</v>
      </c>
      <c r="AK102" s="4"/>
      <c r="AL102" s="4"/>
      <c r="AM102" s="4"/>
      <c r="AN102" s="4"/>
      <c r="AO102" s="7"/>
      <c r="AP102" s="4"/>
      <c r="AQ102" s="4"/>
      <c r="AR102" s="4"/>
    </row>
    <row r="103" spans="1:46" x14ac:dyDescent="0.2">
      <c r="A103" s="1" t="s">
        <v>9</v>
      </c>
      <c r="B103" s="1" t="s">
        <v>26</v>
      </c>
      <c r="C103" s="2">
        <v>0</v>
      </c>
      <c r="AK103" s="4"/>
      <c r="AL103" s="4"/>
      <c r="AM103" s="4"/>
      <c r="AN103" s="4"/>
      <c r="AO103" s="7"/>
      <c r="AP103" s="4"/>
      <c r="AQ103" s="4"/>
      <c r="AR103" s="4"/>
    </row>
    <row r="104" spans="1:46" x14ac:dyDescent="0.2">
      <c r="A104" s="1" t="s">
        <v>10</v>
      </c>
      <c r="B104" s="1" t="s">
        <v>17</v>
      </c>
      <c r="C104" s="2">
        <v>83100</v>
      </c>
      <c r="D104" s="4">
        <f>C104/$C104*100</f>
        <v>100</v>
      </c>
      <c r="E104" s="4">
        <f>C105/$C104*100</f>
        <v>58.96510228640193</v>
      </c>
      <c r="F104" s="4">
        <f>C106/$C104*100</f>
        <v>11.889290012033694</v>
      </c>
      <c r="G104" s="4">
        <f>C107/$C104*100</f>
        <v>21.299638989169676</v>
      </c>
      <c r="H104" s="4">
        <f>C108/$C104*100</f>
        <v>6.9193742478941029</v>
      </c>
      <c r="I104" s="4">
        <f>C109/$C104*100</f>
        <v>1.5764139590854394</v>
      </c>
      <c r="J104" s="4">
        <f>C110/$C104*100</f>
        <v>8.2671480144404335</v>
      </c>
      <c r="K104" s="4">
        <f>C111/$C104*100</f>
        <v>2.9241877256317688</v>
      </c>
      <c r="L104" s="4">
        <f>C112/$C104*100</f>
        <v>1.0120336943441637</v>
      </c>
      <c r="M104" s="4">
        <f>C113/$C104*100</f>
        <v>0</v>
      </c>
      <c r="O104" s="1">
        <f t="array" ref="O104:X104">MMULT(D104:M104,Q10_matrix)</f>
        <v>1</v>
      </c>
      <c r="P104" s="1">
        <v>4.2387341271979517E-2</v>
      </c>
      <c r="Q104" s="1">
        <v>-1.4627535401641897E-2</v>
      </c>
      <c r="R104" s="1">
        <v>5.2146089401519963E-2</v>
      </c>
      <c r="S104" s="1">
        <v>-2.9365891842507263E-2</v>
      </c>
      <c r="T104" s="1">
        <v>1.5418775421279982E-2</v>
      </c>
      <c r="U104" s="1">
        <v>4.4047135030467185E-2</v>
      </c>
      <c r="V104" s="1">
        <v>-1.4572770675343905E-2</v>
      </c>
      <c r="W104" s="1">
        <v>5.9173568879176096E-3</v>
      </c>
      <c r="X104" s="1">
        <v>-1.085140435943598E-2</v>
      </c>
      <c r="Y104" s="10" t="s">
        <v>10</v>
      </c>
      <c r="Z104" s="6">
        <f t="shared" ref="Z104:AI104" si="28">O104/SUM($O104:$X104)*100</f>
        <v>91.701130602652881</v>
      </c>
      <c r="AA104" s="12">
        <f t="shared" si="28"/>
        <v>3.8869671178810119</v>
      </c>
      <c r="AB104" s="12">
        <f t="shared" si="28"/>
        <v>-1.3413615342608922</v>
      </c>
      <c r="AC104" s="6">
        <f t="shared" si="28"/>
        <v>4.7818553546263951</v>
      </c>
      <c r="AD104" s="6">
        <f t="shared" si="28"/>
        <v>-2.6928854831131375</v>
      </c>
      <c r="AE104" s="6">
        <f t="shared" si="28"/>
        <v>1.4139191386397698</v>
      </c>
      <c r="AF104" s="12">
        <f t="shared" si="28"/>
        <v>4.0391720821015582</v>
      </c>
      <c r="AG104" s="6">
        <f t="shared" si="28"/>
        <v>-1.3363395469422215</v>
      </c>
      <c r="AH104" s="6">
        <f t="shared" si="28"/>
        <v>0.5426283168014403</v>
      </c>
      <c r="AI104" s="6">
        <f t="shared" si="28"/>
        <v>-0.99508604838683556</v>
      </c>
      <c r="AK104" s="4"/>
      <c r="AL104" s="4"/>
      <c r="AM104" s="4"/>
      <c r="AN104" s="4"/>
      <c r="AO104" s="7"/>
      <c r="AP104" s="4"/>
      <c r="AQ104" s="4"/>
      <c r="AR104" s="4"/>
    </row>
    <row r="105" spans="1:46" x14ac:dyDescent="0.2">
      <c r="A105" s="1" t="s">
        <v>10</v>
      </c>
      <c r="B105" s="1" t="s">
        <v>18</v>
      </c>
      <c r="C105" s="2">
        <v>49000</v>
      </c>
      <c r="AK105" s="4"/>
      <c r="AL105" s="4"/>
      <c r="AM105" s="4"/>
      <c r="AN105" s="4"/>
      <c r="AO105" s="7"/>
      <c r="AP105" s="4"/>
      <c r="AQ105" s="4"/>
      <c r="AR105" s="4"/>
    </row>
    <row r="106" spans="1:46" x14ac:dyDescent="0.2">
      <c r="A106" s="1" t="s">
        <v>10</v>
      </c>
      <c r="B106" s="1" t="s">
        <v>19</v>
      </c>
      <c r="C106" s="2">
        <v>9880</v>
      </c>
      <c r="AK106" s="4"/>
      <c r="AL106" s="4"/>
      <c r="AM106" s="4"/>
      <c r="AN106" s="4"/>
      <c r="AO106" s="7"/>
      <c r="AP106" s="4"/>
      <c r="AQ106" s="4"/>
      <c r="AR106" s="4"/>
    </row>
    <row r="107" spans="1:46" x14ac:dyDescent="0.2">
      <c r="A107" s="1" t="s">
        <v>10</v>
      </c>
      <c r="B107" s="1" t="s">
        <v>20</v>
      </c>
      <c r="C107" s="2">
        <v>17700</v>
      </c>
      <c r="AK107" s="4"/>
      <c r="AL107" s="4"/>
      <c r="AM107" s="4"/>
      <c r="AN107" s="4"/>
      <c r="AO107" s="7"/>
      <c r="AP107" s="4"/>
      <c r="AQ107" s="4"/>
      <c r="AR107" s="4"/>
    </row>
    <row r="108" spans="1:46" x14ac:dyDescent="0.2">
      <c r="A108" s="1" t="s">
        <v>10</v>
      </c>
      <c r="B108" s="1" t="s">
        <v>21</v>
      </c>
      <c r="C108" s="2">
        <v>5750</v>
      </c>
      <c r="AK108" s="4"/>
      <c r="AL108" s="4"/>
      <c r="AM108" s="4"/>
      <c r="AN108" s="4"/>
      <c r="AO108" s="7"/>
      <c r="AP108" s="4"/>
      <c r="AQ108" s="4"/>
      <c r="AR108" s="4"/>
    </row>
    <row r="109" spans="1:46" x14ac:dyDescent="0.2">
      <c r="A109" s="1" t="s">
        <v>10</v>
      </c>
      <c r="B109" s="1" t="s">
        <v>22</v>
      </c>
      <c r="C109" s="2">
        <v>1310</v>
      </c>
      <c r="AK109" s="4"/>
    </row>
    <row r="110" spans="1:46" x14ac:dyDescent="0.2">
      <c r="A110" s="1" t="s">
        <v>10</v>
      </c>
      <c r="B110" s="1" t="s">
        <v>23</v>
      </c>
      <c r="C110" s="2">
        <v>6870</v>
      </c>
      <c r="AK110" s="4"/>
      <c r="AL110" s="7"/>
      <c r="AM110" s="7"/>
      <c r="AN110" s="4"/>
      <c r="AO110" s="4"/>
      <c r="AP110" s="4"/>
      <c r="AQ110" s="7"/>
      <c r="AR110" s="4"/>
      <c r="AS110" s="4"/>
      <c r="AT110" s="4"/>
    </row>
    <row r="111" spans="1:46" x14ac:dyDescent="0.2">
      <c r="A111" s="1" t="s">
        <v>10</v>
      </c>
      <c r="B111" s="1" t="s">
        <v>24</v>
      </c>
      <c r="C111" s="2">
        <v>2430</v>
      </c>
      <c r="AK111" s="4"/>
      <c r="AL111" s="7"/>
      <c r="AM111" s="7"/>
      <c r="AN111" s="4"/>
      <c r="AO111" s="4"/>
      <c r="AP111" s="4"/>
      <c r="AQ111" s="7"/>
      <c r="AR111" s="4"/>
      <c r="AS111" s="4"/>
      <c r="AT111" s="4"/>
    </row>
    <row r="112" spans="1:46" x14ac:dyDescent="0.2">
      <c r="A112" s="1" t="s">
        <v>10</v>
      </c>
      <c r="B112" s="1" t="s">
        <v>25</v>
      </c>
      <c r="C112" s="2">
        <v>841</v>
      </c>
      <c r="AK112" s="4"/>
      <c r="AL112" s="7"/>
      <c r="AM112" s="7"/>
      <c r="AN112" s="4"/>
      <c r="AO112" s="4"/>
      <c r="AP112" s="4"/>
      <c r="AQ112" s="7"/>
      <c r="AR112" s="4"/>
      <c r="AS112" s="4"/>
      <c r="AT112" s="4"/>
    </row>
    <row r="113" spans="1:46" x14ac:dyDescent="0.2">
      <c r="A113" s="1" t="s">
        <v>10</v>
      </c>
      <c r="B113" s="1" t="s">
        <v>26</v>
      </c>
      <c r="C113" s="2">
        <v>0</v>
      </c>
      <c r="AK113" s="4"/>
      <c r="AL113" s="7"/>
      <c r="AM113" s="7"/>
      <c r="AN113" s="4"/>
      <c r="AO113" s="4"/>
      <c r="AP113" s="4"/>
      <c r="AQ113" s="7"/>
      <c r="AR113" s="4"/>
      <c r="AS113" s="4"/>
      <c r="AT113" s="4"/>
    </row>
    <row r="114" spans="1:46" x14ac:dyDescent="0.2">
      <c r="A114" s="1" t="s">
        <v>11</v>
      </c>
      <c r="B114" s="1" t="s">
        <v>17</v>
      </c>
      <c r="C114" s="2">
        <v>97700</v>
      </c>
      <c r="D114" s="4">
        <f>C114/$C114*100</f>
        <v>100</v>
      </c>
      <c r="E114" s="4">
        <f>C115/$C114*100</f>
        <v>58.648925281473893</v>
      </c>
      <c r="F114" s="4">
        <f>C116/$C114*100</f>
        <v>11.463664278403275</v>
      </c>
      <c r="G114" s="4">
        <f>C117/$C114*100</f>
        <v>20.470829068577277</v>
      </c>
      <c r="H114" s="4">
        <f>C118/$C114*100</f>
        <v>7.2262026612077781</v>
      </c>
      <c r="I114" s="4">
        <f>C119/$C114*100</f>
        <v>1.873080859774821</v>
      </c>
      <c r="J114" s="4">
        <f>C120/$C114*100</f>
        <v>7.1443193449334697</v>
      </c>
      <c r="K114" s="4">
        <f>C121/$C114*100</f>
        <v>2.1596724667349028</v>
      </c>
      <c r="L114" s="4">
        <f>C122/$C114*100</f>
        <v>0.85363357215967239</v>
      </c>
      <c r="M114" s="4">
        <f>C123/$C114*100</f>
        <v>0</v>
      </c>
      <c r="O114" s="1">
        <f t="array" ref="O114:X114">MMULT(D114:M114,Q10_matrix)</f>
        <v>1</v>
      </c>
      <c r="P114" s="1">
        <v>3.9225571222699207E-2</v>
      </c>
      <c r="Q114" s="1">
        <v>-1.7153470820429492E-2</v>
      </c>
      <c r="R114" s="1">
        <v>4.5589160080717506E-2</v>
      </c>
      <c r="S114" s="1">
        <v>-2.1911472113220559E-2</v>
      </c>
      <c r="T114" s="1">
        <v>1.5648492273586213E-2</v>
      </c>
      <c r="U114" s="1">
        <v>3.31432557465038E-2</v>
      </c>
      <c r="V114" s="1">
        <v>-1.6969449018614233E-2</v>
      </c>
      <c r="W114" s="1">
        <v>6.5184577590321098E-3</v>
      </c>
      <c r="X114" s="1">
        <v>-8.9862679825959968E-3</v>
      </c>
      <c r="Y114" s="10" t="s">
        <v>11</v>
      </c>
      <c r="Z114" s="6">
        <f t="shared" ref="Z114:AI114" si="29">O114/SUM($O114:$X114)*100</f>
        <v>93.014233247500883</v>
      </c>
      <c r="AA114" s="12">
        <f t="shared" si="29"/>
        <v>3.6485364309746027</v>
      </c>
      <c r="AB114" s="12">
        <f t="shared" si="29"/>
        <v>-1.5955169358956294</v>
      </c>
      <c r="AC114" s="6">
        <f t="shared" si="29"/>
        <v>4.2404407693055148</v>
      </c>
      <c r="AD114" s="6">
        <f t="shared" si="29"/>
        <v>-2.0380787779352083</v>
      </c>
      <c r="AE114" s="6">
        <f t="shared" si="29"/>
        <v>1.4555325103070635</v>
      </c>
      <c r="AF114" s="12">
        <f t="shared" si="29"/>
        <v>3.0827945205868788</v>
      </c>
      <c r="AG114" s="6">
        <f t="shared" si="29"/>
        <v>-1.5784002890989592</v>
      </c>
      <c r="AH114" s="6">
        <f t="shared" si="29"/>
        <v>0.60630935041259459</v>
      </c>
      <c r="AI114" s="6">
        <f t="shared" si="29"/>
        <v>-0.83585082615773332</v>
      </c>
      <c r="AK114" s="4"/>
      <c r="AL114" s="7"/>
      <c r="AM114" s="7"/>
      <c r="AN114" s="4"/>
      <c r="AO114" s="4"/>
      <c r="AP114" s="4"/>
      <c r="AQ114" s="7"/>
      <c r="AR114" s="4"/>
      <c r="AS114" s="4"/>
      <c r="AT114" s="4"/>
    </row>
    <row r="115" spans="1:46" x14ac:dyDescent="0.2">
      <c r="A115" s="1" t="s">
        <v>11</v>
      </c>
      <c r="B115" s="1" t="s">
        <v>18</v>
      </c>
      <c r="C115" s="2">
        <v>57300</v>
      </c>
      <c r="AK115" s="4"/>
      <c r="AL115" s="7"/>
      <c r="AM115" s="7"/>
      <c r="AN115" s="4"/>
      <c r="AO115" s="4"/>
      <c r="AP115" s="4"/>
      <c r="AQ115" s="7"/>
      <c r="AR115" s="4"/>
      <c r="AS115" s="4"/>
      <c r="AT115" s="4"/>
    </row>
    <row r="116" spans="1:46" x14ac:dyDescent="0.2">
      <c r="A116" s="1" t="s">
        <v>11</v>
      </c>
      <c r="B116" s="1" t="s">
        <v>19</v>
      </c>
      <c r="C116" s="2">
        <v>11200</v>
      </c>
      <c r="AK116" s="4"/>
      <c r="AL116" s="7"/>
      <c r="AM116" s="7"/>
      <c r="AN116" s="4"/>
      <c r="AO116" s="4"/>
      <c r="AP116" s="4"/>
      <c r="AQ116" s="7"/>
      <c r="AR116" s="4"/>
      <c r="AS116" s="4"/>
      <c r="AT116" s="4"/>
    </row>
    <row r="117" spans="1:46" x14ac:dyDescent="0.2">
      <c r="A117" s="1" t="s">
        <v>11</v>
      </c>
      <c r="B117" s="1" t="s">
        <v>20</v>
      </c>
      <c r="C117" s="2">
        <v>20000</v>
      </c>
      <c r="AK117" s="4"/>
      <c r="AL117" s="7"/>
      <c r="AM117" s="7"/>
      <c r="AN117" s="4"/>
      <c r="AO117" s="4"/>
      <c r="AP117" s="4"/>
      <c r="AQ117" s="7"/>
      <c r="AR117" s="4"/>
      <c r="AS117" s="4"/>
      <c r="AT117" s="4"/>
    </row>
    <row r="118" spans="1:46" x14ac:dyDescent="0.2">
      <c r="A118" s="1" t="s">
        <v>11</v>
      </c>
      <c r="B118" s="1" t="s">
        <v>21</v>
      </c>
      <c r="C118" s="2">
        <v>7060</v>
      </c>
      <c r="AK118" s="4"/>
      <c r="AL118" s="7"/>
      <c r="AM118" s="7"/>
      <c r="AN118" s="4"/>
      <c r="AO118" s="4"/>
      <c r="AP118" s="4"/>
      <c r="AQ118" s="7"/>
      <c r="AR118" s="4"/>
      <c r="AS118" s="4"/>
      <c r="AT118" s="4"/>
    </row>
    <row r="119" spans="1:46" x14ac:dyDescent="0.2">
      <c r="A119" s="1" t="s">
        <v>11</v>
      </c>
      <c r="B119" s="1" t="s">
        <v>22</v>
      </c>
      <c r="C119" s="2">
        <v>1830</v>
      </c>
      <c r="AK119" s="4"/>
      <c r="AL119" s="7"/>
      <c r="AM119" s="7"/>
      <c r="AN119" s="4"/>
      <c r="AO119" s="4"/>
      <c r="AP119" s="4"/>
      <c r="AQ119" s="7"/>
      <c r="AR119" s="4"/>
      <c r="AS119" s="4"/>
      <c r="AT119" s="4"/>
    </row>
    <row r="120" spans="1:46" x14ac:dyDescent="0.2">
      <c r="A120" s="1" t="s">
        <v>11</v>
      </c>
      <c r="B120" s="1" t="s">
        <v>23</v>
      </c>
      <c r="C120" s="2">
        <v>6980</v>
      </c>
      <c r="AK120" s="4"/>
      <c r="AL120" s="7"/>
      <c r="AM120" s="7"/>
      <c r="AN120" s="4"/>
      <c r="AO120" s="4"/>
      <c r="AP120" s="4"/>
      <c r="AQ120" s="7"/>
      <c r="AR120" s="4"/>
      <c r="AS120" s="4"/>
      <c r="AT120" s="4"/>
    </row>
    <row r="121" spans="1:46" x14ac:dyDescent="0.2">
      <c r="A121" s="1" t="s">
        <v>11</v>
      </c>
      <c r="B121" s="1" t="s">
        <v>24</v>
      </c>
      <c r="C121" s="2">
        <v>2110</v>
      </c>
      <c r="AK121" s="4"/>
      <c r="AL121" s="7"/>
      <c r="AM121" s="7"/>
      <c r="AN121" s="4"/>
      <c r="AO121" s="4"/>
      <c r="AP121" s="4"/>
      <c r="AQ121" s="7"/>
      <c r="AR121" s="4"/>
      <c r="AS121" s="4"/>
      <c r="AT121" s="4"/>
    </row>
    <row r="122" spans="1:46" x14ac:dyDescent="0.2">
      <c r="A122" s="1" t="s">
        <v>11</v>
      </c>
      <c r="B122" s="1" t="s">
        <v>25</v>
      </c>
      <c r="C122" s="2">
        <v>834</v>
      </c>
      <c r="AK122" s="4"/>
      <c r="AL122" s="7"/>
      <c r="AM122" s="7"/>
      <c r="AN122" s="4"/>
      <c r="AO122" s="4"/>
      <c r="AP122" s="4"/>
      <c r="AQ122" s="7"/>
      <c r="AR122" s="4"/>
      <c r="AS122" s="4"/>
      <c r="AT122" s="4"/>
    </row>
    <row r="123" spans="1:46" x14ac:dyDescent="0.2">
      <c r="A123" s="1" t="s">
        <v>11</v>
      </c>
      <c r="B123" s="1" t="s">
        <v>26</v>
      </c>
      <c r="C123" s="2">
        <v>0</v>
      </c>
      <c r="AK123" s="4"/>
      <c r="AL123" s="7"/>
      <c r="AM123" s="7"/>
      <c r="AN123" s="4"/>
      <c r="AO123" s="4"/>
      <c r="AP123" s="4"/>
      <c r="AQ123" s="7"/>
      <c r="AR123" s="4"/>
      <c r="AS123" s="4"/>
      <c r="AT123" s="4"/>
    </row>
    <row r="124" spans="1:46" x14ac:dyDescent="0.2">
      <c r="A124" s="1" t="s">
        <v>12</v>
      </c>
      <c r="B124" s="1" t="s">
        <v>17</v>
      </c>
      <c r="C124" s="2">
        <v>49300</v>
      </c>
      <c r="D124" s="4">
        <f>C124/$C124*100</f>
        <v>100</v>
      </c>
      <c r="E124" s="4">
        <f>C125/$C124*100</f>
        <v>57.403651115618658</v>
      </c>
      <c r="F124" s="4">
        <f>C126/$C124*100</f>
        <v>10.649087221095336</v>
      </c>
      <c r="G124" s="4">
        <f>C127/$C124*100</f>
        <v>17.931034482758619</v>
      </c>
      <c r="H124" s="4">
        <f>C128/$C124*100</f>
        <v>7.1399594320486814</v>
      </c>
      <c r="I124" s="4">
        <f>C129/$C124*100</f>
        <v>1.7971602434077079</v>
      </c>
      <c r="J124" s="4">
        <f>C130/$C124*100</f>
        <v>4.5841784989858008</v>
      </c>
      <c r="K124" s="4">
        <f>C131/$C124*100</f>
        <v>2.04868154158215</v>
      </c>
      <c r="L124" s="4">
        <f>C132/$C124*100</f>
        <v>0.44016227180527379</v>
      </c>
      <c r="M124" s="4">
        <f>C133/$C124*100</f>
        <v>0</v>
      </c>
      <c r="O124" s="1">
        <f t="array" ref="O124:X124">MMULT(D124:M124,Q10_matrix)</f>
        <v>1</v>
      </c>
      <c r="P124" s="1">
        <v>2.6772829564146838E-2</v>
      </c>
      <c r="Q124" s="1">
        <v>-1.8484308147534961E-2</v>
      </c>
      <c r="R124" s="1">
        <v>2.229336174621252E-2</v>
      </c>
      <c r="S124" s="1">
        <v>-7.8336575925909424E-3</v>
      </c>
      <c r="T124" s="1">
        <v>1.0778977672870543E-2</v>
      </c>
      <c r="U124" s="1">
        <v>1.2692955437854439E-2</v>
      </c>
      <c r="V124" s="1">
        <v>-6.8253160348061975E-3</v>
      </c>
      <c r="W124" s="1">
        <v>-5.1761997699301295E-4</v>
      </c>
      <c r="X124" s="1">
        <v>-2.0405353347244951E-3</v>
      </c>
      <c r="Y124" s="10" t="s">
        <v>12</v>
      </c>
      <c r="Z124" s="6">
        <f t="shared" ref="Z124:AI124" si="30">O124/SUM($O124:$X124)*100</f>
        <v>96.447204484137529</v>
      </c>
      <c r="AA124" s="12">
        <f t="shared" si="30"/>
        <v>2.5821645675922325</v>
      </c>
      <c r="AB124" s="12">
        <f t="shared" si="30"/>
        <v>-1.7827598476531137</v>
      </c>
      <c r="AC124" s="6">
        <f t="shared" si="30"/>
        <v>2.1501324189758084</v>
      </c>
      <c r="AD124" s="6">
        <f t="shared" si="30"/>
        <v>-0.75553437569133519</v>
      </c>
      <c r="AE124" s="6">
        <f t="shared" si="30"/>
        <v>1.039602263745298</v>
      </c>
      <c r="AF124" s="12">
        <f t="shared" si="30"/>
        <v>1.2242000686227925</v>
      </c>
      <c r="AG124" s="6">
        <f t="shared" si="30"/>
        <v>-0.65828265127781616</v>
      </c>
      <c r="AH124" s="6">
        <f t="shared" si="30"/>
        <v>-4.9922999766119684E-2</v>
      </c>
      <c r="AI124" s="6">
        <f t="shared" si="30"/>
        <v>-0.1968039286852814</v>
      </c>
      <c r="AK124" s="4"/>
      <c r="AL124" s="7"/>
      <c r="AM124" s="7"/>
      <c r="AN124" s="4"/>
      <c r="AO124" s="4"/>
      <c r="AP124" s="4"/>
      <c r="AQ124" s="7"/>
      <c r="AR124" s="4"/>
      <c r="AS124" s="4"/>
      <c r="AT124" s="4"/>
    </row>
    <row r="125" spans="1:46" x14ac:dyDescent="0.2">
      <c r="A125" s="1" t="s">
        <v>12</v>
      </c>
      <c r="B125" s="1" t="s">
        <v>18</v>
      </c>
      <c r="C125" s="2">
        <v>28300</v>
      </c>
      <c r="AK125" s="4"/>
      <c r="AL125" s="7"/>
      <c r="AM125" s="7"/>
      <c r="AN125" s="4"/>
      <c r="AO125" s="4"/>
      <c r="AP125" s="4"/>
      <c r="AQ125" s="7"/>
      <c r="AR125" s="4"/>
      <c r="AS125" s="4"/>
      <c r="AT125" s="4"/>
    </row>
    <row r="126" spans="1:46" x14ac:dyDescent="0.2">
      <c r="A126" s="1" t="s">
        <v>12</v>
      </c>
      <c r="B126" s="1" t="s">
        <v>19</v>
      </c>
      <c r="C126" s="2">
        <v>5250</v>
      </c>
      <c r="AK126" s="4"/>
      <c r="AL126" s="7"/>
      <c r="AM126" s="7"/>
      <c r="AN126" s="4"/>
      <c r="AO126" s="4"/>
      <c r="AP126" s="4"/>
      <c r="AQ126" s="7"/>
      <c r="AR126" s="4"/>
      <c r="AS126" s="4"/>
      <c r="AT126" s="4"/>
    </row>
    <row r="127" spans="1:46" x14ac:dyDescent="0.2">
      <c r="A127" s="1" t="s">
        <v>12</v>
      </c>
      <c r="B127" s="1" t="s">
        <v>20</v>
      </c>
      <c r="C127" s="2">
        <v>8840</v>
      </c>
      <c r="AK127" s="4"/>
      <c r="AL127" s="7"/>
      <c r="AM127" s="7"/>
      <c r="AN127" s="4"/>
      <c r="AO127" s="4"/>
      <c r="AP127" s="4"/>
      <c r="AQ127" s="7"/>
      <c r="AR127" s="4"/>
      <c r="AS127" s="4"/>
      <c r="AT127" s="4"/>
    </row>
    <row r="128" spans="1:46" x14ac:dyDescent="0.2">
      <c r="A128" s="1" t="s">
        <v>12</v>
      </c>
      <c r="B128" s="1" t="s">
        <v>21</v>
      </c>
      <c r="C128" s="2">
        <v>3520</v>
      </c>
      <c r="AK128" s="4"/>
      <c r="AL128" s="7"/>
      <c r="AM128" s="7"/>
      <c r="AN128" s="4"/>
      <c r="AO128" s="4"/>
      <c r="AP128" s="4"/>
      <c r="AQ128" s="7"/>
      <c r="AR128" s="4"/>
      <c r="AS128" s="4"/>
      <c r="AT128" s="4"/>
    </row>
    <row r="129" spans="1:46" x14ac:dyDescent="0.2">
      <c r="A129" s="1" t="s">
        <v>12</v>
      </c>
      <c r="B129" s="1" t="s">
        <v>22</v>
      </c>
      <c r="C129" s="2">
        <v>886</v>
      </c>
      <c r="AK129" s="4"/>
      <c r="AL129" s="7"/>
      <c r="AM129" s="7"/>
      <c r="AN129" s="4"/>
      <c r="AO129" s="4"/>
      <c r="AP129" s="4"/>
      <c r="AQ129" s="7"/>
      <c r="AR129" s="4"/>
      <c r="AS129" s="4"/>
      <c r="AT129" s="4"/>
    </row>
    <row r="130" spans="1:46" x14ac:dyDescent="0.2">
      <c r="A130" s="1" t="s">
        <v>12</v>
      </c>
      <c r="B130" s="1" t="s">
        <v>23</v>
      </c>
      <c r="C130" s="2">
        <v>2260</v>
      </c>
      <c r="AK130" s="4"/>
      <c r="AL130" s="7"/>
      <c r="AM130" s="7"/>
      <c r="AN130" s="4"/>
      <c r="AO130" s="4"/>
      <c r="AP130" s="4"/>
      <c r="AQ130" s="7"/>
      <c r="AR130" s="4"/>
      <c r="AS130" s="4"/>
      <c r="AT130" s="4"/>
    </row>
    <row r="131" spans="1:46" x14ac:dyDescent="0.2">
      <c r="A131" s="1" t="s">
        <v>12</v>
      </c>
      <c r="B131" s="1" t="s">
        <v>24</v>
      </c>
      <c r="C131" s="2">
        <v>1010</v>
      </c>
      <c r="AK131" s="4"/>
      <c r="AL131" s="7"/>
      <c r="AM131" s="7"/>
      <c r="AN131" s="4"/>
      <c r="AO131" s="4"/>
      <c r="AP131" s="4"/>
      <c r="AQ131" s="7"/>
      <c r="AR131" s="4"/>
      <c r="AS131" s="4"/>
      <c r="AT131" s="4"/>
    </row>
    <row r="132" spans="1:46" x14ac:dyDescent="0.2">
      <c r="A132" s="1" t="s">
        <v>12</v>
      </c>
      <c r="B132" s="1" t="s">
        <v>25</v>
      </c>
      <c r="C132" s="2">
        <v>217</v>
      </c>
      <c r="AK132" s="4"/>
      <c r="AL132" s="7"/>
      <c r="AM132" s="7"/>
      <c r="AN132" s="4"/>
      <c r="AO132" s="4"/>
      <c r="AP132" s="4"/>
      <c r="AQ132" s="7"/>
      <c r="AR132" s="4"/>
      <c r="AS132" s="4"/>
      <c r="AT132" s="4"/>
    </row>
    <row r="133" spans="1:46" x14ac:dyDescent="0.2">
      <c r="A133" s="1" t="s">
        <v>12</v>
      </c>
      <c r="B133" s="1" t="s">
        <v>26</v>
      </c>
      <c r="C133" s="2">
        <v>0</v>
      </c>
      <c r="AK133" s="4"/>
      <c r="AL133" s="7"/>
      <c r="AM133" s="7"/>
      <c r="AN133" s="4"/>
      <c r="AO133" s="4"/>
      <c r="AP133" s="4"/>
      <c r="AQ133" s="7"/>
      <c r="AR133" s="4"/>
      <c r="AS133" s="4"/>
      <c r="AT133" s="4"/>
    </row>
    <row r="134" spans="1:46" x14ac:dyDescent="0.2">
      <c r="A134" s="1" t="s">
        <v>13</v>
      </c>
      <c r="B134" s="1" t="s">
        <v>17</v>
      </c>
      <c r="C134" s="2">
        <v>86700</v>
      </c>
      <c r="D134" s="4">
        <f>C134/$C134*100</f>
        <v>100</v>
      </c>
      <c r="E134" s="4">
        <f>C135/$C134*100</f>
        <v>61.937716262975783</v>
      </c>
      <c r="F134" s="4">
        <f>C136/$C134*100</f>
        <v>11.995386389850058</v>
      </c>
      <c r="G134" s="4">
        <f>C137/$C134*100</f>
        <v>25.259515570934255</v>
      </c>
      <c r="H134" s="4">
        <f>C138/$C134*100</f>
        <v>8.062283737024222</v>
      </c>
      <c r="I134" s="4">
        <f>C139/$C134*100</f>
        <v>1.7993079584775089</v>
      </c>
      <c r="J134" s="4">
        <f>C140/$C134*100</f>
        <v>11.337946943483274</v>
      </c>
      <c r="K134" s="4">
        <f>C141/$C134*100</f>
        <v>3.3333333333333335</v>
      </c>
      <c r="L134" s="4">
        <f>C142/$C134*100</f>
        <v>0.89158016147635522</v>
      </c>
      <c r="M134" s="4">
        <f>C143/$C134*100</f>
        <v>0</v>
      </c>
      <c r="O134" s="1">
        <f t="array" ref="O134:X134">MMULT(D134:M134,Q10_matrix)</f>
        <v>1</v>
      </c>
      <c r="P134" s="1">
        <v>7.2113481037718086E-2</v>
      </c>
      <c r="Q134" s="1">
        <v>-2.9834608311195845E-2</v>
      </c>
      <c r="R134" s="1">
        <v>9.6787645620885571E-2</v>
      </c>
      <c r="S134" s="1">
        <v>-4.5570214635933567E-2</v>
      </c>
      <c r="T134" s="1">
        <v>2.2164842714569557E-2</v>
      </c>
      <c r="U134" s="1">
        <v>6.619841938683392E-2</v>
      </c>
      <c r="V134" s="1">
        <v>-2.4172267516814151E-2</v>
      </c>
      <c r="W134" s="1">
        <v>6.837054741585023E-3</v>
      </c>
      <c r="X134" s="1">
        <v>-1.5222798272028069E-2</v>
      </c>
      <c r="Y134" s="10" t="s">
        <v>13</v>
      </c>
      <c r="Z134" s="6">
        <f t="shared" ref="Z134:AI134" si="31">O134/SUM($O134:$X134)*100</f>
        <v>87.009366328050618</v>
      </c>
      <c r="AA134" s="12">
        <f t="shared" si="31"/>
        <v>6.2745482888017445</v>
      </c>
      <c r="AB134" s="12">
        <f t="shared" si="31"/>
        <v>-2.5958903638027429</v>
      </c>
      <c r="AC134" s="6">
        <f t="shared" si="31"/>
        <v>8.4214317138571761</v>
      </c>
      <c r="AD134" s="6">
        <f t="shared" si="31"/>
        <v>-3.9650354989058374</v>
      </c>
      <c r="AE134" s="6">
        <f t="shared" si="31"/>
        <v>1.9285489193556062</v>
      </c>
      <c r="AF134" s="12">
        <f t="shared" si="31"/>
        <v>5.7598825227669606</v>
      </c>
      <c r="AG134" s="6">
        <f t="shared" si="31"/>
        <v>-2.1032136793501208</v>
      </c>
      <c r="AH134" s="6">
        <f t="shared" si="31"/>
        <v>0.59488780061550672</v>
      </c>
      <c r="AI134" s="6">
        <f t="shared" si="31"/>
        <v>-1.3245260313889062</v>
      </c>
      <c r="AK134" s="4"/>
      <c r="AL134" s="7"/>
      <c r="AM134" s="7"/>
      <c r="AN134" s="4"/>
      <c r="AO134" s="4"/>
      <c r="AP134" s="4"/>
      <c r="AQ134" s="7"/>
      <c r="AR134" s="4"/>
      <c r="AS134" s="4"/>
      <c r="AT134" s="4"/>
    </row>
    <row r="135" spans="1:46" x14ac:dyDescent="0.2">
      <c r="A135" s="1" t="s">
        <v>13</v>
      </c>
      <c r="B135" s="1" t="s">
        <v>18</v>
      </c>
      <c r="C135" s="2">
        <v>53700</v>
      </c>
      <c r="AK135" s="4"/>
      <c r="AL135" s="7"/>
      <c r="AM135" s="7"/>
      <c r="AN135" s="4"/>
      <c r="AO135" s="4"/>
      <c r="AP135" s="4"/>
      <c r="AQ135" s="7"/>
      <c r="AR135" s="4"/>
      <c r="AS135" s="4"/>
      <c r="AT135" s="4"/>
    </row>
    <row r="136" spans="1:46" x14ac:dyDescent="0.2">
      <c r="A136" s="1" t="s">
        <v>13</v>
      </c>
      <c r="B136" s="1" t="s">
        <v>19</v>
      </c>
      <c r="C136" s="2">
        <v>10400</v>
      </c>
      <c r="AK136" s="4"/>
      <c r="AL136" s="7"/>
      <c r="AM136" s="7"/>
      <c r="AN136" s="4"/>
      <c r="AO136" s="4"/>
      <c r="AP136" s="4"/>
      <c r="AQ136" s="7"/>
      <c r="AR136" s="4"/>
      <c r="AS136" s="4"/>
      <c r="AT136" s="4"/>
    </row>
    <row r="137" spans="1:46" x14ac:dyDescent="0.2">
      <c r="A137" s="1" t="s">
        <v>13</v>
      </c>
      <c r="B137" s="1" t="s">
        <v>20</v>
      </c>
      <c r="C137" s="2">
        <v>21900</v>
      </c>
      <c r="AK137" s="4"/>
      <c r="AL137" s="7"/>
      <c r="AM137" s="7"/>
      <c r="AN137" s="4"/>
      <c r="AO137" s="4"/>
      <c r="AP137" s="4"/>
      <c r="AQ137" s="7"/>
      <c r="AR137" s="4"/>
      <c r="AS137" s="4"/>
      <c r="AT137" s="4"/>
    </row>
    <row r="138" spans="1:46" x14ac:dyDescent="0.2">
      <c r="A138" s="1" t="s">
        <v>13</v>
      </c>
      <c r="B138" s="1" t="s">
        <v>21</v>
      </c>
      <c r="C138" s="2">
        <v>6990</v>
      </c>
      <c r="AK138" s="4"/>
      <c r="AL138" s="7"/>
      <c r="AM138" s="7"/>
      <c r="AN138" s="4"/>
      <c r="AO138" s="4"/>
      <c r="AP138" s="4"/>
      <c r="AQ138" s="7"/>
      <c r="AR138" s="4"/>
      <c r="AS138" s="4"/>
      <c r="AT138" s="4"/>
    </row>
    <row r="139" spans="1:46" x14ac:dyDescent="0.2">
      <c r="A139" s="1" t="s">
        <v>13</v>
      </c>
      <c r="B139" s="1" t="s">
        <v>22</v>
      </c>
      <c r="C139" s="2">
        <v>1560</v>
      </c>
      <c r="AK139" s="4"/>
      <c r="AL139" s="7"/>
      <c r="AM139" s="7"/>
      <c r="AN139" s="4"/>
      <c r="AO139" s="4"/>
      <c r="AP139" s="4"/>
      <c r="AQ139" s="7"/>
      <c r="AR139" s="4"/>
      <c r="AS139" s="4"/>
      <c r="AT139" s="4"/>
    </row>
    <row r="140" spans="1:46" x14ac:dyDescent="0.2">
      <c r="A140" s="1" t="s">
        <v>13</v>
      </c>
      <c r="B140" s="1" t="s">
        <v>23</v>
      </c>
      <c r="C140" s="2">
        <v>9830</v>
      </c>
      <c r="AK140" s="4"/>
      <c r="AL140" s="7"/>
      <c r="AM140" s="7"/>
      <c r="AN140" s="4"/>
      <c r="AO140" s="4"/>
      <c r="AP140" s="4"/>
      <c r="AQ140" s="7"/>
      <c r="AR140" s="4"/>
      <c r="AS140" s="4"/>
      <c r="AT140" s="4"/>
    </row>
    <row r="141" spans="1:46" x14ac:dyDescent="0.2">
      <c r="A141" s="1" t="s">
        <v>13</v>
      </c>
      <c r="B141" s="1" t="s">
        <v>24</v>
      </c>
      <c r="C141" s="2">
        <v>2890</v>
      </c>
      <c r="AK141" s="4"/>
      <c r="AL141" s="7"/>
      <c r="AM141" s="7"/>
      <c r="AN141" s="4"/>
      <c r="AO141" s="4"/>
      <c r="AP141" s="4"/>
      <c r="AQ141" s="7"/>
      <c r="AR141" s="4"/>
      <c r="AS141" s="4"/>
      <c r="AT141" s="4"/>
    </row>
    <row r="142" spans="1:46" x14ac:dyDescent="0.2">
      <c r="A142" s="1" t="s">
        <v>13</v>
      </c>
      <c r="B142" s="1" t="s">
        <v>25</v>
      </c>
      <c r="C142" s="2">
        <v>773</v>
      </c>
      <c r="AK142" s="4"/>
      <c r="AL142" s="7"/>
      <c r="AM142" s="7"/>
      <c r="AN142" s="4"/>
      <c r="AO142" s="4"/>
      <c r="AP142" s="4"/>
      <c r="AQ142" s="7"/>
      <c r="AR142" s="4"/>
      <c r="AS142" s="4"/>
      <c r="AT142" s="4"/>
    </row>
    <row r="143" spans="1:46" x14ac:dyDescent="0.2">
      <c r="A143" s="1" t="s">
        <v>13</v>
      </c>
      <c r="B143" s="1" t="s">
        <v>26</v>
      </c>
      <c r="C143" s="2">
        <v>0</v>
      </c>
      <c r="AK143" s="4"/>
      <c r="AL143" s="7"/>
      <c r="AM143" s="7"/>
      <c r="AN143" s="4"/>
      <c r="AO143" s="4"/>
      <c r="AP143" s="4"/>
      <c r="AQ143" s="7"/>
      <c r="AR143" s="4"/>
      <c r="AS143" s="4"/>
      <c r="AT143" s="4"/>
    </row>
    <row r="144" spans="1:46" x14ac:dyDescent="0.2">
      <c r="A144" s="1" t="s">
        <v>14</v>
      </c>
      <c r="B144" s="1" t="s">
        <v>17</v>
      </c>
      <c r="C144" s="2">
        <v>103000</v>
      </c>
      <c r="D144" s="4">
        <f>C144/$C144*100</f>
        <v>100</v>
      </c>
      <c r="E144" s="4">
        <f>C145/$C144*100</f>
        <v>61.456310679611647</v>
      </c>
      <c r="F144" s="4">
        <f>C146/$C144*100</f>
        <v>12.135922330097088</v>
      </c>
      <c r="G144" s="4">
        <f>C147/$C144*100</f>
        <v>26.601941747572816</v>
      </c>
      <c r="H144" s="4">
        <f>C148/$C144*100</f>
        <v>8.2912621359223291</v>
      </c>
      <c r="I144" s="4">
        <f>C149/$C144*100</f>
        <v>1.8446601941747571</v>
      </c>
      <c r="J144" s="4">
        <f>C150/$C144*100</f>
        <v>11.844660194174757</v>
      </c>
      <c r="K144" s="4">
        <f>C151/$C144*100</f>
        <v>3.766990291262136</v>
      </c>
      <c r="L144" s="4">
        <f>C152/$C144*100</f>
        <v>0.95825242718446602</v>
      </c>
      <c r="M144" s="4">
        <f>C153/$C144*100</f>
        <v>0</v>
      </c>
      <c r="O144" s="1">
        <f t="array" ref="O144:X144">MMULT(D144:M144,Q10_matrix)</f>
        <v>1</v>
      </c>
      <c r="P144" s="1">
        <v>6.7299425204076724E-2</v>
      </c>
      <c r="Q144" s="1">
        <v>-2.5794690989817334E-2</v>
      </c>
      <c r="R144" s="1">
        <v>0.1085321102865715</v>
      </c>
      <c r="S144" s="1">
        <v>-4.9363079588827422E-2</v>
      </c>
      <c r="T144" s="1">
        <v>2.3046460071982734E-2</v>
      </c>
      <c r="U144" s="1">
        <v>6.9061729892376703E-2</v>
      </c>
      <c r="V144" s="1">
        <v>-2.1556387795282607E-2</v>
      </c>
      <c r="W144" s="1">
        <v>5.7223455938108583E-3</v>
      </c>
      <c r="X144" s="1">
        <v>-1.573457173765341E-2</v>
      </c>
      <c r="Y144" s="10" t="s">
        <v>14</v>
      </c>
      <c r="Z144" s="6">
        <f t="shared" ref="Z144:AI144" si="32">O144/SUM($O144:$X144)*100</f>
        <v>86.116819773434614</v>
      </c>
      <c r="AA144" s="12">
        <f t="shared" si="32"/>
        <v>5.795612471155219</v>
      </c>
      <c r="AB144" s="12">
        <f t="shared" si="32"/>
        <v>-2.2213567550815374</v>
      </c>
      <c r="AC144" s="6">
        <f t="shared" si="32"/>
        <v>9.3464401811792079</v>
      </c>
      <c r="AD144" s="6">
        <f t="shared" si="32"/>
        <v>-4.2509914284127603</v>
      </c>
      <c r="AE144" s="6">
        <f t="shared" si="32"/>
        <v>1.984687848434594</v>
      </c>
      <c r="AF144" s="12">
        <f t="shared" si="32"/>
        <v>5.9473765463834267</v>
      </c>
      <c r="AG144" s="6">
        <f t="shared" si="32"/>
        <v>-1.8563675627326179</v>
      </c>
      <c r="AH144" s="6">
        <f t="shared" si="32"/>
        <v>0.49279020418351738</v>
      </c>
      <c r="AI144" s="6">
        <f t="shared" si="32"/>
        <v>-1.3550112785436768</v>
      </c>
      <c r="AK144" s="4"/>
      <c r="AL144" s="7"/>
      <c r="AM144" s="7"/>
      <c r="AN144" s="4"/>
      <c r="AO144" s="4"/>
      <c r="AP144" s="4"/>
      <c r="AQ144" s="7"/>
      <c r="AR144" s="4"/>
      <c r="AS144" s="4"/>
      <c r="AT144" s="4"/>
    </row>
    <row r="145" spans="1:46" x14ac:dyDescent="0.2">
      <c r="A145" s="1" t="s">
        <v>14</v>
      </c>
      <c r="B145" s="1" t="s">
        <v>18</v>
      </c>
      <c r="C145" s="2">
        <v>63300</v>
      </c>
      <c r="AK145" s="4"/>
      <c r="AL145" s="7"/>
      <c r="AM145" s="7"/>
      <c r="AN145" s="4"/>
      <c r="AO145" s="4"/>
      <c r="AP145" s="4"/>
      <c r="AQ145" s="7"/>
      <c r="AR145" s="4"/>
      <c r="AS145" s="4"/>
      <c r="AT145" s="4"/>
    </row>
    <row r="146" spans="1:46" x14ac:dyDescent="0.2">
      <c r="A146" s="1" t="s">
        <v>14</v>
      </c>
      <c r="B146" s="1" t="s">
        <v>19</v>
      </c>
      <c r="C146" s="2">
        <v>12500</v>
      </c>
      <c r="AK146" s="4"/>
      <c r="AL146" s="7"/>
      <c r="AM146" s="7"/>
      <c r="AN146" s="4"/>
      <c r="AO146" s="4"/>
      <c r="AP146" s="4"/>
      <c r="AQ146" s="7"/>
      <c r="AR146" s="4"/>
      <c r="AS146" s="4"/>
      <c r="AT146" s="4"/>
    </row>
    <row r="147" spans="1:46" x14ac:dyDescent="0.2">
      <c r="A147" s="1" t="s">
        <v>14</v>
      </c>
      <c r="B147" s="1" t="s">
        <v>20</v>
      </c>
      <c r="C147" s="2">
        <v>27400</v>
      </c>
      <c r="AK147" s="4"/>
      <c r="AL147" s="7"/>
      <c r="AM147" s="7"/>
      <c r="AN147" s="4"/>
      <c r="AO147" s="4"/>
      <c r="AP147" s="4"/>
      <c r="AQ147" s="7"/>
      <c r="AR147" s="4"/>
      <c r="AS147" s="4"/>
      <c r="AT147" s="4"/>
    </row>
    <row r="148" spans="1:46" x14ac:dyDescent="0.2">
      <c r="A148" s="1" t="s">
        <v>14</v>
      </c>
      <c r="B148" s="1" t="s">
        <v>21</v>
      </c>
      <c r="C148" s="2">
        <v>8540</v>
      </c>
      <c r="AK148" s="4"/>
      <c r="AL148" s="7"/>
      <c r="AM148" s="7"/>
      <c r="AN148" s="4"/>
      <c r="AO148" s="4"/>
      <c r="AP148" s="4"/>
      <c r="AQ148" s="7"/>
      <c r="AR148" s="4"/>
      <c r="AS148" s="4"/>
      <c r="AT148" s="4"/>
    </row>
    <row r="149" spans="1:46" x14ac:dyDescent="0.2">
      <c r="A149" s="1" t="s">
        <v>14</v>
      </c>
      <c r="B149" s="1" t="s">
        <v>22</v>
      </c>
      <c r="C149" s="2">
        <v>1900</v>
      </c>
      <c r="AK149" s="4"/>
      <c r="AL149" s="7"/>
      <c r="AM149" s="7"/>
      <c r="AN149" s="4"/>
      <c r="AO149" s="4"/>
      <c r="AP149" s="4"/>
      <c r="AQ149" s="7"/>
      <c r="AR149" s="4"/>
      <c r="AS149" s="4"/>
      <c r="AT149" s="4"/>
    </row>
    <row r="150" spans="1:46" x14ac:dyDescent="0.2">
      <c r="A150" s="1" t="s">
        <v>14</v>
      </c>
      <c r="B150" s="1" t="s">
        <v>23</v>
      </c>
      <c r="C150" s="2">
        <v>12200</v>
      </c>
      <c r="AK150" s="4"/>
      <c r="AL150" s="7"/>
      <c r="AM150" s="7"/>
      <c r="AN150" s="4"/>
      <c r="AO150" s="4"/>
      <c r="AP150" s="4"/>
      <c r="AQ150" s="7"/>
      <c r="AR150" s="4"/>
      <c r="AS150" s="4"/>
      <c r="AT150" s="4"/>
    </row>
    <row r="151" spans="1:46" x14ac:dyDescent="0.2">
      <c r="A151" s="1" t="s">
        <v>14</v>
      </c>
      <c r="B151" s="1" t="s">
        <v>24</v>
      </c>
      <c r="C151" s="2">
        <v>3880</v>
      </c>
      <c r="AK151" s="4"/>
      <c r="AL151" s="7"/>
      <c r="AM151" s="7"/>
      <c r="AN151" s="4"/>
      <c r="AO151" s="4"/>
      <c r="AP151" s="4"/>
      <c r="AQ151" s="7"/>
      <c r="AR151" s="4"/>
      <c r="AS151" s="4"/>
      <c r="AT151" s="4"/>
    </row>
    <row r="152" spans="1:46" x14ac:dyDescent="0.2">
      <c r="A152" s="1" t="s">
        <v>14</v>
      </c>
      <c r="B152" s="1" t="s">
        <v>25</v>
      </c>
      <c r="C152" s="2">
        <v>987</v>
      </c>
      <c r="AK152" s="4"/>
      <c r="AL152" s="7"/>
      <c r="AM152" s="7"/>
      <c r="AN152" s="4"/>
      <c r="AO152" s="4"/>
      <c r="AP152" s="4"/>
      <c r="AQ152" s="7"/>
      <c r="AR152" s="4"/>
      <c r="AS152" s="4"/>
      <c r="AT152" s="4"/>
    </row>
    <row r="153" spans="1:46" x14ac:dyDescent="0.2">
      <c r="A153" s="1" t="s">
        <v>14</v>
      </c>
      <c r="B153" s="1" t="s">
        <v>26</v>
      </c>
      <c r="C153" s="2">
        <v>0</v>
      </c>
      <c r="AK153" s="4"/>
      <c r="AL153" s="7"/>
      <c r="AM153" s="7"/>
      <c r="AN153" s="4"/>
      <c r="AO153" s="4"/>
      <c r="AP153" s="4"/>
      <c r="AQ153" s="7"/>
      <c r="AR153" s="4"/>
      <c r="AS153" s="4"/>
      <c r="AT153" s="4"/>
    </row>
    <row r="154" spans="1:46" x14ac:dyDescent="0.2">
      <c r="A154" s="1" t="s">
        <v>15</v>
      </c>
      <c r="B154" s="1" t="s">
        <v>17</v>
      </c>
      <c r="C154" s="2">
        <v>44900</v>
      </c>
      <c r="D154" s="4">
        <f>C154/$C154*100</f>
        <v>100</v>
      </c>
      <c r="E154" s="4">
        <f>C155/$C154*100</f>
        <v>57.01559020044543</v>
      </c>
      <c r="F154" s="4">
        <f>C156/$C154*100</f>
        <v>10.64587973273942</v>
      </c>
      <c r="G154" s="4">
        <f>C157/$C154*100</f>
        <v>17.193763919821826</v>
      </c>
      <c r="H154" s="4">
        <f>C158/$C154*100</f>
        <v>6.9042316258351892</v>
      </c>
      <c r="I154" s="4">
        <f>C159/$C154*100</f>
        <v>2.0645879732739418</v>
      </c>
      <c r="J154" s="4">
        <f>C160/$C154*100</f>
        <v>5.7906458797327396</v>
      </c>
      <c r="K154" s="4">
        <f>C161/$C154*100</f>
        <v>2.1336302895322938</v>
      </c>
      <c r="L154" s="4">
        <f>C162/$C154*100</f>
        <v>0</v>
      </c>
      <c r="M154" s="4">
        <f>C163/$C154*100</f>
        <v>0</v>
      </c>
      <c r="O154" s="1">
        <f t="array" ref="O154:X154">MMULT(D154:M154,Q10_matrix)</f>
        <v>1</v>
      </c>
      <c r="P154" s="1">
        <v>2.2892220412414566E-2</v>
      </c>
      <c r="Q154" s="1">
        <v>-1.6392666579897366E-2</v>
      </c>
      <c r="R154" s="1">
        <v>1.4204098582016378E-2</v>
      </c>
      <c r="S154" s="1">
        <v>-5.3576177527040886E-3</v>
      </c>
      <c r="T154" s="1">
        <v>1.2898224003965588E-2</v>
      </c>
      <c r="U154" s="1">
        <v>2.455754630084165E-2</v>
      </c>
      <c r="V154" s="1">
        <v>-1.250914808506275E-2</v>
      </c>
      <c r="W154" s="1">
        <v>-3.5233536678926595E-3</v>
      </c>
      <c r="X154" s="1">
        <v>-1.6903538540869673E-3</v>
      </c>
      <c r="Y154" s="10" t="s">
        <v>15</v>
      </c>
      <c r="Z154" s="6">
        <f t="shared" ref="Z154:AI154" si="33">O154/SUM($O154:$X154)*100</f>
        <v>96.610988042863994</v>
      </c>
      <c r="AA154" s="12">
        <f t="shared" si="33"/>
        <v>2.2116400325383907</v>
      </c>
      <c r="AB154" s="12">
        <f t="shared" si="33"/>
        <v>-1.5837117149411206</v>
      </c>
      <c r="AC154" s="6">
        <f t="shared" si="33"/>
        <v>1.3722719982668456</v>
      </c>
      <c r="AD154" s="6">
        <f t="shared" si="33"/>
        <v>-0.51760474464473061</v>
      </c>
      <c r="AE154" s="6">
        <f t="shared" si="33"/>
        <v>1.2461101650213007</v>
      </c>
      <c r="AF154" s="12">
        <f t="shared" si="33"/>
        <v>2.3725288120326917</v>
      </c>
      <c r="AG154" s="6">
        <f t="shared" si="33"/>
        <v>-1.2085211560724123</v>
      </c>
      <c r="AH154" s="6">
        <f t="shared" si="33"/>
        <v>-0.34039467907955873</v>
      </c>
      <c r="AI154" s="6">
        <f t="shared" si="33"/>
        <v>-0.16330675598540506</v>
      </c>
      <c r="AK154" s="4"/>
      <c r="AL154" s="7"/>
      <c r="AM154" s="7"/>
      <c r="AN154" s="4"/>
      <c r="AO154" s="4"/>
      <c r="AP154" s="4"/>
      <c r="AQ154" s="7"/>
      <c r="AR154" s="4"/>
      <c r="AS154" s="4"/>
      <c r="AT154" s="4"/>
    </row>
    <row r="155" spans="1:46" x14ac:dyDescent="0.2">
      <c r="A155" s="1" t="s">
        <v>15</v>
      </c>
      <c r="B155" s="1" t="s">
        <v>18</v>
      </c>
      <c r="C155" s="2">
        <v>25600</v>
      </c>
      <c r="AK155" s="4"/>
      <c r="AL155" s="7"/>
      <c r="AM155" s="7"/>
      <c r="AN155" s="4"/>
      <c r="AO155" s="4"/>
      <c r="AP155" s="4"/>
      <c r="AQ155" s="7"/>
      <c r="AR155" s="4"/>
      <c r="AS155" s="4"/>
      <c r="AT155" s="4"/>
    </row>
    <row r="156" spans="1:46" x14ac:dyDescent="0.2">
      <c r="A156" s="1" t="s">
        <v>15</v>
      </c>
      <c r="B156" s="1" t="s">
        <v>19</v>
      </c>
      <c r="C156" s="2">
        <v>4780</v>
      </c>
      <c r="AK156" s="4"/>
      <c r="AL156" s="7"/>
      <c r="AM156" s="7"/>
      <c r="AN156" s="4"/>
      <c r="AO156" s="4"/>
      <c r="AP156" s="4"/>
      <c r="AQ156" s="7"/>
      <c r="AR156" s="4"/>
      <c r="AS156" s="4"/>
      <c r="AT156" s="4"/>
    </row>
    <row r="157" spans="1:46" x14ac:dyDescent="0.2">
      <c r="A157" s="1" t="s">
        <v>15</v>
      </c>
      <c r="B157" s="1" t="s">
        <v>20</v>
      </c>
      <c r="C157" s="2">
        <v>7720</v>
      </c>
      <c r="AK157" s="4"/>
      <c r="AL157" s="7"/>
      <c r="AM157" s="7"/>
      <c r="AN157" s="4"/>
      <c r="AO157" s="4"/>
      <c r="AP157" s="4"/>
      <c r="AQ157" s="7"/>
      <c r="AR157" s="4"/>
      <c r="AS157" s="4"/>
      <c r="AT157" s="4"/>
    </row>
    <row r="158" spans="1:46" x14ac:dyDescent="0.2">
      <c r="A158" s="1" t="s">
        <v>15</v>
      </c>
      <c r="B158" s="1" t="s">
        <v>21</v>
      </c>
      <c r="C158" s="2">
        <v>3100</v>
      </c>
      <c r="AK158" s="4"/>
      <c r="AL158" s="7"/>
      <c r="AM158" s="7"/>
      <c r="AN158" s="4"/>
      <c r="AO158" s="4"/>
      <c r="AP158" s="4"/>
      <c r="AQ158" s="7"/>
      <c r="AR158" s="4"/>
      <c r="AS158" s="4"/>
      <c r="AT158" s="4"/>
    </row>
    <row r="159" spans="1:46" x14ac:dyDescent="0.2">
      <c r="A159" s="1" t="s">
        <v>15</v>
      </c>
      <c r="B159" s="1" t="s">
        <v>22</v>
      </c>
      <c r="C159" s="2">
        <v>927</v>
      </c>
      <c r="AK159" s="4"/>
      <c r="AL159" s="7"/>
      <c r="AM159" s="7"/>
      <c r="AN159" s="4"/>
      <c r="AO159" s="4"/>
      <c r="AP159" s="4"/>
      <c r="AQ159" s="7"/>
      <c r="AR159" s="4"/>
      <c r="AS159" s="4"/>
      <c r="AT159" s="4"/>
    </row>
    <row r="160" spans="1:46" x14ac:dyDescent="0.2">
      <c r="A160" s="1" t="s">
        <v>15</v>
      </c>
      <c r="B160" s="1" t="s">
        <v>23</v>
      </c>
      <c r="C160" s="2">
        <v>2600</v>
      </c>
      <c r="AK160" s="4"/>
      <c r="AL160" s="7"/>
      <c r="AM160" s="7"/>
      <c r="AN160" s="4"/>
      <c r="AO160" s="4"/>
      <c r="AP160" s="4"/>
      <c r="AQ160" s="7"/>
      <c r="AR160" s="4"/>
      <c r="AS160" s="4"/>
      <c r="AT160" s="4"/>
    </row>
    <row r="161" spans="1:48" x14ac:dyDescent="0.2">
      <c r="A161" s="1" t="s">
        <v>15</v>
      </c>
      <c r="B161" s="1" t="s">
        <v>24</v>
      </c>
      <c r="C161" s="2">
        <v>958</v>
      </c>
      <c r="AK161" s="4"/>
      <c r="AL161" s="7"/>
      <c r="AM161" s="7"/>
      <c r="AN161" s="4"/>
      <c r="AO161" s="4"/>
      <c r="AP161" s="4"/>
      <c r="AQ161" s="7"/>
      <c r="AR161" s="4"/>
      <c r="AS161" s="4"/>
      <c r="AT161" s="4"/>
    </row>
    <row r="162" spans="1:48" x14ac:dyDescent="0.2">
      <c r="A162" s="1" t="s">
        <v>15</v>
      </c>
      <c r="B162" s="1" t="s">
        <v>25</v>
      </c>
      <c r="C162" s="2">
        <v>0</v>
      </c>
      <c r="AK162" s="4"/>
      <c r="AL162" s="7"/>
      <c r="AM162" s="7"/>
      <c r="AN162" s="4"/>
      <c r="AO162" s="4"/>
      <c r="AP162" s="4"/>
      <c r="AQ162" s="7"/>
      <c r="AR162" s="4"/>
      <c r="AS162" s="4"/>
      <c r="AT162" s="4"/>
    </row>
    <row r="163" spans="1:48" x14ac:dyDescent="0.2">
      <c r="A163" s="1" t="s">
        <v>15</v>
      </c>
      <c r="B163" s="1" t="s">
        <v>26</v>
      </c>
      <c r="C163" s="2">
        <v>0</v>
      </c>
      <c r="AK163" s="4"/>
      <c r="AL163" s="7"/>
      <c r="AM163" s="7"/>
      <c r="AN163" s="4"/>
      <c r="AO163" s="4"/>
      <c r="AP163" s="4"/>
      <c r="AQ163" s="7"/>
      <c r="AR163" s="4"/>
      <c r="AS163" s="4"/>
      <c r="AT163" s="4"/>
    </row>
    <row r="164" spans="1:48" x14ac:dyDescent="0.2">
      <c r="AK164" s="4"/>
      <c r="AL164" s="7"/>
      <c r="AM164" s="7"/>
      <c r="AN164" s="4"/>
      <c r="AO164" s="4"/>
      <c r="AP164" s="4"/>
      <c r="AQ164" s="7"/>
      <c r="AR164" s="4"/>
      <c r="AS164" s="4"/>
      <c r="AT164" s="4"/>
    </row>
    <row r="165" spans="1:48" x14ac:dyDescent="0.2">
      <c r="AK165" s="4"/>
      <c r="AL165" s="7"/>
      <c r="AM165" s="7"/>
      <c r="AN165" s="4"/>
      <c r="AO165" s="4"/>
      <c r="AP165" s="4"/>
      <c r="AQ165" s="7"/>
      <c r="AR165" s="4"/>
      <c r="AS165" s="4"/>
      <c r="AT165" s="4"/>
    </row>
    <row r="166" spans="1:48" x14ac:dyDescent="0.2">
      <c r="AK166" s="4"/>
      <c r="AL166" s="7"/>
      <c r="AM166" s="7"/>
      <c r="AN166" s="4"/>
      <c r="AO166" s="4"/>
      <c r="AP166" s="4"/>
      <c r="AQ166" s="7"/>
      <c r="AR166" s="4"/>
      <c r="AS166" s="4"/>
      <c r="AT166" s="4"/>
    </row>
    <row r="167" spans="1:48" x14ac:dyDescent="0.2">
      <c r="AK167" s="4"/>
      <c r="AL167" s="7"/>
      <c r="AM167" s="7"/>
      <c r="AN167" s="4"/>
      <c r="AO167" s="4"/>
      <c r="AP167" s="4"/>
      <c r="AQ167" s="7"/>
      <c r="AR167" s="4"/>
      <c r="AS167" s="4"/>
      <c r="AT167" s="4"/>
    </row>
    <row r="168" spans="1:48" x14ac:dyDescent="0.2">
      <c r="A168" s="1" t="s">
        <v>32</v>
      </c>
      <c r="B168" s="1">
        <v>100</v>
      </c>
      <c r="C168" s="4">
        <f t="shared" ref="C168:K168" si="34">E4</f>
        <v>54.726368159203972</v>
      </c>
      <c r="D168" s="4">
        <f t="shared" si="34"/>
        <v>11.032338308457712</v>
      </c>
      <c r="E168" s="4">
        <f t="shared" si="34"/>
        <v>16.417910447761194</v>
      </c>
      <c r="F168" s="4">
        <f t="shared" si="34"/>
        <v>6.467661691542288</v>
      </c>
      <c r="G168" s="4">
        <f t="shared" si="34"/>
        <v>1.0323383084577116</v>
      </c>
      <c r="H168" s="4">
        <f t="shared" si="34"/>
        <v>2.5373134328358207</v>
      </c>
      <c r="I168" s="4">
        <f t="shared" si="34"/>
        <v>1.8532338308457712</v>
      </c>
      <c r="J168" s="4">
        <f t="shared" si="34"/>
        <v>0.57338308457711451</v>
      </c>
      <c r="K168" s="4">
        <f t="shared" si="34"/>
        <v>0</v>
      </c>
      <c r="L168" s="4"/>
      <c r="M168" s="4"/>
      <c r="N168" s="4"/>
      <c r="O168" s="4"/>
      <c r="P168" s="4"/>
      <c r="Q168" s="4"/>
      <c r="R168" s="4"/>
      <c r="S168" s="4"/>
      <c r="AG168" s="4"/>
      <c r="AI168" s="8"/>
      <c r="AK168" s="13"/>
      <c r="AL168" s="7"/>
      <c r="AM168" s="13"/>
      <c r="AN168" s="4"/>
      <c r="AO168" s="13"/>
      <c r="AP168" s="13"/>
      <c r="AQ168" s="7"/>
      <c r="AR168" s="4"/>
      <c r="AS168" s="4"/>
      <c r="AT168" s="13"/>
      <c r="AU168" s="4"/>
      <c r="AV168" s="18"/>
    </row>
    <row r="169" spans="1:48" x14ac:dyDescent="0.2">
      <c r="B169" s="1">
        <v>0</v>
      </c>
      <c r="C169" s="4">
        <f>B168</f>
        <v>100</v>
      </c>
      <c r="D169" s="4">
        <f t="shared" ref="D169:K169" si="35">C168</f>
        <v>54.726368159203972</v>
      </c>
      <c r="E169" s="4">
        <f t="shared" si="35"/>
        <v>11.032338308457712</v>
      </c>
      <c r="F169" s="4">
        <f t="shared" si="35"/>
        <v>16.417910447761194</v>
      </c>
      <c r="G169" s="4">
        <f t="shared" si="35"/>
        <v>6.467661691542288</v>
      </c>
      <c r="H169" s="4">
        <f t="shared" si="35"/>
        <v>1.0323383084577116</v>
      </c>
      <c r="I169" s="4">
        <f t="shared" si="35"/>
        <v>2.5373134328358207</v>
      </c>
      <c r="J169" s="4">
        <f t="shared" si="35"/>
        <v>1.8532338308457712</v>
      </c>
      <c r="K169" s="4">
        <f t="shared" si="35"/>
        <v>0.57338308457711451</v>
      </c>
      <c r="L169" s="4"/>
      <c r="M169" s="4"/>
      <c r="N169" s="4"/>
      <c r="O169" s="4"/>
      <c r="P169" s="4"/>
      <c r="Q169" s="4"/>
      <c r="R169" s="4"/>
      <c r="S169" s="4"/>
      <c r="AH169" s="4"/>
      <c r="AI169" s="7"/>
      <c r="AJ169" s="4"/>
      <c r="AK169" s="13"/>
      <c r="AL169" s="7"/>
      <c r="AM169" s="13"/>
      <c r="AN169" s="4"/>
      <c r="AO169" s="13"/>
      <c r="AP169" s="13"/>
      <c r="AQ169" s="7"/>
      <c r="AR169" s="4"/>
      <c r="AS169" s="4"/>
      <c r="AT169" s="13"/>
      <c r="AU169" s="4"/>
      <c r="AV169" s="18"/>
    </row>
    <row r="170" spans="1:48" x14ac:dyDescent="0.2">
      <c r="B170" s="1">
        <v>0</v>
      </c>
      <c r="C170" s="1">
        <v>0</v>
      </c>
      <c r="D170" s="4">
        <f>B168</f>
        <v>100</v>
      </c>
      <c r="E170" s="4">
        <f t="shared" ref="E170:K170" si="36">C168</f>
        <v>54.726368159203972</v>
      </c>
      <c r="F170" s="4">
        <f t="shared" si="36"/>
        <v>11.032338308457712</v>
      </c>
      <c r="G170" s="4">
        <f t="shared" si="36"/>
        <v>16.417910447761194</v>
      </c>
      <c r="H170" s="4">
        <f t="shared" si="36"/>
        <v>6.467661691542288</v>
      </c>
      <c r="I170" s="4">
        <f t="shared" si="36"/>
        <v>1.0323383084577116</v>
      </c>
      <c r="J170" s="4">
        <f t="shared" si="36"/>
        <v>2.5373134328358207</v>
      </c>
      <c r="K170" s="4">
        <f t="shared" si="36"/>
        <v>1.8532338308457712</v>
      </c>
      <c r="L170" s="4"/>
      <c r="M170" s="4"/>
      <c r="N170" s="4"/>
      <c r="O170" s="4"/>
      <c r="P170" s="4"/>
      <c r="Q170" s="4"/>
      <c r="R170" s="4"/>
      <c r="S170" s="4"/>
      <c r="AH170" s="4"/>
      <c r="AI170" s="7"/>
      <c r="AJ170" s="4"/>
      <c r="AK170" s="13"/>
      <c r="AL170" s="7"/>
      <c r="AM170" s="13"/>
      <c r="AN170" s="4"/>
      <c r="AO170" s="13"/>
      <c r="AP170" s="13"/>
      <c r="AQ170" s="7"/>
      <c r="AR170" s="4"/>
      <c r="AS170" s="4"/>
      <c r="AT170" s="13"/>
      <c r="AU170" s="4"/>
      <c r="AV170" s="18"/>
    </row>
    <row r="171" spans="1:48" x14ac:dyDescent="0.2">
      <c r="B171" s="1">
        <v>0</v>
      </c>
      <c r="C171" s="1">
        <v>0</v>
      </c>
      <c r="D171" s="1">
        <v>0</v>
      </c>
      <c r="E171" s="4">
        <f>B168</f>
        <v>100</v>
      </c>
      <c r="F171" s="4">
        <f t="shared" ref="F171:K171" si="37">C168</f>
        <v>54.726368159203972</v>
      </c>
      <c r="G171" s="4">
        <f t="shared" si="37"/>
        <v>11.032338308457712</v>
      </c>
      <c r="H171" s="4">
        <f t="shared" si="37"/>
        <v>16.417910447761194</v>
      </c>
      <c r="I171" s="4">
        <f t="shared" si="37"/>
        <v>6.467661691542288</v>
      </c>
      <c r="J171" s="4">
        <f t="shared" si="37"/>
        <v>1.0323383084577116</v>
      </c>
      <c r="K171" s="4">
        <f t="shared" si="37"/>
        <v>2.5373134328358207</v>
      </c>
      <c r="L171" s="4"/>
      <c r="M171" s="4"/>
      <c r="N171" s="4"/>
      <c r="O171" s="4"/>
      <c r="P171" s="4"/>
      <c r="Q171" s="4"/>
      <c r="R171" s="4"/>
      <c r="S171" s="4"/>
      <c r="AI171" s="8"/>
      <c r="AK171" s="13"/>
      <c r="AL171" s="7"/>
      <c r="AM171" s="13"/>
      <c r="AN171" s="4"/>
      <c r="AO171" s="13"/>
      <c r="AP171" s="13"/>
      <c r="AQ171" s="7"/>
      <c r="AR171" s="4"/>
      <c r="AS171" s="4"/>
      <c r="AT171" s="13"/>
      <c r="AV171" s="15"/>
    </row>
    <row r="172" spans="1:48" x14ac:dyDescent="0.2">
      <c r="B172" s="1">
        <v>0</v>
      </c>
      <c r="C172" s="1">
        <v>0</v>
      </c>
      <c r="D172" s="1">
        <v>0</v>
      </c>
      <c r="E172" s="1">
        <v>0</v>
      </c>
      <c r="F172" s="4">
        <f t="shared" ref="F172:K172" si="38">B168</f>
        <v>100</v>
      </c>
      <c r="G172" s="4">
        <f t="shared" si="38"/>
        <v>54.726368159203972</v>
      </c>
      <c r="H172" s="4">
        <f t="shared" si="38"/>
        <v>11.032338308457712</v>
      </c>
      <c r="I172" s="4">
        <f t="shared" si="38"/>
        <v>16.417910447761194</v>
      </c>
      <c r="J172" s="4">
        <f t="shared" si="38"/>
        <v>6.467661691542288</v>
      </c>
      <c r="K172" s="4">
        <f t="shared" si="38"/>
        <v>1.0323383084577116</v>
      </c>
      <c r="L172" s="4"/>
      <c r="M172" s="4"/>
      <c r="N172" s="4"/>
      <c r="O172" s="4"/>
      <c r="P172" s="4"/>
      <c r="Q172" s="4"/>
      <c r="R172" s="4"/>
      <c r="S172" s="4"/>
      <c r="AI172" s="8"/>
      <c r="AK172" s="13"/>
      <c r="AL172" s="7"/>
      <c r="AM172" s="13"/>
      <c r="AN172" s="4"/>
      <c r="AO172" s="13"/>
      <c r="AP172" s="13"/>
      <c r="AQ172" s="7"/>
      <c r="AR172" s="4"/>
      <c r="AS172" s="4"/>
      <c r="AT172" s="13"/>
      <c r="AV172" s="15"/>
    </row>
    <row r="173" spans="1:48" x14ac:dyDescent="0.2"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4">
        <f>B168</f>
        <v>100</v>
      </c>
      <c r="H173" s="4">
        <f>C168</f>
        <v>54.726368159203972</v>
      </c>
      <c r="I173" s="4">
        <f>D168</f>
        <v>11.032338308457712</v>
      </c>
      <c r="J173" s="4">
        <f>E168</f>
        <v>16.417910447761194</v>
      </c>
      <c r="K173" s="4">
        <f>F168</f>
        <v>6.467661691542288</v>
      </c>
      <c r="L173" s="4"/>
      <c r="M173" s="4"/>
      <c r="N173" s="4"/>
      <c r="O173" s="4"/>
      <c r="P173" s="4"/>
      <c r="Q173" s="4"/>
      <c r="R173" s="4"/>
      <c r="S173" s="4"/>
      <c r="AI173" s="8"/>
      <c r="AK173" s="13"/>
      <c r="AL173" s="7"/>
      <c r="AM173" s="13"/>
      <c r="AN173" s="4"/>
      <c r="AO173" s="13"/>
      <c r="AP173" s="13"/>
      <c r="AQ173" s="7"/>
      <c r="AR173" s="4"/>
      <c r="AS173" s="4"/>
      <c r="AT173" s="13"/>
      <c r="AV173" s="15"/>
    </row>
    <row r="174" spans="1:48" x14ac:dyDescent="0.2"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4">
        <f>B168</f>
        <v>100</v>
      </c>
      <c r="I174" s="4">
        <f>C168</f>
        <v>54.726368159203972</v>
      </c>
      <c r="J174" s="4">
        <f>D168</f>
        <v>11.032338308457712</v>
      </c>
      <c r="K174" s="4">
        <f>E168</f>
        <v>16.417910447761194</v>
      </c>
      <c r="L174" s="4"/>
      <c r="M174" s="4"/>
      <c r="N174" s="4"/>
      <c r="O174" s="4"/>
      <c r="P174" s="4"/>
      <c r="Q174" s="4"/>
      <c r="R174" s="4"/>
      <c r="S174" s="4"/>
      <c r="AI174" s="8"/>
      <c r="AK174" s="13"/>
      <c r="AL174" s="7"/>
      <c r="AM174" s="13"/>
      <c r="AN174" s="4"/>
      <c r="AO174" s="13"/>
      <c r="AP174" s="13"/>
      <c r="AQ174" s="7"/>
      <c r="AR174" s="4"/>
      <c r="AS174" s="4"/>
      <c r="AT174" s="13"/>
      <c r="AV174" s="15"/>
    </row>
    <row r="175" spans="1:48" x14ac:dyDescent="0.2"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4">
        <f>B168</f>
        <v>100</v>
      </c>
      <c r="J175" s="4">
        <f>C168</f>
        <v>54.726368159203972</v>
      </c>
      <c r="K175" s="4">
        <f>D168</f>
        <v>11.032338308457712</v>
      </c>
      <c r="L175" s="4"/>
      <c r="M175" s="4"/>
      <c r="N175" s="4"/>
      <c r="O175" s="4"/>
      <c r="P175" s="4"/>
      <c r="Q175" s="4"/>
      <c r="R175" s="4"/>
      <c r="S175" s="4"/>
      <c r="AI175" s="8"/>
      <c r="AK175" s="13"/>
      <c r="AL175" s="7"/>
      <c r="AM175" s="13"/>
      <c r="AN175" s="4"/>
      <c r="AO175" s="13"/>
      <c r="AP175" s="13"/>
      <c r="AQ175" s="7"/>
      <c r="AR175" s="4"/>
      <c r="AS175" s="4"/>
      <c r="AT175" s="13"/>
      <c r="AV175" s="15"/>
    </row>
    <row r="176" spans="1:48" x14ac:dyDescent="0.2"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4">
        <f>B168</f>
        <v>100</v>
      </c>
      <c r="K176" s="4">
        <f>C168</f>
        <v>54.726368159203972</v>
      </c>
      <c r="L176" s="4"/>
      <c r="M176" s="4"/>
      <c r="N176" s="4"/>
      <c r="O176" s="4"/>
      <c r="P176" s="4"/>
      <c r="Q176" s="4"/>
      <c r="R176" s="4"/>
      <c r="S176" s="4"/>
      <c r="AI176" s="8"/>
      <c r="AK176" s="10"/>
      <c r="AM176" s="10"/>
      <c r="AO176" s="10"/>
      <c r="AP176" s="10"/>
      <c r="AT176" s="10"/>
      <c r="AV176" s="15"/>
    </row>
    <row r="177" spans="1:48" x14ac:dyDescent="0.2"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4">
        <f>B168</f>
        <v>100</v>
      </c>
      <c r="L177" s="4"/>
      <c r="M177" s="4"/>
      <c r="N177" s="4"/>
      <c r="O177" s="4"/>
      <c r="P177" s="4"/>
      <c r="Q177" s="4"/>
      <c r="R177" s="4"/>
      <c r="S177" s="4"/>
      <c r="AI177" s="8"/>
      <c r="AK177" s="10"/>
      <c r="AM177" s="10"/>
      <c r="AO177" s="10"/>
      <c r="AP177" s="10"/>
      <c r="AT177" s="10"/>
      <c r="AV177" s="15"/>
    </row>
    <row r="178" spans="1:48" x14ac:dyDescent="0.2">
      <c r="L178" s="4"/>
      <c r="M178" s="4"/>
      <c r="N178" s="4"/>
      <c r="O178" s="4"/>
      <c r="P178" s="4"/>
      <c r="Q178" s="4"/>
      <c r="R178" s="4"/>
      <c r="S178" s="4"/>
      <c r="AI178" s="8"/>
      <c r="AK178" s="10"/>
      <c r="AM178" s="10"/>
      <c r="AO178" s="10"/>
      <c r="AP178" s="10"/>
      <c r="AT178" s="10"/>
      <c r="AV178" s="15"/>
    </row>
    <row r="179" spans="1:48" x14ac:dyDescent="0.2">
      <c r="M179" s="4"/>
      <c r="N179" s="4"/>
      <c r="O179" s="4"/>
      <c r="P179" s="4"/>
      <c r="Q179" s="4"/>
      <c r="R179" s="4"/>
      <c r="S179" s="4"/>
      <c r="AI179" s="8"/>
      <c r="AK179" s="10"/>
      <c r="AM179" s="10"/>
      <c r="AO179" s="10"/>
      <c r="AP179" s="10"/>
      <c r="AT179" s="10"/>
      <c r="AV179" s="15"/>
    </row>
    <row r="180" spans="1:48" x14ac:dyDescent="0.2">
      <c r="N180" s="4"/>
      <c r="O180" s="4"/>
      <c r="P180" s="4"/>
      <c r="Q180" s="4"/>
      <c r="R180" s="4"/>
      <c r="S180" s="4"/>
      <c r="AI180" s="8"/>
      <c r="AK180" s="10"/>
      <c r="AM180" s="10"/>
      <c r="AO180" s="10"/>
      <c r="AP180" s="10"/>
      <c r="AT180" s="10"/>
      <c r="AV180" s="15"/>
    </row>
    <row r="181" spans="1:48" x14ac:dyDescent="0.2">
      <c r="O181" s="4"/>
      <c r="P181" s="4"/>
      <c r="Q181" s="4"/>
      <c r="R181" s="4"/>
      <c r="S181" s="4"/>
      <c r="AI181" s="8"/>
      <c r="AK181" s="10"/>
      <c r="AM181" s="10"/>
      <c r="AO181" s="10"/>
      <c r="AP181" s="10"/>
      <c r="AT181" s="10"/>
      <c r="AV181" s="15"/>
    </row>
    <row r="182" spans="1:48" x14ac:dyDescent="0.2">
      <c r="P182" s="4"/>
      <c r="Q182" s="4"/>
      <c r="R182" s="4"/>
      <c r="S182" s="4"/>
      <c r="AI182" s="8"/>
      <c r="AK182" s="10"/>
      <c r="AM182" s="10"/>
      <c r="AO182" s="10"/>
      <c r="AP182" s="10"/>
      <c r="AT182" s="10"/>
      <c r="AV182" s="15"/>
    </row>
    <row r="183" spans="1:48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AI183" s="8"/>
      <c r="AK183" s="10"/>
      <c r="AM183" s="10"/>
      <c r="AO183" s="10"/>
      <c r="AP183" s="10"/>
      <c r="AT183" s="10"/>
      <c r="AV183" s="15"/>
    </row>
    <row r="184" spans="1:48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AI184" s="8"/>
      <c r="AK184" s="10"/>
      <c r="AM184" s="10"/>
      <c r="AO184" s="10"/>
      <c r="AP184" s="10"/>
      <c r="AT184" s="10"/>
      <c r="AV184" s="15"/>
    </row>
    <row r="185" spans="1:48" x14ac:dyDescent="0.2">
      <c r="A185" s="1" t="s">
        <v>33</v>
      </c>
      <c r="B185" s="1">
        <f t="array" ref="B185:K194">MINVERSE(B168:K177)</f>
        <v>0.01</v>
      </c>
      <c r="C185" s="4">
        <v>-5.4726368159203976E-3</v>
      </c>
      <c r="D185" s="4">
        <v>1.8917415410509635E-3</v>
      </c>
      <c r="E185" s="4">
        <v>-2.0733126772267221E-3</v>
      </c>
      <c r="F185" s="4">
        <v>1.1776718445149624E-3</v>
      </c>
      <c r="G185" s="4">
        <v>-4.7562878869084545E-4</v>
      </c>
      <c r="H185" s="4">
        <v>1.5117757866531267E-4</v>
      </c>
      <c r="I185" s="4">
        <v>-1.5550988689302486E-4</v>
      </c>
      <c r="J185" s="4">
        <v>8.7833606391153379E-5</v>
      </c>
      <c r="K185" s="4">
        <v>1.1799758518770059E-5</v>
      </c>
      <c r="L185" s="4"/>
      <c r="M185" s="4"/>
      <c r="N185" s="4"/>
      <c r="O185" s="4"/>
      <c r="P185" s="4"/>
      <c r="Q185" s="4"/>
      <c r="R185" s="4"/>
      <c r="S185" s="4"/>
      <c r="AI185" s="8"/>
      <c r="AK185" s="10"/>
      <c r="AM185" s="10"/>
      <c r="AO185" s="10"/>
      <c r="AP185" s="10"/>
      <c r="AT185" s="10"/>
      <c r="AV185" s="15"/>
    </row>
    <row r="186" spans="1:48" x14ac:dyDescent="0.2">
      <c r="B186" s="1">
        <v>0</v>
      </c>
      <c r="C186" s="4">
        <v>0.01</v>
      </c>
      <c r="D186" s="4">
        <v>-5.4726368159203976E-3</v>
      </c>
      <c r="E186" s="4">
        <v>1.8917415410509635E-3</v>
      </c>
      <c r="F186" s="4">
        <v>-2.0733126772267221E-3</v>
      </c>
      <c r="G186" s="4">
        <v>1.1776718445149624E-3</v>
      </c>
      <c r="H186" s="4">
        <v>-4.7562878869084545E-4</v>
      </c>
      <c r="I186" s="4">
        <v>1.5117757866531267E-4</v>
      </c>
      <c r="J186" s="4">
        <v>-1.5550988689302486E-4</v>
      </c>
      <c r="K186" s="4">
        <v>8.7833606391153379E-5</v>
      </c>
      <c r="L186" s="4"/>
      <c r="M186" s="4"/>
      <c r="N186" s="4"/>
      <c r="O186" s="4"/>
      <c r="P186" s="4"/>
      <c r="Q186" s="4"/>
      <c r="R186" s="4"/>
      <c r="S186" s="4"/>
      <c r="AI186" s="8"/>
      <c r="AK186" s="10"/>
      <c r="AM186" s="10"/>
      <c r="AO186" s="10"/>
      <c r="AP186" s="10"/>
      <c r="AT186" s="10"/>
      <c r="AV186" s="15"/>
    </row>
    <row r="187" spans="1:48" x14ac:dyDescent="0.2">
      <c r="B187" s="1">
        <v>0</v>
      </c>
      <c r="C187" s="4">
        <v>0</v>
      </c>
      <c r="D187" s="4">
        <v>0.01</v>
      </c>
      <c r="E187" s="4">
        <v>-5.4726368159203976E-3</v>
      </c>
      <c r="F187" s="4">
        <v>1.8917415410509635E-3</v>
      </c>
      <c r="G187" s="4">
        <v>-2.0733126772267221E-3</v>
      </c>
      <c r="H187" s="4">
        <v>1.1776718445149624E-3</v>
      </c>
      <c r="I187" s="4">
        <v>-4.7562878869084545E-4</v>
      </c>
      <c r="J187" s="4">
        <v>1.5117757866531267E-4</v>
      </c>
      <c r="K187" s="4">
        <v>-1.5550988689302486E-4</v>
      </c>
      <c r="L187" s="4"/>
      <c r="M187" s="4"/>
      <c r="N187" s="4"/>
      <c r="O187" s="4"/>
      <c r="P187" s="4"/>
      <c r="Q187" s="4"/>
      <c r="R187" s="4"/>
      <c r="S187" s="4"/>
      <c r="AI187" s="8"/>
      <c r="AK187" s="10"/>
      <c r="AM187" s="10"/>
      <c r="AO187" s="10"/>
      <c r="AP187" s="10"/>
      <c r="AT187" s="10"/>
      <c r="AV187" s="15"/>
    </row>
    <row r="188" spans="1:48" x14ac:dyDescent="0.2">
      <c r="B188" s="1">
        <v>0</v>
      </c>
      <c r="C188" s="4">
        <v>0</v>
      </c>
      <c r="D188" s="4">
        <v>0</v>
      </c>
      <c r="E188" s="4">
        <v>0.01</v>
      </c>
      <c r="F188" s="4">
        <v>-5.4726368159203976E-3</v>
      </c>
      <c r="G188" s="4">
        <v>1.8917415410509635E-3</v>
      </c>
      <c r="H188" s="4">
        <v>-2.0733126772267221E-3</v>
      </c>
      <c r="I188" s="4">
        <v>1.1776718445149624E-3</v>
      </c>
      <c r="J188" s="4">
        <v>-4.7562878869084545E-4</v>
      </c>
      <c r="K188" s="4">
        <v>1.5117757866531267E-4</v>
      </c>
      <c r="L188" s="4"/>
      <c r="M188" s="4"/>
      <c r="N188" s="4"/>
      <c r="O188" s="4"/>
      <c r="P188" s="4"/>
      <c r="Q188" s="4"/>
      <c r="R188" s="4"/>
      <c r="S188" s="4"/>
      <c r="AI188" s="8"/>
      <c r="AK188" s="10"/>
      <c r="AM188" s="10"/>
      <c r="AO188" s="10"/>
      <c r="AP188" s="10"/>
      <c r="AT188" s="10"/>
      <c r="AV188" s="15"/>
    </row>
    <row r="189" spans="1:48" x14ac:dyDescent="0.2">
      <c r="B189" s="1">
        <v>0</v>
      </c>
      <c r="C189" s="4">
        <v>0</v>
      </c>
      <c r="D189" s="4">
        <v>0</v>
      </c>
      <c r="E189" s="4">
        <v>0</v>
      </c>
      <c r="F189" s="4">
        <v>0.01</v>
      </c>
      <c r="G189" s="4">
        <v>-5.4726368159203976E-3</v>
      </c>
      <c r="H189" s="4">
        <v>1.8917415410509635E-3</v>
      </c>
      <c r="I189" s="4">
        <v>-2.0733126772267221E-3</v>
      </c>
      <c r="J189" s="4">
        <v>1.1776718445149624E-3</v>
      </c>
      <c r="K189" s="4">
        <v>-4.7562878869084545E-4</v>
      </c>
      <c r="L189" s="4"/>
      <c r="M189" s="4"/>
      <c r="N189" s="4"/>
      <c r="O189" s="4"/>
      <c r="P189" s="4"/>
      <c r="Q189" s="4"/>
      <c r="R189" s="4"/>
      <c r="S189" s="4"/>
      <c r="AI189" s="8"/>
      <c r="AK189" s="10"/>
      <c r="AM189" s="10"/>
      <c r="AO189" s="10"/>
      <c r="AP189" s="10"/>
      <c r="AT189" s="10"/>
      <c r="AV189" s="15"/>
    </row>
    <row r="190" spans="1:48" x14ac:dyDescent="0.2">
      <c r="B190" s="1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0.01</v>
      </c>
      <c r="H190" s="4">
        <v>-5.4726368159203976E-3</v>
      </c>
      <c r="I190" s="4">
        <v>1.8917415410509635E-3</v>
      </c>
      <c r="J190" s="4">
        <v>-2.0733126772267221E-3</v>
      </c>
      <c r="K190" s="4">
        <v>1.1776718445149624E-3</v>
      </c>
      <c r="L190" s="4"/>
      <c r="M190" s="4"/>
      <c r="N190" s="4"/>
      <c r="O190" s="4"/>
      <c r="P190" s="4"/>
      <c r="Q190" s="4"/>
      <c r="R190" s="4"/>
      <c r="S190" s="4"/>
      <c r="AI190" s="8"/>
      <c r="AK190" s="10"/>
      <c r="AM190" s="10"/>
      <c r="AO190" s="10"/>
      <c r="AP190" s="10"/>
      <c r="AT190" s="10"/>
      <c r="AV190" s="15"/>
    </row>
    <row r="191" spans="1:48" x14ac:dyDescent="0.2">
      <c r="B191" s="1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0.01</v>
      </c>
      <c r="I191" s="4">
        <v>-5.4726368159203976E-3</v>
      </c>
      <c r="J191" s="4">
        <v>1.8917415410509635E-3</v>
      </c>
      <c r="K191" s="4">
        <v>-2.0733126772267221E-3</v>
      </c>
      <c r="L191" s="4"/>
      <c r="M191" s="4"/>
      <c r="N191" s="4"/>
      <c r="O191" s="4"/>
      <c r="P191" s="4"/>
      <c r="Q191" s="4"/>
      <c r="R191" s="4"/>
      <c r="S191" s="4"/>
      <c r="AI191" s="8"/>
      <c r="AK191" s="10"/>
      <c r="AM191" s="10"/>
      <c r="AO191" s="10"/>
      <c r="AP191" s="10"/>
      <c r="AT191" s="10"/>
      <c r="AV191" s="15"/>
    </row>
    <row r="192" spans="1:48" x14ac:dyDescent="0.2">
      <c r="B192" s="1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0.01</v>
      </c>
      <c r="J192" s="4">
        <v>-5.4726368159203976E-3</v>
      </c>
      <c r="K192" s="4">
        <v>1.8917415410509635E-3</v>
      </c>
      <c r="L192" s="4"/>
      <c r="M192" s="4"/>
      <c r="N192" s="4"/>
      <c r="O192" s="4"/>
      <c r="P192" s="4"/>
      <c r="Q192" s="4"/>
      <c r="R192" s="4"/>
      <c r="S192" s="4"/>
      <c r="AI192" s="8"/>
      <c r="AK192" s="10"/>
      <c r="AM192" s="10"/>
      <c r="AO192" s="10"/>
      <c r="AP192" s="10"/>
      <c r="AT192" s="10"/>
      <c r="AV192" s="15"/>
    </row>
    <row r="193" spans="2:48" x14ac:dyDescent="0.2">
      <c r="B193" s="1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0.01</v>
      </c>
      <c r="K193" s="4">
        <v>-5.4726368159203976E-3</v>
      </c>
      <c r="L193" s="4"/>
      <c r="M193" s="4"/>
      <c r="N193" s="4"/>
      <c r="O193" s="4"/>
      <c r="P193" s="4"/>
      <c r="Q193" s="4"/>
      <c r="R193" s="4"/>
      <c r="S193" s="4"/>
      <c r="AI193" s="8"/>
      <c r="AK193" s="10"/>
      <c r="AM193" s="10"/>
      <c r="AO193" s="10"/>
      <c r="AP193" s="10"/>
      <c r="AT193" s="10"/>
      <c r="AV193" s="15"/>
    </row>
    <row r="194" spans="2:48" x14ac:dyDescent="0.2">
      <c r="B194" s="1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0.01</v>
      </c>
      <c r="L194" s="4"/>
      <c r="M194" s="4"/>
      <c r="N194" s="4"/>
      <c r="O194" s="4"/>
      <c r="P194" s="4"/>
      <c r="Q194" s="4"/>
      <c r="R194" s="4"/>
      <c r="S194" s="4"/>
      <c r="AI194" s="8"/>
      <c r="AK194" s="10"/>
      <c r="AM194" s="10"/>
      <c r="AO194" s="10"/>
      <c r="AP194" s="10"/>
      <c r="AT194" s="10"/>
      <c r="AV194" s="15"/>
    </row>
    <row r="195" spans="2:48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AI195" s="8"/>
      <c r="AK195" s="10"/>
      <c r="AM195" s="10"/>
      <c r="AO195" s="10"/>
      <c r="AP195" s="10"/>
      <c r="AT195" s="10"/>
      <c r="AV195" s="15"/>
    </row>
    <row r="196" spans="2:48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AI196" s="8"/>
      <c r="AK196" s="10"/>
      <c r="AM196" s="10"/>
      <c r="AO196" s="10"/>
      <c r="AP196" s="10"/>
      <c r="AT196" s="10"/>
      <c r="AV196" s="15"/>
    </row>
    <row r="197" spans="2:48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AI197" s="8"/>
      <c r="AK197" s="10"/>
      <c r="AM197" s="10"/>
      <c r="AO197" s="10"/>
      <c r="AP197" s="10"/>
      <c r="AT197" s="10"/>
      <c r="AV197" s="15"/>
    </row>
    <row r="198" spans="2:48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AI198" s="8"/>
      <c r="AK198" s="10"/>
      <c r="AM198" s="10"/>
      <c r="AO198" s="10"/>
      <c r="AP198" s="10"/>
      <c r="AT198" s="10"/>
      <c r="AV198" s="15"/>
    </row>
    <row r="199" spans="2:48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AI199" s="8"/>
      <c r="AK199" s="10"/>
      <c r="AM199" s="10"/>
      <c r="AO199" s="10"/>
      <c r="AP199" s="10"/>
      <c r="AT199" s="10"/>
      <c r="AV199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77"/>
  <sheetViews>
    <sheetView topLeftCell="AH1" workbookViewId="0">
      <selection activeCell="AC21" sqref="AC21"/>
    </sheetView>
  </sheetViews>
  <sheetFormatPr baseColWidth="10" defaultColWidth="13.1640625" defaultRowHeight="15" x14ac:dyDescent="0.2"/>
  <cols>
    <col min="1" max="3" width="13.1640625" style="1"/>
    <col min="4" max="18" width="13.1640625" style="4"/>
    <col min="19" max="34" width="13.1640625" style="1"/>
    <col min="35" max="35" width="13.1640625" style="8"/>
    <col min="36" max="36" width="13.1640625" style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16384" width="13.1640625" style="1"/>
  </cols>
  <sheetData>
    <row r="1" spans="1:50" x14ac:dyDescent="0.2">
      <c r="N1" s="1"/>
      <c r="T1" s="4" t="s">
        <v>34</v>
      </c>
    </row>
    <row r="2" spans="1:50" x14ac:dyDescent="0.2">
      <c r="AJ2" s="1" t="s">
        <v>35</v>
      </c>
    </row>
    <row r="3" spans="1:50" ht="16" x14ac:dyDescent="0.2">
      <c r="A3" s="1" t="s">
        <v>0</v>
      </c>
      <c r="C3" s="1" t="s">
        <v>1</v>
      </c>
      <c r="D3" s="4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31</v>
      </c>
      <c r="T3" s="4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J3" s="4" t="s">
        <v>17</v>
      </c>
      <c r="AK3" s="11" t="s">
        <v>18</v>
      </c>
      <c r="AL3" s="3" t="s">
        <v>19</v>
      </c>
      <c r="AM3" s="11" t="s">
        <v>20</v>
      </c>
      <c r="AN3" s="3" t="s">
        <v>21</v>
      </c>
      <c r="AO3" s="11" t="s">
        <v>22</v>
      </c>
      <c r="AP3" s="11" t="s">
        <v>23</v>
      </c>
      <c r="AQ3" s="3" t="s">
        <v>24</v>
      </c>
      <c r="AR3" s="3" t="s">
        <v>25</v>
      </c>
      <c r="AS3" s="3" t="s">
        <v>26</v>
      </c>
      <c r="AT3" s="11" t="s">
        <v>27</v>
      </c>
      <c r="AU3" s="3" t="s">
        <v>28</v>
      </c>
      <c r="AV3" s="16" t="s">
        <v>29</v>
      </c>
      <c r="AW3" s="3" t="s">
        <v>30</v>
      </c>
      <c r="AX3" s="3" t="s">
        <v>31</v>
      </c>
    </row>
    <row r="4" spans="1:50" x14ac:dyDescent="0.2">
      <c r="A4" s="1" t="s">
        <v>16</v>
      </c>
      <c r="B4" s="1" t="s">
        <v>17</v>
      </c>
      <c r="C4" s="2">
        <v>1860000</v>
      </c>
      <c r="D4" s="4">
        <f>C4/$C4*100</f>
        <v>100</v>
      </c>
      <c r="E4" s="4">
        <f>C5/$C4*100</f>
        <v>49.247311827956992</v>
      </c>
      <c r="F4" s="4">
        <f>C6/$C4*100</f>
        <v>11.881720430107528</v>
      </c>
      <c r="G4" s="4">
        <f>C7/$C4*100</f>
        <v>10.913978494623656</v>
      </c>
      <c r="H4" s="4">
        <f>C8/$C4*100</f>
        <v>5.193548387096774</v>
      </c>
      <c r="I4" s="4">
        <f>C9/$C4*100</f>
        <v>1.424731182795699</v>
      </c>
      <c r="J4" s="4">
        <f>C10/$C4*100</f>
        <v>1.8602150537634408</v>
      </c>
      <c r="K4" s="4">
        <f>C11/$C4*100</f>
        <v>1.2365591397849462</v>
      </c>
      <c r="L4" s="4">
        <f>C12/$C4*100</f>
        <v>0.62365591397849462</v>
      </c>
      <c r="M4" s="4">
        <f>C13/$C4*100</f>
        <v>3.2903225806451615E-2</v>
      </c>
      <c r="N4" s="4">
        <f>C14/$C4*100</f>
        <v>6.9892473118279563E-2</v>
      </c>
      <c r="O4" s="4">
        <f>C15/$C4*100</f>
        <v>9.4086021505376344E-2</v>
      </c>
      <c r="P4" s="4">
        <f>C16/$C4*100</f>
        <v>5.4838709677419356E-2</v>
      </c>
      <c r="Q4" s="4">
        <f>C17/$C4*100</f>
        <v>0</v>
      </c>
      <c r="R4" s="4">
        <f>C18/$C4*100</f>
        <v>0</v>
      </c>
      <c r="T4" s="1">
        <f t="array" ref="T4:AH4">MMULT(D4:R4,Q9_matrix)</f>
        <v>1</v>
      </c>
      <c r="U4" s="1">
        <v>-5.5511151231257827E-17</v>
      </c>
      <c r="V4" s="1">
        <v>0</v>
      </c>
      <c r="W4" s="1">
        <v>0</v>
      </c>
      <c r="X4" s="1">
        <v>-6.9388939039072284E-18</v>
      </c>
      <c r="Y4" s="1">
        <v>1.7347234759768071E-18</v>
      </c>
      <c r="Z4" s="1">
        <v>0</v>
      </c>
      <c r="AA4" s="1">
        <v>0</v>
      </c>
      <c r="AB4" s="1">
        <v>0</v>
      </c>
      <c r="AC4" s="1">
        <v>2.7105054312137611E-19</v>
      </c>
      <c r="AD4" s="1">
        <v>1.0842021724855044E-19</v>
      </c>
      <c r="AE4" s="1">
        <v>1.0842021724855044E-19</v>
      </c>
      <c r="AF4" s="1">
        <v>0</v>
      </c>
      <c r="AG4" s="1">
        <v>0</v>
      </c>
      <c r="AH4" s="1">
        <v>8.1315162936412833E-20</v>
      </c>
      <c r="AI4" s="8" t="s">
        <v>16</v>
      </c>
      <c r="AJ4" s="6">
        <f t="shared" ref="AJ4:AX4" si="0">T4/SUM($T4:$AH4)*100</f>
        <v>100</v>
      </c>
      <c r="AK4" s="12">
        <f t="shared" si="0"/>
        <v>-5.5511151231257827E-15</v>
      </c>
      <c r="AL4" s="6">
        <f t="shared" si="0"/>
        <v>0</v>
      </c>
      <c r="AM4" s="12">
        <f t="shared" si="0"/>
        <v>0</v>
      </c>
      <c r="AN4" s="6">
        <f t="shared" si="0"/>
        <v>-6.9388939039072284E-16</v>
      </c>
      <c r="AO4" s="12">
        <f t="shared" si="0"/>
        <v>1.7347234759768071E-16</v>
      </c>
      <c r="AP4" s="12">
        <f t="shared" si="0"/>
        <v>0</v>
      </c>
      <c r="AQ4" s="6">
        <f t="shared" si="0"/>
        <v>0</v>
      </c>
      <c r="AR4" s="6">
        <f t="shared" si="0"/>
        <v>0</v>
      </c>
      <c r="AS4" s="6">
        <f t="shared" si="0"/>
        <v>2.7105054312137611E-17</v>
      </c>
      <c r="AT4" s="12">
        <f t="shared" si="0"/>
        <v>1.0842021724855044E-17</v>
      </c>
      <c r="AU4" s="6">
        <f t="shared" si="0"/>
        <v>1.0842021724855044E-17</v>
      </c>
      <c r="AV4" s="17">
        <f t="shared" si="0"/>
        <v>0</v>
      </c>
      <c r="AW4" s="6">
        <f t="shared" si="0"/>
        <v>0</v>
      </c>
      <c r="AX4" s="6">
        <f t="shared" si="0"/>
        <v>8.1315162936412833E-18</v>
      </c>
    </row>
    <row r="5" spans="1:50" x14ac:dyDescent="0.2">
      <c r="A5" s="1" t="s">
        <v>16</v>
      </c>
      <c r="B5" s="1" t="s">
        <v>18</v>
      </c>
      <c r="C5" s="2">
        <v>916000</v>
      </c>
    </row>
    <row r="6" spans="1:50" x14ac:dyDescent="0.2">
      <c r="A6" s="1" t="s">
        <v>16</v>
      </c>
      <c r="B6" s="1" t="s">
        <v>19</v>
      </c>
      <c r="C6" s="2">
        <v>221000</v>
      </c>
      <c r="D6" s="7"/>
    </row>
    <row r="7" spans="1:50" x14ac:dyDescent="0.2">
      <c r="A7" s="1" t="s">
        <v>16</v>
      </c>
      <c r="B7" s="1" t="s">
        <v>20</v>
      </c>
      <c r="C7" s="2">
        <v>203000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50" x14ac:dyDescent="0.2">
      <c r="A8" s="1" t="s">
        <v>16</v>
      </c>
      <c r="B8" s="1" t="s">
        <v>21</v>
      </c>
      <c r="C8" s="2">
        <v>96600</v>
      </c>
    </row>
    <row r="9" spans="1:50" x14ac:dyDescent="0.2">
      <c r="A9" s="1" t="s">
        <v>16</v>
      </c>
      <c r="B9" s="1" t="s">
        <v>22</v>
      </c>
      <c r="C9" s="2">
        <v>26500</v>
      </c>
    </row>
    <row r="10" spans="1:50" x14ac:dyDescent="0.2">
      <c r="A10" s="1" t="s">
        <v>16</v>
      </c>
      <c r="B10" s="1" t="s">
        <v>23</v>
      </c>
      <c r="C10" s="2">
        <v>34600</v>
      </c>
    </row>
    <row r="11" spans="1:50" x14ac:dyDescent="0.2">
      <c r="A11" s="1" t="s">
        <v>16</v>
      </c>
      <c r="B11" s="1" t="s">
        <v>24</v>
      </c>
      <c r="C11" s="2">
        <v>23000</v>
      </c>
    </row>
    <row r="12" spans="1:50" x14ac:dyDescent="0.2">
      <c r="A12" s="1" t="s">
        <v>16</v>
      </c>
      <c r="B12" s="1" t="s">
        <v>25</v>
      </c>
      <c r="C12" s="2">
        <v>11600</v>
      </c>
    </row>
    <row r="13" spans="1:50" x14ac:dyDescent="0.2">
      <c r="A13" s="1" t="s">
        <v>16</v>
      </c>
      <c r="B13" s="1" t="s">
        <v>26</v>
      </c>
      <c r="C13" s="2">
        <v>612</v>
      </c>
    </row>
    <row r="14" spans="1:50" x14ac:dyDescent="0.2">
      <c r="A14" s="1" t="s">
        <v>16</v>
      </c>
      <c r="B14" s="1" t="s">
        <v>27</v>
      </c>
      <c r="C14" s="2">
        <v>1300</v>
      </c>
    </row>
    <row r="15" spans="1:50" x14ac:dyDescent="0.2">
      <c r="A15" s="1" t="s">
        <v>16</v>
      </c>
      <c r="B15" s="1" t="s">
        <v>28</v>
      </c>
      <c r="C15" s="2">
        <v>1750</v>
      </c>
    </row>
    <row r="16" spans="1:50" x14ac:dyDescent="0.2">
      <c r="A16" s="1" t="s">
        <v>16</v>
      </c>
      <c r="B16" s="1" t="s">
        <v>29</v>
      </c>
      <c r="C16" s="2">
        <v>1020</v>
      </c>
    </row>
    <row r="17" spans="1:50" x14ac:dyDescent="0.2">
      <c r="A17" s="1" t="s">
        <v>16</v>
      </c>
      <c r="B17" s="1" t="s">
        <v>30</v>
      </c>
      <c r="C17" s="2">
        <v>0</v>
      </c>
    </row>
    <row r="18" spans="1:50" x14ac:dyDescent="0.2">
      <c r="A18" s="1" t="s">
        <v>16</v>
      </c>
      <c r="B18" s="1" t="s">
        <v>31</v>
      </c>
      <c r="C18" s="2">
        <v>0</v>
      </c>
    </row>
    <row r="19" spans="1:50" x14ac:dyDescent="0.2">
      <c r="A19" s="1" t="s">
        <v>2</v>
      </c>
      <c r="B19" s="1" t="s">
        <v>17</v>
      </c>
      <c r="C19" s="2">
        <v>4210000</v>
      </c>
      <c r="D19" s="4">
        <f>C19/$C19*100</f>
        <v>100</v>
      </c>
      <c r="E19" s="4">
        <f>C20/$C19*100</f>
        <v>51.781472684085507</v>
      </c>
      <c r="F19" s="4">
        <f>C21/$C19*100</f>
        <v>11.923990498812351</v>
      </c>
      <c r="G19" s="4">
        <f>C22/$C19*100</f>
        <v>12.232779097387175</v>
      </c>
      <c r="H19" s="4">
        <f>C23/$C19*100</f>
        <v>5.391923990498813</v>
      </c>
      <c r="I19" s="4">
        <f>C24/$C19*100</f>
        <v>1.4180522565320663</v>
      </c>
      <c r="J19" s="4">
        <f>C25/$C19*100</f>
        <v>2.5415676959619953</v>
      </c>
      <c r="K19" s="4">
        <f>C26/$C19*100</f>
        <v>1.486935866983373</v>
      </c>
      <c r="L19" s="4">
        <f>C27/$C19*100</f>
        <v>0.67458432304038007</v>
      </c>
      <c r="M19" s="4">
        <f>C28/$C19*100</f>
        <v>5.8194774346793349E-2</v>
      </c>
      <c r="N19" s="4">
        <f>C29/$C19*100</f>
        <v>0.34441805225653205</v>
      </c>
      <c r="O19" s="4">
        <f>C30/$C19*100</f>
        <v>0.17292161520190025</v>
      </c>
      <c r="P19" s="4">
        <f>C31/$C19*100</f>
        <v>0.10760095011876485</v>
      </c>
      <c r="Q19" s="4">
        <f>C32/$C19*100</f>
        <v>2.4703087885985749E-2</v>
      </c>
      <c r="R19" s="4">
        <f>C33/$C19*100</f>
        <v>0</v>
      </c>
      <c r="T19" s="1">
        <f t="array" ref="T19:AH19">MMULT(D19:R19,Q9_matrix)</f>
        <v>1</v>
      </c>
      <c r="U19" s="1">
        <v>2.5341608561285089E-2</v>
      </c>
      <c r="V19" s="1">
        <v>-1.2057360303348127E-2</v>
      </c>
      <c r="W19" s="1">
        <v>1.6114912772701231E-2</v>
      </c>
      <c r="X19" s="1">
        <v>-7.2855611760308456E-3</v>
      </c>
      <c r="Y19" s="1">
        <v>1.6062338927598004E-3</v>
      </c>
      <c r="Z19" s="1">
        <v>5.3945263465585876E-3</v>
      </c>
      <c r="AA19" s="1">
        <v>-6.8515481782110976E-4</v>
      </c>
      <c r="AB19" s="1">
        <v>9.0151671811720957E-5</v>
      </c>
      <c r="AC19" s="1">
        <v>-5.8717201036948973E-4</v>
      </c>
      <c r="AD19" s="1">
        <v>2.7985513638599034E-3</v>
      </c>
      <c r="AE19" s="1">
        <v>-6.2523738432089743E-4</v>
      </c>
      <c r="AF19" s="1">
        <v>4.766892900144882E-4</v>
      </c>
      <c r="AG19" s="1">
        <v>-2.6505664989278472E-4</v>
      </c>
      <c r="AH19" s="1">
        <v>-2.5680013096540221E-5</v>
      </c>
      <c r="AI19" s="8" t="s">
        <v>2</v>
      </c>
      <c r="AJ19" s="6">
        <f t="shared" ref="AJ19:AX19" si="1">T19/SUM($T19:$AH19)*100</f>
        <v>97.059914308838216</v>
      </c>
      <c r="AK19" s="12">
        <f t="shared" si="1"/>
        <v>2.4596543554064514</v>
      </c>
      <c r="AL19" s="6">
        <f t="shared" si="1"/>
        <v>-1.1702863578337568</v>
      </c>
      <c r="AM19" s="12">
        <f t="shared" si="1"/>
        <v>1.5641120528127839</v>
      </c>
      <c r="AN19" s="6">
        <f t="shared" si="1"/>
        <v>-0.70713594343735242</v>
      </c>
      <c r="AO19" s="12">
        <f t="shared" si="1"/>
        <v>0.15590092399121785</v>
      </c>
      <c r="AP19" s="12">
        <f t="shared" si="1"/>
        <v>0.52359226493374655</v>
      </c>
      <c r="AQ19" s="6">
        <f t="shared" si="1"/>
        <v>-6.650106790600456E-2</v>
      </c>
      <c r="AR19" s="6">
        <f t="shared" si="1"/>
        <v>8.7501135408441424E-3</v>
      </c>
      <c r="AS19" s="6">
        <f t="shared" si="1"/>
        <v>-5.6990865011010937E-2</v>
      </c>
      <c r="AT19" s="12">
        <f t="shared" si="1"/>
        <v>0.27162715556512451</v>
      </c>
      <c r="AU19" s="6">
        <f t="shared" si="1"/>
        <v>-6.0685486944868444E-2</v>
      </c>
      <c r="AV19" s="17">
        <f t="shared" si="1"/>
        <v>4.6267421640747153E-2</v>
      </c>
      <c r="AW19" s="6">
        <f t="shared" si="1"/>
        <v>-2.5726375725581417E-2</v>
      </c>
      <c r="AX19" s="6">
        <f t="shared" si="1"/>
        <v>-2.492499870600037E-3</v>
      </c>
    </row>
    <row r="20" spans="1:50" x14ac:dyDescent="0.2">
      <c r="A20" s="1" t="s">
        <v>2</v>
      </c>
      <c r="B20" s="1" t="s">
        <v>18</v>
      </c>
      <c r="C20" s="2">
        <v>2180000</v>
      </c>
    </row>
    <row r="21" spans="1:50" x14ac:dyDescent="0.2">
      <c r="A21" s="1" t="s">
        <v>2</v>
      </c>
      <c r="B21" s="1" t="s">
        <v>19</v>
      </c>
      <c r="C21" s="2">
        <v>502000</v>
      </c>
    </row>
    <row r="22" spans="1:50" x14ac:dyDescent="0.2">
      <c r="A22" s="1" t="s">
        <v>2</v>
      </c>
      <c r="B22" s="1" t="s">
        <v>20</v>
      </c>
      <c r="C22" s="2">
        <v>515000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50" x14ac:dyDescent="0.2">
      <c r="A23" s="1" t="s">
        <v>2</v>
      </c>
      <c r="B23" s="1" t="s">
        <v>21</v>
      </c>
      <c r="C23" s="2">
        <v>227000</v>
      </c>
    </row>
    <row r="24" spans="1:50" x14ac:dyDescent="0.2">
      <c r="A24" s="1" t="s">
        <v>2</v>
      </c>
      <c r="B24" s="1" t="s">
        <v>22</v>
      </c>
      <c r="C24" s="2">
        <v>59700</v>
      </c>
    </row>
    <row r="25" spans="1:50" x14ac:dyDescent="0.2">
      <c r="A25" s="1" t="s">
        <v>2</v>
      </c>
      <c r="B25" s="1" t="s">
        <v>23</v>
      </c>
      <c r="C25" s="2">
        <v>107000</v>
      </c>
    </row>
    <row r="26" spans="1:50" x14ac:dyDescent="0.2">
      <c r="A26" s="1" t="s">
        <v>2</v>
      </c>
      <c r="B26" s="1" t="s">
        <v>24</v>
      </c>
      <c r="C26" s="2">
        <v>62600</v>
      </c>
    </row>
    <row r="27" spans="1:50" x14ac:dyDescent="0.2">
      <c r="A27" s="1" t="s">
        <v>2</v>
      </c>
      <c r="B27" s="1" t="s">
        <v>25</v>
      </c>
      <c r="C27" s="2">
        <v>28400</v>
      </c>
    </row>
    <row r="28" spans="1:50" x14ac:dyDescent="0.2">
      <c r="A28" s="1" t="s">
        <v>2</v>
      </c>
      <c r="B28" s="1" t="s">
        <v>26</v>
      </c>
      <c r="C28" s="2">
        <v>2450</v>
      </c>
    </row>
    <row r="29" spans="1:50" x14ac:dyDescent="0.2">
      <c r="A29" s="1" t="s">
        <v>2</v>
      </c>
      <c r="B29" s="1" t="s">
        <v>27</v>
      </c>
      <c r="C29" s="2">
        <v>14500</v>
      </c>
    </row>
    <row r="30" spans="1:50" x14ac:dyDescent="0.2">
      <c r="A30" s="1" t="s">
        <v>2</v>
      </c>
      <c r="B30" s="1" t="s">
        <v>28</v>
      </c>
      <c r="C30" s="2">
        <v>7280</v>
      </c>
    </row>
    <row r="31" spans="1:50" x14ac:dyDescent="0.2">
      <c r="A31" s="1" t="s">
        <v>2</v>
      </c>
      <c r="B31" s="1" t="s">
        <v>29</v>
      </c>
      <c r="C31" s="2">
        <v>4530</v>
      </c>
    </row>
    <row r="32" spans="1:50" x14ac:dyDescent="0.2">
      <c r="A32" s="1" t="s">
        <v>2</v>
      </c>
      <c r="B32" s="1" t="s">
        <v>30</v>
      </c>
      <c r="C32" s="2">
        <v>1040</v>
      </c>
    </row>
    <row r="33" spans="1:50" x14ac:dyDescent="0.2">
      <c r="A33" s="1" t="s">
        <v>2</v>
      </c>
      <c r="B33" s="1" t="s">
        <v>31</v>
      </c>
      <c r="C33" s="2">
        <v>0</v>
      </c>
    </row>
    <row r="34" spans="1:50" x14ac:dyDescent="0.2">
      <c r="A34" s="1" t="s">
        <v>3</v>
      </c>
      <c r="B34" s="1" t="s">
        <v>17</v>
      </c>
      <c r="C34" s="2">
        <v>3670000</v>
      </c>
      <c r="D34" s="4">
        <f>C34/$C34*100</f>
        <v>100</v>
      </c>
      <c r="E34" s="4">
        <f>C35/$C34*100</f>
        <v>50.681198910081747</v>
      </c>
      <c r="F34" s="4">
        <f>C36/$C34*100</f>
        <v>11.907356948228882</v>
      </c>
      <c r="G34" s="4">
        <f>C37/$C34*100</f>
        <v>12.316076294277929</v>
      </c>
      <c r="H34" s="4">
        <f>C38/$C34*100</f>
        <v>5.4768392370572201</v>
      </c>
      <c r="I34" s="4">
        <f>C39/$C34*100</f>
        <v>1.3841961852861036</v>
      </c>
      <c r="J34" s="4">
        <f>C40/$C34*100</f>
        <v>2.5040871934604905</v>
      </c>
      <c r="K34" s="4">
        <f>C41/$C34*100</f>
        <v>1.4141689373297004</v>
      </c>
      <c r="L34" s="4">
        <f>C42/$C34*100</f>
        <v>0.68664850136239786</v>
      </c>
      <c r="M34" s="4">
        <f>C43/$C34*100</f>
        <v>5.6130790190735698E-2</v>
      </c>
      <c r="N34" s="4">
        <f>C44/$C34*100</f>
        <v>0.31880108991825612</v>
      </c>
      <c r="O34" s="4">
        <f>C45/$C34*100</f>
        <v>0.12970027247956403</v>
      </c>
      <c r="P34" s="4">
        <f>C46/$C34*100</f>
        <v>8.6648501362397823E-2</v>
      </c>
      <c r="Q34" s="4">
        <f>C47/$C34*100</f>
        <v>1.4550408719346049E-2</v>
      </c>
      <c r="R34" s="4">
        <f>C48/$C34*100</f>
        <v>0</v>
      </c>
      <c r="T34" s="1">
        <f t="array" ref="T34:AH34">MMULT(D34:R34,Q9_matrix)</f>
        <v>1</v>
      </c>
      <c r="U34" s="1">
        <v>1.4338870821247518E-2</v>
      </c>
      <c r="V34" s="1">
        <v>-6.805143244734177E-3</v>
      </c>
      <c r="W34" s="1">
        <v>1.5668623566801224E-2</v>
      </c>
      <c r="X34" s="1">
        <v>-5.6398405900820667E-3</v>
      </c>
      <c r="Y34" s="1">
        <v>5.0843353544201102E-4</v>
      </c>
      <c r="Z34" s="1">
        <v>5.2975094768419329E-3</v>
      </c>
      <c r="AA34" s="1">
        <v>-1.2611990800986631E-3</v>
      </c>
      <c r="AB34" s="1">
        <v>5.850606905887009E-4</v>
      </c>
      <c r="AC34" s="1">
        <v>-7.2696677866887363E-4</v>
      </c>
      <c r="AD34" s="1">
        <v>2.5817410501638481E-3</v>
      </c>
      <c r="AE34" s="1">
        <v>-9.4796604863645441E-4</v>
      </c>
      <c r="AF34" s="1">
        <v>4.6156571993336134E-4</v>
      </c>
      <c r="AG34" s="1">
        <v>-2.7729354072961925E-4</v>
      </c>
      <c r="AH34" s="1">
        <v>2.5890084189695049E-5</v>
      </c>
      <c r="AI34" s="8" t="s">
        <v>3</v>
      </c>
      <c r="AJ34" s="6">
        <f t="shared" ref="AJ34:AX34" si="2">T34/SUM($T34:$AH34)*100</f>
        <v>97.674441324601091</v>
      </c>
      <c r="AK34" s="12">
        <f t="shared" si="2"/>
        <v>1.4005411966909753</v>
      </c>
      <c r="AL34" s="6">
        <f t="shared" si="2"/>
        <v>-0.66468856456329384</v>
      </c>
      <c r="AM34" s="12">
        <f t="shared" si="2"/>
        <v>1.530424053212788</v>
      </c>
      <c r="AN34" s="6">
        <f t="shared" si="2"/>
        <v>-0.55086827879607447</v>
      </c>
      <c r="AO34" s="12">
        <f t="shared" si="2"/>
        <v>4.9660961524990201E-2</v>
      </c>
      <c r="AP34" s="12">
        <f t="shared" si="2"/>
        <v>0.51743127856231552</v>
      </c>
      <c r="AQ34" s="6">
        <f t="shared" si="2"/>
        <v>-0.12318691554773772</v>
      </c>
      <c r="AR34" s="6">
        <f t="shared" si="2"/>
        <v>5.7145476094236661E-2</v>
      </c>
      <c r="AS34" s="6">
        <f t="shared" si="2"/>
        <v>-7.1006073968027161E-2</v>
      </c>
      <c r="AT34" s="12">
        <f t="shared" si="2"/>
        <v>0.25217011471954281</v>
      </c>
      <c r="AU34" s="6">
        <f t="shared" si="2"/>
        <v>-9.2592054195255305E-2</v>
      </c>
      <c r="AV34" s="17">
        <f t="shared" si="2"/>
        <v>4.5083173829078359E-2</v>
      </c>
      <c r="AW34" s="6">
        <f t="shared" si="2"/>
        <v>-2.7084491673686074E-2</v>
      </c>
      <c r="AX34" s="6">
        <f t="shared" si="2"/>
        <v>2.5287995090753513E-3</v>
      </c>
    </row>
    <row r="35" spans="1:50" x14ac:dyDescent="0.2">
      <c r="A35" s="1" t="s">
        <v>3</v>
      </c>
      <c r="B35" s="1" t="s">
        <v>18</v>
      </c>
      <c r="C35" s="2">
        <v>1860000</v>
      </c>
    </row>
    <row r="36" spans="1:50" x14ac:dyDescent="0.2">
      <c r="A36" s="1" t="s">
        <v>3</v>
      </c>
      <c r="B36" s="1" t="s">
        <v>19</v>
      </c>
      <c r="C36" s="2">
        <v>437000</v>
      </c>
    </row>
    <row r="37" spans="1:50" x14ac:dyDescent="0.2">
      <c r="A37" s="1" t="s">
        <v>3</v>
      </c>
      <c r="B37" s="1" t="s">
        <v>20</v>
      </c>
      <c r="C37" s="2">
        <v>452000</v>
      </c>
    </row>
    <row r="38" spans="1:50" x14ac:dyDescent="0.2">
      <c r="A38" s="1" t="s">
        <v>3</v>
      </c>
      <c r="B38" s="1" t="s">
        <v>21</v>
      </c>
      <c r="C38" s="2">
        <v>201000</v>
      </c>
    </row>
    <row r="39" spans="1:50" x14ac:dyDescent="0.2">
      <c r="A39" s="1" t="s">
        <v>3</v>
      </c>
      <c r="B39" s="1" t="s">
        <v>22</v>
      </c>
      <c r="C39" s="2">
        <v>50800</v>
      </c>
    </row>
    <row r="40" spans="1:50" x14ac:dyDescent="0.2">
      <c r="A40" s="1" t="s">
        <v>3</v>
      </c>
      <c r="B40" s="1" t="s">
        <v>23</v>
      </c>
      <c r="C40" s="2">
        <v>91900</v>
      </c>
    </row>
    <row r="41" spans="1:50" x14ac:dyDescent="0.2">
      <c r="A41" s="1" t="s">
        <v>3</v>
      </c>
      <c r="B41" s="1" t="s">
        <v>24</v>
      </c>
      <c r="C41" s="2">
        <v>51900</v>
      </c>
    </row>
    <row r="42" spans="1:50" x14ac:dyDescent="0.2">
      <c r="A42" s="1" t="s">
        <v>3</v>
      </c>
      <c r="B42" s="1" t="s">
        <v>25</v>
      </c>
      <c r="C42" s="2">
        <v>25200</v>
      </c>
    </row>
    <row r="43" spans="1:50" x14ac:dyDescent="0.2">
      <c r="A43" s="1" t="s">
        <v>3</v>
      </c>
      <c r="B43" s="1" t="s">
        <v>26</v>
      </c>
      <c r="C43" s="2">
        <v>2060</v>
      </c>
    </row>
    <row r="44" spans="1:50" x14ac:dyDescent="0.2">
      <c r="A44" s="1" t="s">
        <v>3</v>
      </c>
      <c r="B44" s="1" t="s">
        <v>27</v>
      </c>
      <c r="C44" s="2">
        <v>11700</v>
      </c>
    </row>
    <row r="45" spans="1:50" x14ac:dyDescent="0.2">
      <c r="A45" s="1" t="s">
        <v>3</v>
      </c>
      <c r="B45" s="1" t="s">
        <v>28</v>
      </c>
      <c r="C45" s="2">
        <v>4760</v>
      </c>
    </row>
    <row r="46" spans="1:50" x14ac:dyDescent="0.2">
      <c r="A46" s="1" t="s">
        <v>3</v>
      </c>
      <c r="B46" s="1" t="s">
        <v>29</v>
      </c>
      <c r="C46" s="2">
        <v>3180</v>
      </c>
    </row>
    <row r="47" spans="1:50" x14ac:dyDescent="0.2">
      <c r="A47" s="1" t="s">
        <v>3</v>
      </c>
      <c r="B47" s="1" t="s">
        <v>30</v>
      </c>
      <c r="C47" s="2">
        <v>534</v>
      </c>
    </row>
    <row r="48" spans="1:50" x14ac:dyDescent="0.2">
      <c r="A48" s="1" t="s">
        <v>3</v>
      </c>
      <c r="B48" s="1" t="s">
        <v>31</v>
      </c>
      <c r="C48" s="2">
        <v>0</v>
      </c>
    </row>
    <row r="49" spans="1:50" x14ac:dyDescent="0.2">
      <c r="A49" s="1" t="s">
        <v>4</v>
      </c>
      <c r="B49" s="1" t="s">
        <v>17</v>
      </c>
      <c r="C49" s="2">
        <v>2840000</v>
      </c>
      <c r="D49" s="4">
        <f>C49/$C49*100</f>
        <v>100</v>
      </c>
      <c r="E49" s="4">
        <f>C50/$C49*100</f>
        <v>50.704225352112672</v>
      </c>
      <c r="F49" s="4">
        <f>C51/$C49*100</f>
        <v>11.901408450704224</v>
      </c>
      <c r="G49" s="4">
        <f>C52/$C49*100</f>
        <v>11.690140845070422</v>
      </c>
      <c r="H49" s="4">
        <f>C53/$C49*100</f>
        <v>5.246478873239437</v>
      </c>
      <c r="I49" s="4">
        <f>C54/$C49*100</f>
        <v>1.397887323943662</v>
      </c>
      <c r="J49" s="4">
        <f>C55/$C49*100</f>
        <v>2.1443661971830985</v>
      </c>
      <c r="K49" s="4">
        <f>C56/$C49*100</f>
        <v>1.3661971830985915</v>
      </c>
      <c r="L49" s="4">
        <f>C57/$C49*100</f>
        <v>0.6619718309859155</v>
      </c>
      <c r="M49" s="4">
        <f>C58/$C49*100</f>
        <v>4.7535211267605633E-2</v>
      </c>
      <c r="N49" s="4">
        <f>C59/$C49*100</f>
        <v>0.2045774647887324</v>
      </c>
      <c r="O49" s="4">
        <f>C60/$C49*100</f>
        <v>0.11478873239436621</v>
      </c>
      <c r="P49" s="4">
        <f>C61/$C49*100</f>
        <v>7.0422535211267609E-2</v>
      </c>
      <c r="Q49" s="4">
        <f>C62/$C49*100</f>
        <v>2.1795774647887324E-2</v>
      </c>
      <c r="R49" s="4">
        <f>C63/$C49*100</f>
        <v>0</v>
      </c>
      <c r="T49" s="1">
        <f t="array" ref="T49:AH49">MMULT(D49:R49,Q9_matrix)</f>
        <v>1</v>
      </c>
      <c r="U49" s="1">
        <v>1.4569135241556785E-2</v>
      </c>
      <c r="V49" s="1">
        <v>-6.9780272570792862E-3</v>
      </c>
      <c r="W49" s="1">
        <v>9.4670504287152762E-3</v>
      </c>
      <c r="X49" s="1">
        <v>-4.8939255810060214E-3</v>
      </c>
      <c r="Y49" s="1">
        <v>1.021765043903361E-3</v>
      </c>
      <c r="Z49" s="1">
        <v>2.0414065338149982E-3</v>
      </c>
      <c r="AA49" s="1">
        <v>4.0486349699832627E-5</v>
      </c>
      <c r="AB49" s="1">
        <v>7.8090010446693267E-5</v>
      </c>
      <c r="AC49" s="1">
        <v>-2.8376843640161357E-4</v>
      </c>
      <c r="AD49" s="1">
        <v>1.365019321152254E-3</v>
      </c>
      <c r="AE49" s="1">
        <v>-4.9662089683063593E-4</v>
      </c>
      <c r="AF49" s="1">
        <v>2.3252748619576459E-4</v>
      </c>
      <c r="AG49" s="1">
        <v>-1.1700824222734294E-5</v>
      </c>
      <c r="AH49" s="1">
        <v>-5.1195679494453041E-5</v>
      </c>
      <c r="AI49" s="8" t="s">
        <v>4</v>
      </c>
      <c r="AJ49" s="6">
        <f t="shared" ref="AJ49:AX49" si="3">T49/SUM($T49:$AH49)*100</f>
        <v>98.415486870382708</v>
      </c>
      <c r="AK49" s="12">
        <f t="shared" si="3"/>
        <v>1.4338285380782616</v>
      </c>
      <c r="AL49" s="6">
        <f t="shared" si="3"/>
        <v>-0.68674594990025917</v>
      </c>
      <c r="AM49" s="12">
        <f t="shared" si="3"/>
        <v>0.93170437716847909</v>
      </c>
      <c r="AN49" s="6">
        <f t="shared" si="3"/>
        <v>-0.48163806876212811</v>
      </c>
      <c r="AO49" s="12">
        <f t="shared" si="3"/>
        <v>0.10055750426288723</v>
      </c>
      <c r="AP49" s="12">
        <f t="shared" si="3"/>
        <v>0.20090601792578344</v>
      </c>
      <c r="AQ49" s="6">
        <f t="shared" si="3"/>
        <v>3.9844838173136009E-3</v>
      </c>
      <c r="AR49" s="6">
        <f t="shared" si="3"/>
        <v>7.6852663978245897E-3</v>
      </c>
      <c r="AS49" s="6">
        <f t="shared" si="3"/>
        <v>-2.792720882691203E-2</v>
      </c>
      <c r="AT49" s="12">
        <f t="shared" si="3"/>
        <v>0.13433904107867836</v>
      </c>
      <c r="AU49" s="6">
        <f t="shared" si="3"/>
        <v>-4.887518735159313E-2</v>
      </c>
      <c r="AV49" s="17">
        <f t="shared" si="3"/>
        <v>2.2884305764702365E-2</v>
      </c>
      <c r="AW49" s="6">
        <f t="shared" si="3"/>
        <v>-1.1515423126651626E-3</v>
      </c>
      <c r="AX49" s="6">
        <f t="shared" si="3"/>
        <v>-5.0384477231066637E-3</v>
      </c>
    </row>
    <row r="50" spans="1:50" x14ac:dyDescent="0.2">
      <c r="A50" s="1" t="s">
        <v>4</v>
      </c>
      <c r="B50" s="1" t="s">
        <v>18</v>
      </c>
      <c r="C50" s="2">
        <v>1440000</v>
      </c>
    </row>
    <row r="51" spans="1:50" x14ac:dyDescent="0.2">
      <c r="A51" s="1" t="s">
        <v>4</v>
      </c>
      <c r="B51" s="1" t="s">
        <v>19</v>
      </c>
      <c r="C51" s="2">
        <v>338000</v>
      </c>
    </row>
    <row r="52" spans="1:50" x14ac:dyDescent="0.2">
      <c r="A52" s="1" t="s">
        <v>4</v>
      </c>
      <c r="B52" s="1" t="s">
        <v>20</v>
      </c>
      <c r="C52" s="2">
        <v>332000</v>
      </c>
    </row>
    <row r="53" spans="1:50" x14ac:dyDescent="0.2">
      <c r="A53" s="1" t="s">
        <v>4</v>
      </c>
      <c r="B53" s="1" t="s">
        <v>21</v>
      </c>
      <c r="C53" s="2">
        <v>149000</v>
      </c>
    </row>
    <row r="54" spans="1:50" x14ac:dyDescent="0.2">
      <c r="A54" s="1" t="s">
        <v>4</v>
      </c>
      <c r="B54" s="1" t="s">
        <v>22</v>
      </c>
      <c r="C54" s="2">
        <v>39700</v>
      </c>
    </row>
    <row r="55" spans="1:50" x14ac:dyDescent="0.2">
      <c r="A55" s="1" t="s">
        <v>4</v>
      </c>
      <c r="B55" s="1" t="s">
        <v>23</v>
      </c>
      <c r="C55" s="2">
        <v>60900</v>
      </c>
    </row>
    <row r="56" spans="1:50" x14ac:dyDescent="0.2">
      <c r="A56" s="1" t="s">
        <v>4</v>
      </c>
      <c r="B56" s="1" t="s">
        <v>24</v>
      </c>
      <c r="C56" s="2">
        <v>38800</v>
      </c>
    </row>
    <row r="57" spans="1:50" x14ac:dyDescent="0.2">
      <c r="A57" s="1" t="s">
        <v>4</v>
      </c>
      <c r="B57" s="1" t="s">
        <v>25</v>
      </c>
      <c r="C57" s="2">
        <v>18800</v>
      </c>
    </row>
    <row r="58" spans="1:50" x14ac:dyDescent="0.2">
      <c r="A58" s="1" t="s">
        <v>4</v>
      </c>
      <c r="B58" s="1" t="s">
        <v>26</v>
      </c>
      <c r="C58" s="2">
        <v>1350</v>
      </c>
    </row>
    <row r="59" spans="1:50" x14ac:dyDescent="0.2">
      <c r="A59" s="1" t="s">
        <v>4</v>
      </c>
      <c r="B59" s="1" t="s">
        <v>27</v>
      </c>
      <c r="C59" s="2">
        <v>5810</v>
      </c>
    </row>
    <row r="60" spans="1:50" x14ac:dyDescent="0.2">
      <c r="A60" s="1" t="s">
        <v>4</v>
      </c>
      <c r="B60" s="1" t="s">
        <v>28</v>
      </c>
      <c r="C60" s="2">
        <v>3260</v>
      </c>
    </row>
    <row r="61" spans="1:50" x14ac:dyDescent="0.2">
      <c r="A61" s="1" t="s">
        <v>4</v>
      </c>
      <c r="B61" s="1" t="s">
        <v>29</v>
      </c>
      <c r="C61" s="2">
        <v>2000</v>
      </c>
    </row>
    <row r="62" spans="1:50" x14ac:dyDescent="0.2">
      <c r="A62" s="1" t="s">
        <v>4</v>
      </c>
      <c r="B62" s="1" t="s">
        <v>30</v>
      </c>
      <c r="C62" s="2">
        <v>619</v>
      </c>
    </row>
    <row r="63" spans="1:50" x14ac:dyDescent="0.2">
      <c r="A63" s="1" t="s">
        <v>4</v>
      </c>
      <c r="B63" s="1" t="s">
        <v>31</v>
      </c>
      <c r="C63" s="2">
        <v>0</v>
      </c>
    </row>
    <row r="64" spans="1:50" x14ac:dyDescent="0.2">
      <c r="A64" s="1" t="s">
        <v>5</v>
      </c>
      <c r="B64" s="1" t="s">
        <v>17</v>
      </c>
      <c r="C64" s="2">
        <v>3630000</v>
      </c>
      <c r="D64" s="4">
        <f>C64/$C64*100</f>
        <v>100</v>
      </c>
      <c r="E64" s="4">
        <f>C65/$C64*100</f>
        <v>50.688705234159784</v>
      </c>
      <c r="F64" s="4">
        <f>C66/$C64*100</f>
        <v>12.011019283746556</v>
      </c>
      <c r="G64" s="4">
        <f>C67/$C64*100</f>
        <v>12.148760330578511</v>
      </c>
      <c r="H64" s="4">
        <f>C68/$C64*100</f>
        <v>5.3443526170798901</v>
      </c>
      <c r="I64" s="4">
        <f>C69/$C64*100</f>
        <v>1.4022038567493111</v>
      </c>
      <c r="J64" s="4">
        <f>C70/$C64*100</f>
        <v>2.7107438016528924</v>
      </c>
      <c r="K64" s="4">
        <f>C71/$C64*100</f>
        <v>1.4710743801652892</v>
      </c>
      <c r="L64" s="4">
        <f>C72/$C64*100</f>
        <v>0.65564738292011016</v>
      </c>
      <c r="M64" s="4">
        <f>C73/$C64*100</f>
        <v>4.7933884297520664E-2</v>
      </c>
      <c r="N64" s="4">
        <f>C74/$C64*100</f>
        <v>0.31404958677685951</v>
      </c>
      <c r="O64" s="4">
        <f>C75/$C64*100</f>
        <v>0.1787878787878788</v>
      </c>
      <c r="P64" s="4">
        <f>C76/$C64*100</f>
        <v>7.0247933884297509E-2</v>
      </c>
      <c r="Q64" s="4">
        <f>C77/$C64*100</f>
        <v>1.6170798898071624E-2</v>
      </c>
      <c r="R64" s="4">
        <f>C78/$C64*100</f>
        <v>0</v>
      </c>
      <c r="T64" s="1">
        <f t="array" ref="T64:AH64">MMULT(D64:R64,Q9_matrix)</f>
        <v>1</v>
      </c>
      <c r="U64" s="1">
        <v>1.4413934062027844E-2</v>
      </c>
      <c r="V64" s="1">
        <v>-5.8054865178127218E-3</v>
      </c>
      <c r="W64" s="1">
        <v>1.3494241059875595E-2</v>
      </c>
      <c r="X64" s="1">
        <v>-6.0208506598468658E-3</v>
      </c>
      <c r="Y64" s="1">
        <v>1.0215007518540233E-3</v>
      </c>
      <c r="Z64" s="1">
        <v>7.3409988320934962E-3</v>
      </c>
      <c r="AA64" s="1">
        <v>-1.620597233087202E-3</v>
      </c>
      <c r="AB64" s="1">
        <v>1.844887790575702E-4</v>
      </c>
      <c r="AC64" s="1">
        <v>-7.8558756134959086E-4</v>
      </c>
      <c r="AD64" s="1">
        <v>2.5641912288713216E-3</v>
      </c>
      <c r="AE64" s="1">
        <v>-3.9986585015066092E-4</v>
      </c>
      <c r="AF64" s="1">
        <v>2.000751402489421E-5</v>
      </c>
      <c r="AG64" s="1">
        <v>-1.1921062679830983E-4</v>
      </c>
      <c r="AH64" s="1">
        <v>-5.6823280247574734E-5</v>
      </c>
      <c r="AI64" s="8" t="s">
        <v>5</v>
      </c>
      <c r="AJ64" s="6">
        <f t="shared" ref="AJ64:AX64" si="4">T64/SUM($T64:$AH64)*100</f>
        <v>97.634230763745705</v>
      </c>
      <c r="AK64" s="12">
        <f t="shared" si="4"/>
        <v>1.4072933644254411</v>
      </c>
      <c r="AL64" s="6">
        <f t="shared" si="4"/>
        <v>-0.56681421037594171</v>
      </c>
      <c r="AM64" s="12">
        <f t="shared" si="4"/>
        <v>1.3174998456215061</v>
      </c>
      <c r="AN64" s="6">
        <f t="shared" si="4"/>
        <v>-0.58784112271753941</v>
      </c>
      <c r="AO64" s="12">
        <f t="shared" si="4"/>
        <v>9.973344013185545E-2</v>
      </c>
      <c r="AP64" s="12">
        <f t="shared" si="4"/>
        <v>0.71673277400900404</v>
      </c>
      <c r="AQ64" s="6">
        <f t="shared" si="4"/>
        <v>-0.15822576423032364</v>
      </c>
      <c r="AR64" s="6">
        <f t="shared" si="4"/>
        <v>1.8012420027828505E-2</v>
      </c>
      <c r="AS64" s="6">
        <f t="shared" si="4"/>
        <v>-7.6700237249934189E-2</v>
      </c>
      <c r="AT64" s="12">
        <f t="shared" si="4"/>
        <v>0.25035283816199527</v>
      </c>
      <c r="AU64" s="6">
        <f t="shared" si="4"/>
        <v>-3.9040594688150985E-2</v>
      </c>
      <c r="AV64" s="17">
        <f t="shared" si="4"/>
        <v>1.9534182413153997E-3</v>
      </c>
      <c r="AW64" s="6">
        <f t="shared" si="4"/>
        <v>-1.1639037846316948E-2</v>
      </c>
      <c r="AX64" s="6">
        <f t="shared" si="4"/>
        <v>-5.5478972564447044E-3</v>
      </c>
    </row>
    <row r="65" spans="1:50" x14ac:dyDescent="0.2">
      <c r="A65" s="1" t="s">
        <v>5</v>
      </c>
      <c r="B65" s="1" t="s">
        <v>18</v>
      </c>
      <c r="C65" s="2">
        <v>1840000</v>
      </c>
    </row>
    <row r="66" spans="1:50" x14ac:dyDescent="0.2">
      <c r="A66" s="1" t="s">
        <v>5</v>
      </c>
      <c r="B66" s="1" t="s">
        <v>19</v>
      </c>
      <c r="C66" s="2">
        <v>436000</v>
      </c>
    </row>
    <row r="67" spans="1:50" x14ac:dyDescent="0.2">
      <c r="A67" s="1" t="s">
        <v>5</v>
      </c>
      <c r="B67" s="1" t="s">
        <v>20</v>
      </c>
      <c r="C67" s="2">
        <v>441000</v>
      </c>
    </row>
    <row r="68" spans="1:50" x14ac:dyDescent="0.2">
      <c r="A68" s="1" t="s">
        <v>5</v>
      </c>
      <c r="B68" s="1" t="s">
        <v>21</v>
      </c>
      <c r="C68" s="2">
        <v>194000</v>
      </c>
    </row>
    <row r="69" spans="1:50" x14ac:dyDescent="0.2">
      <c r="A69" s="1" t="s">
        <v>5</v>
      </c>
      <c r="B69" s="1" t="s">
        <v>22</v>
      </c>
      <c r="C69" s="2">
        <v>50900</v>
      </c>
    </row>
    <row r="70" spans="1:50" x14ac:dyDescent="0.2">
      <c r="A70" s="1" t="s">
        <v>5</v>
      </c>
      <c r="B70" s="1" t="s">
        <v>23</v>
      </c>
      <c r="C70" s="2">
        <v>98400</v>
      </c>
    </row>
    <row r="71" spans="1:50" x14ac:dyDescent="0.2">
      <c r="A71" s="1" t="s">
        <v>5</v>
      </c>
      <c r="B71" s="1" t="s">
        <v>24</v>
      </c>
      <c r="C71" s="2">
        <v>53400</v>
      </c>
    </row>
    <row r="72" spans="1:50" x14ac:dyDescent="0.2">
      <c r="A72" s="1" t="s">
        <v>5</v>
      </c>
      <c r="B72" s="1" t="s">
        <v>25</v>
      </c>
      <c r="C72" s="2">
        <v>23800</v>
      </c>
    </row>
    <row r="73" spans="1:50" x14ac:dyDescent="0.2">
      <c r="A73" s="1" t="s">
        <v>5</v>
      </c>
      <c r="B73" s="1" t="s">
        <v>26</v>
      </c>
      <c r="C73" s="2">
        <v>1740</v>
      </c>
    </row>
    <row r="74" spans="1:50" x14ac:dyDescent="0.2">
      <c r="A74" s="1" t="s">
        <v>5</v>
      </c>
      <c r="B74" s="1" t="s">
        <v>27</v>
      </c>
      <c r="C74" s="2">
        <v>11400</v>
      </c>
    </row>
    <row r="75" spans="1:50" x14ac:dyDescent="0.2">
      <c r="A75" s="1" t="s">
        <v>5</v>
      </c>
      <c r="B75" s="1" t="s">
        <v>28</v>
      </c>
      <c r="C75" s="2">
        <v>6490</v>
      </c>
    </row>
    <row r="76" spans="1:50" x14ac:dyDescent="0.2">
      <c r="A76" s="1" t="s">
        <v>5</v>
      </c>
      <c r="B76" s="1" t="s">
        <v>29</v>
      </c>
      <c r="C76" s="2">
        <v>2550</v>
      </c>
    </row>
    <row r="77" spans="1:50" x14ac:dyDescent="0.2">
      <c r="A77" s="1" t="s">
        <v>5</v>
      </c>
      <c r="B77" s="1" t="s">
        <v>30</v>
      </c>
      <c r="C77" s="2">
        <v>587</v>
      </c>
    </row>
    <row r="78" spans="1:50" x14ac:dyDescent="0.2">
      <c r="A78" s="1" t="s">
        <v>5</v>
      </c>
      <c r="B78" s="1" t="s">
        <v>31</v>
      </c>
      <c r="C78" s="2">
        <v>0</v>
      </c>
    </row>
    <row r="79" spans="1:50" x14ac:dyDescent="0.2">
      <c r="A79" s="1" t="s">
        <v>5</v>
      </c>
      <c r="B79" s="1" t="s">
        <v>17</v>
      </c>
      <c r="C79" s="2">
        <v>3490000</v>
      </c>
      <c r="D79" s="4">
        <f>C79/$C79*100</f>
        <v>100</v>
      </c>
      <c r="E79" s="4">
        <f>C80/$C79*100</f>
        <v>51.002865329512893</v>
      </c>
      <c r="F79" s="4">
        <f>C81/$C79*100</f>
        <v>11.919770773638968</v>
      </c>
      <c r="G79" s="4">
        <f>C82/$C79*100</f>
        <v>12.464183381088825</v>
      </c>
      <c r="H79" s="4">
        <f>C83/$C79*100</f>
        <v>5.444126074498568</v>
      </c>
      <c r="I79" s="4">
        <f>C84/$C79*100</f>
        <v>1.4040114613180517</v>
      </c>
      <c r="J79" s="4">
        <f>C85/$C79*100</f>
        <v>2.7048710601719197</v>
      </c>
      <c r="K79" s="4">
        <f>C86/$C79*100</f>
        <v>1.5042979942693409</v>
      </c>
      <c r="L79" s="4">
        <f>C87/$C79*100</f>
        <v>0.71346704871060174</v>
      </c>
      <c r="M79" s="4">
        <f>C88/$C79*100</f>
        <v>6.475644699140401E-2</v>
      </c>
      <c r="N79" s="4">
        <f>C89/$C79*100</f>
        <v>0.35530085959885388</v>
      </c>
      <c r="O79" s="4">
        <f>C90/$C79*100</f>
        <v>0.18595988538681948</v>
      </c>
      <c r="P79" s="4">
        <f>C91/$C79*100</f>
        <v>8.1375358166189113E-2</v>
      </c>
      <c r="Q79" s="4">
        <f>C92/$C79*100</f>
        <v>2.6991404011461318E-2</v>
      </c>
      <c r="R79" s="4">
        <f>C93/$C79*100</f>
        <v>0</v>
      </c>
      <c r="T79" s="1">
        <f t="array" ref="T79:AH79">MMULT(D79:R79,Q9_matrix)</f>
        <v>1</v>
      </c>
      <c r="U79" s="1">
        <v>1.7555535015558954E-2</v>
      </c>
      <c r="V79" s="1">
        <v>-8.2651256368641013E-3</v>
      </c>
      <c r="W79" s="1">
        <v>1.7486501469452215E-2</v>
      </c>
      <c r="X79" s="1">
        <v>-7.0398232272883832E-3</v>
      </c>
      <c r="Y79" s="1">
        <v>1.1723280934104255E-3</v>
      </c>
      <c r="Z79" s="1">
        <v>6.9763332146099179E-3</v>
      </c>
      <c r="AA79" s="1">
        <v>-1.2462207789180838E-3</v>
      </c>
      <c r="AB79" s="1">
        <v>6.081310605420779E-4</v>
      </c>
      <c r="AC79" s="1">
        <v>-8.8743539436414367E-4</v>
      </c>
      <c r="AD79" s="1">
        <v>2.9363505378145129E-3</v>
      </c>
      <c r="AE79" s="1">
        <v>-5.762970344102003E-4</v>
      </c>
      <c r="AF79" s="1">
        <v>1.6645326022404956E-4</v>
      </c>
      <c r="AG79" s="1">
        <v>-1.0878493932693444E-4</v>
      </c>
      <c r="AH79" s="1">
        <v>-8.9960031285887969E-5</v>
      </c>
      <c r="AI79" s="8" t="s">
        <v>5</v>
      </c>
      <c r="AJ79" s="6">
        <f t="shared" ref="AJ79:AX79" si="5">T79/SUM($T79:$AH79)*100</f>
        <v>97.211206312265134</v>
      </c>
      <c r="AK79" s="12">
        <f t="shared" si="5"/>
        <v>1.706594736319696</v>
      </c>
      <c r="AL79" s="6">
        <f t="shared" si="5"/>
        <v>-0.80346283348198788</v>
      </c>
      <c r="AM79" s="12">
        <f t="shared" si="5"/>
        <v>1.6998839020266467</v>
      </c>
      <c r="AN79" s="6">
        <f t="shared" si="5"/>
        <v>-0.68434970814980722</v>
      </c>
      <c r="AO79" s="12">
        <f t="shared" si="5"/>
        <v>0.11396342815418531</v>
      </c>
      <c r="AP79" s="12">
        <f t="shared" si="5"/>
        <v>0.67817776742855251</v>
      </c>
      <c r="AQ79" s="6">
        <f t="shared" si="5"/>
        <v>-0.12114662525003761</v>
      </c>
      <c r="AR79" s="6">
        <f t="shared" si="5"/>
        <v>5.911715399125253E-2</v>
      </c>
      <c r="AS79" s="6">
        <f t="shared" si="5"/>
        <v>-8.6268665210339129E-2</v>
      </c>
      <c r="AT79" s="12">
        <f t="shared" si="5"/>
        <v>0.28544617793661725</v>
      </c>
      <c r="AU79" s="6">
        <f t="shared" si="5"/>
        <v>-5.6022529909196539E-2</v>
      </c>
      <c r="AV79" s="17">
        <f t="shared" si="5"/>
        <v>1.6181122220989236E-2</v>
      </c>
      <c r="AW79" s="6">
        <f t="shared" si="5"/>
        <v>-1.0575115180577868E-2</v>
      </c>
      <c r="AX79" s="6">
        <f t="shared" si="5"/>
        <v>-8.7451231611902804E-3</v>
      </c>
    </row>
    <row r="80" spans="1:50" x14ac:dyDescent="0.2">
      <c r="A80" s="1" t="s">
        <v>5</v>
      </c>
      <c r="B80" s="1" t="s">
        <v>18</v>
      </c>
      <c r="C80" s="2">
        <v>1780000</v>
      </c>
    </row>
    <row r="81" spans="1:50" x14ac:dyDescent="0.2">
      <c r="A81" s="1" t="s">
        <v>5</v>
      </c>
      <c r="B81" s="1" t="s">
        <v>19</v>
      </c>
      <c r="C81" s="2">
        <v>416000</v>
      </c>
    </row>
    <row r="82" spans="1:50" x14ac:dyDescent="0.2">
      <c r="A82" s="1" t="s">
        <v>5</v>
      </c>
      <c r="B82" s="1" t="s">
        <v>20</v>
      </c>
      <c r="C82" s="2">
        <v>435000</v>
      </c>
    </row>
    <row r="83" spans="1:50" x14ac:dyDescent="0.2">
      <c r="A83" s="1" t="s">
        <v>5</v>
      </c>
      <c r="B83" s="1" t="s">
        <v>21</v>
      </c>
      <c r="C83" s="2">
        <v>190000</v>
      </c>
    </row>
    <row r="84" spans="1:50" x14ac:dyDescent="0.2">
      <c r="A84" s="1" t="s">
        <v>5</v>
      </c>
      <c r="B84" s="1" t="s">
        <v>22</v>
      </c>
      <c r="C84" s="2">
        <v>49000</v>
      </c>
    </row>
    <row r="85" spans="1:50" x14ac:dyDescent="0.2">
      <c r="A85" s="1" t="s">
        <v>5</v>
      </c>
      <c r="B85" s="1" t="s">
        <v>23</v>
      </c>
      <c r="C85" s="2">
        <v>94400</v>
      </c>
    </row>
    <row r="86" spans="1:50" x14ac:dyDescent="0.2">
      <c r="A86" s="1" t="s">
        <v>5</v>
      </c>
      <c r="B86" s="1" t="s">
        <v>24</v>
      </c>
      <c r="C86" s="2">
        <v>52500</v>
      </c>
    </row>
    <row r="87" spans="1:50" x14ac:dyDescent="0.2">
      <c r="A87" s="1" t="s">
        <v>5</v>
      </c>
      <c r="B87" s="1" t="s">
        <v>25</v>
      </c>
      <c r="C87" s="2">
        <v>24900</v>
      </c>
    </row>
    <row r="88" spans="1:50" x14ac:dyDescent="0.2">
      <c r="A88" s="1" t="s">
        <v>5</v>
      </c>
      <c r="B88" s="1" t="s">
        <v>26</v>
      </c>
      <c r="C88" s="2">
        <v>2260</v>
      </c>
    </row>
    <row r="89" spans="1:50" x14ac:dyDescent="0.2">
      <c r="A89" s="1" t="s">
        <v>5</v>
      </c>
      <c r="B89" s="1" t="s">
        <v>27</v>
      </c>
      <c r="C89" s="2">
        <v>12400</v>
      </c>
    </row>
    <row r="90" spans="1:50" x14ac:dyDescent="0.2">
      <c r="A90" s="1" t="s">
        <v>5</v>
      </c>
      <c r="B90" s="1" t="s">
        <v>28</v>
      </c>
      <c r="C90" s="2">
        <v>6490</v>
      </c>
    </row>
    <row r="91" spans="1:50" x14ac:dyDescent="0.2">
      <c r="A91" s="1" t="s">
        <v>5</v>
      </c>
      <c r="B91" s="1" t="s">
        <v>29</v>
      </c>
      <c r="C91" s="2">
        <v>2840</v>
      </c>
    </row>
    <row r="92" spans="1:50" x14ac:dyDescent="0.2">
      <c r="A92" s="1" t="s">
        <v>5</v>
      </c>
      <c r="B92" s="1" t="s">
        <v>30</v>
      </c>
      <c r="C92" s="2">
        <v>942</v>
      </c>
    </row>
    <row r="93" spans="1:50" x14ac:dyDescent="0.2">
      <c r="A93" s="1" t="s">
        <v>5</v>
      </c>
      <c r="B93" s="1" t="s">
        <v>31</v>
      </c>
      <c r="C93" s="2">
        <v>0</v>
      </c>
    </row>
    <row r="94" spans="1:50" x14ac:dyDescent="0.2">
      <c r="A94" s="1" t="s">
        <v>6</v>
      </c>
      <c r="B94" s="1" t="s">
        <v>17</v>
      </c>
      <c r="C94" s="2">
        <v>2700000</v>
      </c>
      <c r="D94" s="4">
        <f>C94/$C94*100</f>
        <v>100</v>
      </c>
      <c r="E94" s="4">
        <f>C95/$C94*100</f>
        <v>49.25925925925926</v>
      </c>
      <c r="F94" s="4">
        <f>C96/$C94*100</f>
        <v>11.62962962962963</v>
      </c>
      <c r="G94" s="4">
        <f>C97/$C94*100</f>
        <v>11.518518518518519</v>
      </c>
      <c r="H94" s="4">
        <f>C98/$C94*100</f>
        <v>5.2592592592592595</v>
      </c>
      <c r="I94" s="4">
        <f>C99/$C94*100</f>
        <v>1.4370370370370371</v>
      </c>
      <c r="J94" s="4">
        <f>C100/$C94*100</f>
        <v>2.3074074074074074</v>
      </c>
      <c r="K94" s="4">
        <f>C101/$C94*100</f>
        <v>1.3444444444444446</v>
      </c>
      <c r="L94" s="4">
        <f>C102/$C94*100</f>
        <v>0.67037037037037039</v>
      </c>
      <c r="M94" s="4">
        <f>C103/$C94*100</f>
        <v>6.3703703703703707E-2</v>
      </c>
      <c r="N94" s="4">
        <f>C104/$C94*100</f>
        <v>0.33888888888888885</v>
      </c>
      <c r="O94" s="4">
        <f>C105/$C94*100</f>
        <v>0.1388888888888889</v>
      </c>
      <c r="P94" s="4">
        <f>C106/$C94*100</f>
        <v>7.6666666666666675E-2</v>
      </c>
      <c r="Q94" s="4">
        <f>C107/$C94*100</f>
        <v>1.6E-2</v>
      </c>
      <c r="R94" s="4">
        <f>C108/$C94*100</f>
        <v>0</v>
      </c>
      <c r="T94" s="1">
        <f t="array" ref="T94:AH94">MMULT(D94:R94,Q9_matrix)</f>
        <v>1</v>
      </c>
      <c r="U94" s="1">
        <v>1.1947431302261613E-4</v>
      </c>
      <c r="V94" s="1">
        <v>-2.5797458922675737E-3</v>
      </c>
      <c r="W94" s="1">
        <v>7.3016601390234054E-3</v>
      </c>
      <c r="X94" s="1">
        <v>-2.6452838217611296E-3</v>
      </c>
      <c r="Y94" s="1">
        <v>8.3357482601625205E-4</v>
      </c>
      <c r="Z94" s="1">
        <v>3.7110921168990833E-3</v>
      </c>
      <c r="AA94" s="1">
        <v>-9.0378067078501594E-4</v>
      </c>
      <c r="AB94" s="1">
        <v>4.6018099891554243E-4</v>
      </c>
      <c r="AC94" s="1">
        <v>-3.2654063002171552E-4</v>
      </c>
      <c r="AD94" s="1">
        <v>2.6650921320249986E-3</v>
      </c>
      <c r="AE94" s="1">
        <v>-9.0938547433322783E-4</v>
      </c>
      <c r="AF94" s="1">
        <v>3.1052765708769085E-4</v>
      </c>
      <c r="AG94" s="1">
        <v>-2.0148825102572773E-4</v>
      </c>
      <c r="AH94" s="1">
        <v>3.4115509709304719E-6</v>
      </c>
      <c r="AI94" s="8" t="s">
        <v>6</v>
      </c>
      <c r="AJ94" s="6">
        <f t="shared" ref="AJ94:AX94" si="6">T94/SUM($T94:$AH94)*100</f>
        <v>99.222217969840969</v>
      </c>
      <c r="AK94" s="12">
        <f t="shared" si="6"/>
        <v>1.1854506328527028E-2</v>
      </c>
      <c r="AL94" s="6">
        <f t="shared" si="6"/>
        <v>-0.25596810922937507</v>
      </c>
      <c r="AM94" s="12">
        <f t="shared" si="6"/>
        <v>0.7244869138558796</v>
      </c>
      <c r="AN94" s="6">
        <f t="shared" si="6"/>
        <v>-0.26247092795487675</v>
      </c>
      <c r="AO94" s="12">
        <f t="shared" si="6"/>
        <v>8.270914308115683E-2</v>
      </c>
      <c r="AP94" s="12">
        <f t="shared" si="6"/>
        <v>0.36822279092911941</v>
      </c>
      <c r="AQ94" s="6">
        <f t="shared" si="6"/>
        <v>-8.9675122713559943E-2</v>
      </c>
      <c r="AR94" s="6">
        <f t="shared" si="6"/>
        <v>4.5660179379977101E-2</v>
      </c>
      <c r="AS94" s="6">
        <f t="shared" si="6"/>
        <v>-3.2400085568023852E-2</v>
      </c>
      <c r="AT94" s="12">
        <f t="shared" si="6"/>
        <v>0.26443635243349262</v>
      </c>
      <c r="AU94" s="6">
        <f t="shared" si="6"/>
        <v>-9.0231243752898746E-2</v>
      </c>
      <c r="AV94" s="17">
        <f t="shared" si="6"/>
        <v>3.0811242877218897E-2</v>
      </c>
      <c r="AW94" s="6">
        <f t="shared" si="6"/>
        <v>-1.9992111161636791E-2</v>
      </c>
      <c r="AX94" s="6">
        <f t="shared" si="6"/>
        <v>3.3850165405288586E-4</v>
      </c>
    </row>
    <row r="95" spans="1:50" x14ac:dyDescent="0.2">
      <c r="A95" s="1" t="s">
        <v>6</v>
      </c>
      <c r="B95" s="1" t="s">
        <v>18</v>
      </c>
      <c r="C95" s="2">
        <v>1330000</v>
      </c>
    </row>
    <row r="96" spans="1:50" x14ac:dyDescent="0.2">
      <c r="A96" s="1" t="s">
        <v>6</v>
      </c>
      <c r="B96" s="1" t="s">
        <v>19</v>
      </c>
      <c r="C96" s="2">
        <v>314000</v>
      </c>
    </row>
    <row r="97" spans="1:50" x14ac:dyDescent="0.2">
      <c r="A97" s="1" t="s">
        <v>6</v>
      </c>
      <c r="B97" s="1" t="s">
        <v>20</v>
      </c>
      <c r="C97" s="2">
        <v>311000</v>
      </c>
    </row>
    <row r="98" spans="1:50" x14ac:dyDescent="0.2">
      <c r="A98" s="1" t="s">
        <v>6</v>
      </c>
      <c r="B98" s="1" t="s">
        <v>21</v>
      </c>
      <c r="C98" s="2">
        <v>142000</v>
      </c>
    </row>
    <row r="99" spans="1:50" x14ac:dyDescent="0.2">
      <c r="A99" s="1" t="s">
        <v>6</v>
      </c>
      <c r="B99" s="1" t="s">
        <v>22</v>
      </c>
      <c r="C99" s="2">
        <v>38800</v>
      </c>
    </row>
    <row r="100" spans="1:50" x14ac:dyDescent="0.2">
      <c r="A100" s="1" t="s">
        <v>6</v>
      </c>
      <c r="B100" s="1" t="s">
        <v>23</v>
      </c>
      <c r="C100" s="2">
        <v>62300</v>
      </c>
    </row>
    <row r="101" spans="1:50" x14ac:dyDescent="0.2">
      <c r="A101" s="1" t="s">
        <v>6</v>
      </c>
      <c r="B101" s="1" t="s">
        <v>24</v>
      </c>
      <c r="C101" s="2">
        <v>36300</v>
      </c>
    </row>
    <row r="102" spans="1:50" x14ac:dyDescent="0.2">
      <c r="A102" s="1" t="s">
        <v>6</v>
      </c>
      <c r="B102" s="1" t="s">
        <v>25</v>
      </c>
      <c r="C102" s="2">
        <v>18100</v>
      </c>
    </row>
    <row r="103" spans="1:50" x14ac:dyDescent="0.2">
      <c r="A103" s="1" t="s">
        <v>6</v>
      </c>
      <c r="B103" s="1" t="s">
        <v>26</v>
      </c>
      <c r="C103" s="2">
        <v>1720</v>
      </c>
    </row>
    <row r="104" spans="1:50" x14ac:dyDescent="0.2">
      <c r="A104" s="1" t="s">
        <v>6</v>
      </c>
      <c r="B104" s="1" t="s">
        <v>27</v>
      </c>
      <c r="C104" s="2">
        <v>9150</v>
      </c>
    </row>
    <row r="105" spans="1:50" x14ac:dyDescent="0.2">
      <c r="A105" s="1" t="s">
        <v>6</v>
      </c>
      <c r="B105" s="1" t="s">
        <v>28</v>
      </c>
      <c r="C105" s="2">
        <v>3750</v>
      </c>
    </row>
    <row r="106" spans="1:50" x14ac:dyDescent="0.2">
      <c r="A106" s="1" t="s">
        <v>6</v>
      </c>
      <c r="B106" s="1" t="s">
        <v>29</v>
      </c>
      <c r="C106" s="2">
        <v>2070</v>
      </c>
    </row>
    <row r="107" spans="1:50" x14ac:dyDescent="0.2">
      <c r="A107" s="1" t="s">
        <v>6</v>
      </c>
      <c r="B107" s="1" t="s">
        <v>30</v>
      </c>
      <c r="C107" s="2">
        <v>432</v>
      </c>
    </row>
    <row r="108" spans="1:50" x14ac:dyDescent="0.2">
      <c r="A108" s="1" t="s">
        <v>6</v>
      </c>
      <c r="B108" s="1" t="s">
        <v>31</v>
      </c>
      <c r="C108" s="2">
        <v>0</v>
      </c>
    </row>
    <row r="109" spans="1:50" x14ac:dyDescent="0.2">
      <c r="A109" s="1" t="s">
        <v>7</v>
      </c>
      <c r="B109" s="1" t="s">
        <v>17</v>
      </c>
      <c r="C109" s="2">
        <v>2430000</v>
      </c>
      <c r="D109" s="4">
        <f>C109/$C109*100</f>
        <v>100</v>
      </c>
      <c r="E109" s="4">
        <f>C110/$C109*100</f>
        <v>51.851851851851848</v>
      </c>
      <c r="F109" s="4">
        <f>C111/$C109*100</f>
        <v>12.016460905349795</v>
      </c>
      <c r="G109" s="4">
        <f>C112/$C109*100</f>
        <v>13.950617283950617</v>
      </c>
      <c r="H109" s="4">
        <f>C113/$C109*100</f>
        <v>5.473251028806585</v>
      </c>
      <c r="I109" s="4">
        <f>C114/$C109*100</f>
        <v>1.4526748971193417</v>
      </c>
      <c r="J109" s="4">
        <f>C115/$C109*100</f>
        <v>3.8436213991769543</v>
      </c>
      <c r="K109" s="4">
        <f>C116/$C109*100</f>
        <v>1.7942386831275718</v>
      </c>
      <c r="L109" s="4">
        <f>C117/$C109*100</f>
        <v>0.6913580246913581</v>
      </c>
      <c r="M109" s="4">
        <f>C118/$C109*100</f>
        <v>5.5555555555555552E-2</v>
      </c>
      <c r="N109" s="4">
        <f>C119/$C109*100</f>
        <v>0.67078189300411528</v>
      </c>
      <c r="O109" s="4">
        <f>C120/$C109*100</f>
        <v>0.28765432098765431</v>
      </c>
      <c r="P109" s="4">
        <f>C121/$C109*100</f>
        <v>0.10699588477366255</v>
      </c>
      <c r="Q109" s="4">
        <f>C122/$C109*100</f>
        <v>2.9670781893004112E-2</v>
      </c>
      <c r="R109" s="4">
        <f>C123/$C109*100</f>
        <v>0</v>
      </c>
      <c r="T109" s="1">
        <f t="array" ref="T109:AH109">MMULT(D109:R109,Q9_matrix)</f>
        <v>1</v>
      </c>
      <c r="U109" s="1">
        <v>2.6045400238948524E-2</v>
      </c>
      <c r="V109" s="1">
        <v>-1.1479254720091786E-2</v>
      </c>
      <c r="W109" s="1">
        <v>3.2924970619504251E-2</v>
      </c>
      <c r="X109" s="1">
        <v>-1.4896292960768658E-2</v>
      </c>
      <c r="Y109" s="1">
        <v>3.6035709551987104E-3</v>
      </c>
      <c r="Z109" s="1">
        <v>1.6461017009639017E-2</v>
      </c>
      <c r="AA109" s="1">
        <v>-3.3631271745960638E-3</v>
      </c>
      <c r="AB109" s="1">
        <v>1.801517605195934E-4</v>
      </c>
      <c r="AC109" s="1">
        <v>-1.8670333253386936E-3</v>
      </c>
      <c r="AD109" s="1">
        <v>6.3007393128020903E-3</v>
      </c>
      <c r="AE109" s="1">
        <v>-1.1275453445654883E-3</v>
      </c>
      <c r="AF109" s="1">
        <v>2.8536384727304584E-4</v>
      </c>
      <c r="AG109" s="1">
        <v>-4.8817315039034775E-4</v>
      </c>
      <c r="AH109" s="1">
        <v>-5.094694655564472E-5</v>
      </c>
      <c r="AI109" s="8" t="s">
        <v>7</v>
      </c>
      <c r="AJ109" s="6">
        <f t="shared" ref="AJ109:AX109" si="7">T109/SUM($T109:$AH109)*100</f>
        <v>95.009273084097984</v>
      </c>
      <c r="AK109" s="12">
        <f t="shared" si="7"/>
        <v>2.4745545438868914</v>
      </c>
      <c r="AL109" s="6">
        <f t="shared" si="7"/>
        <v>-1.0906356465031215</v>
      </c>
      <c r="AM109" s="12">
        <f t="shared" si="7"/>
        <v>3.1281775248743822</v>
      </c>
      <c r="AN109" s="6">
        <f t="shared" si="7"/>
        <v>-1.415285965850396</v>
      </c>
      <c r="AO109" s="12">
        <f t="shared" si="7"/>
        <v>0.34237265696039815</v>
      </c>
      <c r="AP109" s="12">
        <f t="shared" si="7"/>
        <v>1.5639492603107752</v>
      </c>
      <c r="AQ109" s="6">
        <f t="shared" si="7"/>
        <v>-0.31952826814774832</v>
      </c>
      <c r="AR109" s="6">
        <f t="shared" si="7"/>
        <v>1.711608781178707E-2</v>
      </c>
      <c r="AS109" s="6">
        <f t="shared" si="7"/>
        <v>-0.17738547906421551</v>
      </c>
      <c r="AT109" s="12">
        <f t="shared" si="7"/>
        <v>0.59862866200172571</v>
      </c>
      <c r="AU109" s="6">
        <f t="shared" si="7"/>
        <v>-0.10712726355652585</v>
      </c>
      <c r="AV109" s="17">
        <f t="shared" si="7"/>
        <v>2.7112211693893645E-2</v>
      </c>
      <c r="AW109" s="6">
        <f t="shared" si="7"/>
        <v>-4.6380976157760989E-2</v>
      </c>
      <c r="AX109" s="6">
        <f t="shared" si="7"/>
        <v>-4.8404323581061944E-3</v>
      </c>
    </row>
    <row r="110" spans="1:50" x14ac:dyDescent="0.2">
      <c r="A110" s="1" t="s">
        <v>7</v>
      </c>
      <c r="B110" s="1" t="s">
        <v>18</v>
      </c>
      <c r="C110" s="2">
        <v>1260000</v>
      </c>
    </row>
    <row r="111" spans="1:50" x14ac:dyDescent="0.2">
      <c r="A111" s="1" t="s">
        <v>7</v>
      </c>
      <c r="B111" s="1" t="s">
        <v>19</v>
      </c>
      <c r="C111" s="2">
        <v>292000</v>
      </c>
    </row>
    <row r="112" spans="1:50" x14ac:dyDescent="0.2">
      <c r="A112" s="1" t="s">
        <v>7</v>
      </c>
      <c r="B112" s="1" t="s">
        <v>20</v>
      </c>
      <c r="C112" s="2">
        <v>339000</v>
      </c>
    </row>
    <row r="113" spans="1:50" x14ac:dyDescent="0.2">
      <c r="A113" s="1" t="s">
        <v>7</v>
      </c>
      <c r="B113" s="1" t="s">
        <v>21</v>
      </c>
      <c r="C113" s="2">
        <v>133000</v>
      </c>
    </row>
    <row r="114" spans="1:50" x14ac:dyDescent="0.2">
      <c r="A114" s="1" t="s">
        <v>7</v>
      </c>
      <c r="B114" s="1" t="s">
        <v>22</v>
      </c>
      <c r="C114" s="2">
        <v>35300</v>
      </c>
    </row>
    <row r="115" spans="1:50" x14ac:dyDescent="0.2">
      <c r="A115" s="1" t="s">
        <v>7</v>
      </c>
      <c r="B115" s="1" t="s">
        <v>23</v>
      </c>
      <c r="C115" s="2">
        <v>93400</v>
      </c>
    </row>
    <row r="116" spans="1:50" x14ac:dyDescent="0.2">
      <c r="A116" s="1" t="s">
        <v>7</v>
      </c>
      <c r="B116" s="1" t="s">
        <v>24</v>
      </c>
      <c r="C116" s="2">
        <v>43600</v>
      </c>
    </row>
    <row r="117" spans="1:50" x14ac:dyDescent="0.2">
      <c r="A117" s="1" t="s">
        <v>7</v>
      </c>
      <c r="B117" s="1" t="s">
        <v>25</v>
      </c>
      <c r="C117" s="2">
        <v>16800</v>
      </c>
    </row>
    <row r="118" spans="1:50" x14ac:dyDescent="0.2">
      <c r="A118" s="1" t="s">
        <v>7</v>
      </c>
      <c r="B118" s="1" t="s">
        <v>26</v>
      </c>
      <c r="C118" s="2">
        <v>1350</v>
      </c>
    </row>
    <row r="119" spans="1:50" x14ac:dyDescent="0.2">
      <c r="A119" s="1" t="s">
        <v>7</v>
      </c>
      <c r="B119" s="1" t="s">
        <v>27</v>
      </c>
      <c r="C119" s="2">
        <v>16300</v>
      </c>
    </row>
    <row r="120" spans="1:50" x14ac:dyDescent="0.2">
      <c r="A120" s="1" t="s">
        <v>7</v>
      </c>
      <c r="B120" s="1" t="s">
        <v>28</v>
      </c>
      <c r="C120" s="2">
        <v>6990</v>
      </c>
    </row>
    <row r="121" spans="1:50" x14ac:dyDescent="0.2">
      <c r="A121" s="1" t="s">
        <v>7</v>
      </c>
      <c r="B121" s="1" t="s">
        <v>29</v>
      </c>
      <c r="C121" s="2">
        <v>2600</v>
      </c>
    </row>
    <row r="122" spans="1:50" x14ac:dyDescent="0.2">
      <c r="A122" s="1" t="s">
        <v>7</v>
      </c>
      <c r="B122" s="1" t="s">
        <v>30</v>
      </c>
      <c r="C122" s="2">
        <v>721</v>
      </c>
    </row>
    <row r="123" spans="1:50" x14ac:dyDescent="0.2">
      <c r="A123" s="1" t="s">
        <v>7</v>
      </c>
      <c r="B123" s="1" t="s">
        <v>31</v>
      </c>
      <c r="C123" s="2">
        <v>0</v>
      </c>
    </row>
    <row r="124" spans="1:50" x14ac:dyDescent="0.2">
      <c r="A124" s="1" t="s">
        <v>8</v>
      </c>
      <c r="B124" s="1" t="s">
        <v>17</v>
      </c>
      <c r="C124" s="2">
        <v>2510000</v>
      </c>
      <c r="D124" s="4">
        <f>C124/$C124*100</f>
        <v>100</v>
      </c>
      <c r="E124" s="4">
        <f>C125/$C124*100</f>
        <v>51.792828685258961</v>
      </c>
      <c r="F124" s="4">
        <f>C126/$C124*100</f>
        <v>11.792828685258964</v>
      </c>
      <c r="G124" s="4">
        <f>C127/$C124*100</f>
        <v>13.98406374501992</v>
      </c>
      <c r="H124" s="4">
        <f>C128/$C124*100</f>
        <v>5.5776892430278879</v>
      </c>
      <c r="I124" s="4">
        <f>C129/$C124*100</f>
        <v>1.4262948207171313</v>
      </c>
      <c r="J124" s="4">
        <f>C130/$C124*100</f>
        <v>4.0637450199203187</v>
      </c>
      <c r="K124" s="4">
        <f>C131/$C124*100</f>
        <v>1.7768924302788844</v>
      </c>
      <c r="L124" s="4">
        <f>C132/$C124*100</f>
        <v>0.7211155378486056</v>
      </c>
      <c r="M124" s="4">
        <f>C133/$C124*100</f>
        <v>5.298804780876494E-2</v>
      </c>
      <c r="N124" s="4">
        <f>C134/$C124*100</f>
        <v>0.7211155378486056</v>
      </c>
      <c r="O124" s="4">
        <f>C135/$C124*100</f>
        <v>0.32191235059760959</v>
      </c>
      <c r="P124" s="4">
        <f>C136/$C124*100</f>
        <v>9.9601593625498003E-2</v>
      </c>
      <c r="Q124" s="4">
        <f>C137/$C124*100</f>
        <v>1.5697211155378487E-2</v>
      </c>
      <c r="R124" s="4">
        <f>C138/$C124*100</f>
        <v>0</v>
      </c>
      <c r="T124" s="1">
        <f t="array" ref="T124:AH124">MMULT(D124:R124,Q9_matrix)</f>
        <v>1</v>
      </c>
      <c r="U124" s="1">
        <v>2.545516857301966E-2</v>
      </c>
      <c r="V124" s="1">
        <v>-1.3424903691972731E-2</v>
      </c>
      <c r="W124" s="1">
        <v>3.4287744722892574E-2</v>
      </c>
      <c r="X124" s="1">
        <v>-1.4227446102283818E-2</v>
      </c>
      <c r="Y124" s="1">
        <v>3.0914617616065228E-3</v>
      </c>
      <c r="Z124" s="1">
        <v>1.8795707277528731E-2</v>
      </c>
      <c r="AA124" s="1">
        <v>-4.7305888056995253E-3</v>
      </c>
      <c r="AB124" s="1">
        <v>9.1899416825356062E-4</v>
      </c>
      <c r="AC124" s="1">
        <v>-2.3294410981507412E-3</v>
      </c>
      <c r="AD124" s="1">
        <v>6.9623342111526602E-3</v>
      </c>
      <c r="AE124" s="1">
        <v>-1.1049117997088418E-3</v>
      </c>
      <c r="AF124" s="1">
        <v>1.1344102764440102E-4</v>
      </c>
      <c r="AG124" s="1">
        <v>-6.0390480596086505E-4</v>
      </c>
      <c r="AH124" s="1">
        <v>-1.5676436278988892E-5</v>
      </c>
      <c r="AI124" s="8" t="s">
        <v>8</v>
      </c>
      <c r="AJ124" s="6">
        <f t="shared" ref="AJ124:AX124" si="8">T124/SUM($T124:$AH124)*100</f>
        <v>94.949811423745913</v>
      </c>
      <c r="AK124" s="12">
        <f t="shared" si="8"/>
        <v>2.4169634557678803</v>
      </c>
      <c r="AL124" s="6">
        <f t="shared" si="8"/>
        <v>-1.2746920739347611</v>
      </c>
      <c r="AM124" s="12">
        <f t="shared" si="8"/>
        <v>3.255614895584189</v>
      </c>
      <c r="AN124" s="6">
        <f t="shared" si="8"/>
        <v>-1.3508933244533572</v>
      </c>
      <c r="AO124" s="12">
        <f t="shared" si="8"/>
        <v>0.29353371128826072</v>
      </c>
      <c r="AP124" s="12">
        <f t="shared" si="8"/>
        <v>1.784648861577282</v>
      </c>
      <c r="AQ124" s="6">
        <f t="shared" si="8"/>
        <v>-0.44916851502445332</v>
      </c>
      <c r="AR124" s="6">
        <f t="shared" si="8"/>
        <v>8.7258322975197811E-2</v>
      </c>
      <c r="AS124" s="6">
        <f t="shared" si="8"/>
        <v>-0.22117999299213648</v>
      </c>
      <c r="AT124" s="12">
        <f t="shared" si="8"/>
        <v>0.66107232041803987</v>
      </c>
      <c r="AU124" s="6">
        <f t="shared" si="8"/>
        <v>-0.10491116702222623</v>
      </c>
      <c r="AV124" s="17">
        <f t="shared" si="8"/>
        <v>1.0771204182551824E-2</v>
      </c>
      <c r="AW124" s="6">
        <f t="shared" si="8"/>
        <v>-5.7340647443878005E-2</v>
      </c>
      <c r="AX124" s="6">
        <f t="shared" si="8"/>
        <v>-1.4884746684863644E-3</v>
      </c>
    </row>
    <row r="125" spans="1:50" x14ac:dyDescent="0.2">
      <c r="A125" s="1" t="s">
        <v>8</v>
      </c>
      <c r="B125" s="1" t="s">
        <v>18</v>
      </c>
      <c r="C125" s="2">
        <v>1300000</v>
      </c>
    </row>
    <row r="126" spans="1:50" x14ac:dyDescent="0.2">
      <c r="A126" s="1" t="s">
        <v>8</v>
      </c>
      <c r="B126" s="1" t="s">
        <v>19</v>
      </c>
      <c r="C126" s="2">
        <v>296000</v>
      </c>
    </row>
    <row r="127" spans="1:50" x14ac:dyDescent="0.2">
      <c r="A127" s="1" t="s">
        <v>8</v>
      </c>
      <c r="B127" s="1" t="s">
        <v>20</v>
      </c>
      <c r="C127" s="2">
        <v>351000</v>
      </c>
    </row>
    <row r="128" spans="1:50" x14ac:dyDescent="0.2">
      <c r="A128" s="1" t="s">
        <v>8</v>
      </c>
      <c r="B128" s="1" t="s">
        <v>21</v>
      </c>
      <c r="C128" s="2">
        <v>140000</v>
      </c>
    </row>
    <row r="129" spans="1:50" x14ac:dyDescent="0.2">
      <c r="A129" s="1" t="s">
        <v>8</v>
      </c>
      <c r="B129" s="1" t="s">
        <v>22</v>
      </c>
      <c r="C129" s="2">
        <v>35800</v>
      </c>
    </row>
    <row r="130" spans="1:50" x14ac:dyDescent="0.2">
      <c r="A130" s="1" t="s">
        <v>8</v>
      </c>
      <c r="B130" s="1" t="s">
        <v>23</v>
      </c>
      <c r="C130" s="2">
        <v>102000</v>
      </c>
    </row>
    <row r="131" spans="1:50" x14ac:dyDescent="0.2">
      <c r="A131" s="1" t="s">
        <v>8</v>
      </c>
      <c r="B131" s="1" t="s">
        <v>24</v>
      </c>
      <c r="C131" s="2">
        <v>44600</v>
      </c>
    </row>
    <row r="132" spans="1:50" x14ac:dyDescent="0.2">
      <c r="A132" s="1" t="s">
        <v>8</v>
      </c>
      <c r="B132" s="1" t="s">
        <v>25</v>
      </c>
      <c r="C132" s="2">
        <v>18100</v>
      </c>
    </row>
    <row r="133" spans="1:50" x14ac:dyDescent="0.2">
      <c r="A133" s="1" t="s">
        <v>8</v>
      </c>
      <c r="B133" s="1" t="s">
        <v>26</v>
      </c>
      <c r="C133" s="2">
        <v>1330</v>
      </c>
    </row>
    <row r="134" spans="1:50" x14ac:dyDescent="0.2">
      <c r="A134" s="1" t="s">
        <v>8</v>
      </c>
      <c r="B134" s="1" t="s">
        <v>27</v>
      </c>
      <c r="C134" s="2">
        <v>18100</v>
      </c>
    </row>
    <row r="135" spans="1:50" x14ac:dyDescent="0.2">
      <c r="A135" s="1" t="s">
        <v>8</v>
      </c>
      <c r="B135" s="1" t="s">
        <v>28</v>
      </c>
      <c r="C135" s="2">
        <v>8080</v>
      </c>
    </row>
    <row r="136" spans="1:50" x14ac:dyDescent="0.2">
      <c r="A136" s="1" t="s">
        <v>8</v>
      </c>
      <c r="B136" s="1" t="s">
        <v>29</v>
      </c>
      <c r="C136" s="2">
        <v>2500</v>
      </c>
    </row>
    <row r="137" spans="1:50" x14ac:dyDescent="0.2">
      <c r="A137" s="1" t="s">
        <v>8</v>
      </c>
      <c r="B137" s="1" t="s">
        <v>30</v>
      </c>
      <c r="C137" s="2">
        <v>394</v>
      </c>
    </row>
    <row r="138" spans="1:50" x14ac:dyDescent="0.2">
      <c r="A138" s="1" t="s">
        <v>8</v>
      </c>
      <c r="B138" s="1" t="s">
        <v>31</v>
      </c>
      <c r="C138" s="2">
        <v>0</v>
      </c>
    </row>
    <row r="139" spans="1:50" x14ac:dyDescent="0.2">
      <c r="A139" s="1" t="s">
        <v>9</v>
      </c>
      <c r="B139" s="1" t="s">
        <v>17</v>
      </c>
      <c r="C139" s="2">
        <v>2750000</v>
      </c>
      <c r="D139" s="4">
        <f>C139/$C139*100</f>
        <v>100</v>
      </c>
      <c r="E139" s="4">
        <f>C140/$C139*100</f>
        <v>50.909090909090907</v>
      </c>
      <c r="F139" s="4">
        <f>C141/$C139*100</f>
        <v>11.963636363636363</v>
      </c>
      <c r="G139" s="4">
        <f>C142/$C139*100</f>
        <v>12.509090909090908</v>
      </c>
      <c r="H139" s="4">
        <f>C143/$C139*100</f>
        <v>5.3818181818181818</v>
      </c>
      <c r="I139" s="4">
        <f>C144/$C139*100</f>
        <v>1.4581818181818182</v>
      </c>
      <c r="J139" s="4">
        <f>C145/$C139*100</f>
        <v>2.9636363636363638</v>
      </c>
      <c r="K139" s="4">
        <f>C146/$C139*100</f>
        <v>1.5127272727272727</v>
      </c>
      <c r="L139" s="4">
        <f>C147/$C139*100</f>
        <v>0.69818181818181824</v>
      </c>
      <c r="M139" s="4">
        <f>C148/$C139*100</f>
        <v>5.1999999999999998E-2</v>
      </c>
      <c r="N139" s="4">
        <f>C149/$C139*100</f>
        <v>0.63636363636363635</v>
      </c>
      <c r="O139" s="4">
        <f>C150/$C139*100</f>
        <v>0.25054545454545457</v>
      </c>
      <c r="P139" s="4">
        <f>C151/$C139*100</f>
        <v>8.1818181818181818E-2</v>
      </c>
      <c r="Q139" s="4">
        <f>C152/$C139*100</f>
        <v>1.338181818181818E-2</v>
      </c>
      <c r="R139" s="4">
        <f>C153/$C139*100</f>
        <v>0</v>
      </c>
      <c r="T139" s="1">
        <f t="array" ref="T139:AH139">MMULT(D139:R139,Q9_matrix)</f>
        <v>1</v>
      </c>
      <c r="U139" s="1">
        <v>1.6617790811339073E-2</v>
      </c>
      <c r="V139" s="1">
        <v>-7.3646559244894133E-3</v>
      </c>
      <c r="W139" s="1">
        <v>1.7603539766998522E-2</v>
      </c>
      <c r="X139" s="1">
        <v>-7.7251864624420241E-3</v>
      </c>
      <c r="Y139" s="1">
        <v>1.9880735965419494E-3</v>
      </c>
      <c r="Z139" s="1">
        <v>9.1975069303807076E-3</v>
      </c>
      <c r="AA139" s="1">
        <v>-2.279384198939206E-3</v>
      </c>
      <c r="AB139" s="1">
        <v>6.3991230509190863E-4</v>
      </c>
      <c r="AC139" s="1">
        <v>-1.1903773664642867E-3</v>
      </c>
      <c r="AD139" s="1">
        <v>5.8841669435097839E-3</v>
      </c>
      <c r="AE139" s="1">
        <v>-1.3346939588292687E-3</v>
      </c>
      <c r="AF139" s="1">
        <v>1.9333548090304849E-4</v>
      </c>
      <c r="AG139" s="1">
        <v>-4.8797614818183702E-4</v>
      </c>
      <c r="AH139" s="1">
        <v>2.5517174087858746E-5</v>
      </c>
      <c r="AI139" s="8" t="s">
        <v>9</v>
      </c>
      <c r="AJ139" s="6">
        <f t="shared" ref="AJ139:AX139" si="9">T139/SUM($T139:$AH139)*100</f>
        <v>96.921053742573932</v>
      </c>
      <c r="AK139" s="12">
        <f t="shared" si="9"/>
        <v>1.6106137963086458</v>
      </c>
      <c r="AL139" s="6">
        <f t="shared" si="9"/>
        <v>-0.71379021265300402</v>
      </c>
      <c r="AM139" s="12">
        <f t="shared" si="9"/>
        <v>1.7061536238168011</v>
      </c>
      <c r="AN139" s="6">
        <f t="shared" si="9"/>
        <v>-0.74873321229774803</v>
      </c>
      <c r="AO139" s="12">
        <f t="shared" si="9"/>
        <v>0.19268618789463454</v>
      </c>
      <c r="AP139" s="12">
        <f t="shared" si="9"/>
        <v>0.89143206349712478</v>
      </c>
      <c r="AQ139" s="6">
        <f t="shared" si="9"/>
        <v>-0.22092031844536064</v>
      </c>
      <c r="AR139" s="6">
        <f t="shared" si="9"/>
        <v>6.2020974912347246E-2</v>
      </c>
      <c r="AS139" s="6">
        <f t="shared" si="9"/>
        <v>-0.11537262870902876</v>
      </c>
      <c r="AT139" s="12">
        <f t="shared" si="9"/>
        <v>0.57029966056218884</v>
      </c>
      <c r="AU139" s="6">
        <f t="shared" si="9"/>
        <v>-0.1293599449135803</v>
      </c>
      <c r="AV139" s="17">
        <f t="shared" si="9"/>
        <v>1.8738278534950741E-2</v>
      </c>
      <c r="AW139" s="6">
        <f t="shared" si="9"/>
        <v>-4.7295162483026051E-2</v>
      </c>
      <c r="AX139" s="6">
        <f t="shared" si="9"/>
        <v>2.4731514011279727E-3</v>
      </c>
    </row>
    <row r="140" spans="1:50" x14ac:dyDescent="0.2">
      <c r="A140" s="1" t="s">
        <v>9</v>
      </c>
      <c r="B140" s="1" t="s">
        <v>18</v>
      </c>
      <c r="C140" s="2">
        <v>1400000</v>
      </c>
    </row>
    <row r="141" spans="1:50" x14ac:dyDescent="0.2">
      <c r="A141" s="1" t="s">
        <v>9</v>
      </c>
      <c r="B141" s="1" t="s">
        <v>19</v>
      </c>
      <c r="C141" s="2">
        <v>329000</v>
      </c>
    </row>
    <row r="142" spans="1:50" x14ac:dyDescent="0.2">
      <c r="A142" s="1" t="s">
        <v>9</v>
      </c>
      <c r="B142" s="1" t="s">
        <v>20</v>
      </c>
      <c r="C142" s="2">
        <v>344000</v>
      </c>
    </row>
    <row r="143" spans="1:50" x14ac:dyDescent="0.2">
      <c r="A143" s="1" t="s">
        <v>9</v>
      </c>
      <c r="B143" s="1" t="s">
        <v>21</v>
      </c>
      <c r="C143" s="2">
        <v>148000</v>
      </c>
    </row>
    <row r="144" spans="1:50" x14ac:dyDescent="0.2">
      <c r="A144" s="1" t="s">
        <v>9</v>
      </c>
      <c r="B144" s="1" t="s">
        <v>22</v>
      </c>
      <c r="C144" s="2">
        <v>40100</v>
      </c>
    </row>
    <row r="145" spans="1:50" x14ac:dyDescent="0.2">
      <c r="A145" s="1" t="s">
        <v>9</v>
      </c>
      <c r="B145" s="1" t="s">
        <v>23</v>
      </c>
      <c r="C145" s="2">
        <v>81500</v>
      </c>
    </row>
    <row r="146" spans="1:50" x14ac:dyDescent="0.2">
      <c r="A146" s="1" t="s">
        <v>9</v>
      </c>
      <c r="B146" s="1" t="s">
        <v>24</v>
      </c>
      <c r="C146" s="2">
        <v>41600</v>
      </c>
    </row>
    <row r="147" spans="1:50" x14ac:dyDescent="0.2">
      <c r="A147" s="1" t="s">
        <v>9</v>
      </c>
      <c r="B147" s="1" t="s">
        <v>25</v>
      </c>
      <c r="C147" s="2">
        <v>19200</v>
      </c>
    </row>
    <row r="148" spans="1:50" x14ac:dyDescent="0.2">
      <c r="A148" s="1" t="s">
        <v>9</v>
      </c>
      <c r="B148" s="1" t="s">
        <v>26</v>
      </c>
      <c r="C148" s="2">
        <v>1430</v>
      </c>
    </row>
    <row r="149" spans="1:50" x14ac:dyDescent="0.2">
      <c r="A149" s="1" t="s">
        <v>9</v>
      </c>
      <c r="B149" s="1" t="s">
        <v>27</v>
      </c>
      <c r="C149" s="2">
        <v>17500</v>
      </c>
    </row>
    <row r="150" spans="1:50" x14ac:dyDescent="0.2">
      <c r="A150" s="1" t="s">
        <v>9</v>
      </c>
      <c r="B150" s="1" t="s">
        <v>28</v>
      </c>
      <c r="C150" s="2">
        <v>6890</v>
      </c>
    </row>
    <row r="151" spans="1:50" x14ac:dyDescent="0.2">
      <c r="A151" s="1" t="s">
        <v>9</v>
      </c>
      <c r="B151" s="1" t="s">
        <v>29</v>
      </c>
      <c r="C151" s="2">
        <v>2250</v>
      </c>
    </row>
    <row r="152" spans="1:50" x14ac:dyDescent="0.2">
      <c r="A152" s="1" t="s">
        <v>9</v>
      </c>
      <c r="B152" s="1" t="s">
        <v>30</v>
      </c>
      <c r="C152" s="2">
        <v>368</v>
      </c>
    </row>
    <row r="153" spans="1:50" x14ac:dyDescent="0.2">
      <c r="A153" s="1" t="s">
        <v>9</v>
      </c>
      <c r="B153" s="1" t="s">
        <v>31</v>
      </c>
      <c r="C153" s="2">
        <v>0</v>
      </c>
    </row>
    <row r="154" spans="1:50" x14ac:dyDescent="0.2">
      <c r="A154" s="1" t="s">
        <v>10</v>
      </c>
      <c r="B154" s="1" t="s">
        <v>17</v>
      </c>
      <c r="C154" s="2">
        <v>2640000</v>
      </c>
      <c r="D154" s="4">
        <f>C154/$C154*100</f>
        <v>100</v>
      </c>
      <c r="E154" s="4">
        <f>C155/$C154*100</f>
        <v>55.303030303030297</v>
      </c>
      <c r="F154" s="4">
        <f>C156/$C154*100</f>
        <v>12.15909090909091</v>
      </c>
      <c r="G154" s="4">
        <f>C157/$C154*100</f>
        <v>18.06818181818182</v>
      </c>
      <c r="H154" s="4">
        <f>C158/$C154*100</f>
        <v>6.25</v>
      </c>
      <c r="I154" s="4">
        <f>C159/$C154*100</f>
        <v>1.4393939393939394</v>
      </c>
      <c r="J154" s="4">
        <f>C160/$C154*100</f>
        <v>7.8409090909090917</v>
      </c>
      <c r="K154" s="4">
        <f>C161/$C154*100</f>
        <v>2.6401515151515151</v>
      </c>
      <c r="L154" s="4">
        <f>C162/$C154*100</f>
        <v>0.85606060606060597</v>
      </c>
      <c r="M154" s="4">
        <f>C163/$C154*100</f>
        <v>4.5454545454545456E-2</v>
      </c>
      <c r="N154" s="4">
        <f>C164/$C154*100</f>
        <v>2.0909090909090908</v>
      </c>
      <c r="O154" s="4">
        <f>C165/$C154*100</f>
        <v>0.70833333333333326</v>
      </c>
      <c r="P154" s="4">
        <f>C166/$C154*100</f>
        <v>0.20378787878787877</v>
      </c>
      <c r="Q154" s="4">
        <f>C167/$C154*100</f>
        <v>1.7954545454545456E-2</v>
      </c>
      <c r="R154" s="4">
        <f>C168/$C154*100</f>
        <v>0</v>
      </c>
      <c r="T154" s="1">
        <f t="array" ref="T154:AH154">MMULT(D154:R154,Q9_matrix)</f>
        <v>1</v>
      </c>
      <c r="U154" s="1">
        <v>6.0557184750733017E-2</v>
      </c>
      <c r="V154" s="1">
        <v>-2.7049080818591711E-2</v>
      </c>
      <c r="W154" s="1">
        <v>7.7667743020483779E-2</v>
      </c>
      <c r="X154" s="1">
        <v>-3.1080061424867328E-2</v>
      </c>
      <c r="Y154" s="1">
        <v>6.0315224137807068E-3</v>
      </c>
      <c r="Z154" s="1">
        <v>5.2594812963873638E-2</v>
      </c>
      <c r="AA154" s="1">
        <v>-1.3965014195563962E-2</v>
      </c>
      <c r="AB154" s="1">
        <v>2.5559404577989667E-3</v>
      </c>
      <c r="AC154" s="1">
        <v>-6.5725417411494017E-3</v>
      </c>
      <c r="AD154" s="1">
        <v>2.1616461541026866E-2</v>
      </c>
      <c r="AE154" s="1">
        <v>-4.270812105628176E-3</v>
      </c>
      <c r="AF154" s="1">
        <v>8.8513692287028921E-4</v>
      </c>
      <c r="AG154" s="1">
        <v>-2.2832173955194446E-3</v>
      </c>
      <c r="AH154" s="1">
        <v>2.1497481700143194E-4</v>
      </c>
      <c r="AI154" s="8" t="s">
        <v>10</v>
      </c>
      <c r="AJ154" s="6">
        <f t="shared" ref="AJ154:AX154" si="10">T154/SUM($T154:$AH154)*100</f>
        <v>87.95824768859309</v>
      </c>
      <c r="AK154" s="12">
        <f t="shared" si="10"/>
        <v>5.326503855628868</v>
      </c>
      <c r="AL154" s="6">
        <f t="shared" si="10"/>
        <v>-2.3791897503904624</v>
      </c>
      <c r="AM154" s="12">
        <f t="shared" si="10"/>
        <v>6.8315185780097103</v>
      </c>
      <c r="AN154" s="6">
        <f t="shared" si="10"/>
        <v>-2.733747740985168</v>
      </c>
      <c r="AO154" s="12">
        <f t="shared" si="10"/>
        <v>0.53052214241062434</v>
      </c>
      <c r="AP154" s="12">
        <f t="shared" si="10"/>
        <v>4.6261475858116246</v>
      </c>
      <c r="AQ154" s="6">
        <f t="shared" si="10"/>
        <v>-1.2283381775881337</v>
      </c>
      <c r="AR154" s="6">
        <f t="shared" si="10"/>
        <v>0.22481604386437753</v>
      </c>
      <c r="AS154" s="6">
        <f t="shared" si="10"/>
        <v>-0.57810925441163608</v>
      </c>
      <c r="AT154" s="12">
        <f t="shared" si="10"/>
        <v>1.9013460783765879</v>
      </c>
      <c r="AU154" s="6">
        <f t="shared" si="10"/>
        <v>-0.37565314901828489</v>
      </c>
      <c r="AV154" s="17">
        <f t="shared" si="10"/>
        <v>7.7855092700144013E-2</v>
      </c>
      <c r="AW154" s="6">
        <f t="shared" si="10"/>
        <v>-0.20082780120200375</v>
      </c>
      <c r="AX154" s="6">
        <f t="shared" si="10"/>
        <v>1.8908808200621924E-2</v>
      </c>
    </row>
    <row r="155" spans="1:50" x14ac:dyDescent="0.2">
      <c r="A155" s="1" t="s">
        <v>10</v>
      </c>
      <c r="B155" s="1" t="s">
        <v>18</v>
      </c>
      <c r="C155" s="2">
        <v>1460000</v>
      </c>
    </row>
    <row r="156" spans="1:50" x14ac:dyDescent="0.2">
      <c r="A156" s="1" t="s">
        <v>10</v>
      </c>
      <c r="B156" s="1" t="s">
        <v>19</v>
      </c>
      <c r="C156" s="2">
        <v>321000</v>
      </c>
    </row>
    <row r="157" spans="1:50" x14ac:dyDescent="0.2">
      <c r="A157" s="1" t="s">
        <v>10</v>
      </c>
      <c r="B157" s="1" t="s">
        <v>20</v>
      </c>
      <c r="C157" s="2">
        <v>477000</v>
      </c>
    </row>
    <row r="158" spans="1:50" x14ac:dyDescent="0.2">
      <c r="A158" s="1" t="s">
        <v>10</v>
      </c>
      <c r="B158" s="1" t="s">
        <v>21</v>
      </c>
      <c r="C158" s="2">
        <v>165000</v>
      </c>
    </row>
    <row r="159" spans="1:50" x14ac:dyDescent="0.2">
      <c r="A159" s="1" t="s">
        <v>10</v>
      </c>
      <c r="B159" s="1" t="s">
        <v>22</v>
      </c>
      <c r="C159" s="2">
        <v>38000</v>
      </c>
    </row>
    <row r="160" spans="1:50" x14ac:dyDescent="0.2">
      <c r="A160" s="1" t="s">
        <v>10</v>
      </c>
      <c r="B160" s="1" t="s">
        <v>23</v>
      </c>
      <c r="C160" s="2">
        <v>207000</v>
      </c>
    </row>
    <row r="161" spans="1:50" x14ac:dyDescent="0.2">
      <c r="A161" s="1" t="s">
        <v>10</v>
      </c>
      <c r="B161" s="1" t="s">
        <v>24</v>
      </c>
      <c r="C161" s="2">
        <v>69700</v>
      </c>
    </row>
    <row r="162" spans="1:50" x14ac:dyDescent="0.2">
      <c r="A162" s="1" t="s">
        <v>10</v>
      </c>
      <c r="B162" s="1" t="s">
        <v>25</v>
      </c>
      <c r="C162" s="2">
        <v>22600</v>
      </c>
    </row>
    <row r="163" spans="1:50" x14ac:dyDescent="0.2">
      <c r="A163" s="1" t="s">
        <v>10</v>
      </c>
      <c r="B163" s="1" t="s">
        <v>26</v>
      </c>
      <c r="C163" s="2">
        <v>1200</v>
      </c>
    </row>
    <row r="164" spans="1:50" x14ac:dyDescent="0.2">
      <c r="A164" s="1" t="s">
        <v>10</v>
      </c>
      <c r="B164" s="1" t="s">
        <v>27</v>
      </c>
      <c r="C164" s="2">
        <v>55200</v>
      </c>
    </row>
    <row r="165" spans="1:50" x14ac:dyDescent="0.2">
      <c r="A165" s="1" t="s">
        <v>10</v>
      </c>
      <c r="B165" s="1" t="s">
        <v>28</v>
      </c>
      <c r="C165" s="2">
        <v>18700</v>
      </c>
    </row>
    <row r="166" spans="1:50" x14ac:dyDescent="0.2">
      <c r="A166" s="1" t="s">
        <v>10</v>
      </c>
      <c r="B166" s="1" t="s">
        <v>29</v>
      </c>
      <c r="C166" s="2">
        <v>5380</v>
      </c>
    </row>
    <row r="167" spans="1:50" x14ac:dyDescent="0.2">
      <c r="A167" s="1" t="s">
        <v>10</v>
      </c>
      <c r="B167" s="1" t="s">
        <v>30</v>
      </c>
      <c r="C167" s="2">
        <v>474</v>
      </c>
    </row>
    <row r="168" spans="1:50" x14ac:dyDescent="0.2">
      <c r="A168" s="1" t="s">
        <v>10</v>
      </c>
      <c r="B168" s="1" t="s">
        <v>31</v>
      </c>
      <c r="C168" s="2">
        <v>0</v>
      </c>
    </row>
    <row r="169" spans="1:50" x14ac:dyDescent="0.2">
      <c r="A169" s="1" t="s">
        <v>11</v>
      </c>
      <c r="B169" s="1" t="s">
        <v>17</v>
      </c>
      <c r="C169" s="2">
        <v>3170000</v>
      </c>
      <c r="D169" s="4">
        <f>C169/$C169*100</f>
        <v>100</v>
      </c>
      <c r="E169" s="4">
        <f>C170/$C169*100</f>
        <v>53.943217665615137</v>
      </c>
      <c r="F169" s="4">
        <f>C171/$C169*100</f>
        <v>11.92429022082019</v>
      </c>
      <c r="G169" s="4">
        <f>C172/$C169*100</f>
        <v>16.62460567823344</v>
      </c>
      <c r="H169" s="4">
        <f>C173/$C169*100</f>
        <v>5.9621451104100949</v>
      </c>
      <c r="I169" s="4">
        <f>C174/$C169*100</f>
        <v>1.441640378548896</v>
      </c>
      <c r="J169" s="4">
        <f>C175/$C169*100</f>
        <v>6.4668769716088326</v>
      </c>
      <c r="K169" s="4">
        <f>C176/$C169*100</f>
        <v>2.3470031545741326</v>
      </c>
      <c r="L169" s="4">
        <f>C177/$C169*100</f>
        <v>0.7665615141955836</v>
      </c>
      <c r="M169" s="4">
        <f>C178/$C169*100</f>
        <v>6.7823343848580436E-2</v>
      </c>
      <c r="N169" s="4">
        <f>C179/$C169*100</f>
        <v>1.6435331230283912</v>
      </c>
      <c r="O169" s="4">
        <f>C180/$C169*100</f>
        <v>0.56151419558359617</v>
      </c>
      <c r="P169" s="4">
        <f>C181/$C169*100</f>
        <v>0.14668769716088328</v>
      </c>
      <c r="Q169" s="4">
        <f>C182/$C169*100</f>
        <v>2.334384858044164E-2</v>
      </c>
      <c r="R169" s="4">
        <f>C183/$C169*100</f>
        <v>0</v>
      </c>
      <c r="T169" s="1">
        <f t="array" ref="T169:AH169">MMULT(D169:R169,Q9_matrix)</f>
        <v>1</v>
      </c>
      <c r="U169" s="1">
        <v>4.6959058376581431E-2</v>
      </c>
      <c r="V169" s="1">
        <v>-2.270037600306081E-2</v>
      </c>
      <c r="W169" s="1">
        <v>6.2706052759527509E-2</v>
      </c>
      <c r="X169" s="1">
        <v>-2.5622984423585522E-2</v>
      </c>
      <c r="Y169" s="1">
        <v>5.3758378508611745E-3</v>
      </c>
      <c r="Z169" s="1">
        <v>4.0129804474666686E-2</v>
      </c>
      <c r="AA169" s="1">
        <v>-1.0307454141444749E-2</v>
      </c>
      <c r="AB169" s="1">
        <v>1.4293198114034974E-3</v>
      </c>
      <c r="AC169" s="1">
        <v>-4.6025206443579703E-3</v>
      </c>
      <c r="AD169" s="1">
        <v>1.6624764065133565E-2</v>
      </c>
      <c r="AE169" s="1">
        <v>-3.3581043867300488E-3</v>
      </c>
      <c r="AF169" s="1">
        <v>4.6977204574755985E-4</v>
      </c>
      <c r="AG169" s="1">
        <v>-1.5724686124584833E-3</v>
      </c>
      <c r="AH169" s="1">
        <v>1.0743081281933409E-4</v>
      </c>
      <c r="AI169" s="8" t="s">
        <v>11</v>
      </c>
      <c r="AJ169" s="6">
        <f t="shared" ref="AJ169:AX169" si="11">T169/SUM($T169:$AH169)*100</f>
        <v>90.445505728403504</v>
      </c>
      <c r="AK169" s="12">
        <f t="shared" si="11"/>
        <v>4.2472357833995309</v>
      </c>
      <c r="AL169" s="6">
        <f t="shared" si="11"/>
        <v>-2.0531469878217501</v>
      </c>
      <c r="AM169" s="12">
        <f t="shared" si="11"/>
        <v>5.6714806540674179</v>
      </c>
      <c r="AN169" s="6">
        <f t="shared" si="11"/>
        <v>-2.317483784462198</v>
      </c>
      <c r="AO169" s="12">
        <f t="shared" si="11"/>
        <v>0.48622037313503275</v>
      </c>
      <c r="AP169" s="12">
        <f t="shared" si="11"/>
        <v>3.6295604604931779</v>
      </c>
      <c r="AQ169" s="6">
        <f t="shared" si="11"/>
        <v>-0.93226290259529754</v>
      </c>
      <c r="AR169" s="6">
        <f t="shared" si="11"/>
        <v>0.12927555319001563</v>
      </c>
      <c r="AS169" s="6">
        <f t="shared" si="11"/>
        <v>-0.41627730730437418</v>
      </c>
      <c r="AT169" s="12">
        <f t="shared" si="11"/>
        <v>1.5036351934863947</v>
      </c>
      <c r="AU169" s="6">
        <f t="shared" si="11"/>
        <v>-0.30372544954656955</v>
      </c>
      <c r="AV169" s="17">
        <f t="shared" si="11"/>
        <v>4.2488770254704759E-2</v>
      </c>
      <c r="AW169" s="6">
        <f t="shared" si="11"/>
        <v>-0.14222271889584845</v>
      </c>
      <c r="AX169" s="6">
        <f t="shared" si="11"/>
        <v>9.7166341962581261E-3</v>
      </c>
    </row>
    <row r="170" spans="1:50" x14ac:dyDescent="0.2">
      <c r="A170" s="1" t="s">
        <v>11</v>
      </c>
      <c r="B170" s="1" t="s">
        <v>18</v>
      </c>
      <c r="C170" s="2">
        <v>1710000</v>
      </c>
    </row>
    <row r="171" spans="1:50" x14ac:dyDescent="0.2">
      <c r="A171" s="1" t="s">
        <v>11</v>
      </c>
      <c r="B171" s="1" t="s">
        <v>19</v>
      </c>
      <c r="C171" s="2">
        <v>378000</v>
      </c>
    </row>
    <row r="172" spans="1:50" x14ac:dyDescent="0.2">
      <c r="A172" s="1" t="s">
        <v>11</v>
      </c>
      <c r="B172" s="1" t="s">
        <v>20</v>
      </c>
      <c r="C172" s="2">
        <v>527000</v>
      </c>
    </row>
    <row r="173" spans="1:50" x14ac:dyDescent="0.2">
      <c r="A173" s="1" t="s">
        <v>11</v>
      </c>
      <c r="B173" s="1" t="s">
        <v>21</v>
      </c>
      <c r="C173" s="2">
        <v>189000</v>
      </c>
    </row>
    <row r="174" spans="1:50" x14ac:dyDescent="0.2">
      <c r="A174" s="1" t="s">
        <v>11</v>
      </c>
      <c r="B174" s="1" t="s">
        <v>22</v>
      </c>
      <c r="C174" s="2">
        <v>45700</v>
      </c>
    </row>
    <row r="175" spans="1:50" x14ac:dyDescent="0.2">
      <c r="A175" s="1" t="s">
        <v>11</v>
      </c>
      <c r="B175" s="1" t="s">
        <v>23</v>
      </c>
      <c r="C175" s="2">
        <v>205000</v>
      </c>
    </row>
    <row r="176" spans="1:50" x14ac:dyDescent="0.2">
      <c r="A176" s="1" t="s">
        <v>11</v>
      </c>
      <c r="B176" s="1" t="s">
        <v>24</v>
      </c>
      <c r="C176" s="2">
        <v>74400</v>
      </c>
    </row>
    <row r="177" spans="1:50" x14ac:dyDescent="0.2">
      <c r="A177" s="1" t="s">
        <v>11</v>
      </c>
      <c r="B177" s="1" t="s">
        <v>25</v>
      </c>
      <c r="C177" s="2">
        <v>24300</v>
      </c>
    </row>
    <row r="178" spans="1:50" x14ac:dyDescent="0.2">
      <c r="A178" s="1" t="s">
        <v>11</v>
      </c>
      <c r="B178" s="1" t="s">
        <v>26</v>
      </c>
      <c r="C178" s="2">
        <v>2150</v>
      </c>
    </row>
    <row r="179" spans="1:50" x14ac:dyDescent="0.2">
      <c r="A179" s="1" t="s">
        <v>11</v>
      </c>
      <c r="B179" s="1" t="s">
        <v>27</v>
      </c>
      <c r="C179" s="2">
        <v>52100</v>
      </c>
    </row>
    <row r="180" spans="1:50" x14ac:dyDescent="0.2">
      <c r="A180" s="1" t="s">
        <v>11</v>
      </c>
      <c r="B180" s="1" t="s">
        <v>28</v>
      </c>
      <c r="C180" s="2">
        <v>17800</v>
      </c>
    </row>
    <row r="181" spans="1:50" x14ac:dyDescent="0.2">
      <c r="A181" s="1" t="s">
        <v>11</v>
      </c>
      <c r="B181" s="1" t="s">
        <v>29</v>
      </c>
      <c r="C181" s="2">
        <v>4650</v>
      </c>
    </row>
    <row r="182" spans="1:50" x14ac:dyDescent="0.2">
      <c r="A182" s="1" t="s">
        <v>11</v>
      </c>
      <c r="B182" s="1" t="s">
        <v>30</v>
      </c>
      <c r="C182" s="2">
        <v>740</v>
      </c>
    </row>
    <row r="183" spans="1:50" x14ac:dyDescent="0.2">
      <c r="A183" s="1" t="s">
        <v>11</v>
      </c>
      <c r="B183" s="1" t="s">
        <v>31</v>
      </c>
      <c r="C183" s="2">
        <v>0</v>
      </c>
    </row>
    <row r="184" spans="1:50" x14ac:dyDescent="0.2">
      <c r="A184" s="1" t="s">
        <v>12</v>
      </c>
      <c r="B184" s="1" t="s">
        <v>17</v>
      </c>
      <c r="C184" s="2">
        <v>2260000</v>
      </c>
      <c r="D184" s="4">
        <f>C184/$C184*100</f>
        <v>100</v>
      </c>
      <c r="E184" s="4">
        <f>C185/$C184*100</f>
        <v>50.884955752212392</v>
      </c>
      <c r="F184" s="4">
        <f>C186/$C184*100</f>
        <v>11.902654867256638</v>
      </c>
      <c r="G184" s="4">
        <f>C187/$C184*100</f>
        <v>13.053097345132745</v>
      </c>
      <c r="H184" s="4">
        <f>C188/$C184*100</f>
        <v>5.4424778761061949</v>
      </c>
      <c r="I184" s="4">
        <f>C189/$C184*100</f>
        <v>1.4469026548672568</v>
      </c>
      <c r="J184" s="4">
        <f>C190/$C184*100</f>
        <v>4.0398230088495568</v>
      </c>
      <c r="K184" s="4">
        <f>C191/$C184*100</f>
        <v>1.7256637168141593</v>
      </c>
      <c r="L184" s="4">
        <f>C192/$C184*100</f>
        <v>0.70796460176991149</v>
      </c>
      <c r="M184" s="4">
        <f>C193/$C184*100</f>
        <v>5.4867256637168141E-2</v>
      </c>
      <c r="N184" s="4">
        <f>C194/$C184*100</f>
        <v>1.0176991150442478</v>
      </c>
      <c r="O184" s="4">
        <f>C195/$C184*100</f>
        <v>0.34469026548672566</v>
      </c>
      <c r="P184" s="4">
        <f>C196/$C184*100</f>
        <v>9.7345132743362831E-2</v>
      </c>
      <c r="Q184" s="4">
        <f>C197/$C184*100</f>
        <v>1.8230088495575222E-2</v>
      </c>
      <c r="R184" s="4">
        <f>C198/$C184*100</f>
        <v>0</v>
      </c>
      <c r="T184" s="1">
        <f t="array" ref="T184:AH184">MMULT(D184:R184,Q9_matrix)</f>
        <v>1</v>
      </c>
      <c r="U184" s="1">
        <v>1.6376439242553942E-2</v>
      </c>
      <c r="V184" s="1">
        <v>-7.8556117286053689E-3</v>
      </c>
      <c r="W184" s="1">
        <v>2.3314063381864036E-2</v>
      </c>
      <c r="X184" s="1">
        <v>-9.8461938367897447E-3</v>
      </c>
      <c r="Y184" s="1">
        <v>2.307430149308929E-3</v>
      </c>
      <c r="Z184" s="1">
        <v>1.945980235070028E-2</v>
      </c>
      <c r="AA184" s="1">
        <v>-5.2954774969351838E-3</v>
      </c>
      <c r="AB184" s="1">
        <v>1.0098064777118304E-3</v>
      </c>
      <c r="AC184" s="1">
        <v>-2.1905478197412377E-3</v>
      </c>
      <c r="AD184" s="1">
        <v>9.9097601081616169E-3</v>
      </c>
      <c r="AE184" s="1">
        <v>-2.3018398390925879E-3</v>
      </c>
      <c r="AF184" s="1">
        <v>2.9657685300127725E-4</v>
      </c>
      <c r="AG184" s="1">
        <v>-8.4358579720213069E-4</v>
      </c>
      <c r="AH184" s="1">
        <v>6.1798533681890882E-5</v>
      </c>
      <c r="AI184" s="8" t="s">
        <v>12</v>
      </c>
      <c r="AJ184" s="6">
        <f t="shared" ref="AJ184:AX184" si="12">T184/SUM($T184:$AH184)*100</f>
        <v>95.748533352305159</v>
      </c>
      <c r="AK184" s="12">
        <f t="shared" si="12"/>
        <v>1.5680200390076751</v>
      </c>
      <c r="AL184" s="6">
        <f t="shared" si="12"/>
        <v>-0.7521633015991307</v>
      </c>
      <c r="AM184" s="12">
        <f t="shared" si="12"/>
        <v>2.2322873752961652</v>
      </c>
      <c r="AN184" s="6">
        <f t="shared" si="12"/>
        <v>-0.94275861897512447</v>
      </c>
      <c r="AO184" s="12">
        <f t="shared" si="12"/>
        <v>0.22093305260922047</v>
      </c>
      <c r="AP184" s="12">
        <f t="shared" si="12"/>
        <v>1.8632475344052921</v>
      </c>
      <c r="AQ184" s="6">
        <f t="shared" si="12"/>
        <v>-0.50703420373167996</v>
      </c>
      <c r="AR184" s="6">
        <f t="shared" si="12"/>
        <v>9.6687489210564997E-2</v>
      </c>
      <c r="AS184" s="6">
        <f t="shared" si="12"/>
        <v>-0.20974174097831327</v>
      </c>
      <c r="AT184" s="12">
        <f t="shared" si="12"/>
        <v>0.94884499622965579</v>
      </c>
      <c r="AU184" s="6">
        <f t="shared" si="12"/>
        <v>-0.22039778860502138</v>
      </c>
      <c r="AV184" s="17">
        <f t="shared" si="12"/>
        <v>2.8396798701114501E-2</v>
      </c>
      <c r="AW184" s="6">
        <f t="shared" si="12"/>
        <v>-8.0772102838939153E-2</v>
      </c>
      <c r="AX184" s="6">
        <f t="shared" si="12"/>
        <v>5.9171189633640828E-3</v>
      </c>
    </row>
    <row r="185" spans="1:50" x14ac:dyDescent="0.2">
      <c r="A185" s="1" t="s">
        <v>12</v>
      </c>
      <c r="B185" s="1" t="s">
        <v>18</v>
      </c>
      <c r="C185" s="2">
        <v>1150000</v>
      </c>
    </row>
    <row r="186" spans="1:50" x14ac:dyDescent="0.2">
      <c r="A186" s="1" t="s">
        <v>12</v>
      </c>
      <c r="B186" s="1" t="s">
        <v>19</v>
      </c>
      <c r="C186" s="2">
        <v>269000</v>
      </c>
    </row>
    <row r="187" spans="1:50" x14ac:dyDescent="0.2">
      <c r="A187" s="1" t="s">
        <v>12</v>
      </c>
      <c r="B187" s="1" t="s">
        <v>20</v>
      </c>
      <c r="C187" s="2">
        <v>295000</v>
      </c>
    </row>
    <row r="188" spans="1:50" x14ac:dyDescent="0.2">
      <c r="A188" s="1" t="s">
        <v>12</v>
      </c>
      <c r="B188" s="1" t="s">
        <v>21</v>
      </c>
      <c r="C188" s="2">
        <v>123000</v>
      </c>
    </row>
    <row r="189" spans="1:50" x14ac:dyDescent="0.2">
      <c r="A189" s="1" t="s">
        <v>12</v>
      </c>
      <c r="B189" s="1" t="s">
        <v>22</v>
      </c>
      <c r="C189" s="2">
        <v>32700</v>
      </c>
    </row>
    <row r="190" spans="1:50" x14ac:dyDescent="0.2">
      <c r="A190" s="1" t="s">
        <v>12</v>
      </c>
      <c r="B190" s="1" t="s">
        <v>23</v>
      </c>
      <c r="C190" s="2">
        <v>91300</v>
      </c>
    </row>
    <row r="191" spans="1:50" x14ac:dyDescent="0.2">
      <c r="A191" s="1" t="s">
        <v>12</v>
      </c>
      <c r="B191" s="1" t="s">
        <v>24</v>
      </c>
      <c r="C191" s="2">
        <v>39000</v>
      </c>
    </row>
    <row r="192" spans="1:50" x14ac:dyDescent="0.2">
      <c r="A192" s="1" t="s">
        <v>12</v>
      </c>
      <c r="B192" s="1" t="s">
        <v>25</v>
      </c>
      <c r="C192" s="2">
        <v>16000</v>
      </c>
    </row>
    <row r="193" spans="1:50" x14ac:dyDescent="0.2">
      <c r="A193" s="1" t="s">
        <v>12</v>
      </c>
      <c r="B193" s="1" t="s">
        <v>26</v>
      </c>
      <c r="C193" s="2">
        <v>1240</v>
      </c>
    </row>
    <row r="194" spans="1:50" x14ac:dyDescent="0.2">
      <c r="A194" s="1" t="s">
        <v>12</v>
      </c>
      <c r="B194" s="1" t="s">
        <v>27</v>
      </c>
      <c r="C194" s="2">
        <v>23000</v>
      </c>
    </row>
    <row r="195" spans="1:50" x14ac:dyDescent="0.2">
      <c r="A195" s="1" t="s">
        <v>12</v>
      </c>
      <c r="B195" s="1" t="s">
        <v>28</v>
      </c>
      <c r="C195" s="2">
        <v>7790</v>
      </c>
    </row>
    <row r="196" spans="1:50" x14ac:dyDescent="0.2">
      <c r="A196" s="1" t="s">
        <v>12</v>
      </c>
      <c r="B196" s="1" t="s">
        <v>29</v>
      </c>
      <c r="C196" s="2">
        <v>2200</v>
      </c>
    </row>
    <row r="197" spans="1:50" x14ac:dyDescent="0.2">
      <c r="A197" s="1" t="s">
        <v>12</v>
      </c>
      <c r="B197" s="1" t="s">
        <v>30</v>
      </c>
      <c r="C197" s="2">
        <v>412</v>
      </c>
    </row>
    <row r="198" spans="1:50" x14ac:dyDescent="0.2">
      <c r="A198" s="1" t="s">
        <v>12</v>
      </c>
      <c r="B198" s="1" t="s">
        <v>31</v>
      </c>
      <c r="C198" s="2">
        <v>0</v>
      </c>
    </row>
    <row r="199" spans="1:50" x14ac:dyDescent="0.2">
      <c r="A199" s="1" t="s">
        <v>13</v>
      </c>
      <c r="B199" s="1" t="s">
        <v>17</v>
      </c>
      <c r="C199" s="2">
        <v>2520000</v>
      </c>
      <c r="D199" s="4">
        <f>C199/$C199*100</f>
        <v>100</v>
      </c>
      <c r="E199" s="4">
        <f>C200/$C199*100</f>
        <v>61.111111111111114</v>
      </c>
      <c r="F199" s="4">
        <f>C201/$C199*100</f>
        <v>12.579365079365079</v>
      </c>
      <c r="G199" s="4">
        <f>C202/$C199*100</f>
        <v>25.277777777777779</v>
      </c>
      <c r="H199" s="4">
        <f>C203/$C199*100</f>
        <v>7.5</v>
      </c>
      <c r="I199" s="4">
        <f>C204/$C199*100</f>
        <v>1.4087301587301588</v>
      </c>
      <c r="J199" s="4">
        <f>C205/$C199*100</f>
        <v>12.777777777777777</v>
      </c>
      <c r="K199" s="4">
        <f>C206/$C199*100</f>
        <v>3.8690476190476191</v>
      </c>
      <c r="L199" s="4">
        <f>C207/$C199*100</f>
        <v>0.92460317460317465</v>
      </c>
      <c r="M199" s="4">
        <f>C208/$C199*100</f>
        <v>6.3492063492063489E-2</v>
      </c>
      <c r="N199" s="4">
        <f>C209/$C199*100</f>
        <v>3.2777777777777781</v>
      </c>
      <c r="O199" s="4">
        <f>C210/$C199*100</f>
        <v>1.1031746031746033</v>
      </c>
      <c r="P199" s="4">
        <f>C211/$C199*100</f>
        <v>0.2476190476190476</v>
      </c>
      <c r="Q199" s="4">
        <f>C212/$C199*100</f>
        <v>3.2023809523809524E-2</v>
      </c>
      <c r="R199" s="4">
        <f>C213/$C199*100</f>
        <v>0</v>
      </c>
      <c r="T199" s="1">
        <f t="array" ref="T199:AH199">MMULT(D199:R199,Q9_matrix)</f>
        <v>1</v>
      </c>
      <c r="U199" s="1">
        <v>0.11863799283154119</v>
      </c>
      <c r="V199" s="1">
        <v>-5.1449575783602847E-2</v>
      </c>
      <c r="W199" s="1">
        <v>0.15487929121971841</v>
      </c>
      <c r="X199" s="1">
        <v>-6.0044401641875675E-2</v>
      </c>
      <c r="Y199" s="1">
        <v>1.0461593157702034E-2</v>
      </c>
      <c r="Z199" s="1">
        <v>9.5236175371034126E-2</v>
      </c>
      <c r="AA199" s="1">
        <v>-2.4783790218098706E-2</v>
      </c>
      <c r="AB199" s="1">
        <v>3.1592162299221901E-3</v>
      </c>
      <c r="AC199" s="1">
        <v>-1.1371888630820452E-2</v>
      </c>
      <c r="AD199" s="1">
        <v>3.439715792831758E-2</v>
      </c>
      <c r="AE199" s="1">
        <v>-6.3961392348181514E-3</v>
      </c>
      <c r="AF199" s="1">
        <v>7.6779465112530084E-4</v>
      </c>
      <c r="AG199" s="1">
        <v>-3.3934222541192713E-3</v>
      </c>
      <c r="AH199" s="1">
        <v>2.2837189157396166E-4</v>
      </c>
      <c r="AI199" s="8" t="s">
        <v>13</v>
      </c>
      <c r="AJ199" s="6">
        <f t="shared" ref="AJ199:AX199" si="13">T199/SUM($T199:$AH199)*100</f>
        <v>79.344400985125318</v>
      </c>
      <c r="AK199" s="12">
        <f t="shared" si="13"/>
        <v>9.4132604752962266</v>
      </c>
      <c r="AL199" s="6">
        <f t="shared" si="13"/>
        <v>-4.0822357714887767</v>
      </c>
      <c r="AM199" s="12">
        <f t="shared" si="13"/>
        <v>12.288804586829336</v>
      </c>
      <c r="AN199" s="6">
        <f t="shared" si="13"/>
        <v>-4.7641870807849003</v>
      </c>
      <c r="AO199" s="12">
        <f t="shared" si="13"/>
        <v>0.83006884244795354</v>
      </c>
      <c r="AP199" s="12">
        <f t="shared" si="13"/>
        <v>7.5564572869290467</v>
      </c>
      <c r="AQ199" s="6">
        <f t="shared" si="13"/>
        <v>-1.9664549889960501</v>
      </c>
      <c r="AR199" s="6">
        <f t="shared" si="13"/>
        <v>0.25066611934566213</v>
      </c>
      <c r="AS199" s="6">
        <f t="shared" si="13"/>
        <v>-0.90229569148200572</v>
      </c>
      <c r="AT199" s="12">
        <f t="shared" si="13"/>
        <v>2.7292218914131126</v>
      </c>
      <c r="AU199" s="6">
        <f t="shared" si="13"/>
        <v>-0.50749783620410405</v>
      </c>
      <c r="AV199" s="17">
        <f t="shared" si="13"/>
        <v>6.0920206673120272E-2</v>
      </c>
      <c r="AW199" s="6">
        <f t="shared" si="13"/>
        <v>-0.26924905604268728</v>
      </c>
      <c r="AX199" s="6">
        <f t="shared" si="13"/>
        <v>1.8120030938775976E-2</v>
      </c>
    </row>
    <row r="200" spans="1:50" x14ac:dyDescent="0.2">
      <c r="A200" s="1" t="s">
        <v>13</v>
      </c>
      <c r="B200" s="1" t="s">
        <v>18</v>
      </c>
      <c r="C200" s="2">
        <v>1540000</v>
      </c>
    </row>
    <row r="201" spans="1:50" x14ac:dyDescent="0.2">
      <c r="A201" s="1" t="s">
        <v>13</v>
      </c>
      <c r="B201" s="1" t="s">
        <v>19</v>
      </c>
      <c r="C201" s="2">
        <v>317000</v>
      </c>
    </row>
    <row r="202" spans="1:50" x14ac:dyDescent="0.2">
      <c r="A202" s="1" t="s">
        <v>13</v>
      </c>
      <c r="B202" s="1" t="s">
        <v>20</v>
      </c>
      <c r="C202" s="2">
        <v>637000</v>
      </c>
    </row>
    <row r="203" spans="1:50" x14ac:dyDescent="0.2">
      <c r="A203" s="1" t="s">
        <v>13</v>
      </c>
      <c r="B203" s="1" t="s">
        <v>21</v>
      </c>
      <c r="C203" s="2">
        <v>189000</v>
      </c>
    </row>
    <row r="204" spans="1:50" x14ac:dyDescent="0.2">
      <c r="A204" s="1" t="s">
        <v>13</v>
      </c>
      <c r="B204" s="1" t="s">
        <v>22</v>
      </c>
      <c r="C204" s="2">
        <v>35500</v>
      </c>
    </row>
    <row r="205" spans="1:50" x14ac:dyDescent="0.2">
      <c r="A205" s="1" t="s">
        <v>13</v>
      </c>
      <c r="B205" s="1" t="s">
        <v>23</v>
      </c>
      <c r="C205" s="2">
        <v>322000</v>
      </c>
    </row>
    <row r="206" spans="1:50" x14ac:dyDescent="0.2">
      <c r="A206" s="1" t="s">
        <v>13</v>
      </c>
      <c r="B206" s="1" t="s">
        <v>24</v>
      </c>
      <c r="C206" s="2">
        <v>97500</v>
      </c>
    </row>
    <row r="207" spans="1:50" x14ac:dyDescent="0.2">
      <c r="A207" s="1" t="s">
        <v>13</v>
      </c>
      <c r="B207" s="1" t="s">
        <v>25</v>
      </c>
      <c r="C207" s="2">
        <v>23300</v>
      </c>
    </row>
    <row r="208" spans="1:50" x14ac:dyDescent="0.2">
      <c r="A208" s="1" t="s">
        <v>13</v>
      </c>
      <c r="B208" s="1" t="s">
        <v>26</v>
      </c>
      <c r="C208" s="2">
        <v>1600</v>
      </c>
    </row>
    <row r="209" spans="1:50" x14ac:dyDescent="0.2">
      <c r="A209" s="1" t="s">
        <v>13</v>
      </c>
      <c r="B209" s="1" t="s">
        <v>27</v>
      </c>
      <c r="C209" s="2">
        <v>82600</v>
      </c>
    </row>
    <row r="210" spans="1:50" x14ac:dyDescent="0.2">
      <c r="A210" s="1" t="s">
        <v>13</v>
      </c>
      <c r="B210" s="1" t="s">
        <v>28</v>
      </c>
      <c r="C210" s="2">
        <v>27800</v>
      </c>
    </row>
    <row r="211" spans="1:50" x14ac:dyDescent="0.2">
      <c r="A211" s="1" t="s">
        <v>13</v>
      </c>
      <c r="B211" s="1" t="s">
        <v>29</v>
      </c>
      <c r="C211" s="2">
        <v>6240</v>
      </c>
    </row>
    <row r="212" spans="1:50" x14ac:dyDescent="0.2">
      <c r="A212" s="1" t="s">
        <v>13</v>
      </c>
      <c r="B212" s="1" t="s">
        <v>30</v>
      </c>
      <c r="C212" s="2">
        <v>807</v>
      </c>
    </row>
    <row r="213" spans="1:50" x14ac:dyDescent="0.2">
      <c r="A213" s="1" t="s">
        <v>13</v>
      </c>
      <c r="B213" s="1" t="s">
        <v>31</v>
      </c>
      <c r="C213" s="2">
        <v>0</v>
      </c>
    </row>
    <row r="214" spans="1:50" x14ac:dyDescent="0.2">
      <c r="A214" s="1" t="s">
        <v>14</v>
      </c>
      <c r="B214" s="1" t="s">
        <v>17</v>
      </c>
      <c r="C214" s="2">
        <v>3110000</v>
      </c>
      <c r="D214" s="4">
        <f>C214/$C214*100</f>
        <v>100</v>
      </c>
      <c r="E214" s="4">
        <f>C215/$C214*100</f>
        <v>61.09324758842444</v>
      </c>
      <c r="F214" s="4">
        <f>C216/$C214*100</f>
        <v>12.508038585209002</v>
      </c>
      <c r="G214" s="4">
        <f>C217/$C214*100</f>
        <v>24.019292604501608</v>
      </c>
      <c r="H214" s="4">
        <f>C218/$C214*100</f>
        <v>7.170418006430868</v>
      </c>
      <c r="I214" s="4">
        <f>C219/$C214*100</f>
        <v>1.5337620578778135</v>
      </c>
      <c r="J214" s="4">
        <f>C220/$C214*100</f>
        <v>11.511254019292604</v>
      </c>
      <c r="K214" s="4">
        <f>C221/$C214*100</f>
        <v>3.6334405144694535</v>
      </c>
      <c r="L214" s="4">
        <f>C222/$C214*100</f>
        <v>0.93890675241157551</v>
      </c>
      <c r="M214" s="4">
        <f>C223/$C214*100</f>
        <v>5.9807073954983928E-2</v>
      </c>
      <c r="N214" s="4">
        <f>C224/$C214*100</f>
        <v>2.845659163987138</v>
      </c>
      <c r="O214" s="4">
        <f>C225/$C214*100</f>
        <v>0.97427652733118975</v>
      </c>
      <c r="P214" s="4">
        <f>C226/$C214*100</f>
        <v>0.26141479099678455</v>
      </c>
      <c r="Q214" s="4">
        <f>C227/$C214*100</f>
        <v>4.8231511254019289E-2</v>
      </c>
      <c r="R214" s="4">
        <f>C228/$C214*100</f>
        <v>6.6237942122186495E-3</v>
      </c>
      <c r="T214" s="1">
        <f t="array" ref="T214:AH214">MMULT(D214:R214,Q9_matrix)</f>
        <v>1</v>
      </c>
      <c r="U214" s="1">
        <v>0.11845935760467441</v>
      </c>
      <c r="V214" s="1">
        <v>-5.2074867677953968E-2</v>
      </c>
      <c r="W214" s="1">
        <v>0.14262360387424874</v>
      </c>
      <c r="X214" s="1">
        <v>-5.7210833368881109E-2</v>
      </c>
      <c r="Y214" s="1">
        <v>1.1850164182917492E-2</v>
      </c>
      <c r="Z214" s="1">
        <v>8.2923030213175652E-2</v>
      </c>
      <c r="AA214" s="1">
        <v>-2.0901472650853424E-2</v>
      </c>
      <c r="AB214" s="1">
        <v>2.7430686743596666E-3</v>
      </c>
      <c r="AC214" s="1">
        <v>-1.0196887671533107E-2</v>
      </c>
      <c r="AD214" s="1">
        <v>2.9845548141183086E-2</v>
      </c>
      <c r="AE214" s="1">
        <v>-5.5480726672471094E-3</v>
      </c>
      <c r="AF214" s="1">
        <v>1.0658189125058799E-3</v>
      </c>
      <c r="AG214" s="1">
        <v>-2.9575129169731643E-3</v>
      </c>
      <c r="AH214" s="1">
        <v>2.1757964217984671E-4</v>
      </c>
      <c r="AI214" s="8" t="s">
        <v>14</v>
      </c>
      <c r="AJ214" s="6">
        <f t="shared" ref="AJ214:AX214" si="14">T214/SUM($T214:$AH214)*100</f>
        <v>80.590663524953086</v>
      </c>
      <c r="AK214" s="12">
        <f t="shared" si="14"/>
        <v>9.5467182301004083</v>
      </c>
      <c r="AL214" s="6">
        <f t="shared" si="14"/>
        <v>-4.1967481391404426</v>
      </c>
      <c r="AM214" s="12">
        <f t="shared" si="14"/>
        <v>11.494130870545776</v>
      </c>
      <c r="AN214" s="6">
        <f t="shared" si="14"/>
        <v>-4.6106590220136559</v>
      </c>
      <c r="AO214" s="12">
        <f t="shared" si="14"/>
        <v>0.95501259438095421</v>
      </c>
      <c r="AP214" s="12">
        <f t="shared" si="14"/>
        <v>6.6828220263795579</v>
      </c>
      <c r="AQ214" s="6">
        <f t="shared" si="14"/>
        <v>-1.6844635495809377</v>
      </c>
      <c r="AR214" s="6">
        <f t="shared" si="14"/>
        <v>0.221065724561159</v>
      </c>
      <c r="AS214" s="6">
        <f t="shared" si="14"/>
        <v>-0.82177394333826703</v>
      </c>
      <c r="AT214" s="12">
        <f t="shared" si="14"/>
        <v>2.4052725279638749</v>
      </c>
      <c r="AU214" s="6">
        <f t="shared" si="14"/>
        <v>-0.44712285753810083</v>
      </c>
      <c r="AV214" s="17">
        <f t="shared" si="14"/>
        <v>8.5895053356292786E-2</v>
      </c>
      <c r="AW214" s="6">
        <f t="shared" si="14"/>
        <v>-0.23834792836248681</v>
      </c>
      <c r="AX214" s="6">
        <f t="shared" si="14"/>
        <v>1.7534887732795715E-2</v>
      </c>
    </row>
    <row r="215" spans="1:50" x14ac:dyDescent="0.2">
      <c r="A215" s="1" t="s">
        <v>14</v>
      </c>
      <c r="B215" s="1" t="s">
        <v>18</v>
      </c>
      <c r="C215" s="2">
        <v>1900000</v>
      </c>
    </row>
    <row r="216" spans="1:50" x14ac:dyDescent="0.2">
      <c r="A216" s="1" t="s">
        <v>14</v>
      </c>
      <c r="B216" s="1" t="s">
        <v>19</v>
      </c>
      <c r="C216" s="2">
        <v>389000</v>
      </c>
    </row>
    <row r="217" spans="1:50" x14ac:dyDescent="0.2">
      <c r="A217" s="1" t="s">
        <v>14</v>
      </c>
      <c r="B217" s="1" t="s">
        <v>20</v>
      </c>
      <c r="C217" s="2">
        <v>747000</v>
      </c>
    </row>
    <row r="218" spans="1:50" x14ac:dyDescent="0.2">
      <c r="A218" s="1" t="s">
        <v>14</v>
      </c>
      <c r="B218" s="1" t="s">
        <v>21</v>
      </c>
      <c r="C218" s="2">
        <v>223000</v>
      </c>
    </row>
    <row r="219" spans="1:50" x14ac:dyDescent="0.2">
      <c r="A219" s="1" t="s">
        <v>14</v>
      </c>
      <c r="B219" s="1" t="s">
        <v>22</v>
      </c>
      <c r="C219" s="2">
        <v>47700</v>
      </c>
    </row>
    <row r="220" spans="1:50" x14ac:dyDescent="0.2">
      <c r="A220" s="1" t="s">
        <v>14</v>
      </c>
      <c r="B220" s="1" t="s">
        <v>23</v>
      </c>
      <c r="C220" s="2">
        <v>358000</v>
      </c>
    </row>
    <row r="221" spans="1:50" x14ac:dyDescent="0.2">
      <c r="A221" s="1" t="s">
        <v>14</v>
      </c>
      <c r="B221" s="1" t="s">
        <v>24</v>
      </c>
      <c r="C221" s="2">
        <v>113000</v>
      </c>
    </row>
    <row r="222" spans="1:50" x14ac:dyDescent="0.2">
      <c r="A222" s="1" t="s">
        <v>14</v>
      </c>
      <c r="B222" s="1" t="s">
        <v>25</v>
      </c>
      <c r="C222" s="2">
        <v>29200</v>
      </c>
    </row>
    <row r="223" spans="1:50" x14ac:dyDescent="0.2">
      <c r="A223" s="1" t="s">
        <v>14</v>
      </c>
      <c r="B223" s="1" t="s">
        <v>26</v>
      </c>
      <c r="C223" s="2">
        <v>1860</v>
      </c>
    </row>
    <row r="224" spans="1:50" x14ac:dyDescent="0.2">
      <c r="A224" s="1" t="s">
        <v>14</v>
      </c>
      <c r="B224" s="1" t="s">
        <v>27</v>
      </c>
      <c r="C224" s="2">
        <v>88500</v>
      </c>
    </row>
    <row r="225" spans="1:50" x14ac:dyDescent="0.2">
      <c r="A225" s="1" t="s">
        <v>14</v>
      </c>
      <c r="B225" s="1" t="s">
        <v>28</v>
      </c>
      <c r="C225" s="2">
        <v>30300</v>
      </c>
    </row>
    <row r="226" spans="1:50" x14ac:dyDescent="0.2">
      <c r="A226" s="1" t="s">
        <v>14</v>
      </c>
      <c r="B226" s="1" t="s">
        <v>29</v>
      </c>
      <c r="C226" s="2">
        <v>8130</v>
      </c>
    </row>
    <row r="227" spans="1:50" x14ac:dyDescent="0.2">
      <c r="A227" s="1" t="s">
        <v>14</v>
      </c>
      <c r="B227" s="1" t="s">
        <v>30</v>
      </c>
      <c r="C227" s="2">
        <v>1500</v>
      </c>
    </row>
    <row r="228" spans="1:50" x14ac:dyDescent="0.2">
      <c r="A228" s="1" t="s">
        <v>14</v>
      </c>
      <c r="B228" s="1" t="s">
        <v>31</v>
      </c>
      <c r="C228" s="2">
        <v>206</v>
      </c>
    </row>
    <row r="229" spans="1:50" x14ac:dyDescent="0.2">
      <c r="A229" s="1" t="s">
        <v>15</v>
      </c>
      <c r="B229" s="1" t="s">
        <v>17</v>
      </c>
      <c r="C229" s="2">
        <v>2170000</v>
      </c>
      <c r="D229" s="4">
        <f>C229/$C229*100</f>
        <v>100</v>
      </c>
      <c r="E229" s="4">
        <f>C230/$C229*100</f>
        <v>52.073732718894007</v>
      </c>
      <c r="F229" s="4">
        <f>C231/$C229*100</f>
        <v>11.84331797235023</v>
      </c>
      <c r="G229" s="4">
        <f>C232/$C229*100</f>
        <v>14.423963133640552</v>
      </c>
      <c r="H229" s="4">
        <f>C233/$C229*100</f>
        <v>5.5299539170506913</v>
      </c>
      <c r="I229" s="4">
        <f>C234/$C229*100</f>
        <v>1.4193548387096775</v>
      </c>
      <c r="J229" s="4">
        <f>C235/$C229*100</f>
        <v>5.4838709677419359</v>
      </c>
      <c r="K229" s="4">
        <f>C236/$C229*100</f>
        <v>1.9539170506912444</v>
      </c>
      <c r="L229" s="4">
        <f>C237/$C229*100</f>
        <v>0.7695852534562212</v>
      </c>
      <c r="M229" s="4">
        <f>C238/$C229*100</f>
        <v>5.9447004608294933E-2</v>
      </c>
      <c r="N229" s="4">
        <f>C239/$C229*100</f>
        <v>1.8617511520737329</v>
      </c>
      <c r="O229" s="4">
        <f>C240/$C229*100</f>
        <v>0.53456221198156684</v>
      </c>
      <c r="P229" s="4">
        <f>C241/$C229*100</f>
        <v>0.11612903225806451</v>
      </c>
      <c r="Q229" s="4">
        <f>C242/$C229*100</f>
        <v>0</v>
      </c>
      <c r="R229" s="4">
        <f>C243/$C229*100</f>
        <v>0</v>
      </c>
      <c r="T229" s="1">
        <f t="array" ref="T229:AH229">MMULT(D229:R229,Q9_matrix)</f>
        <v>1</v>
      </c>
      <c r="U229" s="1">
        <v>2.8264208909370092E-2</v>
      </c>
      <c r="V229" s="1">
        <v>-1.4303387674875698E-2</v>
      </c>
      <c r="W229" s="1">
        <v>3.8785606035983661E-2</v>
      </c>
      <c r="X229" s="1">
        <v>-1.7122074195845598E-2</v>
      </c>
      <c r="Y229" s="1">
        <v>3.8631538423638603E-3</v>
      </c>
      <c r="Z229" s="1">
        <v>3.2475568368637957E-2</v>
      </c>
      <c r="AA229" s="1">
        <v>-9.7464144183747325E-3</v>
      </c>
      <c r="AB229" s="1">
        <v>2.2320831709937749E-3</v>
      </c>
      <c r="AC229" s="1">
        <v>-3.897726484915444E-3</v>
      </c>
      <c r="AD229" s="1">
        <v>1.8813754614616138E-2</v>
      </c>
      <c r="AE229" s="1">
        <v>-4.714578810975526E-3</v>
      </c>
      <c r="AF229" s="1">
        <v>5.7318158573369232E-4</v>
      </c>
      <c r="AG229" s="1">
        <v>-1.8726883273827012E-3</v>
      </c>
      <c r="AH229" s="1">
        <v>3.0563434631198326E-4</v>
      </c>
      <c r="AI229" s="8" t="s">
        <v>15</v>
      </c>
      <c r="AJ229" s="6">
        <f t="shared" ref="AJ229:AX229" si="15">T229/SUM($T229:$AH229)*100</f>
        <v>93.139674258549519</v>
      </c>
      <c r="AK229" s="12">
        <f t="shared" si="15"/>
        <v>2.6325192109943236</v>
      </c>
      <c r="AL229" s="6">
        <f t="shared" si="15"/>
        <v>-1.3322128688316746</v>
      </c>
      <c r="AM229" s="12">
        <f t="shared" si="15"/>
        <v>3.6124787121119502</v>
      </c>
      <c r="AN229" s="6">
        <f t="shared" si="15"/>
        <v>-1.5947444132317752</v>
      </c>
      <c r="AO229" s="12">
        <f t="shared" si="15"/>
        <v>0.3598128904884339</v>
      </c>
      <c r="AP229" s="12">
        <f t="shared" si="15"/>
        <v>3.0247638592161938</v>
      </c>
      <c r="AQ229" s="6">
        <f t="shared" si="15"/>
        <v>-0.90777786411625294</v>
      </c>
      <c r="AR229" s="6">
        <f t="shared" si="15"/>
        <v>0.20789549946435049</v>
      </c>
      <c r="AS229" s="6">
        <f t="shared" si="15"/>
        <v>-0.36303297515394567</v>
      </c>
      <c r="AT229" s="12">
        <f t="shared" si="15"/>
        <v>1.75230697638563</v>
      </c>
      <c r="AU229" s="6">
        <f t="shared" si="15"/>
        <v>-0.43911433472052019</v>
      </c>
      <c r="AV229" s="17">
        <f t="shared" si="15"/>
        <v>5.3385946186234982E-2</v>
      </c>
      <c r="AW229" s="6">
        <f t="shared" si="15"/>
        <v>-0.17442158080021275</v>
      </c>
      <c r="AX229" s="6">
        <f t="shared" si="15"/>
        <v>2.8466683457722838E-2</v>
      </c>
    </row>
    <row r="230" spans="1:50" x14ac:dyDescent="0.2">
      <c r="A230" s="1" t="s">
        <v>15</v>
      </c>
      <c r="B230" s="1" t="s">
        <v>18</v>
      </c>
      <c r="C230" s="2">
        <v>1130000</v>
      </c>
    </row>
    <row r="231" spans="1:50" x14ac:dyDescent="0.2">
      <c r="A231" s="1" t="s">
        <v>15</v>
      </c>
      <c r="B231" s="1" t="s">
        <v>19</v>
      </c>
      <c r="C231" s="2">
        <v>257000</v>
      </c>
    </row>
    <row r="232" spans="1:50" x14ac:dyDescent="0.2">
      <c r="A232" s="1" t="s">
        <v>15</v>
      </c>
      <c r="B232" s="1" t="s">
        <v>20</v>
      </c>
      <c r="C232" s="2">
        <v>313000</v>
      </c>
    </row>
    <row r="233" spans="1:50" x14ac:dyDescent="0.2">
      <c r="A233" s="1" t="s">
        <v>15</v>
      </c>
      <c r="B233" s="1" t="s">
        <v>21</v>
      </c>
      <c r="C233" s="2">
        <v>120000</v>
      </c>
    </row>
    <row r="234" spans="1:50" x14ac:dyDescent="0.2">
      <c r="A234" s="1" t="s">
        <v>15</v>
      </c>
      <c r="B234" s="1" t="s">
        <v>22</v>
      </c>
      <c r="C234" s="2">
        <v>30800</v>
      </c>
    </row>
    <row r="235" spans="1:50" x14ac:dyDescent="0.2">
      <c r="A235" s="1" t="s">
        <v>15</v>
      </c>
      <c r="B235" s="1" t="s">
        <v>23</v>
      </c>
      <c r="C235" s="2">
        <v>119000</v>
      </c>
    </row>
    <row r="236" spans="1:50" x14ac:dyDescent="0.2">
      <c r="A236" s="1" t="s">
        <v>15</v>
      </c>
      <c r="B236" s="1" t="s">
        <v>24</v>
      </c>
      <c r="C236" s="2">
        <v>42400</v>
      </c>
    </row>
    <row r="237" spans="1:50" x14ac:dyDescent="0.2">
      <c r="A237" s="1" t="s">
        <v>15</v>
      </c>
      <c r="B237" s="1" t="s">
        <v>25</v>
      </c>
      <c r="C237" s="2">
        <v>16700</v>
      </c>
    </row>
    <row r="238" spans="1:50" x14ac:dyDescent="0.2">
      <c r="A238" s="1" t="s">
        <v>15</v>
      </c>
      <c r="B238" s="1" t="s">
        <v>26</v>
      </c>
      <c r="C238" s="2">
        <v>1290</v>
      </c>
    </row>
    <row r="239" spans="1:50" x14ac:dyDescent="0.2">
      <c r="A239" s="1" t="s">
        <v>15</v>
      </c>
      <c r="B239" s="1" t="s">
        <v>27</v>
      </c>
      <c r="C239" s="2">
        <v>40400</v>
      </c>
    </row>
    <row r="240" spans="1:50" x14ac:dyDescent="0.2">
      <c r="A240" s="1" t="s">
        <v>15</v>
      </c>
      <c r="B240" s="1" t="s">
        <v>28</v>
      </c>
      <c r="C240" s="2">
        <v>11600</v>
      </c>
    </row>
    <row r="241" spans="1:48" x14ac:dyDescent="0.2">
      <c r="A241" s="1" t="s">
        <v>15</v>
      </c>
      <c r="B241" s="1" t="s">
        <v>29</v>
      </c>
      <c r="C241" s="2">
        <v>2520</v>
      </c>
    </row>
    <row r="242" spans="1:48" x14ac:dyDescent="0.2">
      <c r="A242" s="1" t="s">
        <v>15</v>
      </c>
      <c r="B242" s="1" t="s">
        <v>30</v>
      </c>
      <c r="C242" s="2">
        <v>0</v>
      </c>
    </row>
    <row r="243" spans="1:48" x14ac:dyDescent="0.2">
      <c r="A243" s="1" t="s">
        <v>15</v>
      </c>
      <c r="B243" s="1" t="s">
        <v>31</v>
      </c>
      <c r="C243" s="2">
        <v>0</v>
      </c>
    </row>
    <row r="246" spans="1:48" x14ac:dyDescent="0.2">
      <c r="A246" s="1" t="s">
        <v>32</v>
      </c>
      <c r="B246" s="1">
        <v>100</v>
      </c>
      <c r="C246" s="4">
        <f>E4</f>
        <v>49.247311827956992</v>
      </c>
      <c r="D246" s="4">
        <f t="shared" ref="D246:P246" si="16">F4</f>
        <v>11.881720430107528</v>
      </c>
      <c r="E246" s="4">
        <f t="shared" si="16"/>
        <v>10.913978494623656</v>
      </c>
      <c r="F246" s="4">
        <f t="shared" si="16"/>
        <v>5.193548387096774</v>
      </c>
      <c r="G246" s="4">
        <f t="shared" si="16"/>
        <v>1.424731182795699</v>
      </c>
      <c r="H246" s="4">
        <f t="shared" si="16"/>
        <v>1.8602150537634408</v>
      </c>
      <c r="I246" s="4">
        <f t="shared" si="16"/>
        <v>1.2365591397849462</v>
      </c>
      <c r="J246" s="4">
        <f t="shared" si="16"/>
        <v>0.62365591397849462</v>
      </c>
      <c r="K246" s="4">
        <f t="shared" si="16"/>
        <v>3.2903225806451615E-2</v>
      </c>
      <c r="L246" s="4">
        <f t="shared" si="16"/>
        <v>6.9892473118279563E-2</v>
      </c>
      <c r="M246" s="4">
        <f t="shared" si="16"/>
        <v>9.4086021505376344E-2</v>
      </c>
      <c r="N246" s="4">
        <f t="shared" si="16"/>
        <v>5.4838709677419356E-2</v>
      </c>
      <c r="O246" s="4">
        <f t="shared" si="16"/>
        <v>0</v>
      </c>
      <c r="P246" s="4">
        <f t="shared" si="16"/>
        <v>0</v>
      </c>
      <c r="S246" s="4"/>
      <c r="AG246" s="5"/>
      <c r="AK246" s="13"/>
      <c r="AL246" s="4"/>
      <c r="AM246" s="13"/>
      <c r="AN246" s="4"/>
      <c r="AO246" s="13"/>
      <c r="AP246" s="13"/>
      <c r="AQ246" s="4"/>
      <c r="AR246" s="4"/>
      <c r="AS246" s="4"/>
      <c r="AT246" s="13"/>
      <c r="AU246" s="4"/>
      <c r="AV246" s="18"/>
    </row>
    <row r="247" spans="1:48" x14ac:dyDescent="0.2">
      <c r="B247" s="1">
        <v>0</v>
      </c>
      <c r="C247" s="4">
        <f>B246</f>
        <v>100</v>
      </c>
      <c r="D247" s="4">
        <f t="shared" ref="D247:P247" si="17">C246</f>
        <v>49.247311827956992</v>
      </c>
      <c r="E247" s="4">
        <f t="shared" si="17"/>
        <v>11.881720430107528</v>
      </c>
      <c r="F247" s="4">
        <f t="shared" si="17"/>
        <v>10.913978494623656</v>
      </c>
      <c r="G247" s="4">
        <f t="shared" si="17"/>
        <v>5.193548387096774</v>
      </c>
      <c r="H247" s="4">
        <f t="shared" si="17"/>
        <v>1.424731182795699</v>
      </c>
      <c r="I247" s="4">
        <f t="shared" si="17"/>
        <v>1.8602150537634408</v>
      </c>
      <c r="J247" s="4">
        <f t="shared" si="17"/>
        <v>1.2365591397849462</v>
      </c>
      <c r="K247" s="4">
        <f t="shared" si="17"/>
        <v>0.62365591397849462</v>
      </c>
      <c r="L247" s="4">
        <f t="shared" si="17"/>
        <v>3.2903225806451615E-2</v>
      </c>
      <c r="M247" s="4">
        <f t="shared" si="17"/>
        <v>6.9892473118279563E-2</v>
      </c>
      <c r="N247" s="4">
        <f t="shared" si="17"/>
        <v>9.4086021505376344E-2</v>
      </c>
      <c r="O247" s="4">
        <f t="shared" si="17"/>
        <v>5.4838709677419356E-2</v>
      </c>
      <c r="P247" s="4">
        <f t="shared" si="17"/>
        <v>0</v>
      </c>
      <c r="S247" s="4"/>
      <c r="AH247" s="5"/>
      <c r="AI247" s="9"/>
      <c r="AJ247" s="5"/>
      <c r="AK247" s="14"/>
      <c r="AL247" s="5"/>
      <c r="AM247" s="14"/>
      <c r="AN247" s="5"/>
      <c r="AO247" s="14"/>
      <c r="AP247" s="14"/>
      <c r="AQ247" s="5"/>
      <c r="AR247" s="5"/>
      <c r="AS247" s="5"/>
      <c r="AT247" s="14"/>
      <c r="AU247" s="5"/>
      <c r="AV247" s="19"/>
    </row>
    <row r="248" spans="1:48" x14ac:dyDescent="0.2">
      <c r="B248" s="1">
        <v>0</v>
      </c>
      <c r="C248" s="1">
        <v>0</v>
      </c>
      <c r="D248" s="4">
        <f>B246</f>
        <v>100</v>
      </c>
      <c r="E248" s="4">
        <f t="shared" ref="E248:P248" si="18">C246</f>
        <v>49.247311827956992</v>
      </c>
      <c r="F248" s="4">
        <f t="shared" si="18"/>
        <v>11.881720430107528</v>
      </c>
      <c r="G248" s="4">
        <f t="shared" si="18"/>
        <v>10.913978494623656</v>
      </c>
      <c r="H248" s="4">
        <f t="shared" si="18"/>
        <v>5.193548387096774</v>
      </c>
      <c r="I248" s="4">
        <f t="shared" si="18"/>
        <v>1.424731182795699</v>
      </c>
      <c r="J248" s="4">
        <f t="shared" si="18"/>
        <v>1.8602150537634408</v>
      </c>
      <c r="K248" s="4">
        <f t="shared" si="18"/>
        <v>1.2365591397849462</v>
      </c>
      <c r="L248" s="4">
        <f t="shared" si="18"/>
        <v>0.62365591397849462</v>
      </c>
      <c r="M248" s="4">
        <f t="shared" si="18"/>
        <v>3.2903225806451615E-2</v>
      </c>
      <c r="N248" s="4">
        <f t="shared" si="18"/>
        <v>6.9892473118279563E-2</v>
      </c>
      <c r="O248" s="4">
        <f t="shared" si="18"/>
        <v>9.4086021505376344E-2</v>
      </c>
      <c r="P248" s="4">
        <f t="shared" si="18"/>
        <v>5.4838709677419356E-2</v>
      </c>
      <c r="S248" s="4"/>
      <c r="AH248" s="5"/>
      <c r="AI248" s="9"/>
      <c r="AJ248" s="5"/>
      <c r="AK248" s="14"/>
      <c r="AL248" s="5"/>
      <c r="AM248" s="14"/>
      <c r="AN248" s="5"/>
      <c r="AO248" s="14"/>
      <c r="AP248" s="14"/>
      <c r="AQ248" s="5"/>
      <c r="AR248" s="5"/>
      <c r="AS248" s="5"/>
      <c r="AT248" s="14"/>
      <c r="AU248" s="5"/>
      <c r="AV248" s="19"/>
    </row>
    <row r="249" spans="1:48" x14ac:dyDescent="0.2">
      <c r="B249" s="1">
        <v>0</v>
      </c>
      <c r="C249" s="1">
        <v>0</v>
      </c>
      <c r="D249" s="1">
        <v>0</v>
      </c>
      <c r="E249" s="4">
        <f>B246</f>
        <v>100</v>
      </c>
      <c r="F249" s="4">
        <f t="shared" ref="F249:P249" si="19">C246</f>
        <v>49.247311827956992</v>
      </c>
      <c r="G249" s="4">
        <f t="shared" si="19"/>
        <v>11.881720430107528</v>
      </c>
      <c r="H249" s="4">
        <f t="shared" si="19"/>
        <v>10.913978494623656</v>
      </c>
      <c r="I249" s="4">
        <f t="shared" si="19"/>
        <v>5.193548387096774</v>
      </c>
      <c r="J249" s="4">
        <f t="shared" si="19"/>
        <v>1.424731182795699</v>
      </c>
      <c r="K249" s="4">
        <f t="shared" si="19"/>
        <v>1.8602150537634408</v>
      </c>
      <c r="L249" s="4">
        <f t="shared" si="19"/>
        <v>1.2365591397849462</v>
      </c>
      <c r="M249" s="4">
        <f t="shared" si="19"/>
        <v>0.62365591397849462</v>
      </c>
      <c r="N249" s="4">
        <f t="shared" si="19"/>
        <v>3.2903225806451615E-2</v>
      </c>
      <c r="O249" s="4">
        <f t="shared" si="19"/>
        <v>6.9892473118279563E-2</v>
      </c>
      <c r="P249" s="4">
        <f t="shared" si="19"/>
        <v>9.4086021505376344E-2</v>
      </c>
      <c r="S249" s="4"/>
    </row>
    <row r="250" spans="1:48" x14ac:dyDescent="0.2">
      <c r="B250" s="1">
        <v>0</v>
      </c>
      <c r="C250" s="1">
        <v>0</v>
      </c>
      <c r="D250" s="1">
        <v>0</v>
      </c>
      <c r="E250" s="1">
        <v>0</v>
      </c>
      <c r="F250" s="4">
        <f>B246</f>
        <v>100</v>
      </c>
      <c r="G250" s="4">
        <f t="shared" ref="G250:P250" si="20">C246</f>
        <v>49.247311827956992</v>
      </c>
      <c r="H250" s="4">
        <f t="shared" si="20"/>
        <v>11.881720430107528</v>
      </c>
      <c r="I250" s="4">
        <f t="shared" si="20"/>
        <v>10.913978494623656</v>
      </c>
      <c r="J250" s="4">
        <f t="shared" si="20"/>
        <v>5.193548387096774</v>
      </c>
      <c r="K250" s="4">
        <f t="shared" si="20"/>
        <v>1.424731182795699</v>
      </c>
      <c r="L250" s="4">
        <f t="shared" si="20"/>
        <v>1.8602150537634408</v>
      </c>
      <c r="M250" s="4">
        <f t="shared" si="20"/>
        <v>1.2365591397849462</v>
      </c>
      <c r="N250" s="4">
        <f t="shared" si="20"/>
        <v>0.62365591397849462</v>
      </c>
      <c r="O250" s="4">
        <f t="shared" si="20"/>
        <v>3.2903225806451615E-2</v>
      </c>
      <c r="P250" s="4">
        <f t="shared" si="20"/>
        <v>6.9892473118279563E-2</v>
      </c>
      <c r="S250" s="4"/>
    </row>
    <row r="251" spans="1:48" x14ac:dyDescent="0.2"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4">
        <f>B246</f>
        <v>100</v>
      </c>
      <c r="H251" s="4">
        <f t="shared" ref="H251:P251" si="21">C246</f>
        <v>49.247311827956992</v>
      </c>
      <c r="I251" s="4">
        <f t="shared" si="21"/>
        <v>11.881720430107528</v>
      </c>
      <c r="J251" s="4">
        <f t="shared" si="21"/>
        <v>10.913978494623656</v>
      </c>
      <c r="K251" s="4">
        <f t="shared" si="21"/>
        <v>5.193548387096774</v>
      </c>
      <c r="L251" s="4">
        <f t="shared" si="21"/>
        <v>1.424731182795699</v>
      </c>
      <c r="M251" s="4">
        <f t="shared" si="21"/>
        <v>1.8602150537634408</v>
      </c>
      <c r="N251" s="4">
        <f t="shared" si="21"/>
        <v>1.2365591397849462</v>
      </c>
      <c r="O251" s="4">
        <f t="shared" si="21"/>
        <v>0.62365591397849462</v>
      </c>
      <c r="P251" s="4">
        <f t="shared" si="21"/>
        <v>3.2903225806451615E-2</v>
      </c>
      <c r="S251" s="4"/>
    </row>
    <row r="252" spans="1:48" x14ac:dyDescent="0.2"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4">
        <f>B246</f>
        <v>100</v>
      </c>
      <c r="I252" s="4">
        <f t="shared" ref="I252:P252" si="22">C246</f>
        <v>49.247311827956992</v>
      </c>
      <c r="J252" s="4">
        <f t="shared" si="22"/>
        <v>11.881720430107528</v>
      </c>
      <c r="K252" s="4">
        <f t="shared" si="22"/>
        <v>10.913978494623656</v>
      </c>
      <c r="L252" s="4">
        <f t="shared" si="22"/>
        <v>5.193548387096774</v>
      </c>
      <c r="M252" s="4">
        <f t="shared" si="22"/>
        <v>1.424731182795699</v>
      </c>
      <c r="N252" s="4">
        <f t="shared" si="22"/>
        <v>1.8602150537634408</v>
      </c>
      <c r="O252" s="4">
        <f t="shared" si="22"/>
        <v>1.2365591397849462</v>
      </c>
      <c r="P252" s="4">
        <f t="shared" si="22"/>
        <v>0.62365591397849462</v>
      </c>
      <c r="S252" s="4"/>
    </row>
    <row r="253" spans="1:48" x14ac:dyDescent="0.2"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4">
        <f>B246</f>
        <v>100</v>
      </c>
      <c r="J253" s="4">
        <f t="shared" ref="J253:P253" si="23">C246</f>
        <v>49.247311827956992</v>
      </c>
      <c r="K253" s="4">
        <f t="shared" si="23"/>
        <v>11.881720430107528</v>
      </c>
      <c r="L253" s="4">
        <f t="shared" si="23"/>
        <v>10.913978494623656</v>
      </c>
      <c r="M253" s="4">
        <f t="shared" si="23"/>
        <v>5.193548387096774</v>
      </c>
      <c r="N253" s="4">
        <f t="shared" si="23"/>
        <v>1.424731182795699</v>
      </c>
      <c r="O253" s="4">
        <f t="shared" si="23"/>
        <v>1.8602150537634408</v>
      </c>
      <c r="P253" s="4">
        <f t="shared" si="23"/>
        <v>1.2365591397849462</v>
      </c>
      <c r="S253" s="4"/>
    </row>
    <row r="254" spans="1:48" x14ac:dyDescent="0.2"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4">
        <f>B246</f>
        <v>100</v>
      </c>
      <c r="K254" s="4">
        <f t="shared" ref="K254:P254" si="24">C246</f>
        <v>49.247311827956992</v>
      </c>
      <c r="L254" s="4">
        <f t="shared" si="24"/>
        <v>11.881720430107528</v>
      </c>
      <c r="M254" s="4">
        <f t="shared" si="24"/>
        <v>10.913978494623656</v>
      </c>
      <c r="N254" s="4">
        <f t="shared" si="24"/>
        <v>5.193548387096774</v>
      </c>
      <c r="O254" s="4">
        <f t="shared" si="24"/>
        <v>1.424731182795699</v>
      </c>
      <c r="P254" s="4">
        <f t="shared" si="24"/>
        <v>1.8602150537634408</v>
      </c>
      <c r="S254" s="4"/>
    </row>
    <row r="255" spans="1:48" x14ac:dyDescent="0.2"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4">
        <f t="shared" ref="K255:P255" si="25">B246</f>
        <v>100</v>
      </c>
      <c r="L255" s="4">
        <f t="shared" si="25"/>
        <v>49.247311827956992</v>
      </c>
      <c r="M255" s="4">
        <f t="shared" si="25"/>
        <v>11.881720430107528</v>
      </c>
      <c r="N255" s="4">
        <f t="shared" si="25"/>
        <v>10.913978494623656</v>
      </c>
      <c r="O255" s="4">
        <f t="shared" si="25"/>
        <v>5.193548387096774</v>
      </c>
      <c r="P255" s="4">
        <f t="shared" si="25"/>
        <v>1.424731182795699</v>
      </c>
      <c r="S255" s="4"/>
    </row>
    <row r="256" spans="1:48" x14ac:dyDescent="0.2"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4">
        <f>B246</f>
        <v>100</v>
      </c>
      <c r="M256" s="4">
        <f>C246</f>
        <v>49.247311827956992</v>
      </c>
      <c r="N256" s="4">
        <f>D246</f>
        <v>11.881720430107528</v>
      </c>
      <c r="O256" s="4">
        <f>E246</f>
        <v>10.913978494623656</v>
      </c>
      <c r="P256" s="4">
        <f>F246</f>
        <v>5.193548387096774</v>
      </c>
      <c r="S256" s="4"/>
    </row>
    <row r="257" spans="1:19" x14ac:dyDescent="0.2"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4">
        <f>B246</f>
        <v>100</v>
      </c>
      <c r="N257" s="4">
        <f>C246</f>
        <v>49.247311827956992</v>
      </c>
      <c r="O257" s="4">
        <f>D246</f>
        <v>11.881720430107528</v>
      </c>
      <c r="P257" s="4">
        <f>E246</f>
        <v>10.913978494623656</v>
      </c>
      <c r="S257" s="4"/>
    </row>
    <row r="258" spans="1:19" x14ac:dyDescent="0.2"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4">
        <f>B246</f>
        <v>100</v>
      </c>
      <c r="O258" s="4">
        <f>C246</f>
        <v>49.247311827956992</v>
      </c>
      <c r="P258" s="4">
        <f>D246</f>
        <v>11.881720430107528</v>
      </c>
      <c r="S258" s="4"/>
    </row>
    <row r="259" spans="1:19" x14ac:dyDescent="0.2"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4">
        <f>B246</f>
        <v>100</v>
      </c>
      <c r="P259" s="4">
        <f>C246</f>
        <v>49.247311827956992</v>
      </c>
      <c r="S259" s="4"/>
    </row>
    <row r="260" spans="1:19" x14ac:dyDescent="0.2"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4">
        <f>B246</f>
        <v>100</v>
      </c>
      <c r="S260" s="4"/>
    </row>
    <row r="261" spans="1:19" x14ac:dyDescent="0.2">
      <c r="C261" s="4"/>
      <c r="S261" s="4"/>
    </row>
    <row r="262" spans="1:19" x14ac:dyDescent="0.2">
      <c r="C262" s="4"/>
      <c r="S262" s="4"/>
    </row>
    <row r="263" spans="1:19" x14ac:dyDescent="0.2">
      <c r="A263" s="1" t="s">
        <v>33</v>
      </c>
      <c r="B263" s="1">
        <f t="array" ref="B263:P277">MINVERSE(B246:P260)</f>
        <v>0.01</v>
      </c>
      <c r="C263" s="4">
        <v>-4.9247311827956995E-3</v>
      </c>
      <c r="D263" s="4">
        <v>1.2371256792692801E-3</v>
      </c>
      <c r="E263" s="4">
        <v>-1.1155061993617264E-3</v>
      </c>
      <c r="F263" s="4">
        <v>4.2049426537868673E-4</v>
      </c>
      <c r="G263" s="4">
        <v>-9.6265246054588611E-5</v>
      </c>
      <c r="H263" s="4">
        <v>-6.0915845734184157E-5</v>
      </c>
      <c r="I263" s="4">
        <v>3.8080459576029201E-6</v>
      </c>
      <c r="J263" s="4">
        <v>-1.4558325963300797E-5</v>
      </c>
      <c r="K263" s="4">
        <v>4.5250212602840398E-5</v>
      </c>
      <c r="L263" s="4">
        <v>-2.3547591241813155E-5</v>
      </c>
      <c r="M263" s="4">
        <v>5.6534195589092619E-6</v>
      </c>
      <c r="N263" s="4">
        <v>-5.8699598470973489E-6</v>
      </c>
      <c r="O263" s="4">
        <v>6.107160200311101E-6</v>
      </c>
      <c r="P263" s="4">
        <v>-1.6363864700579603E-6</v>
      </c>
      <c r="S263" s="4"/>
    </row>
    <row r="264" spans="1:19" x14ac:dyDescent="0.2">
      <c r="B264" s="1">
        <v>0</v>
      </c>
      <c r="C264" s="4">
        <v>0.01</v>
      </c>
      <c r="D264" s="4">
        <v>-4.9247311827956995E-3</v>
      </c>
      <c r="E264" s="4">
        <v>1.2371256792692801E-3</v>
      </c>
      <c r="F264" s="4">
        <v>-1.1155061993617264E-3</v>
      </c>
      <c r="G264" s="4">
        <v>4.2049426537868673E-4</v>
      </c>
      <c r="H264" s="4">
        <v>-9.6265246054588611E-5</v>
      </c>
      <c r="I264" s="4">
        <v>-6.0915845734184157E-5</v>
      </c>
      <c r="J264" s="4">
        <v>3.8080459576029201E-6</v>
      </c>
      <c r="K264" s="4">
        <v>-1.4558325963300797E-5</v>
      </c>
      <c r="L264" s="4">
        <v>4.5250212602840398E-5</v>
      </c>
      <c r="M264" s="4">
        <v>-2.3547591241813155E-5</v>
      </c>
      <c r="N264" s="4">
        <v>5.6534195589092619E-6</v>
      </c>
      <c r="O264" s="4">
        <v>-5.8699598470973489E-6</v>
      </c>
      <c r="P264" s="4">
        <v>6.107160200311101E-6</v>
      </c>
      <c r="S264" s="4"/>
    </row>
    <row r="265" spans="1:19" x14ac:dyDescent="0.2">
      <c r="B265" s="1">
        <v>0</v>
      </c>
      <c r="C265" s="4">
        <v>0</v>
      </c>
      <c r="D265" s="4">
        <v>0.01</v>
      </c>
      <c r="E265" s="4">
        <v>-4.9247311827956995E-3</v>
      </c>
      <c r="F265" s="4">
        <v>1.2371256792692801E-3</v>
      </c>
      <c r="G265" s="4">
        <v>-1.1155061993617264E-3</v>
      </c>
      <c r="H265" s="4">
        <v>4.2049426537868673E-4</v>
      </c>
      <c r="I265" s="4">
        <v>-9.6265246054588611E-5</v>
      </c>
      <c r="J265" s="4">
        <v>-6.0915845734184157E-5</v>
      </c>
      <c r="K265" s="4">
        <v>3.8080459576029201E-6</v>
      </c>
      <c r="L265" s="4">
        <v>-1.4558325963300797E-5</v>
      </c>
      <c r="M265" s="4">
        <v>4.5250212602840398E-5</v>
      </c>
      <c r="N265" s="4">
        <v>-2.3547591241813155E-5</v>
      </c>
      <c r="O265" s="4">
        <v>5.6534195589092619E-6</v>
      </c>
      <c r="P265" s="4">
        <v>-5.8699598470973489E-6</v>
      </c>
      <c r="S265" s="4"/>
    </row>
    <row r="266" spans="1:19" x14ac:dyDescent="0.2">
      <c r="B266" s="1">
        <v>0</v>
      </c>
      <c r="C266" s="4">
        <v>0</v>
      </c>
      <c r="D266" s="4">
        <v>0</v>
      </c>
      <c r="E266" s="4">
        <v>0.01</v>
      </c>
      <c r="F266" s="4">
        <v>-4.9247311827956995E-3</v>
      </c>
      <c r="G266" s="4">
        <v>1.2371256792692801E-3</v>
      </c>
      <c r="H266" s="4">
        <v>-1.1155061993617264E-3</v>
      </c>
      <c r="I266" s="4">
        <v>4.2049426537868673E-4</v>
      </c>
      <c r="J266" s="4">
        <v>-9.6265246054588611E-5</v>
      </c>
      <c r="K266" s="4">
        <v>-6.0915845734184157E-5</v>
      </c>
      <c r="L266" s="4">
        <v>3.8080459576029201E-6</v>
      </c>
      <c r="M266" s="4">
        <v>-1.4558325963300797E-5</v>
      </c>
      <c r="N266" s="4">
        <v>4.5250212602840398E-5</v>
      </c>
      <c r="O266" s="4">
        <v>-2.3547591241813155E-5</v>
      </c>
      <c r="P266" s="4">
        <v>5.6534195589092619E-6</v>
      </c>
      <c r="S266" s="4"/>
    </row>
    <row r="267" spans="1:19" x14ac:dyDescent="0.2">
      <c r="B267" s="1">
        <v>0</v>
      </c>
      <c r="C267" s="4">
        <v>0</v>
      </c>
      <c r="D267" s="4">
        <v>0</v>
      </c>
      <c r="E267" s="4">
        <v>0</v>
      </c>
      <c r="F267" s="4">
        <v>0.01</v>
      </c>
      <c r="G267" s="4">
        <v>-4.9247311827956995E-3</v>
      </c>
      <c r="H267" s="4">
        <v>1.2371256792692801E-3</v>
      </c>
      <c r="I267" s="4">
        <v>-1.1155061993617264E-3</v>
      </c>
      <c r="J267" s="4">
        <v>4.2049426537868673E-4</v>
      </c>
      <c r="K267" s="4">
        <v>-9.6265246054588611E-5</v>
      </c>
      <c r="L267" s="4">
        <v>-6.0915845734184157E-5</v>
      </c>
      <c r="M267" s="4">
        <v>3.8080459576029201E-6</v>
      </c>
      <c r="N267" s="4">
        <v>-1.4558325963300797E-5</v>
      </c>
      <c r="O267" s="4">
        <v>4.5250212602840398E-5</v>
      </c>
      <c r="P267" s="4">
        <v>-2.3547591241813155E-5</v>
      </c>
      <c r="S267" s="4"/>
    </row>
    <row r="268" spans="1:19" x14ac:dyDescent="0.2">
      <c r="B268" s="1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0.01</v>
      </c>
      <c r="H268" s="4">
        <v>-4.9247311827956995E-3</v>
      </c>
      <c r="I268" s="4">
        <v>1.2371256792692801E-3</v>
      </c>
      <c r="J268" s="4">
        <v>-1.1155061993617264E-3</v>
      </c>
      <c r="K268" s="4">
        <v>4.2049426537868673E-4</v>
      </c>
      <c r="L268" s="4">
        <v>-9.6265246054588611E-5</v>
      </c>
      <c r="M268" s="4">
        <v>-6.0915845734184157E-5</v>
      </c>
      <c r="N268" s="4">
        <v>3.8080459576029201E-6</v>
      </c>
      <c r="O268" s="4">
        <v>-1.4558325963300797E-5</v>
      </c>
      <c r="P268" s="4">
        <v>4.5250212602840398E-5</v>
      </c>
      <c r="S268" s="4"/>
    </row>
    <row r="269" spans="1:19" x14ac:dyDescent="0.2">
      <c r="B269" s="1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0.01</v>
      </c>
      <c r="I269" s="4">
        <v>-4.9247311827956995E-3</v>
      </c>
      <c r="J269" s="4">
        <v>1.2371256792692801E-3</v>
      </c>
      <c r="K269" s="4">
        <v>-1.1155061993617264E-3</v>
      </c>
      <c r="L269" s="4">
        <v>4.2049426537868673E-4</v>
      </c>
      <c r="M269" s="4">
        <v>-9.6265246054588611E-5</v>
      </c>
      <c r="N269" s="4">
        <v>-6.0915845734184157E-5</v>
      </c>
      <c r="O269" s="4">
        <v>3.8080459576029201E-6</v>
      </c>
      <c r="P269" s="4">
        <v>-1.4558325963300797E-5</v>
      </c>
      <c r="S269" s="4"/>
    </row>
    <row r="270" spans="1:19" x14ac:dyDescent="0.2">
      <c r="B270" s="1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0.01</v>
      </c>
      <c r="J270" s="4">
        <v>-4.9247311827956995E-3</v>
      </c>
      <c r="K270" s="4">
        <v>1.2371256792692801E-3</v>
      </c>
      <c r="L270" s="4">
        <v>-1.1155061993617264E-3</v>
      </c>
      <c r="M270" s="4">
        <v>4.2049426537868673E-4</v>
      </c>
      <c r="N270" s="4">
        <v>-9.6265246054588611E-5</v>
      </c>
      <c r="O270" s="4">
        <v>-6.0915845734184157E-5</v>
      </c>
      <c r="P270" s="4">
        <v>3.8080459576029201E-6</v>
      </c>
      <c r="S270" s="4"/>
    </row>
    <row r="271" spans="1:19" x14ac:dyDescent="0.2">
      <c r="B271" s="1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0.01</v>
      </c>
      <c r="K271" s="4">
        <v>-4.9247311827956995E-3</v>
      </c>
      <c r="L271" s="4">
        <v>1.2371256792692801E-3</v>
      </c>
      <c r="M271" s="4">
        <v>-1.1155061993617264E-3</v>
      </c>
      <c r="N271" s="4">
        <v>4.2049426537868673E-4</v>
      </c>
      <c r="O271" s="4">
        <v>-9.6265246054588611E-5</v>
      </c>
      <c r="P271" s="4">
        <v>-6.0915845734184157E-5</v>
      </c>
      <c r="S271" s="4"/>
    </row>
    <row r="272" spans="1:19" x14ac:dyDescent="0.2">
      <c r="B272" s="1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0.01</v>
      </c>
      <c r="L272" s="4">
        <v>-4.9247311827956995E-3</v>
      </c>
      <c r="M272" s="4">
        <v>1.2371256792692801E-3</v>
      </c>
      <c r="N272" s="4">
        <v>-1.1155061993617264E-3</v>
      </c>
      <c r="O272" s="4">
        <v>4.2049426537868673E-4</v>
      </c>
      <c r="P272" s="4">
        <v>-9.6265246054588611E-5</v>
      </c>
      <c r="S272" s="4"/>
    </row>
    <row r="273" spans="2:19" x14ac:dyDescent="0.2">
      <c r="B273" s="1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0.01</v>
      </c>
      <c r="M273" s="4">
        <v>-4.9247311827956995E-3</v>
      </c>
      <c r="N273" s="4">
        <v>1.2371256792692801E-3</v>
      </c>
      <c r="O273" s="4">
        <v>-1.1155061993617264E-3</v>
      </c>
      <c r="P273" s="4">
        <v>4.2049426537868673E-4</v>
      </c>
      <c r="S273" s="4"/>
    </row>
    <row r="274" spans="2:19" x14ac:dyDescent="0.2">
      <c r="B274" s="1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0.01</v>
      </c>
      <c r="N274" s="4">
        <v>-4.9247311827956995E-3</v>
      </c>
      <c r="O274" s="4">
        <v>1.2371256792692801E-3</v>
      </c>
      <c r="P274" s="4">
        <v>-1.1155061993617264E-3</v>
      </c>
      <c r="S274" s="4"/>
    </row>
    <row r="275" spans="2:19" x14ac:dyDescent="0.2">
      <c r="B275" s="1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0.01</v>
      </c>
      <c r="O275" s="4">
        <v>-4.9247311827956995E-3</v>
      </c>
      <c r="P275" s="4">
        <v>1.2371256792692801E-3</v>
      </c>
      <c r="S275" s="4"/>
    </row>
    <row r="276" spans="2:19" x14ac:dyDescent="0.2">
      <c r="B276" s="1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0.01</v>
      </c>
      <c r="P276" s="4">
        <v>-4.9247311827956995E-3</v>
      </c>
      <c r="S276" s="4"/>
    </row>
    <row r="277" spans="2:19" x14ac:dyDescent="0.2">
      <c r="B277" s="1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0.01</v>
      </c>
      <c r="S277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277"/>
  <sheetViews>
    <sheetView topLeftCell="AF1" zoomScale="75" workbookViewId="0">
      <selection activeCell="BA37" sqref="BA37"/>
    </sheetView>
  </sheetViews>
  <sheetFormatPr baseColWidth="10" defaultColWidth="13.1640625" defaultRowHeight="15" x14ac:dyDescent="0.2"/>
  <cols>
    <col min="1" max="2" width="13.1640625" style="1"/>
    <col min="3" max="3" width="21" style="1" bestFit="1" customWidth="1"/>
    <col min="4" max="18" width="13.1640625" style="4"/>
    <col min="19" max="34" width="13.1640625" style="1"/>
    <col min="35" max="35" width="13.1640625" style="8"/>
    <col min="36" max="36" width="16.5" style="1" bestFit="1" customWidth="1"/>
    <col min="37" max="37" width="13.1640625" style="10"/>
    <col min="38" max="38" width="13.1640625" style="1"/>
    <col min="39" max="39" width="13.1640625" style="10"/>
    <col min="40" max="40" width="13.1640625" style="1"/>
    <col min="41" max="42" width="13.1640625" style="10"/>
    <col min="43" max="45" width="13.1640625" style="1"/>
    <col min="46" max="46" width="13.1640625" style="10"/>
    <col min="47" max="47" width="13.1640625" style="1"/>
    <col min="48" max="48" width="13.1640625" style="15"/>
    <col min="49" max="16384" width="13.1640625" style="1"/>
  </cols>
  <sheetData>
    <row r="1" spans="1:50" x14ac:dyDescent="0.2">
      <c r="N1" s="1"/>
      <c r="T1" s="4" t="s">
        <v>34</v>
      </c>
    </row>
    <row r="2" spans="1:50" x14ac:dyDescent="0.2">
      <c r="AJ2" s="1" t="s">
        <v>35</v>
      </c>
    </row>
    <row r="3" spans="1:50" ht="16" x14ac:dyDescent="0.2">
      <c r="A3" s="1" t="s">
        <v>0</v>
      </c>
      <c r="C3" s="1" t="s">
        <v>1</v>
      </c>
      <c r="D3" s="4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3" t="s">
        <v>31</v>
      </c>
      <c r="T3" s="4" t="s">
        <v>17</v>
      </c>
      <c r="U3" s="3" t="s">
        <v>18</v>
      </c>
      <c r="V3" s="3" t="s">
        <v>19</v>
      </c>
      <c r="W3" s="3" t="s">
        <v>20</v>
      </c>
      <c r="X3" s="3" t="s">
        <v>21</v>
      </c>
      <c r="Y3" s="3" t="s">
        <v>22</v>
      </c>
      <c r="Z3" s="3" t="s">
        <v>23</v>
      </c>
      <c r="AA3" s="3" t="s">
        <v>24</v>
      </c>
      <c r="AB3" s="3" t="s">
        <v>25</v>
      </c>
      <c r="AC3" s="3" t="s">
        <v>26</v>
      </c>
      <c r="AD3" s="3" t="s">
        <v>27</v>
      </c>
      <c r="AE3" s="3" t="s">
        <v>28</v>
      </c>
      <c r="AF3" s="3" t="s">
        <v>29</v>
      </c>
      <c r="AG3" s="3" t="s">
        <v>30</v>
      </c>
      <c r="AH3" s="3" t="s">
        <v>31</v>
      </c>
      <c r="AJ3" s="4" t="s">
        <v>17</v>
      </c>
      <c r="AK3" s="11" t="s">
        <v>18</v>
      </c>
      <c r="AL3" s="3" t="s">
        <v>19</v>
      </c>
      <c r="AM3" s="11" t="s">
        <v>20</v>
      </c>
      <c r="AN3" s="3" t="s">
        <v>21</v>
      </c>
      <c r="AO3" s="11" t="s">
        <v>22</v>
      </c>
      <c r="AP3" s="11" t="s">
        <v>23</v>
      </c>
      <c r="AQ3" s="3" t="s">
        <v>24</v>
      </c>
      <c r="AR3" s="3" t="s">
        <v>25</v>
      </c>
      <c r="AS3" s="3" t="s">
        <v>26</v>
      </c>
      <c r="AT3" s="11" t="s">
        <v>27</v>
      </c>
      <c r="AU3" s="3" t="s">
        <v>28</v>
      </c>
      <c r="AV3" s="16" t="s">
        <v>29</v>
      </c>
      <c r="AW3" s="3" t="s">
        <v>30</v>
      </c>
      <c r="AX3" s="3" t="s">
        <v>31</v>
      </c>
    </row>
    <row r="4" spans="1:50" x14ac:dyDescent="0.2">
      <c r="A4" s="1" t="s">
        <v>16</v>
      </c>
      <c r="B4" s="1" t="s">
        <v>17</v>
      </c>
      <c r="C4" s="2">
        <v>1350000</v>
      </c>
      <c r="D4" s="4">
        <f>C4/$C4*100</f>
        <v>100</v>
      </c>
      <c r="E4" s="4">
        <f>C5/$C4*100</f>
        <v>50.074074074074069</v>
      </c>
      <c r="F4" s="4">
        <f>C6/$C4*100</f>
        <v>11.555555555555555</v>
      </c>
      <c r="G4" s="4">
        <f>C7/$C4*100</f>
        <v>12.444444444444445</v>
      </c>
      <c r="H4" s="4">
        <f>C8/$C4*100</f>
        <v>5.7481481481481485</v>
      </c>
      <c r="I4" s="4">
        <f>C9/$C4*100</f>
        <v>1.7037037037037037</v>
      </c>
      <c r="J4" s="4">
        <f>C10/$C4*100</f>
        <v>2.0666666666666664</v>
      </c>
      <c r="K4" s="4">
        <f>C11/$C4*100</f>
        <v>1.5259259259259259</v>
      </c>
      <c r="L4" s="4">
        <f>C12/$C4*100</f>
        <v>0.79259259259259263</v>
      </c>
      <c r="M4" s="4">
        <f>C13/$C4*100</f>
        <v>0.15259259259259261</v>
      </c>
      <c r="N4" s="4">
        <f>C14/$C4*100</f>
        <v>0.26740740740740737</v>
      </c>
      <c r="O4" s="4">
        <f>C15/$C4*100</f>
        <v>0.22296296296296295</v>
      </c>
      <c r="P4" s="4">
        <f>C16/$C4*100</f>
        <v>0.19037037037037036</v>
      </c>
      <c r="Q4" s="4">
        <f>C17/$C4*100</f>
        <v>0</v>
      </c>
      <c r="R4" s="4">
        <f>C18/$C4*100</f>
        <v>0</v>
      </c>
      <c r="T4" s="1">
        <f t="array" ref="T4:AH4">MMULT(D4:R4,Q9_matrix)</f>
        <v>1</v>
      </c>
      <c r="U4" s="1">
        <v>0</v>
      </c>
      <c r="V4" s="1">
        <v>0</v>
      </c>
      <c r="W4" s="1">
        <v>-1.3877787807814457E-17</v>
      </c>
      <c r="X4" s="1">
        <v>6.9388939039072284E-18</v>
      </c>
      <c r="Y4" s="1">
        <v>0</v>
      </c>
      <c r="Z4" s="1">
        <v>3.4694469519536142E-18</v>
      </c>
      <c r="AA4" s="1">
        <v>0</v>
      </c>
      <c r="AB4" s="1">
        <v>0</v>
      </c>
      <c r="AC4" s="1">
        <v>4.3368086899420177E-19</v>
      </c>
      <c r="AD4" s="1">
        <v>-4.3368086899420177E-19</v>
      </c>
      <c r="AE4" s="1">
        <v>0</v>
      </c>
      <c r="AF4" s="1">
        <v>0</v>
      </c>
      <c r="AG4" s="1">
        <v>-2.1684043449710089E-19</v>
      </c>
      <c r="AH4" s="1">
        <v>5.4210108624275222E-20</v>
      </c>
      <c r="AI4" s="8" t="s">
        <v>16</v>
      </c>
      <c r="AJ4" s="6">
        <f>T4/SUM($T4:$AH4)*100</f>
        <v>100</v>
      </c>
      <c r="AK4" s="12">
        <f>U4/SUM($T4:$AH4)*100</f>
        <v>0</v>
      </c>
      <c r="AL4" s="6">
        <f>V4/SUM($T4:$AH4)*100</f>
        <v>0</v>
      </c>
      <c r="AM4" s="12">
        <f t="shared" ref="AM4:AX4" si="0">W4/SUM($T4:$AH4)*100</f>
        <v>-1.3877787807814457E-15</v>
      </c>
      <c r="AN4" s="6">
        <f t="shared" si="0"/>
        <v>6.9388939039072284E-16</v>
      </c>
      <c r="AO4" s="12">
        <f t="shared" si="0"/>
        <v>0</v>
      </c>
      <c r="AP4" s="12">
        <f t="shared" si="0"/>
        <v>3.4694469519536142E-16</v>
      </c>
      <c r="AQ4" s="6">
        <f t="shared" si="0"/>
        <v>0</v>
      </c>
      <c r="AR4" s="6">
        <f t="shared" si="0"/>
        <v>0</v>
      </c>
      <c r="AS4" s="6">
        <f t="shared" si="0"/>
        <v>4.3368086899420177E-17</v>
      </c>
      <c r="AT4" s="12">
        <f t="shared" si="0"/>
        <v>-4.3368086899420177E-17</v>
      </c>
      <c r="AU4" s="6">
        <f t="shared" si="0"/>
        <v>0</v>
      </c>
      <c r="AV4" s="17">
        <f t="shared" si="0"/>
        <v>0</v>
      </c>
      <c r="AW4" s="6">
        <f t="shared" si="0"/>
        <v>-2.1684043449710089E-17</v>
      </c>
      <c r="AX4" s="6">
        <f t="shared" si="0"/>
        <v>5.4210108624275222E-18</v>
      </c>
    </row>
    <row r="5" spans="1:50" x14ac:dyDescent="0.2">
      <c r="A5" s="1" t="s">
        <v>16</v>
      </c>
      <c r="B5" s="1" t="s">
        <v>18</v>
      </c>
      <c r="C5" s="2">
        <v>676000</v>
      </c>
    </row>
    <row r="6" spans="1:50" x14ac:dyDescent="0.2">
      <c r="A6" s="1" t="s">
        <v>16</v>
      </c>
      <c r="B6" s="1" t="s">
        <v>19</v>
      </c>
      <c r="C6" s="2">
        <v>156000</v>
      </c>
      <c r="D6" s="7"/>
    </row>
    <row r="7" spans="1:50" x14ac:dyDescent="0.2">
      <c r="A7" s="1" t="s">
        <v>16</v>
      </c>
      <c r="B7" s="1" t="s">
        <v>20</v>
      </c>
      <c r="C7" s="2">
        <v>168000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50" x14ac:dyDescent="0.2">
      <c r="A8" s="1" t="s">
        <v>16</v>
      </c>
      <c r="B8" s="1" t="s">
        <v>21</v>
      </c>
      <c r="C8" s="2">
        <v>77600</v>
      </c>
    </row>
    <row r="9" spans="1:50" x14ac:dyDescent="0.2">
      <c r="A9" s="1" t="s">
        <v>16</v>
      </c>
      <c r="B9" s="1" t="s">
        <v>22</v>
      </c>
      <c r="C9" s="2">
        <v>23000</v>
      </c>
    </row>
    <row r="10" spans="1:50" x14ac:dyDescent="0.2">
      <c r="A10" s="1" t="s">
        <v>16</v>
      </c>
      <c r="B10" s="1" t="s">
        <v>23</v>
      </c>
      <c r="C10" s="2">
        <v>27900</v>
      </c>
    </row>
    <row r="11" spans="1:50" x14ac:dyDescent="0.2">
      <c r="A11" s="1" t="s">
        <v>16</v>
      </c>
      <c r="B11" s="1" t="s">
        <v>24</v>
      </c>
      <c r="C11" s="2">
        <v>20600</v>
      </c>
    </row>
    <row r="12" spans="1:50" x14ac:dyDescent="0.2">
      <c r="A12" s="1" t="s">
        <v>16</v>
      </c>
      <c r="B12" s="1" t="s">
        <v>25</v>
      </c>
      <c r="C12" s="2">
        <v>10700</v>
      </c>
    </row>
    <row r="13" spans="1:50" x14ac:dyDescent="0.2">
      <c r="A13" s="1" t="s">
        <v>16</v>
      </c>
      <c r="B13" s="1" t="s">
        <v>26</v>
      </c>
      <c r="C13" s="2">
        <v>2060</v>
      </c>
    </row>
    <row r="14" spans="1:50" x14ac:dyDescent="0.2">
      <c r="A14" s="1" t="s">
        <v>16</v>
      </c>
      <c r="B14" s="1" t="s">
        <v>27</v>
      </c>
      <c r="C14" s="2">
        <v>3610</v>
      </c>
    </row>
    <row r="15" spans="1:50" x14ac:dyDescent="0.2">
      <c r="A15" s="1" t="s">
        <v>16</v>
      </c>
      <c r="B15" s="1" t="s">
        <v>28</v>
      </c>
      <c r="C15" s="2">
        <v>3010</v>
      </c>
    </row>
    <row r="16" spans="1:50" x14ac:dyDescent="0.2">
      <c r="A16" s="1" t="s">
        <v>16</v>
      </c>
      <c r="B16" s="1" t="s">
        <v>29</v>
      </c>
      <c r="C16" s="2">
        <v>2570</v>
      </c>
    </row>
    <row r="17" spans="1:50" x14ac:dyDescent="0.2">
      <c r="A17" s="1" t="s">
        <v>16</v>
      </c>
      <c r="B17" s="1" t="s">
        <v>30</v>
      </c>
      <c r="C17" s="2">
        <v>0</v>
      </c>
    </row>
    <row r="18" spans="1:50" x14ac:dyDescent="0.2">
      <c r="A18" s="1" t="s">
        <v>16</v>
      </c>
      <c r="B18" s="1" t="s">
        <v>31</v>
      </c>
      <c r="C18" s="2">
        <v>0</v>
      </c>
    </row>
    <row r="19" spans="1:50" x14ac:dyDescent="0.2">
      <c r="A19" s="1" t="s">
        <v>2</v>
      </c>
      <c r="B19" s="1" t="s">
        <v>17</v>
      </c>
      <c r="C19" s="2">
        <v>1370000</v>
      </c>
      <c r="D19" s="4">
        <f>C19/$C19*100</f>
        <v>100</v>
      </c>
      <c r="E19" s="4">
        <f>C20/$C19*100</f>
        <v>51.751824817518241</v>
      </c>
      <c r="F19" s="4">
        <f>C21/$C19*100</f>
        <v>11.824817518248175</v>
      </c>
      <c r="G19" s="4">
        <f>C22/$C19*100</f>
        <v>13.35766423357664</v>
      </c>
      <c r="H19" s="4">
        <f>C23/$C19*100</f>
        <v>6.0437956204379564</v>
      </c>
      <c r="I19" s="4">
        <f>C24/$C19*100</f>
        <v>1.7737226277372262</v>
      </c>
      <c r="J19" s="4">
        <f>C25/$C19*100</f>
        <v>2.9343065693430659</v>
      </c>
      <c r="K19" s="4">
        <f>C26/$C19*100</f>
        <v>1.7956204379562044</v>
      </c>
      <c r="L19" s="4">
        <f>C27/$C19*100</f>
        <v>0.86131386861313874</v>
      </c>
      <c r="M19" s="4">
        <f>C28/$C19*100</f>
        <v>0.15766423357664233</v>
      </c>
      <c r="N19" s="4">
        <f>C29/$C19*100</f>
        <v>0.6226277372262774</v>
      </c>
      <c r="O19" s="4">
        <f>C30/$C19*100</f>
        <v>0.35912408759124087</v>
      </c>
      <c r="P19" s="4">
        <f>C31/$C19*100</f>
        <v>0.22627737226277372</v>
      </c>
      <c r="Q19" s="4">
        <f>C32/$C19*100</f>
        <v>0</v>
      </c>
      <c r="R19" s="4">
        <f>C33/$C19*100</f>
        <v>0</v>
      </c>
      <c r="T19" s="1">
        <f t="array" ref="T19:AH19">MMULT(D19:R19,Q9_matrix)</f>
        <v>1</v>
      </c>
      <c r="U19" s="1">
        <v>1.677750743444173E-2</v>
      </c>
      <c r="V19" s="1">
        <v>-5.708561873579418E-3</v>
      </c>
      <c r="W19" s="1">
        <v>1.0051973200038089E-2</v>
      </c>
      <c r="X19" s="1">
        <v>-3.5051693363119737E-3</v>
      </c>
      <c r="Y19" s="1">
        <v>1.0398118106979097E-3</v>
      </c>
      <c r="Z19" s="1">
        <v>7.3521500380411033E-3</v>
      </c>
      <c r="AA19" s="1">
        <v>-1.4958136014274342E-3</v>
      </c>
      <c r="AB19" s="1">
        <v>3.4943808202293064E-4</v>
      </c>
      <c r="AC19" s="1">
        <v>-1.1200079879554741E-3</v>
      </c>
      <c r="AD19" s="1">
        <v>3.7571742261877819E-3</v>
      </c>
      <c r="AE19" s="1">
        <v>-5.56926518736131E-4</v>
      </c>
      <c r="AF19" s="1">
        <v>1.7104968985395212E-4</v>
      </c>
      <c r="AG19" s="1">
        <v>-5.6068759585468897E-4</v>
      </c>
      <c r="AH19" s="1">
        <v>8.6985798555545076E-5</v>
      </c>
      <c r="AI19" s="8" t="s">
        <v>2</v>
      </c>
      <c r="AJ19" s="6">
        <f>T19/SUM($T19:$AH19)*100</f>
        <v>97.405229554453783</v>
      </c>
      <c r="AK19" s="12">
        <f>U19/SUM($T19:$AH19)*100</f>
        <v>1.6342169630033516</v>
      </c>
      <c r="AL19" s="6">
        <f>V19/SUM($T19:$AH19)*100</f>
        <v>-0.55604377972180596</v>
      </c>
      <c r="AM19" s="12">
        <f t="shared" ref="AM19:AX19" si="1">W19/SUM($T19:$AH19)*100</f>
        <v>0.97911475702492734</v>
      </c>
      <c r="AN19" s="6">
        <f t="shared" si="1"/>
        <v>-0.34142182383070019</v>
      </c>
      <c r="AO19" s="12">
        <f t="shared" si="1"/>
        <v>0.10128310811446213</v>
      </c>
      <c r="AP19" s="12">
        <f t="shared" si="1"/>
        <v>0.71613786217417974</v>
      </c>
      <c r="AQ19" s="6">
        <f t="shared" si="1"/>
        <v>-0.14570006721771345</v>
      </c>
      <c r="AR19" s="6">
        <f t="shared" si="1"/>
        <v>3.4037096594511602E-2</v>
      </c>
      <c r="AS19" s="6">
        <f t="shared" si="1"/>
        <v>-0.10909463516962485</v>
      </c>
      <c r="AT19" s="12">
        <f t="shared" si="1"/>
        <v>0.36596841797789809</v>
      </c>
      <c r="AU19" s="6">
        <f t="shared" si="1"/>
        <v>-5.4247555402455641E-2</v>
      </c>
      <c r="AV19" s="17">
        <f t="shared" si="1"/>
        <v>1.6661134305442325E-2</v>
      </c>
      <c r="AW19" s="6">
        <f t="shared" si="1"/>
        <v>-5.4613903982560781E-2</v>
      </c>
      <c r="AX19" s="6">
        <f t="shared" si="1"/>
        <v>8.4728716762803406E-3</v>
      </c>
    </row>
    <row r="20" spans="1:50" x14ac:dyDescent="0.2">
      <c r="A20" s="1" t="s">
        <v>2</v>
      </c>
      <c r="B20" s="1" t="s">
        <v>18</v>
      </c>
      <c r="C20" s="2">
        <v>709000</v>
      </c>
    </row>
    <row r="21" spans="1:50" x14ac:dyDescent="0.2">
      <c r="A21" s="1" t="s">
        <v>2</v>
      </c>
      <c r="B21" s="1" t="s">
        <v>19</v>
      </c>
      <c r="C21" s="2">
        <v>162000</v>
      </c>
    </row>
    <row r="22" spans="1:50" x14ac:dyDescent="0.2">
      <c r="A22" s="1" t="s">
        <v>2</v>
      </c>
      <c r="B22" s="1" t="s">
        <v>20</v>
      </c>
      <c r="C22" s="2">
        <v>183000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50" x14ac:dyDescent="0.2">
      <c r="A23" s="1" t="s">
        <v>2</v>
      </c>
      <c r="B23" s="1" t="s">
        <v>21</v>
      </c>
      <c r="C23" s="2">
        <v>82800</v>
      </c>
    </row>
    <row r="24" spans="1:50" x14ac:dyDescent="0.2">
      <c r="A24" s="1" t="s">
        <v>2</v>
      </c>
      <c r="B24" s="1" t="s">
        <v>22</v>
      </c>
      <c r="C24" s="2">
        <v>24300</v>
      </c>
    </row>
    <row r="25" spans="1:50" x14ac:dyDescent="0.2">
      <c r="A25" s="1" t="s">
        <v>2</v>
      </c>
      <c r="B25" s="1" t="s">
        <v>23</v>
      </c>
      <c r="C25" s="2">
        <v>40200</v>
      </c>
    </row>
    <row r="26" spans="1:50" x14ac:dyDescent="0.2">
      <c r="A26" s="1" t="s">
        <v>2</v>
      </c>
      <c r="B26" s="1" t="s">
        <v>24</v>
      </c>
      <c r="C26" s="2">
        <v>24600</v>
      </c>
    </row>
    <row r="27" spans="1:50" x14ac:dyDescent="0.2">
      <c r="A27" s="1" t="s">
        <v>2</v>
      </c>
      <c r="B27" s="1" t="s">
        <v>25</v>
      </c>
      <c r="C27" s="2">
        <v>11800</v>
      </c>
    </row>
    <row r="28" spans="1:50" x14ac:dyDescent="0.2">
      <c r="A28" s="1" t="s">
        <v>2</v>
      </c>
      <c r="B28" s="1" t="s">
        <v>26</v>
      </c>
      <c r="C28" s="2">
        <v>2160</v>
      </c>
    </row>
    <row r="29" spans="1:50" x14ac:dyDescent="0.2">
      <c r="A29" s="1" t="s">
        <v>2</v>
      </c>
      <c r="B29" s="1" t="s">
        <v>27</v>
      </c>
      <c r="C29" s="2">
        <v>8530</v>
      </c>
    </row>
    <row r="30" spans="1:50" x14ac:dyDescent="0.2">
      <c r="A30" s="1" t="s">
        <v>2</v>
      </c>
      <c r="B30" s="1" t="s">
        <v>28</v>
      </c>
      <c r="C30" s="2">
        <v>4920</v>
      </c>
    </row>
    <row r="31" spans="1:50" x14ac:dyDescent="0.2">
      <c r="A31" s="1" t="s">
        <v>2</v>
      </c>
      <c r="B31" s="1" t="s">
        <v>29</v>
      </c>
      <c r="C31" s="2">
        <v>3100</v>
      </c>
    </row>
    <row r="32" spans="1:50" x14ac:dyDescent="0.2">
      <c r="A32" s="1" t="s">
        <v>2</v>
      </c>
      <c r="B32" s="1" t="s">
        <v>30</v>
      </c>
      <c r="C32" s="2">
        <v>0</v>
      </c>
    </row>
    <row r="33" spans="1:50" x14ac:dyDescent="0.2">
      <c r="A33" s="1" t="s">
        <v>2</v>
      </c>
      <c r="B33" s="1" t="s">
        <v>31</v>
      </c>
      <c r="C33" s="2">
        <v>0</v>
      </c>
    </row>
    <row r="34" spans="1:50" x14ac:dyDescent="0.2">
      <c r="A34" s="1" t="s">
        <v>3</v>
      </c>
      <c r="B34" s="1" t="s">
        <v>17</v>
      </c>
      <c r="C34" s="2">
        <v>1430000</v>
      </c>
      <c r="D34" s="4">
        <f>C34/$C34*100</f>
        <v>100</v>
      </c>
      <c r="E34" s="4">
        <f>C35/$C34*100</f>
        <v>48.041958041958047</v>
      </c>
      <c r="F34" s="4">
        <f>C36/$C34*100</f>
        <v>11.328671328671328</v>
      </c>
      <c r="G34" s="4">
        <f>C37/$C34*100</f>
        <v>12.587412587412588</v>
      </c>
      <c r="H34" s="4">
        <f>C38/$C34*100</f>
        <v>5.4545454545454541</v>
      </c>
      <c r="I34" s="4">
        <f>C39/$C34*100</f>
        <v>1.6573426573426573</v>
      </c>
      <c r="J34" s="4">
        <f>C40/$C34*100</f>
        <v>2.7062937062937062</v>
      </c>
      <c r="K34" s="4">
        <f>C41/$C34*100</f>
        <v>1.5454545454545454</v>
      </c>
      <c r="L34" s="4">
        <f>C42/$C34*100</f>
        <v>0.73426573426573427</v>
      </c>
      <c r="M34" s="4">
        <f>C43/$C34*100</f>
        <v>0.14125874125874127</v>
      </c>
      <c r="N34" s="4">
        <f>C44/$C34*100</f>
        <v>0.59440559440559437</v>
      </c>
      <c r="O34" s="4">
        <f>C45/$C34*100</f>
        <v>0.36503496503496502</v>
      </c>
      <c r="P34" s="4">
        <f>C46/$C34*100</f>
        <v>0.17272727272727273</v>
      </c>
      <c r="Q34" s="4">
        <f>C47/$C34*100</f>
        <v>0</v>
      </c>
      <c r="R34" s="4">
        <f>C48/$C34*100</f>
        <v>0</v>
      </c>
      <c r="T34" s="1">
        <f t="array" ref="T34:AH34">MMULT(D34:R34,Q9_matrix)</f>
        <v>1</v>
      </c>
      <c r="U34" s="1">
        <v>-2.0321160321160214E-2</v>
      </c>
      <c r="V34" s="1">
        <v>7.906790603086869E-3</v>
      </c>
      <c r="W34" s="1">
        <v>-1.8134778334505386E-4</v>
      </c>
      <c r="X34" s="1">
        <v>-1.2300367868309445E-3</v>
      </c>
      <c r="Y34" s="1">
        <v>3.5740904876211538E-4</v>
      </c>
      <c r="Z34" s="1">
        <v>6.2737247562493284E-3</v>
      </c>
      <c r="AA34" s="1">
        <v>-2.5387662414300145E-3</v>
      </c>
      <c r="AB34" s="1">
        <v>1.3902659858664075E-4</v>
      </c>
      <c r="AC34" s="1">
        <v>-6.2574456515336629E-4</v>
      </c>
      <c r="AD34" s="1">
        <v>3.5130034829566684E-3</v>
      </c>
      <c r="AE34" s="1">
        <v>-1.8923495201259282E-4</v>
      </c>
      <c r="AF34" s="1">
        <v>-4.754079156116585E-4</v>
      </c>
      <c r="AG34" s="1">
        <v>-1.6632960019009066E-4</v>
      </c>
      <c r="AH34" s="1">
        <v>-5.5261160042893568E-5</v>
      </c>
      <c r="AI34" s="8" t="s">
        <v>3</v>
      </c>
      <c r="AJ34" s="6">
        <f>T34/SUM($T34:$AH34)*100</f>
        <v>100.76514347421089</v>
      </c>
      <c r="AK34" s="12">
        <f t="shared" ref="AK34:AX34" si="2">U34/SUM($T34:$AH34)*100</f>
        <v>-2.0476646353241503</v>
      </c>
      <c r="AL34" s="6">
        <f t="shared" si="2"/>
        <v>0.79672888954059085</v>
      </c>
      <c r="AM34" s="12">
        <f t="shared" si="2"/>
        <v>-1.8273535407494462E-2</v>
      </c>
      <c r="AN34" s="6">
        <f t="shared" si="2"/>
        <v>-0.12394483330357747</v>
      </c>
      <c r="AO34" s="12">
        <f t="shared" si="2"/>
        <v>3.6014374077495789E-2</v>
      </c>
      <c r="AP34" s="12">
        <f t="shared" si="2"/>
        <v>0.63217277518117232</v>
      </c>
      <c r="AQ34" s="6">
        <f t="shared" si="2"/>
        <v>-0.25581914456517857</v>
      </c>
      <c r="AR34" s="6">
        <f t="shared" si="2"/>
        <v>1.4009035153314378E-2</v>
      </c>
      <c r="AS34" s="6">
        <f t="shared" si="2"/>
        <v>-6.3053240885886666E-2</v>
      </c>
      <c r="AT34" s="12">
        <f t="shared" si="2"/>
        <v>0.35398829998553127</v>
      </c>
      <c r="AU34" s="6">
        <f t="shared" si="2"/>
        <v>-1.9068287089884329E-2</v>
      </c>
      <c r="AV34" s="17">
        <f t="shared" si="2"/>
        <v>-4.7904546825384316E-2</v>
      </c>
      <c r="AW34" s="6">
        <f t="shared" si="2"/>
        <v>-1.6760226027162619E-2</v>
      </c>
      <c r="AX34" s="6">
        <f t="shared" si="2"/>
        <v>-5.568398720273501E-3</v>
      </c>
    </row>
    <row r="35" spans="1:50" x14ac:dyDescent="0.2">
      <c r="A35" s="1" t="s">
        <v>3</v>
      </c>
      <c r="B35" s="1" t="s">
        <v>18</v>
      </c>
      <c r="C35" s="2">
        <v>687000</v>
      </c>
    </row>
    <row r="36" spans="1:50" x14ac:dyDescent="0.2">
      <c r="A36" s="1" t="s">
        <v>3</v>
      </c>
      <c r="B36" s="1" t="s">
        <v>19</v>
      </c>
      <c r="C36" s="2">
        <v>162000</v>
      </c>
    </row>
    <row r="37" spans="1:50" x14ac:dyDescent="0.2">
      <c r="A37" s="1" t="s">
        <v>3</v>
      </c>
      <c r="B37" s="1" t="s">
        <v>20</v>
      </c>
      <c r="C37" s="2">
        <v>180000</v>
      </c>
    </row>
    <row r="38" spans="1:50" x14ac:dyDescent="0.2">
      <c r="A38" s="1" t="s">
        <v>3</v>
      </c>
      <c r="B38" s="1" t="s">
        <v>21</v>
      </c>
      <c r="C38" s="2">
        <v>78000</v>
      </c>
    </row>
    <row r="39" spans="1:50" x14ac:dyDescent="0.2">
      <c r="A39" s="1" t="s">
        <v>3</v>
      </c>
      <c r="B39" s="1" t="s">
        <v>22</v>
      </c>
      <c r="C39" s="2">
        <v>23700</v>
      </c>
    </row>
    <row r="40" spans="1:50" x14ac:dyDescent="0.2">
      <c r="A40" s="1" t="s">
        <v>3</v>
      </c>
      <c r="B40" s="1" t="s">
        <v>23</v>
      </c>
      <c r="C40" s="2">
        <v>38700</v>
      </c>
    </row>
    <row r="41" spans="1:50" x14ac:dyDescent="0.2">
      <c r="A41" s="1" t="s">
        <v>3</v>
      </c>
      <c r="B41" s="1" t="s">
        <v>24</v>
      </c>
      <c r="C41" s="2">
        <v>22100</v>
      </c>
    </row>
    <row r="42" spans="1:50" x14ac:dyDescent="0.2">
      <c r="A42" s="1" t="s">
        <v>3</v>
      </c>
      <c r="B42" s="1" t="s">
        <v>25</v>
      </c>
      <c r="C42" s="2">
        <v>10500</v>
      </c>
    </row>
    <row r="43" spans="1:50" x14ac:dyDescent="0.2">
      <c r="A43" s="1" t="s">
        <v>3</v>
      </c>
      <c r="B43" s="1" t="s">
        <v>26</v>
      </c>
      <c r="C43" s="2">
        <v>2020</v>
      </c>
    </row>
    <row r="44" spans="1:50" x14ac:dyDescent="0.2">
      <c r="A44" s="1" t="s">
        <v>3</v>
      </c>
      <c r="B44" s="1" t="s">
        <v>27</v>
      </c>
      <c r="C44" s="2">
        <v>8500</v>
      </c>
    </row>
    <row r="45" spans="1:50" x14ac:dyDescent="0.2">
      <c r="A45" s="1" t="s">
        <v>3</v>
      </c>
      <c r="B45" s="1" t="s">
        <v>28</v>
      </c>
      <c r="C45" s="2">
        <v>5220</v>
      </c>
    </row>
    <row r="46" spans="1:50" x14ac:dyDescent="0.2">
      <c r="A46" s="1" t="s">
        <v>3</v>
      </c>
      <c r="B46" s="1" t="s">
        <v>29</v>
      </c>
      <c r="C46" s="2">
        <v>2470</v>
      </c>
    </row>
    <row r="47" spans="1:50" x14ac:dyDescent="0.2">
      <c r="A47" s="1" t="s">
        <v>3</v>
      </c>
      <c r="B47" s="1" t="s">
        <v>30</v>
      </c>
      <c r="C47" s="2">
        <v>0</v>
      </c>
    </row>
    <row r="48" spans="1:50" x14ac:dyDescent="0.2">
      <c r="A48" s="1" t="s">
        <v>3</v>
      </c>
      <c r="B48" s="1" t="s">
        <v>31</v>
      </c>
      <c r="C48" s="2">
        <v>0</v>
      </c>
    </row>
    <row r="49" spans="1:50" x14ac:dyDescent="0.2">
      <c r="A49" s="1" t="s">
        <v>4</v>
      </c>
      <c r="B49" s="1" t="s">
        <v>17</v>
      </c>
      <c r="C49" s="2">
        <v>517000</v>
      </c>
      <c r="D49" s="4">
        <f>C49/$C49*100</f>
        <v>100</v>
      </c>
      <c r="E49" s="4">
        <f>C50/$C49*100</f>
        <v>47.969052224371374</v>
      </c>
      <c r="F49" s="4">
        <f>C51/$C49*100</f>
        <v>10.851063829787234</v>
      </c>
      <c r="G49" s="4">
        <f>C52/$C49*100</f>
        <v>12.553191489361701</v>
      </c>
      <c r="H49" s="4">
        <f>C53/$C49*100</f>
        <v>5.4158607350096712</v>
      </c>
      <c r="I49" s="4">
        <f>C54/$C49*100</f>
        <v>1.5338491295938106</v>
      </c>
      <c r="J49" s="4">
        <f>C55/$C49*100</f>
        <v>2.1663442940038684</v>
      </c>
      <c r="K49" s="4">
        <f>C56/$C49*100</f>
        <v>1.367504835589942</v>
      </c>
      <c r="L49" s="4">
        <f>C57/$C49*100</f>
        <v>0.65764023210831724</v>
      </c>
      <c r="M49" s="4">
        <f>C58/$C49*100</f>
        <v>-5.647969052224372E-2</v>
      </c>
      <c r="N49" s="4">
        <f>C59/$C49*100</f>
        <v>0.4448742746615087</v>
      </c>
      <c r="O49" s="4">
        <f>C60/$C49*100</f>
        <v>0.25531914893617019</v>
      </c>
      <c r="P49" s="4">
        <f>C61/$C49*100</f>
        <v>0.12456479690522244</v>
      </c>
      <c r="Q49" s="4">
        <f>C62/$C49*100</f>
        <v>0</v>
      </c>
      <c r="R49" s="4">
        <f>C63/$C49*100</f>
        <v>0</v>
      </c>
      <c r="T49" s="1">
        <f t="array" ref="T49:AH49">MMULT(D49:R49,Q9_matrix)</f>
        <v>1</v>
      </c>
      <c r="U49" s="1">
        <v>-2.1050218497026929E-2</v>
      </c>
      <c r="V49" s="1">
        <v>3.495784745272526E-3</v>
      </c>
      <c r="W49" s="1">
        <v>1.7694582993443841E-3</v>
      </c>
      <c r="X49" s="1">
        <v>-1.993288592954251E-3</v>
      </c>
      <c r="Y49" s="1">
        <v>-1.2992891717088402E-4</v>
      </c>
      <c r="Z49" s="1">
        <v>1.2296637573846157E-3</v>
      </c>
      <c r="AA49" s="1">
        <v>-1.6631169940267733E-3</v>
      </c>
      <c r="AB49" s="1">
        <v>-3.0926333782883494E-4</v>
      </c>
      <c r="AC49" s="1">
        <v>-1.7783456730564159E-3</v>
      </c>
      <c r="AD49" s="1">
        <v>2.8580000298093142E-3</v>
      </c>
      <c r="AE49" s="1">
        <v>-7.1889051944013047E-4</v>
      </c>
      <c r="AF49" s="1">
        <v>-3.336646376891426E-4</v>
      </c>
      <c r="AG49" s="1">
        <v>4.9206075364215292E-5</v>
      </c>
      <c r="AH49" s="1">
        <v>-1.3653647349441629E-5</v>
      </c>
      <c r="AI49" s="8" t="s">
        <v>4</v>
      </c>
      <c r="AJ49" s="6">
        <f>T49/SUM($T49:$AH49)*100</f>
        <v>101.89403255658735</v>
      </c>
      <c r="AK49" s="12">
        <f t="shared" ref="AK49:AX49" si="3">U49/SUM($T49:$AH49)*100</f>
        <v>-2.1448916488593395</v>
      </c>
      <c r="AL49" s="6">
        <f t="shared" si="3"/>
        <v>0.35619960464562023</v>
      </c>
      <c r="AM49" s="12">
        <f t="shared" si="3"/>
        <v>0.18029724156092039</v>
      </c>
      <c r="AN49" s="6">
        <f t="shared" si="3"/>
        <v>-0.2031042127851547</v>
      </c>
      <c r="AO49" s="12">
        <f t="shared" si="3"/>
        <v>-1.32389813162522E-2</v>
      </c>
      <c r="AP49" s="12">
        <f t="shared" si="3"/>
        <v>0.12529539892860359</v>
      </c>
      <c r="AQ49" s="6">
        <f t="shared" si="3"/>
        <v>-0.16946169713477774</v>
      </c>
      <c r="AR49" s="6">
        <f t="shared" si="3"/>
        <v>-3.151208861329019E-2</v>
      </c>
      <c r="AS49" s="6">
        <f t="shared" si="3"/>
        <v>-0.18120281190727672</v>
      </c>
      <c r="AT49" s="12">
        <f t="shared" si="3"/>
        <v>0.29121314808411791</v>
      </c>
      <c r="AU49" s="6">
        <f t="shared" si="3"/>
        <v>-7.3250653992454659E-2</v>
      </c>
      <c r="AV49" s="17">
        <f t="shared" si="3"/>
        <v>-3.3998435455679425E-2</v>
      </c>
      <c r="AW49" s="6">
        <f t="shared" si="3"/>
        <v>5.0138054451432448E-3</v>
      </c>
      <c r="AX49" s="6">
        <f t="shared" si="3"/>
        <v>-1.3912251875401681E-3</v>
      </c>
    </row>
    <row r="50" spans="1:50" x14ac:dyDescent="0.2">
      <c r="A50" s="1" t="s">
        <v>4</v>
      </c>
      <c r="B50" s="1" t="s">
        <v>18</v>
      </c>
      <c r="C50" s="2">
        <v>248000</v>
      </c>
    </row>
    <row r="51" spans="1:50" x14ac:dyDescent="0.2">
      <c r="A51" s="1" t="s">
        <v>4</v>
      </c>
      <c r="B51" s="1" t="s">
        <v>19</v>
      </c>
      <c r="C51" s="2">
        <v>56100</v>
      </c>
    </row>
    <row r="52" spans="1:50" x14ac:dyDescent="0.2">
      <c r="A52" s="1" t="s">
        <v>4</v>
      </c>
      <c r="B52" s="1" t="s">
        <v>20</v>
      </c>
      <c r="C52" s="2">
        <v>64900</v>
      </c>
    </row>
    <row r="53" spans="1:50" x14ac:dyDescent="0.2">
      <c r="A53" s="1" t="s">
        <v>4</v>
      </c>
      <c r="B53" s="1" t="s">
        <v>21</v>
      </c>
      <c r="C53" s="2">
        <v>28000</v>
      </c>
    </row>
    <row r="54" spans="1:50" x14ac:dyDescent="0.2">
      <c r="A54" s="1" t="s">
        <v>4</v>
      </c>
      <c r="B54" s="1" t="s">
        <v>22</v>
      </c>
      <c r="C54" s="2">
        <v>7930</v>
      </c>
    </row>
    <row r="55" spans="1:50" x14ac:dyDescent="0.2">
      <c r="A55" s="1" t="s">
        <v>4</v>
      </c>
      <c r="B55" s="1" t="s">
        <v>23</v>
      </c>
      <c r="C55" s="2">
        <v>11200</v>
      </c>
    </row>
    <row r="56" spans="1:50" x14ac:dyDescent="0.2">
      <c r="A56" s="1" t="s">
        <v>4</v>
      </c>
      <c r="B56" s="1" t="s">
        <v>24</v>
      </c>
      <c r="C56" s="2">
        <v>7070</v>
      </c>
    </row>
    <row r="57" spans="1:50" x14ac:dyDescent="0.2">
      <c r="A57" s="1" t="s">
        <v>4</v>
      </c>
      <c r="B57" s="1" t="s">
        <v>25</v>
      </c>
      <c r="C57" s="2">
        <v>3400</v>
      </c>
    </row>
    <row r="58" spans="1:50" x14ac:dyDescent="0.2">
      <c r="A58" s="1" t="s">
        <v>4</v>
      </c>
      <c r="B58" s="1" t="s">
        <v>26</v>
      </c>
      <c r="C58" s="2">
        <v>-292</v>
      </c>
    </row>
    <row r="59" spans="1:50" x14ac:dyDescent="0.2">
      <c r="A59" s="1" t="s">
        <v>4</v>
      </c>
      <c r="B59" s="1" t="s">
        <v>27</v>
      </c>
      <c r="C59" s="2">
        <v>2300</v>
      </c>
    </row>
    <row r="60" spans="1:50" x14ac:dyDescent="0.2">
      <c r="A60" s="1" t="s">
        <v>4</v>
      </c>
      <c r="B60" s="1" t="s">
        <v>28</v>
      </c>
      <c r="C60" s="2">
        <v>1320</v>
      </c>
    </row>
    <row r="61" spans="1:50" x14ac:dyDescent="0.2">
      <c r="A61" s="1" t="s">
        <v>4</v>
      </c>
      <c r="B61" s="1" t="s">
        <v>29</v>
      </c>
      <c r="C61" s="2">
        <v>644</v>
      </c>
    </row>
    <row r="62" spans="1:50" x14ac:dyDescent="0.2">
      <c r="A62" s="1" t="s">
        <v>4</v>
      </c>
      <c r="B62" s="1" t="s">
        <v>30</v>
      </c>
      <c r="C62" s="2">
        <v>0</v>
      </c>
    </row>
    <row r="63" spans="1:50" x14ac:dyDescent="0.2">
      <c r="A63" s="1" t="s">
        <v>4</v>
      </c>
      <c r="B63" s="1" t="s">
        <v>31</v>
      </c>
      <c r="C63" s="2">
        <v>0</v>
      </c>
    </row>
    <row r="64" spans="1:50" x14ac:dyDescent="0.2">
      <c r="A64" s="1" t="s">
        <v>5</v>
      </c>
      <c r="B64" s="1" t="s">
        <v>17</v>
      </c>
      <c r="C64" s="2">
        <v>1680000</v>
      </c>
      <c r="D64" s="4">
        <f>C64/$C64*100</f>
        <v>100</v>
      </c>
      <c r="E64" s="4">
        <f>C65/$C64*100</f>
        <v>50.297619047619044</v>
      </c>
      <c r="F64" s="4">
        <f>C66/$C64*100</f>
        <v>11.547619047619047</v>
      </c>
      <c r="G64" s="4">
        <f>C67/$C64*100</f>
        <v>12.678571428571427</v>
      </c>
      <c r="H64" s="4">
        <f>C68/$C64*100</f>
        <v>5.583333333333333</v>
      </c>
      <c r="I64" s="4">
        <f>C69/$C64*100</f>
        <v>1.6666666666666667</v>
      </c>
      <c r="J64" s="4">
        <f>C70/$C64*100</f>
        <v>2.7976190476190479</v>
      </c>
      <c r="K64" s="4">
        <f>C71/$C64*100</f>
        <v>1.6488095238095239</v>
      </c>
      <c r="L64" s="4">
        <f>C72/$C64*100</f>
        <v>0.70238095238095244</v>
      </c>
      <c r="M64" s="4">
        <f>C73/$C64*100</f>
        <v>0.13630952380952382</v>
      </c>
      <c r="N64" s="4">
        <f>C74/$C64*100</f>
        <v>0.64285714285714279</v>
      </c>
      <c r="O64" s="4">
        <f>C75/$C64*100</f>
        <v>0.32797619047619048</v>
      </c>
      <c r="P64" s="4">
        <f>C76/$C64*100</f>
        <v>0.24166666666666667</v>
      </c>
      <c r="Q64" s="4">
        <f>C77/$C64*100</f>
        <v>0</v>
      </c>
      <c r="R64" s="4">
        <f>C78/$C64*100</f>
        <v>0</v>
      </c>
      <c r="T64" s="1">
        <f t="array" ref="T64:AH64">MMULT(D64:R64,Q9_matrix)</f>
        <v>1</v>
      </c>
      <c r="U64" s="1">
        <v>2.2354497354497571E-3</v>
      </c>
      <c r="V64" s="1">
        <v>-1.1987458357828329E-3</v>
      </c>
      <c r="W64" s="1">
        <v>2.6832120829431982E-3</v>
      </c>
      <c r="X64" s="1">
        <v>-3.1314093135133628E-3</v>
      </c>
      <c r="Y64" s="1">
        <v>9.0827408291594205E-4</v>
      </c>
      <c r="Z64" s="1">
        <v>6.9134751249785298E-3</v>
      </c>
      <c r="AA64" s="1">
        <v>-2.128303523225173E-3</v>
      </c>
      <c r="AB64" s="1">
        <v>-6.2336140555143294E-4</v>
      </c>
      <c r="AC64" s="1">
        <v>-5.1883259961607153E-4</v>
      </c>
      <c r="AD64" s="1">
        <v>3.9681773099263613E-3</v>
      </c>
      <c r="AE64" s="1">
        <v>-7.9121852173841918E-4</v>
      </c>
      <c r="AF64" s="1">
        <v>4.4947910564397189E-4</v>
      </c>
      <c r="AG64" s="1">
        <v>-6.5970509428565438E-4</v>
      </c>
      <c r="AH64" s="1">
        <v>1.5145741395919534E-4</v>
      </c>
      <c r="AI64" s="8" t="s">
        <v>5</v>
      </c>
      <c r="AJ64" s="6">
        <f>T64/SUM($T64:$AH64)*100</f>
        <v>99.180968662445849</v>
      </c>
      <c r="AK64" s="12">
        <f t="shared" ref="AK64:AX64" si="4">U64/SUM($T64:$AH64)*100</f>
        <v>0.22171407015811523</v>
      </c>
      <c r="AL64" s="6">
        <f t="shared" si="4"/>
        <v>-0.11889277317301461</v>
      </c>
      <c r="AM64" s="12">
        <f t="shared" si="4"/>
        <v>0.26612357351308541</v>
      </c>
      <c r="AN64" s="6">
        <f t="shared" si="4"/>
        <v>-0.31057620899285993</v>
      </c>
      <c r="AO64" s="12">
        <f t="shared" si="4"/>
        <v>9.0083503354597791E-2</v>
      </c>
      <c r="AP64" s="12">
        <f t="shared" si="4"/>
        <v>0.68568515971909449</v>
      </c>
      <c r="AQ64" s="6">
        <f t="shared" si="4"/>
        <v>-0.21108720504116901</v>
      </c>
      <c r="AR64" s="6">
        <f t="shared" si="4"/>
        <v>-6.1825588029374878E-2</v>
      </c>
      <c r="AS64" s="6">
        <f t="shared" si="4"/>
        <v>-5.1458319803576909E-2</v>
      </c>
      <c r="AT64" s="12">
        <f t="shared" si="4"/>
        <v>0.39356766942283516</v>
      </c>
      <c r="AU64" s="6">
        <f t="shared" si="4"/>
        <v>-7.8473819409684897E-2</v>
      </c>
      <c r="AV64" s="17">
        <f t="shared" si="4"/>
        <v>4.4579773091298971E-2</v>
      </c>
      <c r="AW64" s="6">
        <f t="shared" si="4"/>
        <v>-6.5430190282801379E-2</v>
      </c>
      <c r="AX64" s="6">
        <f t="shared" si="4"/>
        <v>1.5021693027582043E-2</v>
      </c>
    </row>
    <row r="65" spans="1:50" x14ac:dyDescent="0.2">
      <c r="A65" s="1" t="s">
        <v>5</v>
      </c>
      <c r="B65" s="1" t="s">
        <v>18</v>
      </c>
      <c r="C65" s="2">
        <v>845000</v>
      </c>
    </row>
    <row r="66" spans="1:50" x14ac:dyDescent="0.2">
      <c r="A66" s="1" t="s">
        <v>5</v>
      </c>
      <c r="B66" s="1" t="s">
        <v>19</v>
      </c>
      <c r="C66" s="2">
        <v>194000</v>
      </c>
    </row>
    <row r="67" spans="1:50" x14ac:dyDescent="0.2">
      <c r="A67" s="1" t="s">
        <v>5</v>
      </c>
      <c r="B67" s="1" t="s">
        <v>20</v>
      </c>
      <c r="C67" s="2">
        <v>213000</v>
      </c>
    </row>
    <row r="68" spans="1:50" x14ac:dyDescent="0.2">
      <c r="A68" s="1" t="s">
        <v>5</v>
      </c>
      <c r="B68" s="1" t="s">
        <v>21</v>
      </c>
      <c r="C68" s="2">
        <v>93800</v>
      </c>
    </row>
    <row r="69" spans="1:50" x14ac:dyDescent="0.2">
      <c r="A69" s="1" t="s">
        <v>5</v>
      </c>
      <c r="B69" s="1" t="s">
        <v>22</v>
      </c>
      <c r="C69" s="2">
        <v>28000</v>
      </c>
    </row>
    <row r="70" spans="1:50" x14ac:dyDescent="0.2">
      <c r="A70" s="1" t="s">
        <v>5</v>
      </c>
      <c r="B70" s="1" t="s">
        <v>23</v>
      </c>
      <c r="C70" s="2">
        <v>47000</v>
      </c>
    </row>
    <row r="71" spans="1:50" x14ac:dyDescent="0.2">
      <c r="A71" s="1" t="s">
        <v>5</v>
      </c>
      <c r="B71" s="1" t="s">
        <v>24</v>
      </c>
      <c r="C71" s="2">
        <v>27700</v>
      </c>
    </row>
    <row r="72" spans="1:50" x14ac:dyDescent="0.2">
      <c r="A72" s="1" t="s">
        <v>5</v>
      </c>
      <c r="B72" s="1" t="s">
        <v>25</v>
      </c>
      <c r="C72" s="2">
        <v>11800</v>
      </c>
    </row>
    <row r="73" spans="1:50" x14ac:dyDescent="0.2">
      <c r="A73" s="1" t="s">
        <v>5</v>
      </c>
      <c r="B73" s="1" t="s">
        <v>26</v>
      </c>
      <c r="C73" s="2">
        <v>2290</v>
      </c>
    </row>
    <row r="74" spans="1:50" x14ac:dyDescent="0.2">
      <c r="A74" s="1" t="s">
        <v>5</v>
      </c>
      <c r="B74" s="1" t="s">
        <v>27</v>
      </c>
      <c r="C74" s="2">
        <v>10800</v>
      </c>
    </row>
    <row r="75" spans="1:50" x14ac:dyDescent="0.2">
      <c r="A75" s="1" t="s">
        <v>5</v>
      </c>
      <c r="B75" s="1" t="s">
        <v>28</v>
      </c>
      <c r="C75" s="2">
        <v>5510</v>
      </c>
    </row>
    <row r="76" spans="1:50" x14ac:dyDescent="0.2">
      <c r="A76" s="1" t="s">
        <v>5</v>
      </c>
      <c r="B76" s="1" t="s">
        <v>29</v>
      </c>
      <c r="C76" s="2">
        <v>4060</v>
      </c>
    </row>
    <row r="77" spans="1:50" x14ac:dyDescent="0.2">
      <c r="A77" s="1" t="s">
        <v>5</v>
      </c>
      <c r="B77" s="1" t="s">
        <v>30</v>
      </c>
      <c r="C77" s="2">
        <v>0</v>
      </c>
    </row>
    <row r="78" spans="1:50" x14ac:dyDescent="0.2">
      <c r="A78" s="1" t="s">
        <v>5</v>
      </c>
      <c r="B78" s="1" t="s">
        <v>31</v>
      </c>
      <c r="C78" s="2">
        <v>0</v>
      </c>
    </row>
    <row r="79" spans="1:50" x14ac:dyDescent="0.2">
      <c r="A79" s="1" t="s">
        <v>5</v>
      </c>
      <c r="B79" s="1" t="s">
        <v>17</v>
      </c>
      <c r="C79" s="2">
        <v>1610000</v>
      </c>
      <c r="D79" s="4">
        <f>C79/$C79*100</f>
        <v>100</v>
      </c>
      <c r="E79" s="4">
        <f>C80/$C79*100</f>
        <v>52.173913043478258</v>
      </c>
      <c r="F79" s="4">
        <f>C81/$C79*100</f>
        <v>11.614906832298137</v>
      </c>
      <c r="G79" s="4">
        <f>C82/$C79*100</f>
        <v>13.41614906832298</v>
      </c>
      <c r="H79" s="4">
        <f>C83/$C79*100</f>
        <v>6.0310559006211175</v>
      </c>
      <c r="I79" s="4">
        <f>C84/$C79*100</f>
        <v>1.639751552795031</v>
      </c>
      <c r="J79" s="4">
        <f>C85/$C79*100</f>
        <v>2.9316770186335406</v>
      </c>
      <c r="K79" s="4">
        <f>C86/$C79*100</f>
        <v>1.5900621118012424</v>
      </c>
      <c r="L79" s="4">
        <f>C87/$C79*100</f>
        <v>0.75776397515527949</v>
      </c>
      <c r="M79" s="4">
        <f>C88/$C79*100</f>
        <v>0.15838509316770186</v>
      </c>
      <c r="N79" s="4">
        <f>C89/$C79*100</f>
        <v>0.79503105590062118</v>
      </c>
      <c r="O79" s="4">
        <f>C90/$C79*100</f>
        <v>0.43416149068322984</v>
      </c>
      <c r="P79" s="4">
        <f>C91/$C79*100</f>
        <v>0.22484472049689438</v>
      </c>
      <c r="Q79" s="4">
        <f>C92/$C79*100</f>
        <v>0</v>
      </c>
      <c r="R79" s="4">
        <f>C93/$C79*100</f>
        <v>0</v>
      </c>
      <c r="T79" s="1">
        <f t="array" ref="T79:AH79">MMULT(D79:R79,Q9_matrix)</f>
        <v>1</v>
      </c>
      <c r="U79" s="1">
        <v>2.0998389694041886E-2</v>
      </c>
      <c r="V79" s="1">
        <v>-9.9212364423314353E-3</v>
      </c>
      <c r="W79" s="1">
        <v>1.2258532937115346E-2</v>
      </c>
      <c r="X79" s="1">
        <v>-4.7759482894075903E-3</v>
      </c>
      <c r="Y79" s="1">
        <v>3.6307300017517086E-4</v>
      </c>
      <c r="Z79" s="1">
        <v>7.7072161393396711E-3</v>
      </c>
      <c r="AA79" s="1">
        <v>-3.6351470122177702E-3</v>
      </c>
      <c r="AB79" s="1">
        <v>4.8648449024979879E-4</v>
      </c>
      <c r="AC79" s="1">
        <v>-9.3262233871476883E-4</v>
      </c>
      <c r="AD79" s="1">
        <v>5.6484282575700109E-3</v>
      </c>
      <c r="AE79" s="1">
        <v>-6.6433644042030674E-4</v>
      </c>
      <c r="AF79" s="1">
        <v>8.7615076487068504E-6</v>
      </c>
      <c r="AG79" s="1">
        <v>-6.7391897311753471E-4</v>
      </c>
      <c r="AH79" s="1">
        <v>9.8429458200837653E-5</v>
      </c>
      <c r="AI79" s="8" t="s">
        <v>5</v>
      </c>
      <c r="AJ79" s="6">
        <f>T79/SUM($T79:$AH79)*100</f>
        <v>97.374197081004354</v>
      </c>
      <c r="AK79" s="12">
        <f t="shared" ref="AK79:AX79" si="5">U79/SUM($T79:$AH79)*100</f>
        <v>2.0447013364513653</v>
      </c>
      <c r="AL79" s="6">
        <f t="shared" si="5"/>
        <v>-0.96607243262282361</v>
      </c>
      <c r="AM79" s="12">
        <f t="shared" si="5"/>
        <v>1.1936648021426528</v>
      </c>
      <c r="AN79" s="6">
        <f t="shared" si="5"/>
        <v>-0.46505412998146028</v>
      </c>
      <c r="AO79" s="12">
        <f t="shared" si="5"/>
        <v>3.5353941873848618E-2</v>
      </c>
      <c r="AP79" s="12">
        <f t="shared" si="5"/>
        <v>0.75048398329795862</v>
      </c>
      <c r="AQ79" s="6">
        <f t="shared" si="5"/>
        <v>-0.35396952158611728</v>
      </c>
      <c r="AR79" s="6">
        <f t="shared" si="5"/>
        <v>4.7371036630435848E-2</v>
      </c>
      <c r="AS79" s="6">
        <f t="shared" si="5"/>
        <v>-9.0813351412159099E-2</v>
      </c>
      <c r="AT79" s="12">
        <f t="shared" si="5"/>
        <v>0.55001116635053626</v>
      </c>
      <c r="AU79" s="6">
        <f t="shared" si="5"/>
        <v>-6.4689227477579853E-2</v>
      </c>
      <c r="AV79" s="17">
        <f t="shared" si="5"/>
        <v>8.5314477251190797E-4</v>
      </c>
      <c r="AW79" s="6">
        <f t="shared" si="5"/>
        <v>-6.56223189049749E-2</v>
      </c>
      <c r="AX79" s="6">
        <f t="shared" si="5"/>
        <v>9.5844894614248461E-3</v>
      </c>
    </row>
    <row r="80" spans="1:50" x14ac:dyDescent="0.2">
      <c r="A80" s="1" t="s">
        <v>5</v>
      </c>
      <c r="B80" s="1" t="s">
        <v>18</v>
      </c>
      <c r="C80" s="2">
        <v>840000</v>
      </c>
    </row>
    <row r="81" spans="1:50" x14ac:dyDescent="0.2">
      <c r="A81" s="1" t="s">
        <v>5</v>
      </c>
      <c r="B81" s="1" t="s">
        <v>19</v>
      </c>
      <c r="C81" s="2">
        <v>187000</v>
      </c>
    </row>
    <row r="82" spans="1:50" x14ac:dyDescent="0.2">
      <c r="A82" s="1" t="s">
        <v>5</v>
      </c>
      <c r="B82" s="1" t="s">
        <v>20</v>
      </c>
      <c r="C82" s="2">
        <v>216000</v>
      </c>
    </row>
    <row r="83" spans="1:50" x14ac:dyDescent="0.2">
      <c r="A83" s="1" t="s">
        <v>5</v>
      </c>
      <c r="B83" s="1" t="s">
        <v>21</v>
      </c>
      <c r="C83" s="2">
        <v>97100</v>
      </c>
    </row>
    <row r="84" spans="1:50" x14ac:dyDescent="0.2">
      <c r="A84" s="1" t="s">
        <v>5</v>
      </c>
      <c r="B84" s="1" t="s">
        <v>22</v>
      </c>
      <c r="C84" s="2">
        <v>26400</v>
      </c>
    </row>
    <row r="85" spans="1:50" x14ac:dyDescent="0.2">
      <c r="A85" s="1" t="s">
        <v>5</v>
      </c>
      <c r="B85" s="1" t="s">
        <v>23</v>
      </c>
      <c r="C85" s="2">
        <v>47200</v>
      </c>
    </row>
    <row r="86" spans="1:50" x14ac:dyDescent="0.2">
      <c r="A86" s="1" t="s">
        <v>5</v>
      </c>
      <c r="B86" s="1" t="s">
        <v>24</v>
      </c>
      <c r="C86" s="2">
        <v>25600</v>
      </c>
    </row>
    <row r="87" spans="1:50" x14ac:dyDescent="0.2">
      <c r="A87" s="1" t="s">
        <v>5</v>
      </c>
      <c r="B87" s="1" t="s">
        <v>25</v>
      </c>
      <c r="C87" s="2">
        <v>12200</v>
      </c>
    </row>
    <row r="88" spans="1:50" x14ac:dyDescent="0.2">
      <c r="A88" s="1" t="s">
        <v>5</v>
      </c>
      <c r="B88" s="1" t="s">
        <v>26</v>
      </c>
      <c r="C88" s="2">
        <v>2550</v>
      </c>
    </row>
    <row r="89" spans="1:50" x14ac:dyDescent="0.2">
      <c r="A89" s="1" t="s">
        <v>5</v>
      </c>
      <c r="B89" s="1" t="s">
        <v>27</v>
      </c>
      <c r="C89" s="2">
        <v>12800</v>
      </c>
    </row>
    <row r="90" spans="1:50" x14ac:dyDescent="0.2">
      <c r="A90" s="1" t="s">
        <v>5</v>
      </c>
      <c r="B90" s="1" t="s">
        <v>28</v>
      </c>
      <c r="C90" s="2">
        <v>6990</v>
      </c>
    </row>
    <row r="91" spans="1:50" x14ac:dyDescent="0.2">
      <c r="A91" s="1" t="s">
        <v>5</v>
      </c>
      <c r="B91" s="1" t="s">
        <v>29</v>
      </c>
      <c r="C91" s="2">
        <v>3620</v>
      </c>
    </row>
    <row r="92" spans="1:50" x14ac:dyDescent="0.2">
      <c r="A92" s="1" t="s">
        <v>5</v>
      </c>
      <c r="B92" s="1" t="s">
        <v>30</v>
      </c>
      <c r="C92" s="2">
        <v>0</v>
      </c>
    </row>
    <row r="93" spans="1:50" x14ac:dyDescent="0.2">
      <c r="A93" s="1" t="s">
        <v>5</v>
      </c>
      <c r="B93" s="1" t="s">
        <v>31</v>
      </c>
      <c r="C93" s="2">
        <v>0</v>
      </c>
    </row>
    <row r="94" spans="1:50" x14ac:dyDescent="0.2">
      <c r="A94" s="1" t="s">
        <v>6</v>
      </c>
      <c r="B94" s="1" t="s">
        <v>17</v>
      </c>
      <c r="C94" s="2">
        <v>494000</v>
      </c>
      <c r="D94" s="4">
        <f>C94/$C94*100</f>
        <v>100</v>
      </c>
      <c r="E94" s="4">
        <f>C95/$C94*100</f>
        <v>48.582995951417004</v>
      </c>
      <c r="F94" s="4">
        <f>C96/$C94*100</f>
        <v>11.174089068825911</v>
      </c>
      <c r="G94" s="4">
        <f>C97/$C94*100</f>
        <v>12.165991902834008</v>
      </c>
      <c r="H94" s="4">
        <f>C98/$C94*100</f>
        <v>5.5870445344129553</v>
      </c>
      <c r="I94" s="4">
        <f>C99/$C94*100</f>
        <v>1.6295546558704452</v>
      </c>
      <c r="J94" s="4">
        <f>C100/$C94*100</f>
        <v>3.0769230769230771</v>
      </c>
      <c r="K94" s="4">
        <f>C101/$C94*100</f>
        <v>1.5789473684210527</v>
      </c>
      <c r="L94" s="4">
        <f>C102/$C94*100</f>
        <v>0.72064777327935226</v>
      </c>
      <c r="M94" s="4">
        <f>C103/$C94*100</f>
        <v>5.6680161943319832E-2</v>
      </c>
      <c r="N94" s="4">
        <f>C104/$C94*100</f>
        <v>0.54048582995951411</v>
      </c>
      <c r="O94" s="4">
        <f>C105/$C94*100</f>
        <v>0.2874493927125506</v>
      </c>
      <c r="P94" s="4">
        <f>C106/$C94*100</f>
        <v>0.1103238866396761</v>
      </c>
      <c r="Q94" s="4">
        <f>C107/$C94*100</f>
        <v>0</v>
      </c>
      <c r="R94" s="4">
        <f>C108/$C94*100</f>
        <v>0</v>
      </c>
      <c r="T94" s="1">
        <f t="array" ref="T94:AH94">MMULT(D94:R94,Q9_matrix)</f>
        <v>1</v>
      </c>
      <c r="U94" s="1">
        <v>-1.4910781226570635E-2</v>
      </c>
      <c r="V94" s="1">
        <v>3.6517707691196971E-3</v>
      </c>
      <c r="W94" s="1">
        <v>-2.8900922076450369E-3</v>
      </c>
      <c r="X94" s="1">
        <v>1.2697322614993525E-3</v>
      </c>
      <c r="Y94" s="1">
        <v>-6.4067973048899732E-4</v>
      </c>
      <c r="Z94" s="1">
        <v>1.0680436185844456E-2</v>
      </c>
      <c r="AA94" s="1">
        <v>-4.4898245526499431E-3</v>
      </c>
      <c r="AB94" s="1">
        <v>5.0264523902624793E-4</v>
      </c>
      <c r="AC94" s="1">
        <v>-1.8837342854890428E-3</v>
      </c>
      <c r="AD94" s="1">
        <v>3.583353604636783E-3</v>
      </c>
      <c r="AE94" s="1">
        <v>-8.6715110723321973E-4</v>
      </c>
      <c r="AF94" s="1">
        <v>-6.914286247742291E-4</v>
      </c>
      <c r="AG94" s="1">
        <v>6.1144972154106086E-5</v>
      </c>
      <c r="AH94" s="1">
        <v>-4.6145178498808981E-5</v>
      </c>
      <c r="AI94" s="8" t="s">
        <v>6</v>
      </c>
      <c r="AJ94" s="6">
        <f>T94/SUM($T94:$AH94)*100</f>
        <v>100.67155516734583</v>
      </c>
      <c r="AK94" s="12">
        <f t="shared" ref="AK94:AX94" si="6">U94/SUM($T94:$AH94)*100</f>
        <v>-1.5010915348389302</v>
      </c>
      <c r="AL94" s="6">
        <f t="shared" si="6"/>
        <v>0.36762944244193452</v>
      </c>
      <c r="AM94" s="12">
        <f t="shared" si="6"/>
        <v>-0.29095007712065363</v>
      </c>
      <c r="AN94" s="6">
        <f t="shared" si="6"/>
        <v>0.12782592141129084</v>
      </c>
      <c r="AO94" s="12">
        <f t="shared" si="6"/>
        <v>-6.4498224832523349E-2</v>
      </c>
      <c r="AP94" s="12">
        <f t="shared" si="6"/>
        <v>1.0752161206945567</v>
      </c>
      <c r="AQ94" s="6">
        <f t="shared" si="6"/>
        <v>-0.45199762014380251</v>
      </c>
      <c r="AR94" s="6">
        <f t="shared" si="6"/>
        <v>5.0602077910234647E-2</v>
      </c>
      <c r="AS94" s="6">
        <f t="shared" si="6"/>
        <v>-0.18963846004223095</v>
      </c>
      <c r="AT94" s="12">
        <f t="shared" si="6"/>
        <v>0.36074178009329944</v>
      </c>
      <c r="AU94" s="6">
        <f t="shared" si="6"/>
        <v>-8.7297450530254103E-2</v>
      </c>
      <c r="AV94" s="17">
        <f t="shared" si="6"/>
        <v>-6.9607194943240872E-2</v>
      </c>
      <c r="AW94" s="6">
        <f t="shared" si="6"/>
        <v>6.1555594374179149E-3</v>
      </c>
      <c r="AX94" s="6">
        <f t="shared" si="6"/>
        <v>-4.6455068829498692E-3</v>
      </c>
    </row>
    <row r="95" spans="1:50" x14ac:dyDescent="0.2">
      <c r="A95" s="1" t="s">
        <v>6</v>
      </c>
      <c r="B95" s="1" t="s">
        <v>18</v>
      </c>
      <c r="C95" s="2">
        <v>240000</v>
      </c>
    </row>
    <row r="96" spans="1:50" x14ac:dyDescent="0.2">
      <c r="A96" s="1" t="s">
        <v>6</v>
      </c>
      <c r="B96" s="1" t="s">
        <v>19</v>
      </c>
      <c r="C96" s="2">
        <v>55200</v>
      </c>
    </row>
    <row r="97" spans="1:50" x14ac:dyDescent="0.2">
      <c r="A97" s="1" t="s">
        <v>6</v>
      </c>
      <c r="B97" s="1" t="s">
        <v>20</v>
      </c>
      <c r="C97" s="2">
        <v>60100</v>
      </c>
    </row>
    <row r="98" spans="1:50" x14ac:dyDescent="0.2">
      <c r="A98" s="1" t="s">
        <v>6</v>
      </c>
      <c r="B98" s="1" t="s">
        <v>21</v>
      </c>
      <c r="C98" s="2">
        <v>27600</v>
      </c>
    </row>
    <row r="99" spans="1:50" x14ac:dyDescent="0.2">
      <c r="A99" s="1" t="s">
        <v>6</v>
      </c>
      <c r="B99" s="1" t="s">
        <v>22</v>
      </c>
      <c r="C99" s="2">
        <v>8050</v>
      </c>
    </row>
    <row r="100" spans="1:50" x14ac:dyDescent="0.2">
      <c r="A100" s="1" t="s">
        <v>6</v>
      </c>
      <c r="B100" s="1" t="s">
        <v>23</v>
      </c>
      <c r="C100" s="2">
        <v>15200</v>
      </c>
    </row>
    <row r="101" spans="1:50" x14ac:dyDescent="0.2">
      <c r="A101" s="1" t="s">
        <v>6</v>
      </c>
      <c r="B101" s="1" t="s">
        <v>24</v>
      </c>
      <c r="C101" s="2">
        <v>7800</v>
      </c>
    </row>
    <row r="102" spans="1:50" x14ac:dyDescent="0.2">
      <c r="A102" s="1" t="s">
        <v>6</v>
      </c>
      <c r="B102" s="1" t="s">
        <v>25</v>
      </c>
      <c r="C102" s="2">
        <v>3560</v>
      </c>
    </row>
    <row r="103" spans="1:50" x14ac:dyDescent="0.2">
      <c r="A103" s="1" t="s">
        <v>6</v>
      </c>
      <c r="B103" s="1" t="s">
        <v>26</v>
      </c>
      <c r="C103" s="2">
        <v>280</v>
      </c>
    </row>
    <row r="104" spans="1:50" x14ac:dyDescent="0.2">
      <c r="A104" s="1" t="s">
        <v>6</v>
      </c>
      <c r="B104" s="1" t="s">
        <v>27</v>
      </c>
      <c r="C104" s="2">
        <v>2670</v>
      </c>
    </row>
    <row r="105" spans="1:50" x14ac:dyDescent="0.2">
      <c r="A105" s="1" t="s">
        <v>6</v>
      </c>
      <c r="B105" s="1" t="s">
        <v>28</v>
      </c>
      <c r="C105" s="2">
        <v>1420</v>
      </c>
    </row>
    <row r="106" spans="1:50" x14ac:dyDescent="0.2">
      <c r="A106" s="1" t="s">
        <v>6</v>
      </c>
      <c r="B106" s="1" t="s">
        <v>29</v>
      </c>
      <c r="C106" s="2">
        <v>545</v>
      </c>
    </row>
    <row r="107" spans="1:50" x14ac:dyDescent="0.2">
      <c r="A107" s="1" t="s">
        <v>6</v>
      </c>
      <c r="B107" s="1" t="s">
        <v>30</v>
      </c>
      <c r="C107" s="2">
        <v>0</v>
      </c>
    </row>
    <row r="108" spans="1:50" x14ac:dyDescent="0.2">
      <c r="A108" s="1" t="s">
        <v>6</v>
      </c>
      <c r="B108" s="1" t="s">
        <v>31</v>
      </c>
      <c r="C108" s="2">
        <v>0</v>
      </c>
    </row>
    <row r="109" spans="1:50" x14ac:dyDescent="0.2">
      <c r="A109" s="1" t="s">
        <v>7</v>
      </c>
      <c r="B109" s="1" t="s">
        <v>17</v>
      </c>
      <c r="C109" s="2">
        <v>1770000</v>
      </c>
      <c r="D109" s="4">
        <f>C109/$C109*100</f>
        <v>100</v>
      </c>
      <c r="E109" s="4">
        <f>C110/$C109*100</f>
        <v>50.903954802259889</v>
      </c>
      <c r="F109" s="4">
        <f>C111/$C109*100</f>
        <v>10.903954802259888</v>
      </c>
      <c r="G109" s="4">
        <f>C112/$C109*100</f>
        <v>13.728813559322035</v>
      </c>
      <c r="H109" s="4">
        <f>C113/$C109*100</f>
        <v>5.8192090395480225</v>
      </c>
      <c r="I109" s="4">
        <f>C114/$C109*100</f>
        <v>1.6610169491525422</v>
      </c>
      <c r="J109" s="4">
        <f>C115/$C109*100</f>
        <v>3.9152542372881358</v>
      </c>
      <c r="K109" s="4">
        <f>C116/$C109*100</f>
        <v>1.9265536723163841</v>
      </c>
      <c r="L109" s="4">
        <f>C117/$C109*100</f>
        <v>0.84180790960451979</v>
      </c>
      <c r="M109" s="4">
        <f>C118/$C109*100</f>
        <v>0.12598870056497175</v>
      </c>
      <c r="N109" s="4">
        <f>C119/$C109*100</f>
        <v>1.1186440677966103</v>
      </c>
      <c r="O109" s="4">
        <f>C120/$C109*100</f>
        <v>0.66101694915254239</v>
      </c>
      <c r="P109" s="4">
        <f>C121/$C109*100</f>
        <v>0.25423728813559321</v>
      </c>
      <c r="Q109" s="4">
        <f>C122/$C109*100</f>
        <v>0</v>
      </c>
      <c r="R109" s="4">
        <f>C123/$C109*100</f>
        <v>0</v>
      </c>
      <c r="T109" s="1">
        <f t="array" ref="T109:AH109">MMULT(D109:R109,Q9_matrix)</f>
        <v>1</v>
      </c>
      <c r="U109" s="1">
        <v>8.2988072818581671E-3</v>
      </c>
      <c r="V109" s="1">
        <v>-1.0671558438539008E-2</v>
      </c>
      <c r="W109" s="1">
        <v>1.7228401940244387E-2</v>
      </c>
      <c r="X109" s="1">
        <v>-7.7159364330718697E-3</v>
      </c>
      <c r="Y109" s="1">
        <v>2.2969670461038001E-3</v>
      </c>
      <c r="Z109" s="1">
        <v>1.6555361040866454E-2</v>
      </c>
      <c r="AA109" s="1">
        <v>-4.568899181800791E-3</v>
      </c>
      <c r="AB109" s="1">
        <v>8.2499282477589697E-4</v>
      </c>
      <c r="AC109" s="1">
        <v>-2.4709731314502431E-3</v>
      </c>
      <c r="AD109" s="1">
        <v>9.2006535955302844E-3</v>
      </c>
      <c r="AE109" s="1">
        <v>-1.3535037424977636E-4</v>
      </c>
      <c r="AF109" s="1">
        <v>-3.5111863727787553E-4</v>
      </c>
      <c r="AG109" s="1">
        <v>-1.02823571130743E-3</v>
      </c>
      <c r="AH109" s="1">
        <v>6.0097985890681001E-6</v>
      </c>
      <c r="AI109" s="8" t="s">
        <v>7</v>
      </c>
      <c r="AJ109" s="6">
        <f>T109/SUM($T109:$AH109)*100</f>
        <v>97.326525825228359</v>
      </c>
      <c r="AK109" s="12">
        <f t="shared" ref="AK109:AX109" si="7">U109/SUM($T109:$AH109)*100</f>
        <v>0.80769408123636199</v>
      </c>
      <c r="AL109" s="6">
        <f t="shared" si="7"/>
        <v>-1.0386257079639005</v>
      </c>
      <c r="AM109" s="12">
        <f t="shared" si="7"/>
        <v>1.6767805063646095</v>
      </c>
      <c r="AN109" s="6">
        <f t="shared" si="7"/>
        <v>-0.75096528651918981</v>
      </c>
      <c r="AO109" s="12">
        <f t="shared" si="7"/>
        <v>0.22355582253232001</v>
      </c>
      <c r="AP109" s="12">
        <f t="shared" si="7"/>
        <v>1.6112757738898684</v>
      </c>
      <c r="AQ109" s="6">
        <f t="shared" si="7"/>
        <v>-0.44467508421039942</v>
      </c>
      <c r="AR109" s="6">
        <f t="shared" si="7"/>
        <v>8.0293685466179432E-2</v>
      </c>
      <c r="AS109" s="6">
        <f t="shared" si="7"/>
        <v>-0.24049123029153746</v>
      </c>
      <c r="AT109" s="12">
        <f t="shared" si="7"/>
        <v>0.89546764977435844</v>
      </c>
      <c r="AU109" s="6">
        <f t="shared" si="7"/>
        <v>-1.3173181694875184E-2</v>
      </c>
      <c r="AV109" s="17">
        <f t="shared" si="7"/>
        <v>-3.4173157118744142E-2</v>
      </c>
      <c r="AW109" s="6">
        <f t="shared" si="7"/>
        <v>-0.10007460951098465</v>
      </c>
      <c r="AX109" s="6">
        <f t="shared" si="7"/>
        <v>5.8491281758335739E-4</v>
      </c>
    </row>
    <row r="110" spans="1:50" x14ac:dyDescent="0.2">
      <c r="A110" s="1" t="s">
        <v>7</v>
      </c>
      <c r="B110" s="1" t="s">
        <v>18</v>
      </c>
      <c r="C110" s="2">
        <v>901000</v>
      </c>
    </row>
    <row r="111" spans="1:50" x14ac:dyDescent="0.2">
      <c r="A111" s="1" t="s">
        <v>7</v>
      </c>
      <c r="B111" s="1" t="s">
        <v>19</v>
      </c>
      <c r="C111" s="2">
        <v>193000</v>
      </c>
    </row>
    <row r="112" spans="1:50" x14ac:dyDescent="0.2">
      <c r="A112" s="1" t="s">
        <v>7</v>
      </c>
      <c r="B112" s="1" t="s">
        <v>20</v>
      </c>
      <c r="C112" s="2">
        <v>243000</v>
      </c>
    </row>
    <row r="113" spans="1:50" x14ac:dyDescent="0.2">
      <c r="A113" s="1" t="s">
        <v>7</v>
      </c>
      <c r="B113" s="1" t="s">
        <v>21</v>
      </c>
      <c r="C113" s="2">
        <v>103000</v>
      </c>
    </row>
    <row r="114" spans="1:50" x14ac:dyDescent="0.2">
      <c r="A114" s="1" t="s">
        <v>7</v>
      </c>
      <c r="B114" s="1" t="s">
        <v>22</v>
      </c>
      <c r="C114" s="2">
        <v>29400</v>
      </c>
    </row>
    <row r="115" spans="1:50" x14ac:dyDescent="0.2">
      <c r="A115" s="1" t="s">
        <v>7</v>
      </c>
      <c r="B115" s="1" t="s">
        <v>23</v>
      </c>
      <c r="C115" s="2">
        <v>69300</v>
      </c>
    </row>
    <row r="116" spans="1:50" x14ac:dyDescent="0.2">
      <c r="A116" s="1" t="s">
        <v>7</v>
      </c>
      <c r="B116" s="1" t="s">
        <v>24</v>
      </c>
      <c r="C116" s="2">
        <v>34100</v>
      </c>
    </row>
    <row r="117" spans="1:50" x14ac:dyDescent="0.2">
      <c r="A117" s="1" t="s">
        <v>7</v>
      </c>
      <c r="B117" s="1" t="s">
        <v>25</v>
      </c>
      <c r="C117" s="2">
        <v>14900</v>
      </c>
    </row>
    <row r="118" spans="1:50" x14ac:dyDescent="0.2">
      <c r="A118" s="1" t="s">
        <v>7</v>
      </c>
      <c r="B118" s="1" t="s">
        <v>26</v>
      </c>
      <c r="C118" s="2">
        <v>2230</v>
      </c>
    </row>
    <row r="119" spans="1:50" x14ac:dyDescent="0.2">
      <c r="A119" s="1" t="s">
        <v>7</v>
      </c>
      <c r="B119" s="1" t="s">
        <v>27</v>
      </c>
      <c r="C119" s="2">
        <v>19800</v>
      </c>
    </row>
    <row r="120" spans="1:50" x14ac:dyDescent="0.2">
      <c r="A120" s="1" t="s">
        <v>7</v>
      </c>
      <c r="B120" s="1" t="s">
        <v>28</v>
      </c>
      <c r="C120" s="2">
        <v>11700</v>
      </c>
    </row>
    <row r="121" spans="1:50" x14ac:dyDescent="0.2">
      <c r="A121" s="1" t="s">
        <v>7</v>
      </c>
      <c r="B121" s="1" t="s">
        <v>29</v>
      </c>
      <c r="C121" s="2">
        <v>4500</v>
      </c>
    </row>
    <row r="122" spans="1:50" x14ac:dyDescent="0.2">
      <c r="A122" s="1" t="s">
        <v>7</v>
      </c>
      <c r="B122" s="1" t="s">
        <v>30</v>
      </c>
      <c r="C122" s="2">
        <v>0</v>
      </c>
    </row>
    <row r="123" spans="1:50" x14ac:dyDescent="0.2">
      <c r="A123" s="1" t="s">
        <v>7</v>
      </c>
      <c r="B123" s="1" t="s">
        <v>31</v>
      </c>
      <c r="C123" s="2">
        <v>0</v>
      </c>
    </row>
    <row r="124" spans="1:50" x14ac:dyDescent="0.2">
      <c r="A124" s="1" t="s">
        <v>8</v>
      </c>
      <c r="B124" s="1" t="s">
        <v>17</v>
      </c>
      <c r="C124" s="2">
        <v>1170000</v>
      </c>
      <c r="D124" s="4">
        <f>C124/$C124*100</f>
        <v>100</v>
      </c>
      <c r="E124" s="4">
        <f>C125/$C124*100</f>
        <v>47.692307692307693</v>
      </c>
      <c r="F124" s="4">
        <f>C126/$C124*100</f>
        <v>11.025641025641026</v>
      </c>
      <c r="G124" s="4">
        <f>C127/$C124*100</f>
        <v>14.700854700854702</v>
      </c>
      <c r="H124" s="4">
        <f>C128/$C124*100</f>
        <v>5.7350427350427351</v>
      </c>
      <c r="I124" s="4">
        <f>C129/$C124*100</f>
        <v>1.658119658119658</v>
      </c>
      <c r="J124" s="4">
        <f>C130/$C124*100</f>
        <v>3.9401709401709404</v>
      </c>
      <c r="K124" s="4">
        <f>C131/$C124*100</f>
        <v>1.8974358974358976</v>
      </c>
      <c r="L124" s="4">
        <f>C132/$C124*100</f>
        <v>0.79743589743589749</v>
      </c>
      <c r="M124" s="4">
        <f>C133/$C124*100</f>
        <v>0.1735042735042735</v>
      </c>
      <c r="N124" s="4">
        <f>C134/$C124*100</f>
        <v>1.5213675213675215</v>
      </c>
      <c r="O124" s="4">
        <f>C135/$C124*100</f>
        <v>0.62136752136752138</v>
      </c>
      <c r="P124" s="4">
        <f>C136/$C124*100</f>
        <v>0.25384615384615383</v>
      </c>
      <c r="Q124" s="4">
        <f>C137/$C124*100</f>
        <v>0</v>
      </c>
      <c r="R124" s="4">
        <f>C138/$C124*100</f>
        <v>0</v>
      </c>
      <c r="T124" s="1">
        <f t="array" ref="T124:AH124">MMULT(D124:R124,Q9_matrix)</f>
        <v>1</v>
      </c>
      <c r="U124" s="1">
        <v>-2.3817663817663759E-2</v>
      </c>
      <c r="V124" s="1">
        <v>6.6273293236256137E-3</v>
      </c>
      <c r="W124" s="1">
        <v>2.1997792143943012E-2</v>
      </c>
      <c r="X124" s="1">
        <v>-8.9480936439604863E-3</v>
      </c>
      <c r="Y124" s="1">
        <v>2.0272077773030878E-3</v>
      </c>
      <c r="Z124" s="1">
        <v>1.6041269833643804E-2</v>
      </c>
      <c r="AA124" s="1">
        <v>-4.3232762203948595E-3</v>
      </c>
      <c r="AB124" s="1">
        <v>4.7338857311966798E-4</v>
      </c>
      <c r="AC124" s="1">
        <v>-1.8556465011356216E-3</v>
      </c>
      <c r="AD124" s="1">
        <v>1.2828563926728168E-2</v>
      </c>
      <c r="AE124" s="1">
        <v>-2.3351365551637611E-3</v>
      </c>
      <c r="AF124" s="1">
        <v>3.0929790997451419E-4</v>
      </c>
      <c r="AG124" s="1">
        <v>-1.5689854001097532E-3</v>
      </c>
      <c r="AH124" s="1">
        <v>2.2293425751575367E-4</v>
      </c>
      <c r="AI124" s="8" t="s">
        <v>8</v>
      </c>
      <c r="AJ124" s="6">
        <f>T124/SUM($T124:$AH124)*100</f>
        <v>98.262813526962944</v>
      </c>
      <c r="AK124" s="12">
        <f t="shared" ref="AK124:AX124" si="8">U124/SUM($T124:$AH124)*100</f>
        <v>-2.3403906583629865</v>
      </c>
      <c r="AL124" s="6">
        <f t="shared" si="8"/>
        <v>0.65122002550919722</v>
      </c>
      <c r="AM124" s="12">
        <f t="shared" si="8"/>
        <v>2.1615649474451626</v>
      </c>
      <c r="AN124" s="6">
        <f t="shared" si="8"/>
        <v>-0.87926485715829161</v>
      </c>
      <c r="AO124" s="12">
        <f t="shared" si="8"/>
        <v>0.19919913980154233</v>
      </c>
      <c r="AP124" s="12">
        <f t="shared" si="8"/>
        <v>1.5762603063990368</v>
      </c>
      <c r="AQ124" s="6">
        <f t="shared" si="8"/>
        <v>-0.42481728507021327</v>
      </c>
      <c r="AR124" s="6">
        <f t="shared" si="8"/>
        <v>4.6516493086252997E-2</v>
      </c>
      <c r="AS124" s="6">
        <f t="shared" si="8"/>
        <v>-0.18234104611305083</v>
      </c>
      <c r="AT124" s="12">
        <f t="shared" si="8"/>
        <v>1.2605707849508134</v>
      </c>
      <c r="AU124" s="6">
        <f t="shared" si="8"/>
        <v>-0.22945708788005129</v>
      </c>
      <c r="AV124" s="17">
        <f t="shared" si="8"/>
        <v>3.0392482852105062E-2</v>
      </c>
      <c r="AW124" s="6">
        <f t="shared" si="8"/>
        <v>-0.15417291979751205</v>
      </c>
      <c r="AX124" s="6">
        <f t="shared" si="8"/>
        <v>2.1906147375042442E-2</v>
      </c>
    </row>
    <row r="125" spans="1:50" x14ac:dyDescent="0.2">
      <c r="A125" s="1" t="s">
        <v>8</v>
      </c>
      <c r="B125" s="1" t="s">
        <v>18</v>
      </c>
      <c r="C125" s="2">
        <v>558000</v>
      </c>
    </row>
    <row r="126" spans="1:50" x14ac:dyDescent="0.2">
      <c r="A126" s="1" t="s">
        <v>8</v>
      </c>
      <c r="B126" s="1" t="s">
        <v>19</v>
      </c>
      <c r="C126" s="2">
        <v>129000</v>
      </c>
    </row>
    <row r="127" spans="1:50" x14ac:dyDescent="0.2">
      <c r="A127" s="1" t="s">
        <v>8</v>
      </c>
      <c r="B127" s="1" t="s">
        <v>20</v>
      </c>
      <c r="C127" s="2">
        <v>172000</v>
      </c>
    </row>
    <row r="128" spans="1:50" x14ac:dyDescent="0.2">
      <c r="A128" s="1" t="s">
        <v>8</v>
      </c>
      <c r="B128" s="1" t="s">
        <v>21</v>
      </c>
      <c r="C128" s="2">
        <v>67100</v>
      </c>
    </row>
    <row r="129" spans="1:50" x14ac:dyDescent="0.2">
      <c r="A129" s="1" t="s">
        <v>8</v>
      </c>
      <c r="B129" s="1" t="s">
        <v>22</v>
      </c>
      <c r="C129" s="2">
        <v>19400</v>
      </c>
    </row>
    <row r="130" spans="1:50" x14ac:dyDescent="0.2">
      <c r="A130" s="1" t="s">
        <v>8</v>
      </c>
      <c r="B130" s="1" t="s">
        <v>23</v>
      </c>
      <c r="C130" s="2">
        <v>46100</v>
      </c>
    </row>
    <row r="131" spans="1:50" x14ac:dyDescent="0.2">
      <c r="A131" s="1" t="s">
        <v>8</v>
      </c>
      <c r="B131" s="1" t="s">
        <v>24</v>
      </c>
      <c r="C131" s="2">
        <v>22200</v>
      </c>
    </row>
    <row r="132" spans="1:50" x14ac:dyDescent="0.2">
      <c r="A132" s="1" t="s">
        <v>8</v>
      </c>
      <c r="B132" s="1" t="s">
        <v>25</v>
      </c>
      <c r="C132" s="2">
        <v>9330</v>
      </c>
    </row>
    <row r="133" spans="1:50" x14ac:dyDescent="0.2">
      <c r="A133" s="1" t="s">
        <v>8</v>
      </c>
      <c r="B133" s="1" t="s">
        <v>26</v>
      </c>
      <c r="C133" s="2">
        <v>2030</v>
      </c>
    </row>
    <row r="134" spans="1:50" x14ac:dyDescent="0.2">
      <c r="A134" s="1" t="s">
        <v>8</v>
      </c>
      <c r="B134" s="1" t="s">
        <v>27</v>
      </c>
      <c r="C134" s="2">
        <v>17800</v>
      </c>
    </row>
    <row r="135" spans="1:50" x14ac:dyDescent="0.2">
      <c r="A135" s="1" t="s">
        <v>8</v>
      </c>
      <c r="B135" s="1" t="s">
        <v>28</v>
      </c>
      <c r="C135" s="2">
        <v>7270</v>
      </c>
    </row>
    <row r="136" spans="1:50" x14ac:dyDescent="0.2">
      <c r="A136" s="1" t="s">
        <v>8</v>
      </c>
      <c r="B136" s="1" t="s">
        <v>29</v>
      </c>
      <c r="C136" s="2">
        <v>2970</v>
      </c>
    </row>
    <row r="137" spans="1:50" x14ac:dyDescent="0.2">
      <c r="A137" s="1" t="s">
        <v>8</v>
      </c>
      <c r="B137" s="1" t="s">
        <v>30</v>
      </c>
      <c r="C137" s="2">
        <v>0</v>
      </c>
    </row>
    <row r="138" spans="1:50" x14ac:dyDescent="0.2">
      <c r="A138" s="1" t="s">
        <v>8</v>
      </c>
      <c r="B138" s="1" t="s">
        <v>31</v>
      </c>
      <c r="C138" s="2">
        <v>0</v>
      </c>
    </row>
    <row r="139" spans="1:50" x14ac:dyDescent="0.2">
      <c r="A139" s="1" t="s">
        <v>9</v>
      </c>
      <c r="B139" s="1" t="s">
        <v>17</v>
      </c>
      <c r="C139" s="2">
        <v>355000</v>
      </c>
      <c r="D139" s="4">
        <f>C139/$C139*100</f>
        <v>100</v>
      </c>
      <c r="E139" s="4">
        <f>C140/$C139*100</f>
        <v>48.450704225352112</v>
      </c>
      <c r="F139" s="4">
        <f>C141/$C139*100</f>
        <v>11.549295774647888</v>
      </c>
      <c r="G139" s="4">
        <f>C142/$C139*100</f>
        <v>12.422535211267606</v>
      </c>
      <c r="H139" s="4">
        <f>C143/$C139*100</f>
        <v>5.183098591549296</v>
      </c>
      <c r="I139" s="4">
        <f>C144/$C139*100</f>
        <v>1.6676056338028169</v>
      </c>
      <c r="J139" s="4">
        <f>C145/$C139*100</f>
        <v>3.0140845070422535</v>
      </c>
      <c r="K139" s="4">
        <f>C146/$C139*100</f>
        <v>1.5295774647887324</v>
      </c>
      <c r="L139" s="4">
        <f>C147/$C139*100</f>
        <v>0.63661971830985919</v>
      </c>
      <c r="M139" s="4">
        <f>C148/$C139*100</f>
        <v>0</v>
      </c>
      <c r="N139" s="4">
        <f>C149/$C139*100</f>
        <v>1.1915492957746479</v>
      </c>
      <c r="O139" s="4">
        <f>C150/$C139*100</f>
        <v>0</v>
      </c>
      <c r="P139" s="4">
        <f>C151/$C139*100</f>
        <v>0.13802816901408449</v>
      </c>
      <c r="Q139" s="4">
        <f>C152/$C139*100</f>
        <v>0</v>
      </c>
      <c r="R139" s="4">
        <f>C153/$C139*100</f>
        <v>0</v>
      </c>
      <c r="T139" s="1">
        <f t="array" ref="T139:AH139">MMULT(D139:R139,Q9_matrix)</f>
        <v>1</v>
      </c>
      <c r="U139" s="1">
        <v>-1.6233698487219561E-2</v>
      </c>
      <c r="V139" s="1">
        <v>8.0662763963755268E-3</v>
      </c>
      <c r="W139" s="1">
        <v>-2.3823115020969871E-3</v>
      </c>
      <c r="X139" s="1">
        <v>-3.3694846004804768E-3</v>
      </c>
      <c r="Y139" s="1">
        <v>1.5308805989682362E-3</v>
      </c>
      <c r="Z139" s="1">
        <v>9.2063448200314542E-3</v>
      </c>
      <c r="AA139" s="1">
        <v>-3.996054874823839E-3</v>
      </c>
      <c r="AB139" s="1">
        <v>-4.9781347634384777E-4</v>
      </c>
      <c r="AC139" s="1">
        <v>-1.9363376866642886E-3</v>
      </c>
      <c r="AD139" s="1">
        <v>1.0277385020260146E-2</v>
      </c>
      <c r="AE139" s="1">
        <v>-6.9476187658010415E-3</v>
      </c>
      <c r="AF139" s="1">
        <v>1.9369295438617378E-3</v>
      </c>
      <c r="AG139" s="1">
        <v>-1.3718413421360139E-3</v>
      </c>
      <c r="AH139" s="1">
        <v>7.6486286652644104E-4</v>
      </c>
      <c r="AI139" s="8" t="s">
        <v>9</v>
      </c>
      <c r="AJ139" s="6">
        <f>T139/SUM($T139:$AH139)*100</f>
        <v>100.49771306368926</v>
      </c>
      <c r="AK139" s="12">
        <f t="shared" ref="AK139:AX139" si="9">U139/SUM($T139:$AH139)*100</f>
        <v>-1.6314495725310381</v>
      </c>
      <c r="AL139" s="6">
        <f t="shared" si="9"/>
        <v>0.81064233077535719</v>
      </c>
      <c r="AM139" s="12">
        <f t="shared" si="9"/>
        <v>-0.23941685776606958</v>
      </c>
      <c r="AN139" s="6">
        <f t="shared" si="9"/>
        <v>-0.33862549655160662</v>
      </c>
      <c r="AO139" s="12">
        <f t="shared" si="9"/>
        <v>0.15384999916987857</v>
      </c>
      <c r="AP139" s="12">
        <f t="shared" si="9"/>
        <v>0.92521660008890305</v>
      </c>
      <c r="AQ139" s="6">
        <f t="shared" si="9"/>
        <v>-0.40159437619680288</v>
      </c>
      <c r="AR139" s="6">
        <f t="shared" si="9"/>
        <v>-5.0029115904841673E-2</v>
      </c>
      <c r="AS139" s="6">
        <f t="shared" si="9"/>
        <v>-0.19459750922879551</v>
      </c>
      <c r="AT139" s="12">
        <f t="shared" si="9"/>
        <v>1.0328536908111625</v>
      </c>
      <c r="AU139" s="6">
        <f t="shared" si="9"/>
        <v>-0.69821979720137606</v>
      </c>
      <c r="AV139" s="17">
        <f t="shared" si="9"/>
        <v>0.19465698952359944</v>
      </c>
      <c r="AW139" s="6">
        <f t="shared" si="9"/>
        <v>-0.13786691757089151</v>
      </c>
      <c r="AX139" s="6">
        <f t="shared" si="9"/>
        <v>7.6866968893245138E-2</v>
      </c>
    </row>
    <row r="140" spans="1:50" x14ac:dyDescent="0.2">
      <c r="A140" s="1" t="s">
        <v>9</v>
      </c>
      <c r="B140" s="1" t="s">
        <v>18</v>
      </c>
      <c r="C140" s="2">
        <v>172000</v>
      </c>
    </row>
    <row r="141" spans="1:50" x14ac:dyDescent="0.2">
      <c r="A141" s="1" t="s">
        <v>9</v>
      </c>
      <c r="B141" s="1" t="s">
        <v>19</v>
      </c>
      <c r="C141" s="2">
        <v>41000</v>
      </c>
    </row>
    <row r="142" spans="1:50" x14ac:dyDescent="0.2">
      <c r="A142" s="1" t="s">
        <v>9</v>
      </c>
      <c r="B142" s="1" t="s">
        <v>20</v>
      </c>
      <c r="C142" s="2">
        <v>44100</v>
      </c>
    </row>
    <row r="143" spans="1:50" x14ac:dyDescent="0.2">
      <c r="A143" s="1" t="s">
        <v>9</v>
      </c>
      <c r="B143" s="1" t="s">
        <v>21</v>
      </c>
      <c r="C143" s="2">
        <v>18400</v>
      </c>
    </row>
    <row r="144" spans="1:50" x14ac:dyDescent="0.2">
      <c r="A144" s="1" t="s">
        <v>9</v>
      </c>
      <c r="B144" s="1" t="s">
        <v>22</v>
      </c>
      <c r="C144" s="2">
        <v>5920</v>
      </c>
    </row>
    <row r="145" spans="1:50" x14ac:dyDescent="0.2">
      <c r="A145" s="1" t="s">
        <v>9</v>
      </c>
      <c r="B145" s="1" t="s">
        <v>23</v>
      </c>
      <c r="C145" s="2">
        <v>10700</v>
      </c>
    </row>
    <row r="146" spans="1:50" x14ac:dyDescent="0.2">
      <c r="A146" s="1" t="s">
        <v>9</v>
      </c>
      <c r="B146" s="1" t="s">
        <v>24</v>
      </c>
      <c r="C146" s="2">
        <v>5430</v>
      </c>
    </row>
    <row r="147" spans="1:50" x14ac:dyDescent="0.2">
      <c r="A147" s="1" t="s">
        <v>9</v>
      </c>
      <c r="B147" s="1" t="s">
        <v>25</v>
      </c>
      <c r="C147" s="2">
        <v>2260</v>
      </c>
    </row>
    <row r="148" spans="1:50" x14ac:dyDescent="0.2">
      <c r="A148" s="1" t="s">
        <v>9</v>
      </c>
      <c r="B148" s="1" t="s">
        <v>26</v>
      </c>
      <c r="C148" s="2">
        <v>0</v>
      </c>
    </row>
    <row r="149" spans="1:50" x14ac:dyDescent="0.2">
      <c r="A149" s="1" t="s">
        <v>9</v>
      </c>
      <c r="B149" s="1" t="s">
        <v>27</v>
      </c>
      <c r="C149" s="2">
        <v>4230</v>
      </c>
    </row>
    <row r="150" spans="1:50" x14ac:dyDescent="0.2">
      <c r="A150" s="1" t="s">
        <v>9</v>
      </c>
      <c r="B150" s="1" t="s">
        <v>28</v>
      </c>
      <c r="C150" s="2">
        <v>0</v>
      </c>
    </row>
    <row r="151" spans="1:50" x14ac:dyDescent="0.2">
      <c r="A151" s="1" t="s">
        <v>9</v>
      </c>
      <c r="B151" s="1" t="s">
        <v>29</v>
      </c>
      <c r="C151" s="2">
        <v>490</v>
      </c>
    </row>
    <row r="152" spans="1:50" x14ac:dyDescent="0.2">
      <c r="A152" s="1" t="s">
        <v>9</v>
      </c>
      <c r="B152" s="1" t="s">
        <v>30</v>
      </c>
      <c r="C152" s="2">
        <v>0</v>
      </c>
    </row>
    <row r="153" spans="1:50" x14ac:dyDescent="0.2">
      <c r="A153" s="1" t="s">
        <v>9</v>
      </c>
      <c r="B153" s="1" t="s">
        <v>31</v>
      </c>
      <c r="C153" s="2">
        <v>0</v>
      </c>
    </row>
    <row r="154" spans="1:50" x14ac:dyDescent="0.2">
      <c r="A154" s="1" t="s">
        <v>10</v>
      </c>
      <c r="B154" s="1" t="s">
        <v>17</v>
      </c>
      <c r="C154" s="2">
        <v>1110000</v>
      </c>
      <c r="D154" s="4">
        <f>C154/$C154*100</f>
        <v>100</v>
      </c>
      <c r="E154" s="4">
        <f>C155/$C154*100</f>
        <v>52.252252252252248</v>
      </c>
      <c r="F154" s="4">
        <f>C156/$C154*100</f>
        <v>11.441441441441441</v>
      </c>
      <c r="G154" s="4">
        <f>C157/$C154*100</f>
        <v>18.378378378378379</v>
      </c>
      <c r="H154" s="4">
        <f>C158/$C154*100</f>
        <v>6.531531531531531</v>
      </c>
      <c r="I154" s="4">
        <f>C159/$C154*100</f>
        <v>1.7207207207207209</v>
      </c>
      <c r="J154" s="4">
        <f>C160/$C154*100</f>
        <v>7.1261261261261257</v>
      </c>
      <c r="K154" s="4">
        <f>C161/$C154*100</f>
        <v>2.9369369369369367</v>
      </c>
      <c r="L154" s="4">
        <f>C162/$C154*100</f>
        <v>0.97297297297297292</v>
      </c>
      <c r="M154" s="4">
        <f>C163/$C154*100</f>
        <v>0.15855855855855855</v>
      </c>
      <c r="N154" s="4">
        <f>C164/$C154*100</f>
        <v>3.3513513513513513</v>
      </c>
      <c r="O154" s="4">
        <f>C165/$C154*100</f>
        <v>1.3693693693693694</v>
      </c>
      <c r="P154" s="4">
        <f>C166/$C154*100</f>
        <v>0.4027027027027027</v>
      </c>
      <c r="Q154" s="4">
        <f>C167/$C154*100</f>
        <v>0</v>
      </c>
      <c r="R154" s="4">
        <f>C168/$C154*100</f>
        <v>0</v>
      </c>
      <c r="T154" s="1">
        <f t="array" ref="T154:AH154">MMULT(D154:R154,Q9_matrix)</f>
        <v>1</v>
      </c>
      <c r="U154" s="1">
        <v>2.1781781781781806E-2</v>
      </c>
      <c r="V154" s="1">
        <v>-1.2048166685203726E-2</v>
      </c>
      <c r="W154" s="1">
        <v>6.285534135507248E-2</v>
      </c>
      <c r="X154" s="1">
        <v>-2.4958785493926591E-2</v>
      </c>
      <c r="Y154" s="1">
        <v>5.6520453400598254E-3</v>
      </c>
      <c r="Z154" s="1">
        <v>4.3147962960009972E-2</v>
      </c>
      <c r="AA154" s="1">
        <v>-8.9008857699951136E-3</v>
      </c>
      <c r="AB154" s="1">
        <v>8.5190824128499563E-4</v>
      </c>
      <c r="AC154" s="1">
        <v>-5.8953722480853893E-3</v>
      </c>
      <c r="AD154" s="1">
        <v>3.184315706264948E-2</v>
      </c>
      <c r="AE154" s="1">
        <v>-4.4033561920003694E-3</v>
      </c>
      <c r="AF154" s="1">
        <v>5.9252223773660195E-4</v>
      </c>
      <c r="AG154" s="1">
        <v>-4.0900607015882592E-3</v>
      </c>
      <c r="AH154" s="1">
        <v>5.1474814479990849E-4</v>
      </c>
      <c r="AI154" s="8" t="s">
        <v>10</v>
      </c>
      <c r="AJ154" s="6">
        <f>T154/SUM($T154:$AH154)*100</f>
        <v>90.338901326698434</v>
      </c>
      <c r="AK154" s="12">
        <f t="shared" ref="AK154:AX154" si="10">U154/SUM($T154:$AH154)*100</f>
        <v>1.9677422351040641</v>
      </c>
      <c r="AL154" s="6">
        <f t="shared" si="10"/>
        <v>-1.0884181413422349</v>
      </c>
      <c r="AM154" s="12">
        <f t="shared" si="10"/>
        <v>5.6782824805318404</v>
      </c>
      <c r="AN154" s="6">
        <f t="shared" si="10"/>
        <v>-2.2547492599700667</v>
      </c>
      <c r="AO154" s="12">
        <f t="shared" si="10"/>
        <v>0.51059956626969027</v>
      </c>
      <c r="AP154" s="12">
        <f t="shared" si="10"/>
        <v>3.8979395682923803</v>
      </c>
      <c r="AQ154" s="6">
        <f t="shared" si="10"/>
        <v>-0.80409624129580282</v>
      </c>
      <c r="AR154" s="6">
        <f t="shared" si="10"/>
        <v>7.6960454548846424E-2</v>
      </c>
      <c r="AS154" s="6">
        <f t="shared" si="10"/>
        <v>-0.53258145180394234</v>
      </c>
      <c r="AT154" s="12">
        <f t="shared" si="10"/>
        <v>2.8766758238132519</v>
      </c>
      <c r="AU154" s="6">
        <f t="shared" si="10"/>
        <v>-0.39779436053542794</v>
      </c>
      <c r="AV154" s="17">
        <f t="shared" si="10"/>
        <v>5.3527807968761429E-2</v>
      </c>
      <c r="AW154" s="6">
        <f t="shared" si="10"/>
        <v>-0.3694915901409887</v>
      </c>
      <c r="AX154" s="6">
        <f t="shared" si="10"/>
        <v>4.6501781861180008E-2</v>
      </c>
    </row>
    <row r="155" spans="1:50" x14ac:dyDescent="0.2">
      <c r="A155" s="1" t="s">
        <v>10</v>
      </c>
      <c r="B155" s="1" t="s">
        <v>18</v>
      </c>
      <c r="C155" s="2">
        <v>580000</v>
      </c>
    </row>
    <row r="156" spans="1:50" x14ac:dyDescent="0.2">
      <c r="A156" s="1" t="s">
        <v>10</v>
      </c>
      <c r="B156" s="1" t="s">
        <v>19</v>
      </c>
      <c r="C156" s="2">
        <v>127000</v>
      </c>
    </row>
    <row r="157" spans="1:50" x14ac:dyDescent="0.2">
      <c r="A157" s="1" t="s">
        <v>10</v>
      </c>
      <c r="B157" s="1" t="s">
        <v>20</v>
      </c>
      <c r="C157" s="2">
        <v>204000</v>
      </c>
    </row>
    <row r="158" spans="1:50" x14ac:dyDescent="0.2">
      <c r="A158" s="1" t="s">
        <v>10</v>
      </c>
      <c r="B158" s="1" t="s">
        <v>21</v>
      </c>
      <c r="C158" s="2">
        <v>72500</v>
      </c>
    </row>
    <row r="159" spans="1:50" x14ac:dyDescent="0.2">
      <c r="A159" s="1" t="s">
        <v>10</v>
      </c>
      <c r="B159" s="1" t="s">
        <v>22</v>
      </c>
      <c r="C159" s="2">
        <v>19100</v>
      </c>
    </row>
    <row r="160" spans="1:50" x14ac:dyDescent="0.2">
      <c r="A160" s="1" t="s">
        <v>10</v>
      </c>
      <c r="B160" s="1" t="s">
        <v>23</v>
      </c>
      <c r="C160" s="2">
        <v>79100</v>
      </c>
    </row>
    <row r="161" spans="1:50" x14ac:dyDescent="0.2">
      <c r="A161" s="1" t="s">
        <v>10</v>
      </c>
      <c r="B161" s="1" t="s">
        <v>24</v>
      </c>
      <c r="C161" s="2">
        <v>32600</v>
      </c>
    </row>
    <row r="162" spans="1:50" x14ac:dyDescent="0.2">
      <c r="A162" s="1" t="s">
        <v>10</v>
      </c>
      <c r="B162" s="1" t="s">
        <v>25</v>
      </c>
      <c r="C162" s="2">
        <v>10800</v>
      </c>
    </row>
    <row r="163" spans="1:50" x14ac:dyDescent="0.2">
      <c r="A163" s="1" t="s">
        <v>10</v>
      </c>
      <c r="B163" s="1" t="s">
        <v>26</v>
      </c>
      <c r="C163" s="2">
        <v>1760</v>
      </c>
    </row>
    <row r="164" spans="1:50" x14ac:dyDescent="0.2">
      <c r="A164" s="1" t="s">
        <v>10</v>
      </c>
      <c r="B164" s="1" t="s">
        <v>27</v>
      </c>
      <c r="C164" s="2">
        <v>37200</v>
      </c>
    </row>
    <row r="165" spans="1:50" x14ac:dyDescent="0.2">
      <c r="A165" s="1" t="s">
        <v>10</v>
      </c>
      <c r="B165" s="1" t="s">
        <v>28</v>
      </c>
      <c r="C165" s="2">
        <v>15200</v>
      </c>
    </row>
    <row r="166" spans="1:50" x14ac:dyDescent="0.2">
      <c r="A166" s="1" t="s">
        <v>10</v>
      </c>
      <c r="B166" s="1" t="s">
        <v>29</v>
      </c>
      <c r="C166" s="2">
        <v>4470</v>
      </c>
    </row>
    <row r="167" spans="1:50" x14ac:dyDescent="0.2">
      <c r="A167" s="1" t="s">
        <v>10</v>
      </c>
      <c r="B167" s="1" t="s">
        <v>30</v>
      </c>
      <c r="C167" s="2">
        <v>0</v>
      </c>
    </row>
    <row r="168" spans="1:50" x14ac:dyDescent="0.2">
      <c r="A168" s="1" t="s">
        <v>10</v>
      </c>
      <c r="B168" s="1" t="s">
        <v>31</v>
      </c>
      <c r="C168" s="2">
        <v>0</v>
      </c>
    </row>
    <row r="169" spans="1:50" x14ac:dyDescent="0.2">
      <c r="A169" s="1" t="s">
        <v>11</v>
      </c>
      <c r="B169" s="1" t="s">
        <v>17</v>
      </c>
      <c r="C169" s="2">
        <v>938000</v>
      </c>
      <c r="D169" s="4">
        <f>C169/$C169*100</f>
        <v>100</v>
      </c>
      <c r="E169" s="4">
        <f>C170/$C169*100</f>
        <v>52.771855010660985</v>
      </c>
      <c r="F169" s="4">
        <f>C171/$C169*100</f>
        <v>11.620469083155651</v>
      </c>
      <c r="G169" s="4">
        <f>C172/$C169*100</f>
        <v>17.057569296375267</v>
      </c>
      <c r="H169" s="4">
        <f>C173/$C169*100</f>
        <v>6.6098081023454158</v>
      </c>
      <c r="I169" s="4">
        <f>C174/$C169*100</f>
        <v>1.7803837953091686</v>
      </c>
      <c r="J169" s="4">
        <f>C175/$C169*100</f>
        <v>6.4392324093816633</v>
      </c>
      <c r="K169" s="4">
        <f>C176/$C169*100</f>
        <v>2.398720682302772</v>
      </c>
      <c r="L169" s="4">
        <f>C177/$C169*100</f>
        <v>0.92750533049040518</v>
      </c>
      <c r="M169" s="4">
        <f>C178/$C169*100</f>
        <v>0.17164179104477612</v>
      </c>
      <c r="N169" s="4">
        <f>C179/$C169*100</f>
        <v>2.782515991471215</v>
      </c>
      <c r="O169" s="4">
        <f>C180/$C169*100</f>
        <v>1.1513859275053304</v>
      </c>
      <c r="P169" s="4">
        <f>C181/$C169*100</f>
        <v>0.36353944562899787</v>
      </c>
      <c r="Q169" s="4">
        <f>C182/$C169*100</f>
        <v>0</v>
      </c>
      <c r="R169" s="4">
        <f>C183/$C169*100</f>
        <v>0</v>
      </c>
      <c r="T169" s="1">
        <f t="array" ref="T169:AH169">MMULT(D169:R169,Q9_matrix)</f>
        <v>1</v>
      </c>
      <c r="U169" s="1">
        <v>2.6977809365869132E-2</v>
      </c>
      <c r="V169" s="1">
        <v>-1.2859752969426819E-2</v>
      </c>
      <c r="W169" s="1">
        <v>4.9453214998017053E-2</v>
      </c>
      <c r="X169" s="1">
        <v>-1.8017862568319901E-2</v>
      </c>
      <c r="Y169" s="1">
        <v>4.1240853964738047E-3</v>
      </c>
      <c r="Z169" s="1">
        <v>3.7868021818251663E-2</v>
      </c>
      <c r="AA169" s="1">
        <v>-1.1649545181688835E-2</v>
      </c>
      <c r="AB169" s="1">
        <v>2.3407134662552587E-3</v>
      </c>
      <c r="AC169" s="1">
        <v>-5.3176083528823628E-3</v>
      </c>
      <c r="AD169" s="1">
        <v>2.6424604570487932E-2</v>
      </c>
      <c r="AE169" s="1">
        <v>-3.8547538060419492E-3</v>
      </c>
      <c r="AF169" s="1">
        <v>5.3013347709501835E-4</v>
      </c>
      <c r="AG169" s="1">
        <v>-3.3398320604958575E-3</v>
      </c>
      <c r="AH169" s="1">
        <v>4.478600850749072E-4</v>
      </c>
      <c r="AI169" s="8" t="s">
        <v>11</v>
      </c>
      <c r="AJ169" s="6">
        <f>T169/SUM($T169:$AH169)*100</f>
        <v>91.480671438787368</v>
      </c>
      <c r="AK169" s="12">
        <f t="shared" ref="AK169:AX169" si="11">U169/SUM($T169:$AH169)*100</f>
        <v>2.4679481147373146</v>
      </c>
      <c r="AL169" s="6">
        <f t="shared" si="11"/>
        <v>-1.1764188361801049</v>
      </c>
      <c r="AM169" s="12">
        <f t="shared" si="11"/>
        <v>4.5240133128253097</v>
      </c>
      <c r="AN169" s="6">
        <f t="shared" si="11"/>
        <v>-1.6482861656416981</v>
      </c>
      <c r="AO169" s="12">
        <f t="shared" si="11"/>
        <v>0.37727410114032128</v>
      </c>
      <c r="AP169" s="12">
        <f t="shared" si="11"/>
        <v>3.4641920619923114</v>
      </c>
      <c r="AQ169" s="6">
        <f t="shared" si="11"/>
        <v>-1.0657082151773847</v>
      </c>
      <c r="AR169" s="6">
        <f t="shared" si="11"/>
        <v>0.21413003953884244</v>
      </c>
      <c r="AS169" s="6">
        <f t="shared" si="11"/>
        <v>-0.4864583825701827</v>
      </c>
      <c r="AT169" s="12">
        <f t="shared" si="11"/>
        <v>2.4173405686126856</v>
      </c>
      <c r="AU169" s="6">
        <f t="shared" si="11"/>
        <v>-0.35263546640793864</v>
      </c>
      <c r="AV169" s="17">
        <f t="shared" si="11"/>
        <v>4.8496966436831275E-2</v>
      </c>
      <c r="AW169" s="6">
        <f t="shared" si="11"/>
        <v>-0.30553007938694976</v>
      </c>
      <c r="AX169" s="6">
        <f t="shared" si="11"/>
        <v>4.0970541293284944E-2</v>
      </c>
    </row>
    <row r="170" spans="1:50" x14ac:dyDescent="0.2">
      <c r="A170" s="1" t="s">
        <v>11</v>
      </c>
      <c r="B170" s="1" t="s">
        <v>18</v>
      </c>
      <c r="C170" s="2">
        <v>495000</v>
      </c>
    </row>
    <row r="171" spans="1:50" x14ac:dyDescent="0.2">
      <c r="A171" s="1" t="s">
        <v>11</v>
      </c>
      <c r="B171" s="1" t="s">
        <v>19</v>
      </c>
      <c r="C171" s="2">
        <v>109000</v>
      </c>
    </row>
    <row r="172" spans="1:50" x14ac:dyDescent="0.2">
      <c r="A172" s="1" t="s">
        <v>11</v>
      </c>
      <c r="B172" s="1" t="s">
        <v>20</v>
      </c>
      <c r="C172" s="2">
        <v>160000</v>
      </c>
    </row>
    <row r="173" spans="1:50" x14ac:dyDescent="0.2">
      <c r="A173" s="1" t="s">
        <v>11</v>
      </c>
      <c r="B173" s="1" t="s">
        <v>21</v>
      </c>
      <c r="C173" s="2">
        <v>62000</v>
      </c>
    </row>
    <row r="174" spans="1:50" x14ac:dyDescent="0.2">
      <c r="A174" s="1" t="s">
        <v>11</v>
      </c>
      <c r="B174" s="1" t="s">
        <v>22</v>
      </c>
      <c r="C174" s="2">
        <v>16700</v>
      </c>
    </row>
    <row r="175" spans="1:50" x14ac:dyDescent="0.2">
      <c r="A175" s="1" t="s">
        <v>11</v>
      </c>
      <c r="B175" s="1" t="s">
        <v>23</v>
      </c>
      <c r="C175" s="2">
        <v>60400</v>
      </c>
    </row>
    <row r="176" spans="1:50" x14ac:dyDescent="0.2">
      <c r="A176" s="1" t="s">
        <v>11</v>
      </c>
      <c r="B176" s="1" t="s">
        <v>24</v>
      </c>
      <c r="C176" s="2">
        <v>22500</v>
      </c>
    </row>
    <row r="177" spans="1:50" x14ac:dyDescent="0.2">
      <c r="A177" s="1" t="s">
        <v>11</v>
      </c>
      <c r="B177" s="1" t="s">
        <v>25</v>
      </c>
      <c r="C177" s="2">
        <v>8700</v>
      </c>
    </row>
    <row r="178" spans="1:50" x14ac:dyDescent="0.2">
      <c r="A178" s="1" t="s">
        <v>11</v>
      </c>
      <c r="B178" s="1" t="s">
        <v>26</v>
      </c>
      <c r="C178" s="2">
        <v>1610</v>
      </c>
    </row>
    <row r="179" spans="1:50" x14ac:dyDescent="0.2">
      <c r="A179" s="1" t="s">
        <v>11</v>
      </c>
      <c r="B179" s="1" t="s">
        <v>27</v>
      </c>
      <c r="C179" s="2">
        <v>26100</v>
      </c>
    </row>
    <row r="180" spans="1:50" x14ac:dyDescent="0.2">
      <c r="A180" s="1" t="s">
        <v>11</v>
      </c>
      <c r="B180" s="1" t="s">
        <v>28</v>
      </c>
      <c r="C180" s="2">
        <v>10800</v>
      </c>
    </row>
    <row r="181" spans="1:50" x14ac:dyDescent="0.2">
      <c r="A181" s="1" t="s">
        <v>11</v>
      </c>
      <c r="B181" s="1" t="s">
        <v>29</v>
      </c>
      <c r="C181" s="2">
        <v>3410</v>
      </c>
    </row>
    <row r="182" spans="1:50" x14ac:dyDescent="0.2">
      <c r="A182" s="1" t="s">
        <v>11</v>
      </c>
      <c r="B182" s="1" t="s">
        <v>30</v>
      </c>
      <c r="C182" s="2">
        <v>0</v>
      </c>
    </row>
    <row r="183" spans="1:50" x14ac:dyDescent="0.2">
      <c r="A183" s="1" t="s">
        <v>11</v>
      </c>
      <c r="B183" s="1" t="s">
        <v>31</v>
      </c>
      <c r="C183" s="2">
        <v>0</v>
      </c>
    </row>
    <row r="184" spans="1:50" x14ac:dyDescent="0.2">
      <c r="A184" s="1" t="s">
        <v>12</v>
      </c>
      <c r="B184" s="1" t="s">
        <v>17</v>
      </c>
      <c r="C184" s="2">
        <v>249000</v>
      </c>
      <c r="D184" s="4">
        <f>C184/$C184*100</f>
        <v>100</v>
      </c>
      <c r="E184" s="4">
        <f>C185/$C184*100</f>
        <v>51.00401606425703</v>
      </c>
      <c r="F184" s="4">
        <f>C186/$C184*100</f>
        <v>11.606425702811245</v>
      </c>
      <c r="G184" s="4">
        <f>C187/$C184*100</f>
        <v>12.811244979919678</v>
      </c>
      <c r="H184" s="4">
        <f>C188/$C184*100</f>
        <v>5.5020080321285141</v>
      </c>
      <c r="I184" s="4">
        <f>C189/$C184*100</f>
        <v>1.6184738955823292</v>
      </c>
      <c r="J184" s="4">
        <f>C190/$C184*100</f>
        <v>3.6706827309236947</v>
      </c>
      <c r="K184" s="4">
        <f>C191/$C184*100</f>
        <v>1.8795180722891567</v>
      </c>
      <c r="L184" s="4">
        <f>C192/$C184*100</f>
        <v>0.86746987951807231</v>
      </c>
      <c r="M184" s="4">
        <f>C193/$C184*100</f>
        <v>0</v>
      </c>
      <c r="N184" s="4">
        <f>C194/$C184*100</f>
        <v>1.6024096385542168</v>
      </c>
      <c r="O184" s="4">
        <f>C195/$C184*100</f>
        <v>0.47389558232931728</v>
      </c>
      <c r="P184" s="4">
        <f>C196/$C184*100</f>
        <v>0.21526104417670683</v>
      </c>
      <c r="Q184" s="4">
        <f>C197/$C184*100</f>
        <v>0</v>
      </c>
      <c r="R184" s="4">
        <f>C198/$C184*100</f>
        <v>0</v>
      </c>
      <c r="T184" s="1">
        <f t="array" ref="T184:AH184">MMULT(D184:R184,Q9_matrix)</f>
        <v>1</v>
      </c>
      <c r="U184" s="1">
        <v>9.2994199018295864E-3</v>
      </c>
      <c r="V184" s="1">
        <v>-4.147896937544443E-3</v>
      </c>
      <c r="W184" s="1">
        <v>4.6704267066742522E-3</v>
      </c>
      <c r="X184" s="1">
        <v>-5.4780226972054244E-3</v>
      </c>
      <c r="Y184" s="1">
        <v>1.3327156063382313E-3</v>
      </c>
      <c r="Z184" s="1">
        <v>1.5504615641658802E-2</v>
      </c>
      <c r="AA184" s="1">
        <v>-4.0901476425566144E-3</v>
      </c>
      <c r="AB184" s="1">
        <v>1.0185184737245053E-3</v>
      </c>
      <c r="AC184" s="1">
        <v>-3.5829756399748955E-3</v>
      </c>
      <c r="AD184" s="1">
        <v>1.468216198351366E-2</v>
      </c>
      <c r="AE184" s="1">
        <v>-4.5838992945369823E-3</v>
      </c>
      <c r="AF184" s="1">
        <v>9.9055016280703975E-4</v>
      </c>
      <c r="AG184" s="1">
        <v>-1.7800323863502976E-3</v>
      </c>
      <c r="AH184" s="1">
        <v>4.9297569351121199E-4</v>
      </c>
      <c r="AI184" s="8" t="s">
        <v>12</v>
      </c>
      <c r="AJ184" s="6">
        <f>T184/SUM($T184:$AH184)*100</f>
        <v>97.62494046396148</v>
      </c>
      <c r="AK184" s="12">
        <f t="shared" ref="AK184:AX184" si="12">U184/SUM($T184:$AH184)*100</f>
        <v>0.90785531426549204</v>
      </c>
      <c r="AL184" s="6">
        <f t="shared" si="12"/>
        <v>-0.40493819157842448</v>
      </c>
      <c r="AM184" s="12">
        <f t="shared" si="12"/>
        <v>0.45595012918036965</v>
      </c>
      <c r="AN184" s="6">
        <f t="shared" si="12"/>
        <v>-0.53479163967490928</v>
      </c>
      <c r="AO184" s="12">
        <f t="shared" si="12"/>
        <v>0.13010628172416216</v>
      </c>
      <c r="AP184" s="12">
        <f t="shared" si="12"/>
        <v>1.5136371789335465</v>
      </c>
      <c r="AQ184" s="6">
        <f t="shared" si="12"/>
        <v>-0.39930042009340189</v>
      </c>
      <c r="AR184" s="6">
        <f t="shared" si="12"/>
        <v>9.9432805358799753E-2</v>
      </c>
      <c r="AS184" s="6">
        <f t="shared" si="12"/>
        <v>-0.34978778353637346</v>
      </c>
      <c r="AT184" s="12">
        <f t="shared" si="12"/>
        <v>1.4333451895227598</v>
      </c>
      <c r="AU184" s="6">
        <f t="shared" si="12"/>
        <v>-0.447502895721968</v>
      </c>
      <c r="AV184" s="17">
        <f t="shared" si="12"/>
        <v>9.6702400670604607E-2</v>
      </c>
      <c r="AW184" s="6">
        <f t="shared" si="12"/>
        <v>-0.1737755557413711</v>
      </c>
      <c r="AX184" s="6">
        <f t="shared" si="12"/>
        <v>4.8126722729212201E-2</v>
      </c>
    </row>
    <row r="185" spans="1:50" x14ac:dyDescent="0.2">
      <c r="A185" s="1" t="s">
        <v>12</v>
      </c>
      <c r="B185" s="1" t="s">
        <v>18</v>
      </c>
      <c r="C185" s="2">
        <v>127000</v>
      </c>
    </row>
    <row r="186" spans="1:50" x14ac:dyDescent="0.2">
      <c r="A186" s="1" t="s">
        <v>12</v>
      </c>
      <c r="B186" s="1" t="s">
        <v>19</v>
      </c>
      <c r="C186" s="2">
        <v>28900</v>
      </c>
    </row>
    <row r="187" spans="1:50" x14ac:dyDescent="0.2">
      <c r="A187" s="1" t="s">
        <v>12</v>
      </c>
      <c r="B187" s="1" t="s">
        <v>20</v>
      </c>
      <c r="C187" s="2">
        <v>31900</v>
      </c>
    </row>
    <row r="188" spans="1:50" x14ac:dyDescent="0.2">
      <c r="A188" s="1" t="s">
        <v>12</v>
      </c>
      <c r="B188" s="1" t="s">
        <v>21</v>
      </c>
      <c r="C188" s="2">
        <v>13700</v>
      </c>
    </row>
    <row r="189" spans="1:50" x14ac:dyDescent="0.2">
      <c r="A189" s="1" t="s">
        <v>12</v>
      </c>
      <c r="B189" s="1" t="s">
        <v>22</v>
      </c>
      <c r="C189" s="2">
        <v>4030</v>
      </c>
    </row>
    <row r="190" spans="1:50" x14ac:dyDescent="0.2">
      <c r="A190" s="1" t="s">
        <v>12</v>
      </c>
      <c r="B190" s="1" t="s">
        <v>23</v>
      </c>
      <c r="C190" s="2">
        <v>9140</v>
      </c>
    </row>
    <row r="191" spans="1:50" x14ac:dyDescent="0.2">
      <c r="A191" s="1" t="s">
        <v>12</v>
      </c>
      <c r="B191" s="1" t="s">
        <v>24</v>
      </c>
      <c r="C191" s="2">
        <v>4680</v>
      </c>
    </row>
    <row r="192" spans="1:50" x14ac:dyDescent="0.2">
      <c r="A192" s="1" t="s">
        <v>12</v>
      </c>
      <c r="B192" s="1" t="s">
        <v>25</v>
      </c>
      <c r="C192" s="2">
        <v>2160</v>
      </c>
    </row>
    <row r="193" spans="1:50" x14ac:dyDescent="0.2">
      <c r="A193" s="1" t="s">
        <v>12</v>
      </c>
      <c r="B193" s="1" t="s">
        <v>26</v>
      </c>
      <c r="C193" s="2">
        <v>0</v>
      </c>
    </row>
    <row r="194" spans="1:50" x14ac:dyDescent="0.2">
      <c r="A194" s="1" t="s">
        <v>12</v>
      </c>
      <c r="B194" s="1" t="s">
        <v>27</v>
      </c>
      <c r="C194" s="2">
        <v>3990</v>
      </c>
    </row>
    <row r="195" spans="1:50" x14ac:dyDescent="0.2">
      <c r="A195" s="1" t="s">
        <v>12</v>
      </c>
      <c r="B195" s="1" t="s">
        <v>28</v>
      </c>
      <c r="C195" s="2">
        <v>1180</v>
      </c>
    </row>
    <row r="196" spans="1:50" x14ac:dyDescent="0.2">
      <c r="A196" s="1" t="s">
        <v>12</v>
      </c>
      <c r="B196" s="1" t="s">
        <v>29</v>
      </c>
      <c r="C196" s="2">
        <v>536</v>
      </c>
    </row>
    <row r="197" spans="1:50" x14ac:dyDescent="0.2">
      <c r="A197" s="1" t="s">
        <v>12</v>
      </c>
      <c r="B197" s="1" t="s">
        <v>30</v>
      </c>
      <c r="C197" s="2">
        <v>0</v>
      </c>
    </row>
    <row r="198" spans="1:50" x14ac:dyDescent="0.2">
      <c r="A198" s="1" t="s">
        <v>12</v>
      </c>
      <c r="B198" s="1" t="s">
        <v>31</v>
      </c>
      <c r="C198" s="2">
        <v>0</v>
      </c>
    </row>
    <row r="199" spans="1:50" x14ac:dyDescent="0.2">
      <c r="A199" s="1" t="s">
        <v>13</v>
      </c>
      <c r="B199" s="1" t="s">
        <v>17</v>
      </c>
      <c r="C199" s="2">
        <v>981000</v>
      </c>
      <c r="D199" s="4">
        <f>C199/$C199*100</f>
        <v>100</v>
      </c>
      <c r="E199" s="4">
        <f>C200/$C199*100</f>
        <v>58.613659531090725</v>
      </c>
      <c r="F199" s="4">
        <f>C201/$C199*100</f>
        <v>11.824668705402651</v>
      </c>
      <c r="G199" s="4">
        <f>C202/$C199*100</f>
        <v>25.28032619775739</v>
      </c>
      <c r="H199" s="4">
        <f>C203/$C199*100</f>
        <v>7.6860346585117227</v>
      </c>
      <c r="I199" s="4">
        <f>C204/$C199*100</f>
        <v>1.8654434250764524</v>
      </c>
      <c r="J199" s="4">
        <f>C205/$C199*100</f>
        <v>12.028542303771662</v>
      </c>
      <c r="K199" s="4">
        <f>C206/$C199*100</f>
        <v>4.3119266055045875</v>
      </c>
      <c r="L199" s="4">
        <f>C207/$C199*100</f>
        <v>1.2232415902140672</v>
      </c>
      <c r="M199" s="4">
        <f>C208/$C199*100</f>
        <v>0.21712538226299696</v>
      </c>
      <c r="N199" s="4">
        <f>C209/$C199*100</f>
        <v>5.586136595310907</v>
      </c>
      <c r="O199" s="4">
        <f>C210/$C199*100</f>
        <v>2.2833843017329256</v>
      </c>
      <c r="P199" s="4">
        <f>C211/$C199*100</f>
        <v>0.60448521916411824</v>
      </c>
      <c r="Q199" s="4">
        <f>C212/$C199*100</f>
        <v>0</v>
      </c>
      <c r="R199" s="4">
        <f>C213/$C199*100</f>
        <v>0</v>
      </c>
      <c r="T199" s="1">
        <f t="array" ref="T199:AH199">MMULT(D199:R199,Q9_matrix)</f>
        <v>1</v>
      </c>
      <c r="U199" s="1">
        <v>8.5395854570166518E-2</v>
      </c>
      <c r="V199" s="1">
        <v>-4.0070051975182805E-2</v>
      </c>
      <c r="W199" s="1">
        <v>0.13855555962370544</v>
      </c>
      <c r="X199" s="1">
        <v>-5.5998271018797091E-2</v>
      </c>
      <c r="Y199" s="1">
        <v>1.3724963380093845E-2</v>
      </c>
      <c r="Z199" s="1">
        <v>8.2822943330580892E-2</v>
      </c>
      <c r="AA199" s="1">
        <v>-1.7276688775685521E-2</v>
      </c>
      <c r="AB199" s="1">
        <v>2.0623095396315062E-3</v>
      </c>
      <c r="AC199" s="1">
        <v>-1.1461562392849952E-2</v>
      </c>
      <c r="AD199" s="1">
        <v>5.5073948451183151E-2</v>
      </c>
      <c r="AE199" s="1">
        <v>-7.0182691168958894E-3</v>
      </c>
      <c r="AF199" s="1">
        <v>1.1215626480104929E-3</v>
      </c>
      <c r="AG199" s="1">
        <v>-7.3544009859427394E-3</v>
      </c>
      <c r="AH199" s="1">
        <v>9.1668298679986517E-4</v>
      </c>
      <c r="AI199" s="8" t="s">
        <v>13</v>
      </c>
      <c r="AJ199" s="6">
        <f>T199/SUM($T199:$AH199)*100</f>
        <v>80.613008384649504</v>
      </c>
      <c r="AK199" s="12">
        <f t="shared" ref="AK199:AX199" si="13">U199/SUM($T199:$AH199)*100</f>
        <v>6.8840167404791428</v>
      </c>
      <c r="AL199" s="6">
        <f t="shared" si="13"/>
        <v>-3.2301674358487529</v>
      </c>
      <c r="AM199" s="12">
        <f t="shared" si="13"/>
        <v>11.169380489685571</v>
      </c>
      <c r="AN199" s="6">
        <f t="shared" si="13"/>
        <v>-4.5141890911641651</v>
      </c>
      <c r="AO199" s="12">
        <f t="shared" si="13"/>
        <v>1.1064105880385124</v>
      </c>
      <c r="AP199" s="12">
        <f t="shared" si="13"/>
        <v>6.6766066251494687</v>
      </c>
      <c r="AQ199" s="6">
        <f t="shared" si="13"/>
        <v>-1.3927258571333168</v>
      </c>
      <c r="AR199" s="6">
        <f t="shared" si="13"/>
        <v>0.16624897621005727</v>
      </c>
      <c r="AS199" s="6">
        <f t="shared" si="13"/>
        <v>-0.92395102527599671</v>
      </c>
      <c r="AT199" s="12">
        <f t="shared" si="13"/>
        <v>4.4396766682709821</v>
      </c>
      <c r="AU199" s="6">
        <f t="shared" si="13"/>
        <v>-0.56576378716605502</v>
      </c>
      <c r="AV199" s="17">
        <f t="shared" si="13"/>
        <v>9.0412539147979559E-2</v>
      </c>
      <c r="AW199" s="6">
        <f t="shared" si="13"/>
        <v>-0.59286038834387655</v>
      </c>
      <c r="AX199" s="6">
        <f t="shared" si="13"/>
        <v>7.3896573300963081E-2</v>
      </c>
    </row>
    <row r="200" spans="1:50" x14ac:dyDescent="0.2">
      <c r="A200" s="1" t="s">
        <v>13</v>
      </c>
      <c r="B200" s="1" t="s">
        <v>18</v>
      </c>
      <c r="C200" s="2">
        <v>575000</v>
      </c>
    </row>
    <row r="201" spans="1:50" x14ac:dyDescent="0.2">
      <c r="A201" s="1" t="s">
        <v>13</v>
      </c>
      <c r="B201" s="1" t="s">
        <v>19</v>
      </c>
      <c r="C201" s="2">
        <v>116000</v>
      </c>
    </row>
    <row r="202" spans="1:50" x14ac:dyDescent="0.2">
      <c r="A202" s="1" t="s">
        <v>13</v>
      </c>
      <c r="B202" s="1" t="s">
        <v>20</v>
      </c>
      <c r="C202" s="2">
        <v>248000</v>
      </c>
    </row>
    <row r="203" spans="1:50" x14ac:dyDescent="0.2">
      <c r="A203" s="1" t="s">
        <v>13</v>
      </c>
      <c r="B203" s="1" t="s">
        <v>21</v>
      </c>
      <c r="C203" s="2">
        <v>75400</v>
      </c>
    </row>
    <row r="204" spans="1:50" x14ac:dyDescent="0.2">
      <c r="A204" s="1" t="s">
        <v>13</v>
      </c>
      <c r="B204" s="1" t="s">
        <v>22</v>
      </c>
      <c r="C204" s="2">
        <v>18300</v>
      </c>
    </row>
    <row r="205" spans="1:50" x14ac:dyDescent="0.2">
      <c r="A205" s="1" t="s">
        <v>13</v>
      </c>
      <c r="B205" s="1" t="s">
        <v>23</v>
      </c>
      <c r="C205" s="2">
        <v>118000</v>
      </c>
    </row>
    <row r="206" spans="1:50" x14ac:dyDescent="0.2">
      <c r="A206" s="1" t="s">
        <v>13</v>
      </c>
      <c r="B206" s="1" t="s">
        <v>24</v>
      </c>
      <c r="C206" s="2">
        <v>42300</v>
      </c>
    </row>
    <row r="207" spans="1:50" x14ac:dyDescent="0.2">
      <c r="A207" s="1" t="s">
        <v>13</v>
      </c>
      <c r="B207" s="1" t="s">
        <v>25</v>
      </c>
      <c r="C207" s="2">
        <v>12000</v>
      </c>
    </row>
    <row r="208" spans="1:50" x14ac:dyDescent="0.2">
      <c r="A208" s="1" t="s">
        <v>13</v>
      </c>
      <c r="B208" s="1" t="s">
        <v>26</v>
      </c>
      <c r="C208" s="2">
        <v>2130</v>
      </c>
    </row>
    <row r="209" spans="1:50" x14ac:dyDescent="0.2">
      <c r="A209" s="1" t="s">
        <v>13</v>
      </c>
      <c r="B209" s="1" t="s">
        <v>27</v>
      </c>
      <c r="C209" s="2">
        <v>54800</v>
      </c>
    </row>
    <row r="210" spans="1:50" x14ac:dyDescent="0.2">
      <c r="A210" s="1" t="s">
        <v>13</v>
      </c>
      <c r="B210" s="1" t="s">
        <v>28</v>
      </c>
      <c r="C210" s="2">
        <v>22400</v>
      </c>
    </row>
    <row r="211" spans="1:50" x14ac:dyDescent="0.2">
      <c r="A211" s="1" t="s">
        <v>13</v>
      </c>
      <c r="B211" s="1" t="s">
        <v>29</v>
      </c>
      <c r="C211" s="2">
        <v>5930</v>
      </c>
    </row>
    <row r="212" spans="1:50" x14ac:dyDescent="0.2">
      <c r="A212" s="1" t="s">
        <v>13</v>
      </c>
      <c r="B212" s="1" t="s">
        <v>30</v>
      </c>
      <c r="C212" s="2">
        <v>0</v>
      </c>
    </row>
    <row r="213" spans="1:50" x14ac:dyDescent="0.2">
      <c r="A213" s="1" t="s">
        <v>13</v>
      </c>
      <c r="B213" s="1" t="s">
        <v>31</v>
      </c>
      <c r="C213" s="2">
        <v>0</v>
      </c>
    </row>
    <row r="214" spans="1:50" x14ac:dyDescent="0.2">
      <c r="A214" s="1" t="s">
        <v>14</v>
      </c>
      <c r="B214" s="1" t="s">
        <v>17</v>
      </c>
      <c r="C214" s="2">
        <v>1010000</v>
      </c>
      <c r="D214" s="4">
        <f>C214/$C214*100</f>
        <v>100</v>
      </c>
      <c r="E214" s="4">
        <f>C215/$C214*100</f>
        <v>58.415841584158414</v>
      </c>
      <c r="F214" s="4">
        <f>C216/$C214*100</f>
        <v>12.277227722772277</v>
      </c>
      <c r="G214" s="4">
        <f>C217/$C214*100</f>
        <v>24.158415841584159</v>
      </c>
      <c r="H214" s="4">
        <f>C218/$C214*100</f>
        <v>7.8613861386138613</v>
      </c>
      <c r="I214" s="4">
        <f>C219/$C214*100</f>
        <v>1.9009900990099009</v>
      </c>
      <c r="J214" s="4">
        <f>C220/$C214*100</f>
        <v>11.188118811881189</v>
      </c>
      <c r="K214" s="4">
        <f>C221/$C214*100</f>
        <v>3.9108910891089108</v>
      </c>
      <c r="L214" s="4">
        <f>C222/$C214*100</f>
        <v>1.2079207920792079</v>
      </c>
      <c r="M214" s="4">
        <f>C223/$C214*100</f>
        <v>0.20297029702970298</v>
      </c>
      <c r="N214" s="4">
        <f>C224/$C214*100</f>
        <v>5.0099009900990099</v>
      </c>
      <c r="O214" s="4">
        <f>C225/$C214*100</f>
        <v>2.0495049504950495</v>
      </c>
      <c r="P214" s="4">
        <f>C226/$C214*100</f>
        <v>0.54059405940594052</v>
      </c>
      <c r="Q214" s="4">
        <f>C227/$C214*100</f>
        <v>0</v>
      </c>
      <c r="R214" s="4">
        <f>C228/$C214*100</f>
        <v>0</v>
      </c>
      <c r="T214" s="1">
        <f t="array" ref="T214:AH214">MMULT(D214:R214,Q9_matrix)</f>
        <v>1</v>
      </c>
      <c r="U214" s="1">
        <v>8.3417675100843414E-2</v>
      </c>
      <c r="V214" s="1">
        <v>-3.4553906748699528E-2</v>
      </c>
      <c r="W214" s="1">
        <v>0.12480288704279664</v>
      </c>
      <c r="X214" s="1">
        <v>-4.7749480543546649E-2</v>
      </c>
      <c r="Y214" s="1">
        <v>1.0966377445445184E-2</v>
      </c>
      <c r="Z214" s="1">
        <v>7.6274921026117215E-2</v>
      </c>
      <c r="AA214" s="1">
        <v>-1.7978501018868893E-2</v>
      </c>
      <c r="AB214" s="1">
        <v>3.0368159039421087E-3</v>
      </c>
      <c r="AC214" s="1">
        <v>-1.0961363811053951E-2</v>
      </c>
      <c r="AD214" s="1">
        <v>4.9457916344799159E-2</v>
      </c>
      <c r="AE214" s="1">
        <v>-6.5350434973154813E-3</v>
      </c>
      <c r="AF214" s="1">
        <v>9.0602385906233228E-4</v>
      </c>
      <c r="AG214" s="1">
        <v>-6.4968402329646444E-3</v>
      </c>
      <c r="AH214" s="1">
        <v>8.1111754235288014E-4</v>
      </c>
      <c r="AI214" s="8" t="s">
        <v>14</v>
      </c>
      <c r="AJ214" s="6">
        <f>T214/SUM($T214:$AH214)*100</f>
        <v>81.60609954141961</v>
      </c>
      <c r="AK214" s="12">
        <f t="shared" ref="AK214:AX214" si="14">U214/SUM($T214:$AH214)*100</f>
        <v>6.8073910977932277</v>
      </c>
      <c r="AL214" s="6">
        <f t="shared" si="14"/>
        <v>-2.8198095536793049</v>
      </c>
      <c r="AM214" s="12">
        <f t="shared" si="14"/>
        <v>10.18467682307101</v>
      </c>
      <c r="AN214" s="6">
        <f t="shared" si="14"/>
        <v>-3.8966488622877464</v>
      </c>
      <c r="AO214" s="12">
        <f t="shared" si="14"/>
        <v>0.89492328942177868</v>
      </c>
      <c r="AP214" s="12">
        <f t="shared" si="14"/>
        <v>6.2244987977712416</v>
      </c>
      <c r="AQ214" s="6">
        <f t="shared" si="14"/>
        <v>-1.4671553437513287</v>
      </c>
      <c r="AR214" s="6">
        <f t="shared" si="14"/>
        <v>0.24782270094606587</v>
      </c>
      <c r="AS214" s="6">
        <f t="shared" si="14"/>
        <v>-0.89451414627458337</v>
      </c>
      <c r="AT214" s="12">
        <f t="shared" si="14"/>
        <v>4.0360676443448842</v>
      </c>
      <c r="AU214" s="6">
        <f t="shared" si="14"/>
        <v>-0.53329941014943416</v>
      </c>
      <c r="AV214" s="17">
        <f t="shared" si="14"/>
        <v>7.3937073229541822E-2</v>
      </c>
      <c r="AW214" s="6">
        <f t="shared" si="14"/>
        <v>-0.53018179075601257</v>
      </c>
      <c r="AX214" s="6">
        <f t="shared" si="14"/>
        <v>6.6192138901040781E-2</v>
      </c>
    </row>
    <row r="215" spans="1:50" x14ac:dyDescent="0.2">
      <c r="A215" s="1" t="s">
        <v>14</v>
      </c>
      <c r="B215" s="1" t="s">
        <v>18</v>
      </c>
      <c r="C215" s="2">
        <v>590000</v>
      </c>
    </row>
    <row r="216" spans="1:50" x14ac:dyDescent="0.2">
      <c r="A216" s="1" t="s">
        <v>14</v>
      </c>
      <c r="B216" s="1" t="s">
        <v>19</v>
      </c>
      <c r="C216" s="2">
        <v>124000</v>
      </c>
    </row>
    <row r="217" spans="1:50" x14ac:dyDescent="0.2">
      <c r="A217" s="1" t="s">
        <v>14</v>
      </c>
      <c r="B217" s="1" t="s">
        <v>20</v>
      </c>
      <c r="C217" s="2">
        <v>244000</v>
      </c>
    </row>
    <row r="218" spans="1:50" x14ac:dyDescent="0.2">
      <c r="A218" s="1" t="s">
        <v>14</v>
      </c>
      <c r="B218" s="1" t="s">
        <v>21</v>
      </c>
      <c r="C218" s="2">
        <v>79400</v>
      </c>
    </row>
    <row r="219" spans="1:50" x14ac:dyDescent="0.2">
      <c r="A219" s="1" t="s">
        <v>14</v>
      </c>
      <c r="B219" s="1" t="s">
        <v>22</v>
      </c>
      <c r="C219" s="2">
        <v>19200</v>
      </c>
    </row>
    <row r="220" spans="1:50" x14ac:dyDescent="0.2">
      <c r="A220" s="1" t="s">
        <v>14</v>
      </c>
      <c r="B220" s="1" t="s">
        <v>23</v>
      </c>
      <c r="C220" s="2">
        <v>113000</v>
      </c>
    </row>
    <row r="221" spans="1:50" x14ac:dyDescent="0.2">
      <c r="A221" s="1" t="s">
        <v>14</v>
      </c>
      <c r="B221" s="1" t="s">
        <v>24</v>
      </c>
      <c r="C221" s="2">
        <v>39500</v>
      </c>
    </row>
    <row r="222" spans="1:50" x14ac:dyDescent="0.2">
      <c r="A222" s="1" t="s">
        <v>14</v>
      </c>
      <c r="B222" s="1" t="s">
        <v>25</v>
      </c>
      <c r="C222" s="2">
        <v>12200</v>
      </c>
    </row>
    <row r="223" spans="1:50" x14ac:dyDescent="0.2">
      <c r="A223" s="1" t="s">
        <v>14</v>
      </c>
      <c r="B223" s="1" t="s">
        <v>26</v>
      </c>
      <c r="C223" s="2">
        <v>2050</v>
      </c>
    </row>
    <row r="224" spans="1:50" x14ac:dyDescent="0.2">
      <c r="A224" s="1" t="s">
        <v>14</v>
      </c>
      <c r="B224" s="1" t="s">
        <v>27</v>
      </c>
      <c r="C224" s="2">
        <v>50600</v>
      </c>
    </row>
    <row r="225" spans="1:50" x14ac:dyDescent="0.2">
      <c r="A225" s="1" t="s">
        <v>14</v>
      </c>
      <c r="B225" s="1" t="s">
        <v>28</v>
      </c>
      <c r="C225" s="2">
        <v>20700</v>
      </c>
    </row>
    <row r="226" spans="1:50" x14ac:dyDescent="0.2">
      <c r="A226" s="1" t="s">
        <v>14</v>
      </c>
      <c r="B226" s="1" t="s">
        <v>29</v>
      </c>
      <c r="C226" s="2">
        <v>5460</v>
      </c>
    </row>
    <row r="227" spans="1:50" x14ac:dyDescent="0.2">
      <c r="A227" s="1" t="s">
        <v>14</v>
      </c>
      <c r="B227" s="1" t="s">
        <v>30</v>
      </c>
      <c r="C227" s="2">
        <v>0</v>
      </c>
    </row>
    <row r="228" spans="1:50" x14ac:dyDescent="0.2">
      <c r="A228" s="1" t="s">
        <v>14</v>
      </c>
      <c r="B228" s="1" t="s">
        <v>31</v>
      </c>
      <c r="C228" s="2">
        <v>0</v>
      </c>
    </row>
    <row r="229" spans="1:50" x14ac:dyDescent="0.2">
      <c r="A229" s="1" t="s">
        <v>15</v>
      </c>
      <c r="B229" s="1" t="s">
        <v>17</v>
      </c>
      <c r="C229" s="2">
        <v>805000</v>
      </c>
      <c r="D229" s="4">
        <f>C229/$C229*100</f>
        <v>100</v>
      </c>
      <c r="E229" s="4">
        <f>C230/$C229*100</f>
        <v>51.055900621118013</v>
      </c>
      <c r="F229" s="4">
        <f>C231/$C229*100</f>
        <v>11.416149068322982</v>
      </c>
      <c r="G229" s="4">
        <f>C232/$C229*100</f>
        <v>15.031055900621118</v>
      </c>
      <c r="H229" s="4">
        <f>C233/$C229*100</f>
        <v>5.8260869565217392</v>
      </c>
      <c r="I229" s="4">
        <f>C234/$C229*100</f>
        <v>1.7018633540372672</v>
      </c>
      <c r="J229" s="4">
        <f>C235/$C229*100</f>
        <v>5.2173913043478262</v>
      </c>
      <c r="K229" s="4">
        <f>C236/$C229*100</f>
        <v>2</v>
      </c>
      <c r="L229" s="4">
        <f>C237/$C229*100</f>
        <v>0.839751552795031</v>
      </c>
      <c r="M229" s="4">
        <f>C238/$C229*100</f>
        <v>5.875776397515528E-2</v>
      </c>
      <c r="N229" s="4">
        <f>C239/$C229*100</f>
        <v>3.1801242236024847</v>
      </c>
      <c r="O229" s="4">
        <f>C240/$C229*100</f>
        <v>1.1975155279503107</v>
      </c>
      <c r="P229" s="4">
        <f>C241/$C229*100</f>
        <v>0.31180124223602484</v>
      </c>
      <c r="Q229" s="4">
        <f>C242/$C229*100</f>
        <v>0</v>
      </c>
      <c r="R229" s="4">
        <f>C243/$C229*100</f>
        <v>0</v>
      </c>
      <c r="T229" s="1">
        <f t="array" ref="T229:AH229">MMULT(D229:R229,Q9_matrix)</f>
        <v>1</v>
      </c>
      <c r="U229" s="1">
        <v>9.8182654704394023E-3</v>
      </c>
      <c r="V229" s="1">
        <v>-6.3104703967827719E-3</v>
      </c>
      <c r="W229" s="1">
        <v>2.7891469061645691E-2</v>
      </c>
      <c r="X229" s="1">
        <v>-1.3679625473899795E-2</v>
      </c>
      <c r="Y229" s="1">
        <v>3.8294626314044865E-3</v>
      </c>
      <c r="Z229" s="1">
        <v>2.7894957806228415E-2</v>
      </c>
      <c r="AA229" s="1">
        <v>-9.6662054478350336E-3</v>
      </c>
      <c r="AB229" s="1">
        <v>1.9036138587835393E-3</v>
      </c>
      <c r="AC229" s="1">
        <v>-4.790966420692125E-3</v>
      </c>
      <c r="AD229" s="1">
        <v>3.0732589926244606E-2</v>
      </c>
      <c r="AE229" s="1">
        <v>-5.3545176497744058E-3</v>
      </c>
      <c r="AF229" s="1">
        <v>4.2159885469922461E-4</v>
      </c>
      <c r="AG229" s="1">
        <v>-3.488478633109653E-3</v>
      </c>
      <c r="AH229" s="1">
        <v>5.4714122091366227E-4</v>
      </c>
      <c r="AI229" s="8" t="s">
        <v>15</v>
      </c>
      <c r="AJ229" s="6">
        <f>T229/SUM($T229:$AH229)*100</f>
        <v>94.361981552065117</v>
      </c>
      <c r="AK229" s="12">
        <f t="shared" ref="AK229:AX229" si="15">U229/SUM($T229:$AH229)*100</f>
        <v>0.92647098519488091</v>
      </c>
      <c r="AL229" s="6">
        <f t="shared" si="15"/>
        <v>-0.59546849116606893</v>
      </c>
      <c r="AM229" s="12">
        <f t="shared" si="15"/>
        <v>2.6318942890550057</v>
      </c>
      <c r="AN229" s="6">
        <f t="shared" si="15"/>
        <v>-1.2908365666072925</v>
      </c>
      <c r="AO229" s="12">
        <f t="shared" si="15"/>
        <v>0.36135568217891295</v>
      </c>
      <c r="AP229" s="12">
        <f t="shared" si="15"/>
        <v>2.6322234939069609</v>
      </c>
      <c r="AQ229" s="6">
        <f t="shared" si="15"/>
        <v>-0.91212230014708096</v>
      </c>
      <c r="AR229" s="6">
        <f t="shared" si="15"/>
        <v>0.17962877582478781</v>
      </c>
      <c r="AS229" s="6">
        <f t="shared" si="15"/>
        <v>-0.45208508500591377</v>
      </c>
      <c r="AT229" s="12">
        <f t="shared" si="15"/>
        <v>2.8999880836674761</v>
      </c>
      <c r="AU229" s="6">
        <f t="shared" si="15"/>
        <v>-0.50526289568821958</v>
      </c>
      <c r="AV229" s="17">
        <f t="shared" si="15"/>
        <v>3.9782903349500014E-2</v>
      </c>
      <c r="AW229" s="6">
        <f t="shared" si="15"/>
        <v>-0.32917975642226643</v>
      </c>
      <c r="AX229" s="6">
        <f t="shared" si="15"/>
        <v>5.1629329794229392E-2</v>
      </c>
    </row>
    <row r="230" spans="1:50" x14ac:dyDescent="0.2">
      <c r="A230" s="1" t="s">
        <v>15</v>
      </c>
      <c r="B230" s="1" t="s">
        <v>18</v>
      </c>
      <c r="C230" s="2">
        <v>411000</v>
      </c>
    </row>
    <row r="231" spans="1:50" x14ac:dyDescent="0.2">
      <c r="A231" s="1" t="s">
        <v>15</v>
      </c>
      <c r="B231" s="1" t="s">
        <v>19</v>
      </c>
      <c r="C231" s="2">
        <v>91900</v>
      </c>
    </row>
    <row r="232" spans="1:50" x14ac:dyDescent="0.2">
      <c r="A232" s="1" t="s">
        <v>15</v>
      </c>
      <c r="B232" s="1" t="s">
        <v>20</v>
      </c>
      <c r="C232" s="2">
        <v>121000</v>
      </c>
    </row>
    <row r="233" spans="1:50" x14ac:dyDescent="0.2">
      <c r="A233" s="1" t="s">
        <v>15</v>
      </c>
      <c r="B233" s="1" t="s">
        <v>21</v>
      </c>
      <c r="C233" s="2">
        <v>46900</v>
      </c>
    </row>
    <row r="234" spans="1:50" x14ac:dyDescent="0.2">
      <c r="A234" s="1" t="s">
        <v>15</v>
      </c>
      <c r="B234" s="1" t="s">
        <v>22</v>
      </c>
      <c r="C234" s="2">
        <v>13700</v>
      </c>
    </row>
    <row r="235" spans="1:50" x14ac:dyDescent="0.2">
      <c r="A235" s="1" t="s">
        <v>15</v>
      </c>
      <c r="B235" s="1" t="s">
        <v>23</v>
      </c>
      <c r="C235" s="2">
        <v>42000</v>
      </c>
    </row>
    <row r="236" spans="1:50" x14ac:dyDescent="0.2">
      <c r="A236" s="1" t="s">
        <v>15</v>
      </c>
      <c r="B236" s="1" t="s">
        <v>24</v>
      </c>
      <c r="C236" s="2">
        <v>16100</v>
      </c>
    </row>
    <row r="237" spans="1:50" x14ac:dyDescent="0.2">
      <c r="A237" s="1" t="s">
        <v>15</v>
      </c>
      <c r="B237" s="1" t="s">
        <v>25</v>
      </c>
      <c r="C237" s="2">
        <v>6760</v>
      </c>
    </row>
    <row r="238" spans="1:50" x14ac:dyDescent="0.2">
      <c r="A238" s="1" t="s">
        <v>15</v>
      </c>
      <c r="B238" s="1" t="s">
        <v>26</v>
      </c>
      <c r="C238" s="2">
        <v>473</v>
      </c>
    </row>
    <row r="239" spans="1:50" x14ac:dyDescent="0.2">
      <c r="A239" s="1" t="s">
        <v>15</v>
      </c>
      <c r="B239" s="1" t="s">
        <v>27</v>
      </c>
      <c r="C239" s="2">
        <v>25600</v>
      </c>
    </row>
    <row r="240" spans="1:50" x14ac:dyDescent="0.2">
      <c r="A240" s="1" t="s">
        <v>15</v>
      </c>
      <c r="B240" s="1" t="s">
        <v>28</v>
      </c>
      <c r="C240" s="2">
        <v>9640</v>
      </c>
    </row>
    <row r="241" spans="1:48" x14ac:dyDescent="0.2">
      <c r="A241" s="1" t="s">
        <v>15</v>
      </c>
      <c r="B241" s="1" t="s">
        <v>29</v>
      </c>
      <c r="C241" s="2">
        <v>2510</v>
      </c>
    </row>
    <row r="242" spans="1:48" x14ac:dyDescent="0.2">
      <c r="A242" s="1" t="s">
        <v>15</v>
      </c>
      <c r="B242" s="1" t="s">
        <v>30</v>
      </c>
      <c r="C242" s="2">
        <v>0</v>
      </c>
    </row>
    <row r="243" spans="1:48" x14ac:dyDescent="0.2">
      <c r="A243" s="1" t="s">
        <v>15</v>
      </c>
      <c r="B243" s="1" t="s">
        <v>31</v>
      </c>
      <c r="C243" s="2">
        <v>0</v>
      </c>
    </row>
    <row r="246" spans="1:48" x14ac:dyDescent="0.2">
      <c r="A246" s="1" t="s">
        <v>32</v>
      </c>
      <c r="B246" s="1">
        <v>100</v>
      </c>
      <c r="C246" s="4">
        <f>E4</f>
        <v>50.074074074074069</v>
      </c>
      <c r="D246" s="4">
        <f t="shared" ref="D246:P246" si="16">F4</f>
        <v>11.555555555555555</v>
      </c>
      <c r="E246" s="4">
        <f t="shared" si="16"/>
        <v>12.444444444444445</v>
      </c>
      <c r="F246" s="4">
        <f t="shared" si="16"/>
        <v>5.7481481481481485</v>
      </c>
      <c r="G246" s="4">
        <f t="shared" si="16"/>
        <v>1.7037037037037037</v>
      </c>
      <c r="H246" s="4">
        <f t="shared" si="16"/>
        <v>2.0666666666666664</v>
      </c>
      <c r="I246" s="4">
        <f t="shared" si="16"/>
        <v>1.5259259259259259</v>
      </c>
      <c r="J246" s="4">
        <f t="shared" si="16"/>
        <v>0.79259259259259263</v>
      </c>
      <c r="K246" s="4">
        <f t="shared" si="16"/>
        <v>0.15259259259259261</v>
      </c>
      <c r="L246" s="4">
        <f t="shared" si="16"/>
        <v>0.26740740740740737</v>
      </c>
      <c r="M246" s="4">
        <f t="shared" si="16"/>
        <v>0.22296296296296295</v>
      </c>
      <c r="N246" s="4">
        <f t="shared" si="16"/>
        <v>0.19037037037037036</v>
      </c>
      <c r="O246" s="4">
        <f t="shared" si="16"/>
        <v>0</v>
      </c>
      <c r="P246" s="4">
        <f t="shared" si="16"/>
        <v>0</v>
      </c>
      <c r="S246" s="4"/>
      <c r="AG246" s="4"/>
      <c r="AK246" s="13"/>
      <c r="AL246" s="4"/>
      <c r="AM246" s="13"/>
      <c r="AN246" s="4"/>
      <c r="AO246" s="13"/>
      <c r="AP246" s="13"/>
      <c r="AQ246" s="4"/>
      <c r="AR246" s="4"/>
      <c r="AS246" s="4"/>
      <c r="AT246" s="13"/>
      <c r="AU246" s="4"/>
      <c r="AV246" s="18"/>
    </row>
    <row r="247" spans="1:48" x14ac:dyDescent="0.2">
      <c r="B247" s="1">
        <v>0</v>
      </c>
      <c r="C247" s="4">
        <f>B246</f>
        <v>100</v>
      </c>
      <c r="D247" s="4">
        <f t="shared" ref="D247:P247" si="17">C246</f>
        <v>50.074074074074069</v>
      </c>
      <c r="E247" s="4">
        <f t="shared" si="17"/>
        <v>11.555555555555555</v>
      </c>
      <c r="F247" s="4">
        <f t="shared" si="17"/>
        <v>12.444444444444445</v>
      </c>
      <c r="G247" s="4">
        <f t="shared" si="17"/>
        <v>5.7481481481481485</v>
      </c>
      <c r="H247" s="4">
        <f t="shared" si="17"/>
        <v>1.7037037037037037</v>
      </c>
      <c r="I247" s="4">
        <f t="shared" si="17"/>
        <v>2.0666666666666664</v>
      </c>
      <c r="J247" s="4">
        <f t="shared" si="17"/>
        <v>1.5259259259259259</v>
      </c>
      <c r="K247" s="4">
        <f t="shared" si="17"/>
        <v>0.79259259259259263</v>
      </c>
      <c r="L247" s="4">
        <f t="shared" si="17"/>
        <v>0.15259259259259261</v>
      </c>
      <c r="M247" s="4">
        <f t="shared" si="17"/>
        <v>0.26740740740740737</v>
      </c>
      <c r="N247" s="4">
        <f t="shared" si="17"/>
        <v>0.22296296296296295</v>
      </c>
      <c r="O247" s="4">
        <f t="shared" si="17"/>
        <v>0.19037037037037036</v>
      </c>
      <c r="P247" s="4">
        <f t="shared" si="17"/>
        <v>0</v>
      </c>
      <c r="S247" s="4"/>
      <c r="AH247" s="4"/>
      <c r="AI247" s="7"/>
      <c r="AJ247" s="4"/>
      <c r="AK247" s="13"/>
      <c r="AL247" s="4"/>
      <c r="AM247" s="13"/>
      <c r="AN247" s="4"/>
      <c r="AO247" s="13"/>
      <c r="AP247" s="13"/>
      <c r="AQ247" s="4"/>
      <c r="AR247" s="4"/>
      <c r="AS247" s="4"/>
      <c r="AT247" s="13"/>
      <c r="AU247" s="4"/>
      <c r="AV247" s="18"/>
    </row>
    <row r="248" spans="1:48" x14ac:dyDescent="0.2">
      <c r="B248" s="1">
        <v>0</v>
      </c>
      <c r="C248" s="1">
        <v>0</v>
      </c>
      <c r="D248" s="4">
        <f>B246</f>
        <v>100</v>
      </c>
      <c r="E248" s="4">
        <f t="shared" ref="E248:P248" si="18">C246</f>
        <v>50.074074074074069</v>
      </c>
      <c r="F248" s="4">
        <f t="shared" si="18"/>
        <v>11.555555555555555</v>
      </c>
      <c r="G248" s="4">
        <f t="shared" si="18"/>
        <v>12.444444444444445</v>
      </c>
      <c r="H248" s="4">
        <f t="shared" si="18"/>
        <v>5.7481481481481485</v>
      </c>
      <c r="I248" s="4">
        <f t="shared" si="18"/>
        <v>1.7037037037037037</v>
      </c>
      <c r="J248" s="4">
        <f t="shared" si="18"/>
        <v>2.0666666666666664</v>
      </c>
      <c r="K248" s="4">
        <f t="shared" si="18"/>
        <v>1.5259259259259259</v>
      </c>
      <c r="L248" s="4">
        <f t="shared" si="18"/>
        <v>0.79259259259259263</v>
      </c>
      <c r="M248" s="4">
        <f t="shared" si="18"/>
        <v>0.15259259259259261</v>
      </c>
      <c r="N248" s="4">
        <f t="shared" si="18"/>
        <v>0.26740740740740737</v>
      </c>
      <c r="O248" s="4">
        <f t="shared" si="18"/>
        <v>0.22296296296296295</v>
      </c>
      <c r="P248" s="4">
        <f t="shared" si="18"/>
        <v>0.19037037037037036</v>
      </c>
      <c r="S248" s="4"/>
      <c r="AH248" s="4"/>
      <c r="AI248" s="7"/>
      <c r="AJ248" s="4"/>
      <c r="AK248" s="13"/>
      <c r="AL248" s="4"/>
      <c r="AM248" s="13"/>
      <c r="AN248" s="4"/>
      <c r="AO248" s="13"/>
      <c r="AP248" s="13"/>
      <c r="AQ248" s="4"/>
      <c r="AR248" s="4"/>
      <c r="AS248" s="4"/>
      <c r="AT248" s="13"/>
      <c r="AU248" s="4"/>
      <c r="AV248" s="18"/>
    </row>
    <row r="249" spans="1:48" x14ac:dyDescent="0.2">
      <c r="B249" s="1">
        <v>0</v>
      </c>
      <c r="C249" s="1">
        <v>0</v>
      </c>
      <c r="D249" s="1">
        <v>0</v>
      </c>
      <c r="E249" s="4">
        <f>B246</f>
        <v>100</v>
      </c>
      <c r="F249" s="4">
        <f t="shared" ref="F249:P249" si="19">C246</f>
        <v>50.074074074074069</v>
      </c>
      <c r="G249" s="4">
        <f t="shared" si="19"/>
        <v>11.555555555555555</v>
      </c>
      <c r="H249" s="4">
        <f t="shared" si="19"/>
        <v>12.444444444444445</v>
      </c>
      <c r="I249" s="4">
        <f t="shared" si="19"/>
        <v>5.7481481481481485</v>
      </c>
      <c r="J249" s="4">
        <f t="shared" si="19"/>
        <v>1.7037037037037037</v>
      </c>
      <c r="K249" s="4">
        <f t="shared" si="19"/>
        <v>2.0666666666666664</v>
      </c>
      <c r="L249" s="4">
        <f t="shared" si="19"/>
        <v>1.5259259259259259</v>
      </c>
      <c r="M249" s="4">
        <f t="shared" si="19"/>
        <v>0.79259259259259263</v>
      </c>
      <c r="N249" s="4">
        <f t="shared" si="19"/>
        <v>0.15259259259259261</v>
      </c>
      <c r="O249" s="4">
        <f t="shared" si="19"/>
        <v>0.26740740740740737</v>
      </c>
      <c r="P249" s="4">
        <f t="shared" si="19"/>
        <v>0.22296296296296295</v>
      </c>
      <c r="S249" s="4"/>
    </row>
    <row r="250" spans="1:48" x14ac:dyDescent="0.2">
      <c r="B250" s="1">
        <v>0</v>
      </c>
      <c r="C250" s="1">
        <v>0</v>
      </c>
      <c r="D250" s="1">
        <v>0</v>
      </c>
      <c r="E250" s="1">
        <v>0</v>
      </c>
      <c r="F250" s="4">
        <f>B246</f>
        <v>100</v>
      </c>
      <c r="G250" s="4">
        <f t="shared" ref="G250:P250" si="20">C246</f>
        <v>50.074074074074069</v>
      </c>
      <c r="H250" s="4">
        <f t="shared" si="20"/>
        <v>11.555555555555555</v>
      </c>
      <c r="I250" s="4">
        <f t="shared" si="20"/>
        <v>12.444444444444445</v>
      </c>
      <c r="J250" s="4">
        <f t="shared" si="20"/>
        <v>5.7481481481481485</v>
      </c>
      <c r="K250" s="4">
        <f t="shared" si="20"/>
        <v>1.7037037037037037</v>
      </c>
      <c r="L250" s="4">
        <f t="shared" si="20"/>
        <v>2.0666666666666664</v>
      </c>
      <c r="M250" s="4">
        <f t="shared" si="20"/>
        <v>1.5259259259259259</v>
      </c>
      <c r="N250" s="4">
        <f t="shared" si="20"/>
        <v>0.79259259259259263</v>
      </c>
      <c r="O250" s="4">
        <f t="shared" si="20"/>
        <v>0.15259259259259261</v>
      </c>
      <c r="P250" s="4">
        <f t="shared" si="20"/>
        <v>0.26740740740740737</v>
      </c>
      <c r="S250" s="4"/>
    </row>
    <row r="251" spans="1:48" x14ac:dyDescent="0.2"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4">
        <f>B246</f>
        <v>100</v>
      </c>
      <c r="H251" s="4">
        <f t="shared" ref="H251:P251" si="21">C246</f>
        <v>50.074074074074069</v>
      </c>
      <c r="I251" s="4">
        <f t="shared" si="21"/>
        <v>11.555555555555555</v>
      </c>
      <c r="J251" s="4">
        <f t="shared" si="21"/>
        <v>12.444444444444445</v>
      </c>
      <c r="K251" s="4">
        <f t="shared" si="21"/>
        <v>5.7481481481481485</v>
      </c>
      <c r="L251" s="4">
        <f t="shared" si="21"/>
        <v>1.7037037037037037</v>
      </c>
      <c r="M251" s="4">
        <f t="shared" si="21"/>
        <v>2.0666666666666664</v>
      </c>
      <c r="N251" s="4">
        <f t="shared" si="21"/>
        <v>1.5259259259259259</v>
      </c>
      <c r="O251" s="4">
        <f t="shared" si="21"/>
        <v>0.79259259259259263</v>
      </c>
      <c r="P251" s="4">
        <f t="shared" si="21"/>
        <v>0.15259259259259261</v>
      </c>
      <c r="S251" s="4"/>
    </row>
    <row r="252" spans="1:48" x14ac:dyDescent="0.2"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4">
        <f>B246</f>
        <v>100</v>
      </c>
      <c r="I252" s="4">
        <f t="shared" ref="I252:P252" si="22">C246</f>
        <v>50.074074074074069</v>
      </c>
      <c r="J252" s="4">
        <f t="shared" si="22"/>
        <v>11.555555555555555</v>
      </c>
      <c r="K252" s="4">
        <f t="shared" si="22"/>
        <v>12.444444444444445</v>
      </c>
      <c r="L252" s="4">
        <f t="shared" si="22"/>
        <v>5.7481481481481485</v>
      </c>
      <c r="M252" s="4">
        <f t="shared" si="22"/>
        <v>1.7037037037037037</v>
      </c>
      <c r="N252" s="4">
        <f t="shared" si="22"/>
        <v>2.0666666666666664</v>
      </c>
      <c r="O252" s="4">
        <f t="shared" si="22"/>
        <v>1.5259259259259259</v>
      </c>
      <c r="P252" s="4">
        <f t="shared" si="22"/>
        <v>0.79259259259259263</v>
      </c>
      <c r="S252" s="4"/>
    </row>
    <row r="253" spans="1:48" x14ac:dyDescent="0.2"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4">
        <f>B246</f>
        <v>100</v>
      </c>
      <c r="J253" s="4">
        <f t="shared" ref="J253:P253" si="23">C246</f>
        <v>50.074074074074069</v>
      </c>
      <c r="K253" s="4">
        <f t="shared" si="23"/>
        <v>11.555555555555555</v>
      </c>
      <c r="L253" s="4">
        <f t="shared" si="23"/>
        <v>12.444444444444445</v>
      </c>
      <c r="M253" s="4">
        <f t="shared" si="23"/>
        <v>5.7481481481481485</v>
      </c>
      <c r="N253" s="4">
        <f t="shared" si="23"/>
        <v>1.7037037037037037</v>
      </c>
      <c r="O253" s="4">
        <f t="shared" si="23"/>
        <v>2.0666666666666664</v>
      </c>
      <c r="P253" s="4">
        <f t="shared" si="23"/>
        <v>1.5259259259259259</v>
      </c>
      <c r="S253" s="4"/>
    </row>
    <row r="254" spans="1:48" x14ac:dyDescent="0.2"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4">
        <f>B246</f>
        <v>100</v>
      </c>
      <c r="K254" s="4">
        <f t="shared" ref="K254:P254" si="24">C246</f>
        <v>50.074074074074069</v>
      </c>
      <c r="L254" s="4">
        <f t="shared" si="24"/>
        <v>11.555555555555555</v>
      </c>
      <c r="M254" s="4">
        <f t="shared" si="24"/>
        <v>12.444444444444445</v>
      </c>
      <c r="N254" s="4">
        <f t="shared" si="24"/>
        <v>5.7481481481481485</v>
      </c>
      <c r="O254" s="4">
        <f t="shared" si="24"/>
        <v>1.7037037037037037</v>
      </c>
      <c r="P254" s="4">
        <f t="shared" si="24"/>
        <v>2.0666666666666664</v>
      </c>
      <c r="S254" s="4"/>
    </row>
    <row r="255" spans="1:48" x14ac:dyDescent="0.2"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4">
        <f t="shared" ref="K255:P255" si="25">B246</f>
        <v>100</v>
      </c>
      <c r="L255" s="4">
        <f t="shared" si="25"/>
        <v>50.074074074074069</v>
      </c>
      <c r="M255" s="4">
        <f t="shared" si="25"/>
        <v>11.555555555555555</v>
      </c>
      <c r="N255" s="4">
        <f t="shared" si="25"/>
        <v>12.444444444444445</v>
      </c>
      <c r="O255" s="4">
        <f t="shared" si="25"/>
        <v>5.7481481481481485</v>
      </c>
      <c r="P255" s="4">
        <f t="shared" si="25"/>
        <v>1.7037037037037037</v>
      </c>
      <c r="S255" s="4"/>
    </row>
    <row r="256" spans="1:48" x14ac:dyDescent="0.2"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4">
        <f>B246</f>
        <v>100</v>
      </c>
      <c r="M256" s="4">
        <f>C246</f>
        <v>50.074074074074069</v>
      </c>
      <c r="N256" s="4">
        <f>D246</f>
        <v>11.555555555555555</v>
      </c>
      <c r="O256" s="4">
        <f>E246</f>
        <v>12.444444444444445</v>
      </c>
      <c r="P256" s="4">
        <f>F246</f>
        <v>5.7481481481481485</v>
      </c>
      <c r="S256" s="4"/>
    </row>
    <row r="257" spans="1:19" x14ac:dyDescent="0.2"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4">
        <f>B246</f>
        <v>100</v>
      </c>
      <c r="N257" s="4">
        <f>C246</f>
        <v>50.074074074074069</v>
      </c>
      <c r="O257" s="4">
        <f>D246</f>
        <v>11.555555555555555</v>
      </c>
      <c r="P257" s="4">
        <f>E246</f>
        <v>12.444444444444445</v>
      </c>
      <c r="S257" s="4"/>
    </row>
    <row r="258" spans="1:19" x14ac:dyDescent="0.2"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4">
        <f>B246</f>
        <v>100</v>
      </c>
      <c r="O258" s="4">
        <f>C246</f>
        <v>50.074074074074069</v>
      </c>
      <c r="P258" s="4">
        <f>D246</f>
        <v>11.555555555555555</v>
      </c>
      <c r="S258" s="4"/>
    </row>
    <row r="259" spans="1:19" x14ac:dyDescent="0.2"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4">
        <f>B246</f>
        <v>100</v>
      </c>
      <c r="P259" s="4">
        <f>C246</f>
        <v>50.074074074074069</v>
      </c>
      <c r="S259" s="4"/>
    </row>
    <row r="260" spans="1:19" x14ac:dyDescent="0.2"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4">
        <f>B246</f>
        <v>100</v>
      </c>
      <c r="S260" s="4"/>
    </row>
    <row r="261" spans="1:19" x14ac:dyDescent="0.2">
      <c r="C261" s="4"/>
      <c r="S261" s="4"/>
    </row>
    <row r="262" spans="1:19" x14ac:dyDescent="0.2">
      <c r="C262" s="4"/>
      <c r="S262" s="4"/>
    </row>
    <row r="263" spans="1:19" x14ac:dyDescent="0.2">
      <c r="A263" s="1" t="s">
        <v>33</v>
      </c>
      <c r="B263" s="1">
        <f t="array" ref="B263:P277">MINVERSE(B246:P260)</f>
        <v>0.01</v>
      </c>
      <c r="C263" s="4">
        <v>-5.0074074074074075E-3</v>
      </c>
      <c r="D263" s="4">
        <v>1.3518573388203018E-3</v>
      </c>
      <c r="E263" s="4">
        <v>-1.342740744805162E-3</v>
      </c>
      <c r="F263" s="4">
        <v>5.6447958746427167E-4</v>
      </c>
      <c r="G263" s="4">
        <v>-1.7826508373573199E-4</v>
      </c>
      <c r="H263" s="4">
        <v>-7.9295800251031815E-6</v>
      </c>
      <c r="I263" s="4">
        <v>-4.063125323227659E-5</v>
      </c>
      <c r="J263" s="4">
        <v>3.0870146069151421E-6</v>
      </c>
      <c r="K263" s="4">
        <v>3.6316761422235154E-5</v>
      </c>
      <c r="L263" s="4">
        <v>-3.0983968544149794E-5</v>
      </c>
      <c r="M263" s="4">
        <v>8.148927420789588E-6</v>
      </c>
      <c r="N263" s="4">
        <v>-1.5533128601787973E-5</v>
      </c>
      <c r="O263" s="4">
        <v>2.0173405367175036E-5</v>
      </c>
      <c r="P263" s="4">
        <v>-8.3566293841066038E-6</v>
      </c>
      <c r="S263" s="4"/>
    </row>
    <row r="264" spans="1:19" x14ac:dyDescent="0.2">
      <c r="B264" s="1">
        <v>0</v>
      </c>
      <c r="C264" s="4">
        <v>0.01</v>
      </c>
      <c r="D264" s="4">
        <v>-5.0074074074074075E-3</v>
      </c>
      <c r="E264" s="4">
        <v>1.3518573388203018E-3</v>
      </c>
      <c r="F264" s="4">
        <v>-1.342740744805162E-3</v>
      </c>
      <c r="G264" s="4">
        <v>5.6447958746427167E-4</v>
      </c>
      <c r="H264" s="4">
        <v>-1.7826508373573199E-4</v>
      </c>
      <c r="I264" s="4">
        <v>-7.9295800251031815E-6</v>
      </c>
      <c r="J264" s="4">
        <v>-4.063125323227659E-5</v>
      </c>
      <c r="K264" s="4">
        <v>3.0870146069151421E-6</v>
      </c>
      <c r="L264" s="4">
        <v>3.6316761422235154E-5</v>
      </c>
      <c r="M264" s="4">
        <v>-3.0983968544149794E-5</v>
      </c>
      <c r="N264" s="4">
        <v>8.148927420789588E-6</v>
      </c>
      <c r="O264" s="4">
        <v>-1.5533128601787973E-5</v>
      </c>
      <c r="P264" s="4">
        <v>2.0173405367175036E-5</v>
      </c>
      <c r="S264" s="4"/>
    </row>
    <row r="265" spans="1:19" x14ac:dyDescent="0.2">
      <c r="B265" s="1">
        <v>0</v>
      </c>
      <c r="C265" s="4">
        <v>0</v>
      </c>
      <c r="D265" s="4">
        <v>0.01</v>
      </c>
      <c r="E265" s="4">
        <v>-5.0074074074074075E-3</v>
      </c>
      <c r="F265" s="4">
        <v>1.3518573388203018E-3</v>
      </c>
      <c r="G265" s="4">
        <v>-1.342740744805162E-3</v>
      </c>
      <c r="H265" s="4">
        <v>5.6447958746427167E-4</v>
      </c>
      <c r="I265" s="4">
        <v>-1.7826508373573199E-4</v>
      </c>
      <c r="J265" s="4">
        <v>-7.9295800251031815E-6</v>
      </c>
      <c r="K265" s="4">
        <v>-4.063125323227659E-5</v>
      </c>
      <c r="L265" s="4">
        <v>3.0870146069151421E-6</v>
      </c>
      <c r="M265" s="4">
        <v>3.6316761422235154E-5</v>
      </c>
      <c r="N265" s="4">
        <v>-3.0983968544149794E-5</v>
      </c>
      <c r="O265" s="4">
        <v>8.148927420789588E-6</v>
      </c>
      <c r="P265" s="4">
        <v>-1.5533128601787973E-5</v>
      </c>
      <c r="S265" s="4"/>
    </row>
    <row r="266" spans="1:19" x14ac:dyDescent="0.2">
      <c r="B266" s="1">
        <v>0</v>
      </c>
      <c r="C266" s="4">
        <v>0</v>
      </c>
      <c r="D266" s="4">
        <v>0</v>
      </c>
      <c r="E266" s="4">
        <v>0.01</v>
      </c>
      <c r="F266" s="4">
        <v>-5.0074074074074075E-3</v>
      </c>
      <c r="G266" s="4">
        <v>1.3518573388203018E-3</v>
      </c>
      <c r="H266" s="4">
        <v>-1.342740744805162E-3</v>
      </c>
      <c r="I266" s="4">
        <v>5.6447958746427167E-4</v>
      </c>
      <c r="J266" s="4">
        <v>-1.7826508373573199E-4</v>
      </c>
      <c r="K266" s="4">
        <v>-7.9295800251031815E-6</v>
      </c>
      <c r="L266" s="4">
        <v>-4.063125323227659E-5</v>
      </c>
      <c r="M266" s="4">
        <v>3.0870146069151421E-6</v>
      </c>
      <c r="N266" s="4">
        <v>3.6316761422235154E-5</v>
      </c>
      <c r="O266" s="4">
        <v>-3.0983968544149794E-5</v>
      </c>
      <c r="P266" s="4">
        <v>8.148927420789588E-6</v>
      </c>
      <c r="S266" s="4"/>
    </row>
    <row r="267" spans="1:19" x14ac:dyDescent="0.2">
      <c r="B267" s="1">
        <v>0</v>
      </c>
      <c r="C267" s="4">
        <v>0</v>
      </c>
      <c r="D267" s="4">
        <v>0</v>
      </c>
      <c r="E267" s="4">
        <v>0</v>
      </c>
      <c r="F267" s="4">
        <v>0.01</v>
      </c>
      <c r="G267" s="4">
        <v>-5.0074074074074075E-3</v>
      </c>
      <c r="H267" s="4">
        <v>1.3518573388203018E-3</v>
      </c>
      <c r="I267" s="4">
        <v>-1.342740744805162E-3</v>
      </c>
      <c r="J267" s="4">
        <v>5.6447958746427167E-4</v>
      </c>
      <c r="K267" s="4">
        <v>-1.7826508373573199E-4</v>
      </c>
      <c r="L267" s="4">
        <v>-7.9295800251031815E-6</v>
      </c>
      <c r="M267" s="4">
        <v>-4.063125323227659E-5</v>
      </c>
      <c r="N267" s="4">
        <v>3.0870146069151421E-6</v>
      </c>
      <c r="O267" s="4">
        <v>3.6316761422235154E-5</v>
      </c>
      <c r="P267" s="4">
        <v>-3.0983968544149794E-5</v>
      </c>
      <c r="S267" s="4"/>
    </row>
    <row r="268" spans="1:19" x14ac:dyDescent="0.2">
      <c r="B268" s="1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0.01</v>
      </c>
      <c r="H268" s="4">
        <v>-5.0074074074074075E-3</v>
      </c>
      <c r="I268" s="4">
        <v>1.3518573388203018E-3</v>
      </c>
      <c r="J268" s="4">
        <v>-1.342740744805162E-3</v>
      </c>
      <c r="K268" s="4">
        <v>5.6447958746427167E-4</v>
      </c>
      <c r="L268" s="4">
        <v>-1.7826508373573199E-4</v>
      </c>
      <c r="M268" s="4">
        <v>-7.9295800251031815E-6</v>
      </c>
      <c r="N268" s="4">
        <v>-4.063125323227659E-5</v>
      </c>
      <c r="O268" s="4">
        <v>3.0870146069151421E-6</v>
      </c>
      <c r="P268" s="4">
        <v>3.6316761422235154E-5</v>
      </c>
      <c r="S268" s="4"/>
    </row>
    <row r="269" spans="1:19" x14ac:dyDescent="0.2">
      <c r="B269" s="1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0.01</v>
      </c>
      <c r="I269" s="4">
        <v>-5.0074074074074075E-3</v>
      </c>
      <c r="J269" s="4">
        <v>1.3518573388203018E-3</v>
      </c>
      <c r="K269" s="4">
        <v>-1.342740744805162E-3</v>
      </c>
      <c r="L269" s="4">
        <v>5.6447958746427167E-4</v>
      </c>
      <c r="M269" s="4">
        <v>-1.7826508373573199E-4</v>
      </c>
      <c r="N269" s="4">
        <v>-7.9295800251031815E-6</v>
      </c>
      <c r="O269" s="4">
        <v>-4.063125323227659E-5</v>
      </c>
      <c r="P269" s="4">
        <v>3.0870146069151421E-6</v>
      </c>
      <c r="S269" s="4"/>
    </row>
    <row r="270" spans="1:19" x14ac:dyDescent="0.2">
      <c r="B270" s="1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0.01</v>
      </c>
      <c r="J270" s="4">
        <v>-5.0074074074074075E-3</v>
      </c>
      <c r="K270" s="4">
        <v>1.3518573388203018E-3</v>
      </c>
      <c r="L270" s="4">
        <v>-1.342740744805162E-3</v>
      </c>
      <c r="M270" s="4">
        <v>5.6447958746427167E-4</v>
      </c>
      <c r="N270" s="4">
        <v>-1.7826508373573199E-4</v>
      </c>
      <c r="O270" s="4">
        <v>-7.9295800251031815E-6</v>
      </c>
      <c r="P270" s="4">
        <v>-4.063125323227659E-5</v>
      </c>
      <c r="S270" s="4"/>
    </row>
    <row r="271" spans="1:19" x14ac:dyDescent="0.2">
      <c r="B271" s="1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0.01</v>
      </c>
      <c r="K271" s="4">
        <v>-5.0074074074074075E-3</v>
      </c>
      <c r="L271" s="4">
        <v>1.3518573388203018E-3</v>
      </c>
      <c r="M271" s="4">
        <v>-1.342740744805162E-3</v>
      </c>
      <c r="N271" s="4">
        <v>5.6447958746427167E-4</v>
      </c>
      <c r="O271" s="4">
        <v>-1.7826508373573199E-4</v>
      </c>
      <c r="P271" s="4">
        <v>-7.9295800251031815E-6</v>
      </c>
      <c r="S271" s="4"/>
    </row>
    <row r="272" spans="1:19" x14ac:dyDescent="0.2">
      <c r="B272" s="1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0.01</v>
      </c>
      <c r="L272" s="4">
        <v>-5.0074074074074075E-3</v>
      </c>
      <c r="M272" s="4">
        <v>1.3518573388203018E-3</v>
      </c>
      <c r="N272" s="4">
        <v>-1.342740744805162E-3</v>
      </c>
      <c r="O272" s="4">
        <v>5.6447958746427167E-4</v>
      </c>
      <c r="P272" s="4">
        <v>-1.7826508373573199E-4</v>
      </c>
      <c r="S272" s="4"/>
    </row>
    <row r="273" spans="2:19" x14ac:dyDescent="0.2">
      <c r="B273" s="1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0.01</v>
      </c>
      <c r="M273" s="4">
        <v>-5.0074074074074075E-3</v>
      </c>
      <c r="N273" s="4">
        <v>1.3518573388203018E-3</v>
      </c>
      <c r="O273" s="4">
        <v>-1.342740744805162E-3</v>
      </c>
      <c r="P273" s="4">
        <v>5.6447958746427167E-4</v>
      </c>
      <c r="S273" s="4"/>
    </row>
    <row r="274" spans="2:19" x14ac:dyDescent="0.2">
      <c r="B274" s="1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0.01</v>
      </c>
      <c r="N274" s="4">
        <v>-5.0074074074074075E-3</v>
      </c>
      <c r="O274" s="4">
        <v>1.3518573388203018E-3</v>
      </c>
      <c r="P274" s="4">
        <v>-1.342740744805162E-3</v>
      </c>
      <c r="S274" s="4"/>
    </row>
    <row r="275" spans="2:19" x14ac:dyDescent="0.2">
      <c r="B275" s="1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0.01</v>
      </c>
      <c r="O275" s="4">
        <v>-5.0074074074074075E-3</v>
      </c>
      <c r="P275" s="4">
        <v>1.3518573388203018E-3</v>
      </c>
      <c r="S275" s="4"/>
    </row>
    <row r="276" spans="2:19" x14ac:dyDescent="0.2">
      <c r="B276" s="1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0.01</v>
      </c>
      <c r="P276" s="4">
        <v>-5.0074074074074075E-3</v>
      </c>
      <c r="S276" s="4"/>
    </row>
    <row r="277" spans="2:19" x14ac:dyDescent="0.2">
      <c r="B277" s="1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0.01</v>
      </c>
      <c r="S277" s="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36"/>
  <sheetViews>
    <sheetView zoomScale="89" workbookViewId="0">
      <selection activeCell="A77" sqref="A77:Q93"/>
    </sheetView>
  </sheetViews>
  <sheetFormatPr baseColWidth="10" defaultColWidth="9.1640625" defaultRowHeight="15" x14ac:dyDescent="0.2"/>
  <cols>
    <col min="1" max="16384" width="9.1640625" style="1"/>
  </cols>
  <sheetData>
    <row r="1" spans="1:12" x14ac:dyDescent="0.2">
      <c r="A1" s="4"/>
      <c r="B1" s="4"/>
      <c r="C1" s="4" t="s">
        <v>35</v>
      </c>
      <c r="D1" s="4"/>
      <c r="E1" s="4" t="s">
        <v>36</v>
      </c>
      <c r="F1" s="4"/>
      <c r="G1" s="4"/>
      <c r="H1" s="4"/>
      <c r="I1" s="4"/>
      <c r="J1" s="4"/>
      <c r="K1" s="4"/>
      <c r="L1" s="4"/>
    </row>
    <row r="2" spans="1: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">
      <c r="A3" s="4"/>
      <c r="B3" s="4"/>
      <c r="C3" s="4" t="s">
        <v>17</v>
      </c>
      <c r="D3" s="20" t="s">
        <v>18</v>
      </c>
      <c r="E3" s="4" t="s">
        <v>19</v>
      </c>
      <c r="F3" s="20" t="s">
        <v>20</v>
      </c>
      <c r="G3" s="4" t="s">
        <v>21</v>
      </c>
      <c r="H3" s="20" t="s">
        <v>22</v>
      </c>
      <c r="I3" s="20" t="s">
        <v>23</v>
      </c>
      <c r="J3" s="4" t="s">
        <v>24</v>
      </c>
      <c r="K3" s="4" t="s">
        <v>25</v>
      </c>
      <c r="L3" s="4" t="s">
        <v>26</v>
      </c>
    </row>
    <row r="4" spans="1:12" x14ac:dyDescent="0.2">
      <c r="A4" s="4" t="s">
        <v>39</v>
      </c>
      <c r="B4" s="4" t="s">
        <v>42</v>
      </c>
      <c r="C4" s="4">
        <v>100.07860426511243</v>
      </c>
      <c r="D4" s="20">
        <v>9.0527909783204958E-4</v>
      </c>
      <c r="E4" s="4">
        <v>-0.30580080211513228</v>
      </c>
      <c r="F4" s="20">
        <v>-0.70588789051046685</v>
      </c>
      <c r="G4" s="4">
        <v>0.46135693956034973</v>
      </c>
      <c r="H4" s="20">
        <v>0.15250973431920817</v>
      </c>
      <c r="I4" s="20">
        <v>0.70089904725257135</v>
      </c>
      <c r="J4" s="4">
        <v>-0.46243834735025169</v>
      </c>
      <c r="K4" s="4">
        <v>0.29810059569871045</v>
      </c>
      <c r="L4" s="4">
        <v>-0.21824882106525656</v>
      </c>
    </row>
    <row r="5" spans="1:12" x14ac:dyDescent="0.2">
      <c r="A5" s="4" t="s">
        <v>40</v>
      </c>
      <c r="B5" s="4"/>
      <c r="C5" s="4">
        <v>98.080031567885271</v>
      </c>
      <c r="D5" s="20">
        <v>1.9659172037382315</v>
      </c>
      <c r="E5" s="4">
        <v>-0.10793064955561672</v>
      </c>
      <c r="F5" s="20">
        <v>-0.60542990030238941</v>
      </c>
      <c r="G5" s="4">
        <v>-0.25902351704286286</v>
      </c>
      <c r="H5" s="20">
        <v>0.81243190777526375</v>
      </c>
      <c r="I5" s="20">
        <v>0.57652668544015351</v>
      </c>
      <c r="J5" s="4">
        <v>-0.61493957592528181</v>
      </c>
      <c r="K5" s="4">
        <v>0.49258125074949038</v>
      </c>
      <c r="L5" s="4">
        <v>-0.34016497276224789</v>
      </c>
    </row>
    <row r="6" spans="1:12" x14ac:dyDescent="0.2">
      <c r="A6" s="4" t="s">
        <v>41</v>
      </c>
      <c r="B6" s="4"/>
      <c r="C6" s="4">
        <v>99.00766935017262</v>
      </c>
      <c r="D6" s="20">
        <v>1.7775549548051761</v>
      </c>
      <c r="E6" s="4">
        <v>-0.51632092950112074</v>
      </c>
      <c r="F6" s="20">
        <v>-0.31607597444133623</v>
      </c>
      <c r="G6" s="4">
        <v>0.16008665432169339</v>
      </c>
      <c r="H6" s="20">
        <v>0.19011731088978853</v>
      </c>
      <c r="I6" s="20">
        <v>0.18434890148890576</v>
      </c>
      <c r="J6" s="4">
        <v>-0.32536349057859903</v>
      </c>
      <c r="K6" s="4">
        <v>-0.35582131714698378</v>
      </c>
      <c r="L6" s="4">
        <v>0.19380453998984856</v>
      </c>
    </row>
    <row r="7" spans="1:12" x14ac:dyDescent="0.2">
      <c r="A7" s="4" t="s">
        <v>40</v>
      </c>
      <c r="B7" s="4" t="s">
        <v>43</v>
      </c>
      <c r="C7" s="4">
        <v>97.576807413377438</v>
      </c>
      <c r="D7" s="20">
        <v>2.4399301188988285</v>
      </c>
      <c r="E7" s="4">
        <v>-0.6206642425581046</v>
      </c>
      <c r="F7" s="20">
        <v>-0.78008353219644488</v>
      </c>
      <c r="G7" s="4">
        <v>0.24525042170699418</v>
      </c>
      <c r="H7" s="20">
        <v>0.70075642559643392</v>
      </c>
      <c r="I7" s="20">
        <v>0.89732358807898693</v>
      </c>
      <c r="J7" s="4">
        <v>-0.32289066763105995</v>
      </c>
      <c r="K7" s="4">
        <v>1.2852643671361835E-2</v>
      </c>
      <c r="L7" s="4">
        <v>-0.14928216894444418</v>
      </c>
    </row>
    <row r="8" spans="1:12" x14ac:dyDescent="0.2">
      <c r="A8" s="4" t="s">
        <v>40</v>
      </c>
      <c r="B8" s="4"/>
      <c r="C8" s="4">
        <v>97.850915502613702</v>
      </c>
      <c r="D8" s="20">
        <v>1.7222918971752279</v>
      </c>
      <c r="E8" s="4">
        <v>-0.54223664344979694</v>
      </c>
      <c r="F8" s="20">
        <v>-0.26693025491036115</v>
      </c>
      <c r="G8" s="4">
        <v>0.41758998865899299</v>
      </c>
      <c r="H8" s="20">
        <v>0.22293687740583246</v>
      </c>
      <c r="I8" s="20">
        <v>1.095091180539377</v>
      </c>
      <c r="J8" s="4">
        <v>-0.59613056648795104</v>
      </c>
      <c r="K8" s="4">
        <v>0.49096850112890006</v>
      </c>
      <c r="L8" s="4">
        <v>-0.39449648267389276</v>
      </c>
    </row>
    <row r="9" spans="1:12" x14ac:dyDescent="0.2">
      <c r="A9" s="4" t="s">
        <v>47</v>
      </c>
      <c r="B9" s="4"/>
      <c r="C9" s="4">
        <v>98.998526926464265</v>
      </c>
      <c r="D9" s="20">
        <v>1.8189379551117619</v>
      </c>
      <c r="E9" s="4">
        <v>-0.31649845877203087</v>
      </c>
      <c r="F9" s="20">
        <v>-1.2018335166650349</v>
      </c>
      <c r="G9" s="4">
        <v>0.29797157241566402</v>
      </c>
      <c r="H9" s="20">
        <v>2.6631197293128354E-2</v>
      </c>
      <c r="I9" s="20">
        <v>1.0988729027351338</v>
      </c>
      <c r="J9" s="4">
        <v>-0.72154183239729253</v>
      </c>
      <c r="K9" s="4">
        <v>0.17363422582934079</v>
      </c>
      <c r="L9" s="4">
        <v>-0.17470097201491994</v>
      </c>
    </row>
    <row r="10" spans="1:12" x14ac:dyDescent="0.2">
      <c r="A10" s="4" t="s">
        <v>48</v>
      </c>
      <c r="B10" s="4" t="s">
        <v>44</v>
      </c>
      <c r="C10" s="4">
        <v>97.228488724315341</v>
      </c>
      <c r="D10" s="20">
        <v>2.3671200081000756</v>
      </c>
      <c r="E10" s="4">
        <v>-1.1408035231605953</v>
      </c>
      <c r="F10" s="20">
        <v>1.1595686676394574</v>
      </c>
      <c r="G10" s="4">
        <v>-0.71619762969571066</v>
      </c>
      <c r="H10" s="20">
        <v>0.82254555854014577</v>
      </c>
      <c r="I10" s="20">
        <v>0.70541991981308905</v>
      </c>
      <c r="J10" s="4">
        <v>-0.3003611704978994</v>
      </c>
      <c r="K10" s="4">
        <v>5.4240130792697697E-2</v>
      </c>
      <c r="L10" s="4">
        <v>-0.18002068584658903</v>
      </c>
    </row>
    <row r="11" spans="1:12" x14ac:dyDescent="0.2">
      <c r="A11" s="4" t="s">
        <v>49</v>
      </c>
      <c r="B11" s="4"/>
      <c r="C11" s="4">
        <v>95.917936030647041</v>
      </c>
      <c r="D11" s="20">
        <v>1.8031127999987004</v>
      </c>
      <c r="E11" s="4">
        <v>-0.29965432735430558</v>
      </c>
      <c r="F11" s="20">
        <v>1.2390498498674578</v>
      </c>
      <c r="G11" s="4">
        <v>-0.3484512494233406</v>
      </c>
      <c r="H11" s="20">
        <v>0.67370010756272203</v>
      </c>
      <c r="I11" s="20">
        <v>1.9907689953205865</v>
      </c>
      <c r="J11" s="4">
        <v>-0.82024025241308074</v>
      </c>
      <c r="K11" s="4">
        <v>0.34529704258954547</v>
      </c>
      <c r="L11" s="4">
        <v>-0.50151899679531831</v>
      </c>
    </row>
    <row r="12" spans="1:12" x14ac:dyDescent="0.2">
      <c r="A12" s="4" t="s">
        <v>50</v>
      </c>
      <c r="B12" s="4"/>
      <c r="C12" s="4">
        <v>95.63592537377879</v>
      </c>
      <c r="D12" s="20">
        <v>4.9816863368734792</v>
      </c>
      <c r="E12" s="4">
        <v>-1.1952210982552418</v>
      </c>
      <c r="F12" s="20">
        <v>0.3166548057401018</v>
      </c>
      <c r="G12" s="4">
        <v>-0.89560239965191613</v>
      </c>
      <c r="H12" s="20">
        <v>0.62893237785226352</v>
      </c>
      <c r="I12" s="20">
        <v>1.0562844539714618</v>
      </c>
      <c r="J12" s="4">
        <v>-0.42970382707831395</v>
      </c>
      <c r="K12" s="4">
        <v>0.16110356374248239</v>
      </c>
      <c r="L12" s="4">
        <v>-0.26005958697309339</v>
      </c>
    </row>
    <row r="13" spans="1:12" x14ac:dyDescent="0.2">
      <c r="A13" s="4" t="s">
        <v>51</v>
      </c>
      <c r="B13" s="4" t="s">
        <v>45</v>
      </c>
      <c r="C13" s="4">
        <v>91.701130602652881</v>
      </c>
      <c r="D13" s="20">
        <v>3.8869671178810119</v>
      </c>
      <c r="E13" s="4">
        <v>-1.3413615342608922</v>
      </c>
      <c r="F13" s="20">
        <v>4.7818553546263951</v>
      </c>
      <c r="G13" s="4">
        <v>-2.6928854831131375</v>
      </c>
      <c r="H13" s="20">
        <v>1.4139191386397698</v>
      </c>
      <c r="I13" s="20">
        <v>4.0391720821015582</v>
      </c>
      <c r="J13" s="4">
        <v>-1.3363395469422215</v>
      </c>
      <c r="K13" s="4">
        <v>0.5426283168014403</v>
      </c>
      <c r="L13" s="4">
        <v>-0.99508604838683556</v>
      </c>
    </row>
    <row r="14" spans="1:12" x14ac:dyDescent="0.2">
      <c r="A14" s="4" t="s">
        <v>49</v>
      </c>
      <c r="B14" s="4"/>
      <c r="C14" s="4">
        <v>93.014233247500883</v>
      </c>
      <c r="D14" s="20">
        <v>3.6485364309746027</v>
      </c>
      <c r="E14" s="4">
        <v>-1.5955169358956294</v>
      </c>
      <c r="F14" s="20">
        <v>4.2404407693055148</v>
      </c>
      <c r="G14" s="4">
        <v>-2.0380787779352083</v>
      </c>
      <c r="H14" s="20">
        <v>1.4555325103070635</v>
      </c>
      <c r="I14" s="20">
        <v>3.0827945205868788</v>
      </c>
      <c r="J14" s="4">
        <v>-1.5784002890989592</v>
      </c>
      <c r="K14" s="4">
        <v>0.60630935041259459</v>
      </c>
      <c r="L14" s="4">
        <v>-0.83585082615773332</v>
      </c>
    </row>
    <row r="15" spans="1:12" x14ac:dyDescent="0.2">
      <c r="A15" s="4" t="s">
        <v>52</v>
      </c>
      <c r="B15" s="4"/>
      <c r="C15" s="4">
        <v>96.447204484137529</v>
      </c>
      <c r="D15" s="20">
        <v>2.5821645675922325</v>
      </c>
      <c r="E15" s="4">
        <v>-1.7827598476531137</v>
      </c>
      <c r="F15" s="20">
        <v>2.1501324189758084</v>
      </c>
      <c r="G15" s="4">
        <v>-0.75553437569133519</v>
      </c>
      <c r="H15" s="20">
        <v>1.039602263745298</v>
      </c>
      <c r="I15" s="20">
        <v>1.2242000686227925</v>
      </c>
      <c r="J15" s="4">
        <v>-0.65828265127781616</v>
      </c>
      <c r="K15" s="4">
        <v>-4.9922999766119684E-2</v>
      </c>
      <c r="L15" s="4">
        <v>-0.1968039286852814</v>
      </c>
    </row>
    <row r="16" spans="1:12" x14ac:dyDescent="0.2">
      <c r="A16" s="4" t="s">
        <v>53</v>
      </c>
      <c r="B16" s="4" t="s">
        <v>46</v>
      </c>
      <c r="C16" s="4">
        <v>87.009366328050618</v>
      </c>
      <c r="D16" s="20">
        <v>6.2745482888017445</v>
      </c>
      <c r="E16" s="4">
        <v>-2.5958903638027429</v>
      </c>
      <c r="F16" s="20">
        <v>8.4214317138571761</v>
      </c>
      <c r="G16" s="4">
        <v>-3.9650354989058374</v>
      </c>
      <c r="H16" s="20">
        <v>1.9285489193556062</v>
      </c>
      <c r="I16" s="20">
        <v>5.7598825227669606</v>
      </c>
      <c r="J16" s="4">
        <v>-2.1032136793501208</v>
      </c>
      <c r="K16" s="4">
        <v>0.59488780061550672</v>
      </c>
      <c r="L16" s="4">
        <v>-1.3245260313889062</v>
      </c>
    </row>
    <row r="17" spans="1:17" x14ac:dyDescent="0.2">
      <c r="A17" s="4" t="s">
        <v>54</v>
      </c>
      <c r="B17" s="4"/>
      <c r="C17" s="4">
        <v>86.116819773434614</v>
      </c>
      <c r="D17" s="20">
        <v>5.795612471155219</v>
      </c>
      <c r="E17" s="4">
        <v>-2.2213567550815374</v>
      </c>
      <c r="F17" s="20">
        <v>9.3464401811792079</v>
      </c>
      <c r="G17" s="4">
        <v>-4.2509914284127603</v>
      </c>
      <c r="H17" s="20">
        <v>1.984687848434594</v>
      </c>
      <c r="I17" s="20">
        <v>5.9473765463834267</v>
      </c>
      <c r="J17" s="4">
        <v>-1.8563675627326179</v>
      </c>
      <c r="K17" s="4">
        <v>0.49279020418351738</v>
      </c>
      <c r="L17" s="4">
        <v>-1.3550112785436768</v>
      </c>
    </row>
    <row r="18" spans="1:17" x14ac:dyDescent="0.2">
      <c r="A18" s="4" t="s">
        <v>55</v>
      </c>
      <c r="B18" s="4"/>
      <c r="C18" s="4">
        <v>96.610988042863994</v>
      </c>
      <c r="D18" s="20">
        <v>2.2116400325383907</v>
      </c>
      <c r="E18" s="4">
        <v>-1.5837117149411206</v>
      </c>
      <c r="F18" s="20">
        <v>1.3722719982668456</v>
      </c>
      <c r="G18" s="4">
        <v>-0.51760474464473061</v>
      </c>
      <c r="H18" s="20">
        <v>1.2461101650213007</v>
      </c>
      <c r="I18" s="20">
        <v>2.3725288120326917</v>
      </c>
      <c r="J18" s="4">
        <v>-1.2085211560724123</v>
      </c>
      <c r="K18" s="4">
        <v>-0.34039467907955873</v>
      </c>
      <c r="L18" s="4">
        <v>-0.16330675598540506</v>
      </c>
    </row>
    <row r="19" spans="1:17" x14ac:dyDescent="0.2">
      <c r="A19" s="4"/>
      <c r="B19" s="4"/>
      <c r="C19" s="4"/>
      <c r="D19" s="20"/>
      <c r="E19" s="4"/>
      <c r="F19" s="20"/>
      <c r="G19" s="4"/>
      <c r="H19" s="20"/>
      <c r="I19" s="20"/>
      <c r="J19" s="4"/>
      <c r="K19" s="4"/>
      <c r="L19" s="4"/>
    </row>
    <row r="20" spans="1:17" x14ac:dyDescent="0.2">
      <c r="A20" s="4"/>
      <c r="B20" s="4"/>
      <c r="C20" s="4"/>
      <c r="D20" s="20"/>
      <c r="E20" s="4"/>
      <c r="F20" s="20"/>
      <c r="G20" s="4"/>
      <c r="H20" s="20"/>
      <c r="I20" s="20"/>
      <c r="J20" s="4"/>
      <c r="K20" s="4"/>
      <c r="L20" s="4"/>
    </row>
    <row r="21" spans="1:17" x14ac:dyDescent="0.2">
      <c r="A21" s="4"/>
      <c r="B21" s="4"/>
      <c r="C21" s="4"/>
      <c r="D21" s="20"/>
      <c r="E21" s="4"/>
      <c r="F21" s="20"/>
      <c r="G21" s="4"/>
      <c r="H21" s="20"/>
      <c r="I21" s="20"/>
      <c r="J21" s="4"/>
      <c r="K21" s="4"/>
      <c r="L21" s="4"/>
    </row>
    <row r="22" spans="1:17" x14ac:dyDescent="0.2">
      <c r="A22" s="4"/>
      <c r="B22" s="4"/>
      <c r="C22" s="4"/>
      <c r="D22" s="20"/>
      <c r="E22" s="4"/>
      <c r="F22" s="20"/>
      <c r="G22" s="4"/>
      <c r="H22" s="20"/>
      <c r="I22" s="20"/>
      <c r="J22" s="4"/>
      <c r="K22" s="4"/>
      <c r="L22" s="4"/>
    </row>
    <row r="23" spans="1:17" x14ac:dyDescent="0.2">
      <c r="A23" s="4"/>
      <c r="B23" s="4"/>
      <c r="C23" s="4"/>
      <c r="D23" s="20"/>
      <c r="E23" s="4"/>
      <c r="F23" s="20"/>
      <c r="G23" s="4"/>
      <c r="H23" s="20"/>
      <c r="I23" s="20"/>
      <c r="J23" s="4"/>
      <c r="K23" s="4"/>
      <c r="L23" s="4"/>
    </row>
    <row r="24" spans="1:17" x14ac:dyDescent="0.2">
      <c r="A24" s="4"/>
      <c r="B24" s="4"/>
      <c r="C24" s="4"/>
      <c r="D24" s="20"/>
      <c r="E24" s="4"/>
      <c r="F24" s="20"/>
      <c r="G24" s="4"/>
      <c r="H24" s="20"/>
      <c r="I24" s="20"/>
      <c r="J24" s="4"/>
      <c r="K24" s="4"/>
      <c r="L24" s="4"/>
    </row>
    <row r="25" spans="1:17" x14ac:dyDescent="0.2">
      <c r="A25" s="4"/>
      <c r="B25" s="4"/>
      <c r="C25" s="4"/>
      <c r="D25" s="20"/>
      <c r="E25" s="4"/>
      <c r="F25" s="20"/>
      <c r="G25" s="4"/>
      <c r="H25" s="20"/>
      <c r="I25" s="20"/>
      <c r="J25" s="4"/>
      <c r="K25" s="4"/>
      <c r="L25" s="4"/>
    </row>
    <row r="26" spans="1:17" x14ac:dyDescent="0.2">
      <c r="A26" s="4"/>
      <c r="B26" s="4"/>
      <c r="C26" s="4"/>
      <c r="D26" s="20"/>
      <c r="E26" s="4"/>
      <c r="F26" s="20"/>
      <c r="G26" s="4"/>
      <c r="H26" s="20"/>
      <c r="I26" s="20"/>
      <c r="J26" s="4"/>
      <c r="K26" s="4"/>
      <c r="L26" s="4"/>
    </row>
    <row r="27" spans="1:17" x14ac:dyDescent="0.2">
      <c r="A27" s="4"/>
      <c r="B27" s="4"/>
      <c r="C27" s="4"/>
      <c r="D27" s="20"/>
      <c r="E27" s="4"/>
      <c r="F27" s="20"/>
      <c r="G27" s="4"/>
      <c r="H27" s="20"/>
      <c r="I27" s="20"/>
      <c r="J27" s="4"/>
      <c r="K27" s="4"/>
      <c r="L27" s="4"/>
    </row>
    <row r="28" spans="1:17" x14ac:dyDescent="0.2">
      <c r="A28" s="23" t="s">
        <v>37</v>
      </c>
      <c r="B28" s="23"/>
      <c r="C28" s="23"/>
      <c r="D28" s="20"/>
      <c r="E28" s="4"/>
      <c r="F28" s="20"/>
      <c r="G28" s="4"/>
      <c r="H28" s="20"/>
      <c r="I28" s="20"/>
      <c r="J28" s="4"/>
      <c r="K28" s="4"/>
      <c r="L28" s="4"/>
    </row>
    <row r="29" spans="1:17" x14ac:dyDescent="0.2">
      <c r="D29" s="21"/>
      <c r="F29" s="21"/>
      <c r="H29" s="21"/>
      <c r="I29" s="21"/>
    </row>
    <row r="30" spans="1:17" x14ac:dyDescent="0.2">
      <c r="A30" s="4"/>
      <c r="B30" s="4"/>
      <c r="C30" s="4" t="s">
        <v>17</v>
      </c>
      <c r="D30" s="20" t="s">
        <v>18</v>
      </c>
      <c r="E30" s="4" t="s">
        <v>19</v>
      </c>
      <c r="F30" s="20" t="s">
        <v>20</v>
      </c>
      <c r="G30" s="4" t="s">
        <v>21</v>
      </c>
      <c r="H30" s="20" t="s">
        <v>22</v>
      </c>
      <c r="I30" s="20" t="s">
        <v>23</v>
      </c>
      <c r="J30" s="4" t="s">
        <v>24</v>
      </c>
      <c r="K30" s="4" t="s">
        <v>25</v>
      </c>
      <c r="L30" s="4" t="s">
        <v>26</v>
      </c>
      <c r="M30" s="20" t="s">
        <v>27</v>
      </c>
      <c r="N30" s="4" t="s">
        <v>28</v>
      </c>
      <c r="O30" s="4" t="s">
        <v>29</v>
      </c>
      <c r="P30" s="4" t="s">
        <v>30</v>
      </c>
      <c r="Q30" s="4" t="s">
        <v>31</v>
      </c>
    </row>
    <row r="31" spans="1:17" x14ac:dyDescent="0.2">
      <c r="A31" s="4" t="s">
        <v>39</v>
      </c>
      <c r="B31" s="4" t="s">
        <v>42</v>
      </c>
      <c r="C31" s="4">
        <v>97.059914308838216</v>
      </c>
      <c r="D31" s="20">
        <v>2.4596543554064514</v>
      </c>
      <c r="E31" s="4">
        <v>-1.1702863578337568</v>
      </c>
      <c r="F31" s="20">
        <v>1.5641120528127839</v>
      </c>
      <c r="G31" s="4">
        <v>-0.70713594343735242</v>
      </c>
      <c r="H31" s="20">
        <v>0.15590092399121785</v>
      </c>
      <c r="I31" s="20">
        <v>0.52359226493374655</v>
      </c>
      <c r="J31" s="4">
        <v>-6.650106790600456E-2</v>
      </c>
      <c r="K31" s="4">
        <v>8.7501135408441424E-3</v>
      </c>
      <c r="L31" s="4">
        <v>-5.6990865011010937E-2</v>
      </c>
      <c r="M31" s="20">
        <v>0.27162715556512451</v>
      </c>
      <c r="N31" s="4">
        <v>-6.0685486944868444E-2</v>
      </c>
      <c r="O31" s="4">
        <v>4.6267421640747153E-2</v>
      </c>
      <c r="P31" s="4">
        <v>-2.5726375725581417E-2</v>
      </c>
      <c r="Q31" s="4">
        <v>-2.492499870600037E-3</v>
      </c>
    </row>
    <row r="32" spans="1:17" x14ac:dyDescent="0.2">
      <c r="A32" s="4" t="s">
        <v>40</v>
      </c>
      <c r="B32" s="4"/>
      <c r="C32" s="4">
        <v>97.674441324601091</v>
      </c>
      <c r="D32" s="20">
        <v>1.4005411966909753</v>
      </c>
      <c r="E32" s="4">
        <v>-0.66468856456329384</v>
      </c>
      <c r="F32" s="20">
        <v>1.530424053212788</v>
      </c>
      <c r="G32" s="4">
        <v>-0.55086827879607447</v>
      </c>
      <c r="H32" s="20">
        <v>4.9660961524990201E-2</v>
      </c>
      <c r="I32" s="20">
        <v>0.51743127856231552</v>
      </c>
      <c r="J32" s="4">
        <v>-0.12318691554773772</v>
      </c>
      <c r="K32" s="4">
        <v>5.7145476094236661E-2</v>
      </c>
      <c r="L32" s="4">
        <v>-7.1006073968027161E-2</v>
      </c>
      <c r="M32" s="20">
        <v>0.25217011471954281</v>
      </c>
      <c r="N32" s="4">
        <v>-9.2592054195255305E-2</v>
      </c>
      <c r="O32" s="4">
        <v>4.5083173829078359E-2</v>
      </c>
      <c r="P32" s="4">
        <v>-2.7084491673686074E-2</v>
      </c>
      <c r="Q32" s="4">
        <v>2.5287995090753513E-3</v>
      </c>
    </row>
    <row r="33" spans="1:17" ht="17.25" customHeight="1" x14ac:dyDescent="0.2">
      <c r="A33" s="4" t="s">
        <v>41</v>
      </c>
      <c r="B33" s="4"/>
      <c r="C33" s="4">
        <v>98.415486870382708</v>
      </c>
      <c r="D33" s="20">
        <v>1.4338285380782616</v>
      </c>
      <c r="E33" s="4">
        <v>-0.68674594990025917</v>
      </c>
      <c r="F33" s="20">
        <v>0.93170437716847909</v>
      </c>
      <c r="G33" s="4">
        <v>-0.48163806876212811</v>
      </c>
      <c r="H33" s="20">
        <v>0.10055750426288723</v>
      </c>
      <c r="I33" s="20">
        <v>0.20090601792578344</v>
      </c>
      <c r="J33" s="4">
        <v>3.9844838173136009E-3</v>
      </c>
      <c r="K33" s="4">
        <v>7.6852663978245897E-3</v>
      </c>
      <c r="L33" s="4">
        <v>-2.792720882691203E-2</v>
      </c>
      <c r="M33" s="20">
        <v>0.13433904107867836</v>
      </c>
      <c r="N33" s="4">
        <v>-4.887518735159313E-2</v>
      </c>
      <c r="O33" s="4">
        <v>2.2884305764702365E-2</v>
      </c>
      <c r="P33" s="4">
        <v>-1.1515423126651626E-3</v>
      </c>
      <c r="Q33" s="4">
        <v>-5.0384477231066637E-3</v>
      </c>
    </row>
    <row r="34" spans="1:17" x14ac:dyDescent="0.2">
      <c r="A34" s="4" t="s">
        <v>40</v>
      </c>
      <c r="B34" s="4" t="s">
        <v>43</v>
      </c>
      <c r="C34" s="4">
        <v>97.634230763745705</v>
      </c>
      <c r="D34" s="20">
        <v>1.4072933644254411</v>
      </c>
      <c r="E34" s="4">
        <v>-0.56681421037594171</v>
      </c>
      <c r="F34" s="20">
        <v>1.3174998456215061</v>
      </c>
      <c r="G34" s="4">
        <v>-0.58784112271753941</v>
      </c>
      <c r="H34" s="20">
        <v>9.973344013185545E-2</v>
      </c>
      <c r="I34" s="20">
        <v>0.71673277400900404</v>
      </c>
      <c r="J34" s="4">
        <v>-0.15822576423032364</v>
      </c>
      <c r="K34" s="4">
        <v>1.8012420027828505E-2</v>
      </c>
      <c r="L34" s="4">
        <v>-7.6700237249934189E-2</v>
      </c>
      <c r="M34" s="20">
        <v>0.25035283816199527</v>
      </c>
      <c r="N34" s="4">
        <v>-3.9040594688150985E-2</v>
      </c>
      <c r="O34" s="4">
        <v>1.9534182413153997E-3</v>
      </c>
      <c r="P34" s="4">
        <v>-1.1639037846316948E-2</v>
      </c>
      <c r="Q34" s="4">
        <v>-5.5478972564447044E-3</v>
      </c>
    </row>
    <row r="35" spans="1:17" x14ac:dyDescent="0.2">
      <c r="A35" s="4" t="s">
        <v>40</v>
      </c>
      <c r="B35" s="4"/>
      <c r="C35" s="4">
        <v>97.211206312265134</v>
      </c>
      <c r="D35" s="20">
        <v>1.706594736319696</v>
      </c>
      <c r="E35" s="4">
        <v>-0.80346283348198788</v>
      </c>
      <c r="F35" s="20">
        <v>1.6998839020266467</v>
      </c>
      <c r="G35" s="4">
        <v>-0.68434970814980722</v>
      </c>
      <c r="H35" s="20">
        <v>0.11396342815418531</v>
      </c>
      <c r="I35" s="20">
        <v>0.67817776742855251</v>
      </c>
      <c r="J35" s="4">
        <v>-0.12114662525003761</v>
      </c>
      <c r="K35" s="4">
        <v>5.911715399125253E-2</v>
      </c>
      <c r="L35" s="4">
        <v>-8.6268665210339129E-2</v>
      </c>
      <c r="M35" s="20">
        <v>0.28544617793661725</v>
      </c>
      <c r="N35" s="4">
        <v>-5.6022529909196539E-2</v>
      </c>
      <c r="O35" s="4">
        <v>1.6181122220989236E-2</v>
      </c>
      <c r="P35" s="4">
        <v>-1.0575115180577868E-2</v>
      </c>
      <c r="Q35" s="4">
        <v>-8.7451231611902804E-3</v>
      </c>
    </row>
    <row r="36" spans="1:17" x14ac:dyDescent="0.2">
      <c r="A36" s="4" t="s">
        <v>47</v>
      </c>
      <c r="B36" s="4"/>
      <c r="C36" s="4">
        <v>99.222217969840969</v>
      </c>
      <c r="D36" s="20">
        <v>1.1854506328527028E-2</v>
      </c>
      <c r="E36" s="4">
        <v>-0.25596810922937507</v>
      </c>
      <c r="F36" s="20">
        <v>0.7244869138558796</v>
      </c>
      <c r="G36" s="4">
        <v>-0.26247092795487675</v>
      </c>
      <c r="H36" s="20">
        <v>8.270914308115683E-2</v>
      </c>
      <c r="I36" s="20">
        <v>0.36822279092911941</v>
      </c>
      <c r="J36" s="4">
        <v>-8.9675122713559943E-2</v>
      </c>
      <c r="K36" s="4">
        <v>4.5660179379977101E-2</v>
      </c>
      <c r="L36" s="4">
        <v>-3.2400085568023852E-2</v>
      </c>
      <c r="M36" s="20">
        <v>0.26443635243349262</v>
      </c>
      <c r="N36" s="4">
        <v>-9.0231243752898746E-2</v>
      </c>
      <c r="O36" s="4">
        <v>3.0811242877218897E-2</v>
      </c>
      <c r="P36" s="4">
        <v>-1.9992111161636791E-2</v>
      </c>
      <c r="Q36" s="4">
        <v>3.3850165405288586E-4</v>
      </c>
    </row>
    <row r="37" spans="1:17" x14ac:dyDescent="0.2">
      <c r="A37" s="4" t="s">
        <v>48</v>
      </c>
      <c r="B37" s="4" t="s">
        <v>44</v>
      </c>
      <c r="C37" s="4">
        <v>95.009273084097984</v>
      </c>
      <c r="D37" s="20">
        <v>2.4745545438868914</v>
      </c>
      <c r="E37" s="4">
        <v>-1.0906356465031215</v>
      </c>
      <c r="F37" s="20">
        <v>3.1281775248743822</v>
      </c>
      <c r="G37" s="4">
        <v>-1.415285965850396</v>
      </c>
      <c r="H37" s="20">
        <v>0.34237265696039815</v>
      </c>
      <c r="I37" s="20">
        <v>1.5639492603107752</v>
      </c>
      <c r="J37" s="4">
        <v>-0.31952826814774832</v>
      </c>
      <c r="K37" s="4">
        <v>1.711608781178707E-2</v>
      </c>
      <c r="L37" s="4">
        <v>-0.17738547906421551</v>
      </c>
      <c r="M37" s="20">
        <v>0.59862866200172571</v>
      </c>
      <c r="N37" s="4">
        <v>-0.10712726355652585</v>
      </c>
      <c r="O37" s="4">
        <v>2.7112211693893645E-2</v>
      </c>
      <c r="P37" s="4">
        <v>-4.6380976157760989E-2</v>
      </c>
      <c r="Q37" s="4">
        <v>-4.8404323581061944E-3</v>
      </c>
    </row>
    <row r="38" spans="1:17" x14ac:dyDescent="0.2">
      <c r="A38" s="4" t="s">
        <v>49</v>
      </c>
      <c r="B38" s="4"/>
      <c r="C38" s="4">
        <v>94.949811423745913</v>
      </c>
      <c r="D38" s="20">
        <v>2.4169634557678803</v>
      </c>
      <c r="E38" s="4">
        <v>-1.2746920739347611</v>
      </c>
      <c r="F38" s="20">
        <v>3.255614895584189</v>
      </c>
      <c r="G38" s="4">
        <v>-1.3508933244533572</v>
      </c>
      <c r="H38" s="20">
        <v>0.29353371128826072</v>
      </c>
      <c r="I38" s="20">
        <v>1.784648861577282</v>
      </c>
      <c r="J38" s="4">
        <v>-0.44916851502445332</v>
      </c>
      <c r="K38" s="4">
        <v>8.7258322975197811E-2</v>
      </c>
      <c r="L38" s="4">
        <v>-0.22117999299213648</v>
      </c>
      <c r="M38" s="20">
        <v>0.66107232041803987</v>
      </c>
      <c r="N38" s="4">
        <v>-0.10491116702222623</v>
      </c>
      <c r="O38" s="4">
        <v>1.0771204182551824E-2</v>
      </c>
      <c r="P38" s="4">
        <v>-5.7340647443878005E-2</v>
      </c>
      <c r="Q38" s="4">
        <v>-1.4884746684863644E-3</v>
      </c>
    </row>
    <row r="39" spans="1:17" x14ac:dyDescent="0.2">
      <c r="A39" s="4" t="s">
        <v>50</v>
      </c>
      <c r="B39" s="4"/>
      <c r="C39" s="4">
        <v>96.921053742573932</v>
      </c>
      <c r="D39" s="20">
        <v>1.6106137963086458</v>
      </c>
      <c r="E39" s="4">
        <v>-0.71379021265300402</v>
      </c>
      <c r="F39" s="20">
        <v>1.7061536238168011</v>
      </c>
      <c r="G39" s="4">
        <v>-0.74873321229774803</v>
      </c>
      <c r="H39" s="20">
        <v>0.19268618789463454</v>
      </c>
      <c r="I39" s="20">
        <v>0.89143206349712478</v>
      </c>
      <c r="J39" s="4">
        <v>-0.22092031844536064</v>
      </c>
      <c r="K39" s="4">
        <v>6.2020974912347246E-2</v>
      </c>
      <c r="L39" s="4">
        <v>-0.11537262870902876</v>
      </c>
      <c r="M39" s="20">
        <v>0.57029966056218884</v>
      </c>
      <c r="N39" s="4">
        <v>-0.1293599449135803</v>
      </c>
      <c r="O39" s="4">
        <v>1.8738278534950741E-2</v>
      </c>
      <c r="P39" s="4">
        <v>-4.7295162483026051E-2</v>
      </c>
      <c r="Q39" s="4">
        <v>2.4731514011279727E-3</v>
      </c>
    </row>
    <row r="40" spans="1:17" x14ac:dyDescent="0.2">
      <c r="A40" s="4" t="s">
        <v>51</v>
      </c>
      <c r="B40" s="4" t="s">
        <v>45</v>
      </c>
      <c r="C40" s="4">
        <v>87.95824768859309</v>
      </c>
      <c r="D40" s="20">
        <v>5.326503855628868</v>
      </c>
      <c r="E40" s="4">
        <v>-2.3791897503904624</v>
      </c>
      <c r="F40" s="20">
        <v>6.8315185780097103</v>
      </c>
      <c r="G40" s="4">
        <v>-2.733747740985168</v>
      </c>
      <c r="H40" s="20">
        <v>0.53052214241062434</v>
      </c>
      <c r="I40" s="20">
        <v>4.6261475858116246</v>
      </c>
      <c r="J40" s="4">
        <v>-1.2283381775881337</v>
      </c>
      <c r="K40" s="4">
        <v>0.22481604386437753</v>
      </c>
      <c r="L40" s="4">
        <v>-0.57810925441163608</v>
      </c>
      <c r="M40" s="20">
        <v>1.9013460783765879</v>
      </c>
      <c r="N40" s="4">
        <v>-0.37565314901828489</v>
      </c>
      <c r="O40" s="4">
        <v>7.7855092700144013E-2</v>
      </c>
      <c r="P40" s="4">
        <v>-0.20082780120200375</v>
      </c>
      <c r="Q40" s="4">
        <v>1.8908808200621924E-2</v>
      </c>
    </row>
    <row r="41" spans="1:17" x14ac:dyDescent="0.2">
      <c r="A41" s="4" t="s">
        <v>49</v>
      </c>
      <c r="B41" s="4"/>
      <c r="C41" s="4">
        <v>90.445505728403504</v>
      </c>
      <c r="D41" s="20">
        <v>4.2472357833995309</v>
      </c>
      <c r="E41" s="4">
        <v>-2.0531469878217501</v>
      </c>
      <c r="F41" s="20">
        <v>5.6714806540674179</v>
      </c>
      <c r="G41" s="4">
        <v>-2.317483784462198</v>
      </c>
      <c r="H41" s="20">
        <v>0.48622037313503275</v>
      </c>
      <c r="I41" s="20">
        <v>3.6295604604931779</v>
      </c>
      <c r="J41" s="4">
        <v>-0.93226290259529754</v>
      </c>
      <c r="K41" s="4">
        <v>0.12927555319001563</v>
      </c>
      <c r="L41" s="4">
        <v>-0.41627730730437418</v>
      </c>
      <c r="M41" s="20">
        <v>1.5036351934863947</v>
      </c>
      <c r="N41" s="4">
        <v>-0.30372544954656955</v>
      </c>
      <c r="O41" s="4">
        <v>4.2488770254704759E-2</v>
      </c>
      <c r="P41" s="4">
        <v>-0.14222271889584845</v>
      </c>
      <c r="Q41" s="4">
        <v>9.7166341962581261E-3</v>
      </c>
    </row>
    <row r="42" spans="1:17" x14ac:dyDescent="0.2">
      <c r="A42" s="4" t="s">
        <v>52</v>
      </c>
      <c r="B42" s="4"/>
      <c r="C42" s="4">
        <v>95.748533352305159</v>
      </c>
      <c r="D42" s="20">
        <v>1.5680200390076751</v>
      </c>
      <c r="E42" s="4">
        <v>-0.7521633015991307</v>
      </c>
      <c r="F42" s="20">
        <v>2.2322873752961652</v>
      </c>
      <c r="G42" s="4">
        <v>-0.94275861897512447</v>
      </c>
      <c r="H42" s="20">
        <v>0.22093305260922047</v>
      </c>
      <c r="I42" s="20">
        <v>1.8632475344052921</v>
      </c>
      <c r="J42" s="4">
        <v>-0.50703420373167996</v>
      </c>
      <c r="K42" s="4">
        <v>9.6687489210564997E-2</v>
      </c>
      <c r="L42" s="4">
        <v>-0.20974174097831327</v>
      </c>
      <c r="M42" s="20">
        <v>0.94884499622965579</v>
      </c>
      <c r="N42" s="4">
        <v>-0.22039778860502138</v>
      </c>
      <c r="O42" s="4">
        <v>2.8396798701114501E-2</v>
      </c>
      <c r="P42" s="4">
        <v>-8.0772102838939153E-2</v>
      </c>
      <c r="Q42" s="4">
        <v>5.9171189633640828E-3</v>
      </c>
    </row>
    <row r="43" spans="1:17" x14ac:dyDescent="0.2">
      <c r="A43" s="4" t="s">
        <v>53</v>
      </c>
      <c r="B43" s="4" t="s">
        <v>46</v>
      </c>
      <c r="C43" s="4">
        <v>79.344400985125318</v>
      </c>
      <c r="D43" s="20">
        <v>9.4132604752962266</v>
      </c>
      <c r="E43" s="4">
        <v>-4.0822357714887767</v>
      </c>
      <c r="F43" s="20">
        <v>12.288804586829336</v>
      </c>
      <c r="G43" s="4">
        <v>-4.7641870807849003</v>
      </c>
      <c r="H43" s="20">
        <v>0.83006884244795354</v>
      </c>
      <c r="I43" s="20">
        <v>7.5564572869290467</v>
      </c>
      <c r="J43" s="4">
        <v>-1.9664549889960501</v>
      </c>
      <c r="K43" s="4">
        <v>0.25066611934566213</v>
      </c>
      <c r="L43" s="4">
        <v>-0.90229569148200572</v>
      </c>
      <c r="M43" s="20">
        <v>2.7292218914131126</v>
      </c>
      <c r="N43" s="4">
        <v>-0.50749783620410405</v>
      </c>
      <c r="O43" s="4">
        <v>6.0920206673120272E-2</v>
      </c>
      <c r="P43" s="4">
        <v>-0.26924905604268728</v>
      </c>
      <c r="Q43" s="4">
        <v>1.8120030938775976E-2</v>
      </c>
    </row>
    <row r="44" spans="1:17" x14ac:dyDescent="0.2">
      <c r="A44" s="4" t="s">
        <v>54</v>
      </c>
      <c r="B44" s="4"/>
      <c r="C44" s="4">
        <v>80.590663524953086</v>
      </c>
      <c r="D44" s="20">
        <v>9.5467182301004083</v>
      </c>
      <c r="E44" s="4">
        <v>-4.1967481391404426</v>
      </c>
      <c r="F44" s="20">
        <v>11.494130870545776</v>
      </c>
      <c r="G44" s="4">
        <v>-4.6106590220136559</v>
      </c>
      <c r="H44" s="20">
        <v>0.95501259438095421</v>
      </c>
      <c r="I44" s="20">
        <v>6.6828220263795579</v>
      </c>
      <c r="J44" s="4">
        <v>-1.6844635495809377</v>
      </c>
      <c r="K44" s="4">
        <v>0.221065724561159</v>
      </c>
      <c r="L44" s="4">
        <v>-0.82177394333826703</v>
      </c>
      <c r="M44" s="20">
        <v>2.4052725279638749</v>
      </c>
      <c r="N44" s="4">
        <v>-0.44712285753810083</v>
      </c>
      <c r="O44" s="4">
        <v>8.5895053356292786E-2</v>
      </c>
      <c r="P44" s="4">
        <v>-0.23834792836248681</v>
      </c>
      <c r="Q44" s="4">
        <v>1.7534887732795715E-2</v>
      </c>
    </row>
    <row r="45" spans="1:17" x14ac:dyDescent="0.2">
      <c r="A45" s="4" t="s">
        <v>55</v>
      </c>
      <c r="B45" s="4"/>
      <c r="C45" s="4">
        <v>93.139674258549519</v>
      </c>
      <c r="D45" s="20">
        <v>2.6325192109943236</v>
      </c>
      <c r="E45" s="4">
        <v>-1.3322128688316746</v>
      </c>
      <c r="F45" s="20">
        <v>3.6124787121119502</v>
      </c>
      <c r="G45" s="4">
        <v>-1.5947444132317752</v>
      </c>
      <c r="H45" s="20">
        <v>0.3598128904884339</v>
      </c>
      <c r="I45" s="20">
        <v>3.0247638592161938</v>
      </c>
      <c r="J45" s="4">
        <v>-0.90777786411625294</v>
      </c>
      <c r="K45" s="4">
        <v>0.20789549946435049</v>
      </c>
      <c r="L45" s="4">
        <v>-0.36303297515394567</v>
      </c>
      <c r="M45" s="20">
        <v>1.75230697638563</v>
      </c>
      <c r="N45" s="4">
        <v>-0.43911433472052019</v>
      </c>
      <c r="O45" s="4">
        <v>5.3385946186234982E-2</v>
      </c>
      <c r="P45" s="4">
        <v>-0.17442158080021275</v>
      </c>
      <c r="Q45" s="4">
        <v>2.8466683457722838E-2</v>
      </c>
    </row>
    <row r="46" spans="1:17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x14ac:dyDescent="0.2">
      <c r="A77" s="4"/>
      <c r="B77" s="4"/>
      <c r="C77" s="4" t="s">
        <v>17</v>
      </c>
      <c r="D77" s="20" t="s">
        <v>18</v>
      </c>
      <c r="E77" s="4" t="s">
        <v>19</v>
      </c>
      <c r="F77" s="20" t="s">
        <v>20</v>
      </c>
      <c r="G77" s="4" t="s">
        <v>21</v>
      </c>
      <c r="H77" s="20" t="s">
        <v>22</v>
      </c>
      <c r="I77" s="20" t="s">
        <v>23</v>
      </c>
      <c r="J77" s="4" t="s">
        <v>24</v>
      </c>
      <c r="K77" s="4" t="s">
        <v>25</v>
      </c>
      <c r="L77" s="4" t="s">
        <v>26</v>
      </c>
      <c r="M77" s="20" t="s">
        <v>27</v>
      </c>
      <c r="N77" s="4" t="s">
        <v>28</v>
      </c>
      <c r="O77" s="4" t="s">
        <v>29</v>
      </c>
      <c r="P77" s="4" t="s">
        <v>30</v>
      </c>
      <c r="Q77" s="4" t="s">
        <v>31</v>
      </c>
    </row>
    <row r="78" spans="1:17" x14ac:dyDescent="0.2">
      <c r="A78" s="23" t="s">
        <v>38</v>
      </c>
      <c r="B78" s="23"/>
      <c r="C78" s="23"/>
    </row>
    <row r="79" spans="1:17" x14ac:dyDescent="0.2">
      <c r="A79" s="4" t="s">
        <v>39</v>
      </c>
      <c r="B79" s="4" t="s">
        <v>42</v>
      </c>
      <c r="C79" s="4">
        <v>97.405229554453797</v>
      </c>
      <c r="D79" s="4">
        <v>1.6342169630033516</v>
      </c>
      <c r="E79" s="4">
        <v>-0.55604377972180596</v>
      </c>
      <c r="F79" s="4">
        <v>0.97911475702492734</v>
      </c>
      <c r="G79" s="4">
        <v>-0.34142182383070019</v>
      </c>
      <c r="H79" s="4">
        <v>0.10128310811446213</v>
      </c>
      <c r="I79" s="4">
        <v>0.71613786217417974</v>
      </c>
      <c r="J79" s="4">
        <v>-0.14570006721771345</v>
      </c>
      <c r="K79" s="4">
        <v>3.4037096594511602E-2</v>
      </c>
      <c r="L79" s="4">
        <v>-0.10909463516962485</v>
      </c>
      <c r="M79" s="4">
        <v>0.36596841797789809</v>
      </c>
      <c r="N79" s="4">
        <v>-5.4247555402455641E-2</v>
      </c>
      <c r="O79" s="4">
        <v>1.6661134305442325E-2</v>
      </c>
      <c r="P79" s="4">
        <v>-5.4613903982560781E-2</v>
      </c>
      <c r="Q79" s="4">
        <v>8.4728716762803406E-3</v>
      </c>
    </row>
    <row r="80" spans="1:17" x14ac:dyDescent="0.2">
      <c r="A80" s="4" t="s">
        <v>40</v>
      </c>
      <c r="B80" s="4"/>
      <c r="C80" s="4">
        <v>100.76514347421089</v>
      </c>
      <c r="D80" s="4">
        <v>-2.0476646353241503</v>
      </c>
      <c r="E80" s="4">
        <v>0.79672888954059085</v>
      </c>
      <c r="F80" s="4">
        <v>-1.8273535407494462E-2</v>
      </c>
      <c r="G80" s="4">
        <v>-0.12394483330357747</v>
      </c>
      <c r="H80" s="4">
        <v>3.6014374077495789E-2</v>
      </c>
      <c r="I80" s="4">
        <v>0.63217277518117232</v>
      </c>
      <c r="J80" s="4">
        <v>-0.25581914456517857</v>
      </c>
      <c r="K80" s="4">
        <v>1.4009035153314378E-2</v>
      </c>
      <c r="L80" s="4">
        <v>-6.3053240885886666E-2</v>
      </c>
      <c r="M80" s="4">
        <v>0.35398829998553127</v>
      </c>
      <c r="N80" s="4">
        <v>-1.9068287089884329E-2</v>
      </c>
      <c r="O80" s="4">
        <v>-4.7904546825384316E-2</v>
      </c>
      <c r="P80" s="4">
        <v>-1.6760226027162619E-2</v>
      </c>
      <c r="Q80" s="4">
        <v>-5.568398720273501E-3</v>
      </c>
    </row>
    <row r="81" spans="1:23" x14ac:dyDescent="0.2">
      <c r="A81" s="4" t="s">
        <v>41</v>
      </c>
      <c r="B81" s="4"/>
      <c r="C81" s="4">
        <v>101.89403255658735</v>
      </c>
      <c r="D81" s="4">
        <v>-2.1448916488593395</v>
      </c>
      <c r="E81" s="4">
        <v>0.35619960464562023</v>
      </c>
      <c r="F81" s="4">
        <v>0.18029724156092039</v>
      </c>
      <c r="G81" s="4">
        <v>-0.2031042127851547</v>
      </c>
      <c r="H81" s="4">
        <v>-1.32389813162522E-2</v>
      </c>
      <c r="I81" s="4">
        <v>0.12529539892860359</v>
      </c>
      <c r="J81" s="4">
        <v>-0.16946169713477774</v>
      </c>
      <c r="K81" s="4">
        <v>-3.151208861329019E-2</v>
      </c>
      <c r="L81" s="4">
        <v>-0.18120281190727672</v>
      </c>
      <c r="M81" s="4">
        <v>0.29121314808411791</v>
      </c>
      <c r="N81" s="4">
        <v>-7.3250653992454659E-2</v>
      </c>
      <c r="O81" s="4">
        <v>-3.3998435455679425E-2</v>
      </c>
      <c r="P81" s="4">
        <v>5.0138054451432448E-3</v>
      </c>
      <c r="Q81" s="4">
        <v>-1.3912251875401681E-3</v>
      </c>
    </row>
    <row r="82" spans="1:23" x14ac:dyDescent="0.2">
      <c r="A82" s="4" t="s">
        <v>40</v>
      </c>
      <c r="B82" s="4" t="s">
        <v>43</v>
      </c>
      <c r="C82" s="4">
        <v>99.180968662445849</v>
      </c>
      <c r="D82" s="4">
        <v>0.22171407015811523</v>
      </c>
      <c r="E82" s="4">
        <v>-0.11889277317301461</v>
      </c>
      <c r="F82" s="4">
        <v>0.26612357351308541</v>
      </c>
      <c r="G82" s="4">
        <v>-0.31057620899285993</v>
      </c>
      <c r="H82" s="4">
        <v>9.0083503354597791E-2</v>
      </c>
      <c r="I82" s="4">
        <v>0.68568515971909449</v>
      </c>
      <c r="J82" s="4">
        <v>-0.21108720504116901</v>
      </c>
      <c r="K82" s="4">
        <v>-6.1825588029374878E-2</v>
      </c>
      <c r="L82" s="4">
        <v>-5.1458319803576909E-2</v>
      </c>
      <c r="M82" s="4">
        <v>0.39356766942283516</v>
      </c>
      <c r="N82" s="4">
        <v>-7.8473819409684897E-2</v>
      </c>
      <c r="O82" s="4">
        <v>4.4579773091298971E-2</v>
      </c>
      <c r="P82" s="4">
        <v>-6.5430190282801379E-2</v>
      </c>
      <c r="Q82" s="4">
        <v>1.5021693027582043E-2</v>
      </c>
    </row>
    <row r="83" spans="1:23" x14ac:dyDescent="0.2">
      <c r="A83" s="4" t="s">
        <v>40</v>
      </c>
      <c r="B83" s="4"/>
      <c r="C83" s="4">
        <v>97.374197081004354</v>
      </c>
      <c r="D83" s="4">
        <v>2.0447013364513653</v>
      </c>
      <c r="E83" s="4">
        <v>-0.96607243262282361</v>
      </c>
      <c r="F83" s="4">
        <v>1.1936648021426528</v>
      </c>
      <c r="G83" s="4">
        <v>-0.46505412998146028</v>
      </c>
      <c r="H83" s="4">
        <v>3.5353941873848618E-2</v>
      </c>
      <c r="I83" s="4">
        <v>0.75048398329795862</v>
      </c>
      <c r="J83" s="4">
        <v>-0.35396952158611728</v>
      </c>
      <c r="K83" s="4">
        <v>4.7371036630435848E-2</v>
      </c>
      <c r="L83" s="4">
        <v>-9.0813351412159099E-2</v>
      </c>
      <c r="M83" s="4">
        <v>0.55001116635053626</v>
      </c>
      <c r="N83" s="4">
        <v>-6.4689227477579853E-2</v>
      </c>
      <c r="O83" s="4">
        <v>8.5314477251190797E-4</v>
      </c>
      <c r="P83" s="4">
        <v>-6.56223189049749E-2</v>
      </c>
      <c r="Q83" s="4">
        <v>9.5844894614248461E-3</v>
      </c>
    </row>
    <row r="84" spans="1:23" x14ac:dyDescent="0.2">
      <c r="A84" s="4" t="s">
        <v>47</v>
      </c>
      <c r="B84" s="4"/>
      <c r="C84" s="4">
        <v>100.67155516734583</v>
      </c>
      <c r="D84" s="4">
        <v>-1.5010915348389302</v>
      </c>
      <c r="E84" s="4">
        <v>0.36762944244193452</v>
      </c>
      <c r="F84" s="4">
        <v>-0.29095007712065363</v>
      </c>
      <c r="G84" s="4">
        <v>0.12782592141129084</v>
      </c>
      <c r="H84" s="4">
        <v>-6.4498224832523349E-2</v>
      </c>
      <c r="I84" s="4">
        <v>1.0752161206945567</v>
      </c>
      <c r="J84" s="4">
        <v>-0.45199762014380251</v>
      </c>
      <c r="K84" s="4">
        <v>5.0602077910234647E-2</v>
      </c>
      <c r="L84" s="4">
        <v>-0.18963846004223095</v>
      </c>
      <c r="M84" s="4">
        <v>0.36074178009329944</v>
      </c>
      <c r="N84" s="4">
        <v>-8.7297450530254103E-2</v>
      </c>
      <c r="O84" s="4">
        <v>-6.9607194943240872E-2</v>
      </c>
      <c r="P84" s="4">
        <v>6.1555594374179149E-3</v>
      </c>
      <c r="Q84" s="4">
        <v>-4.6455068829498692E-3</v>
      </c>
    </row>
    <row r="85" spans="1:23" x14ac:dyDescent="0.2">
      <c r="A85" s="4" t="s">
        <v>48</v>
      </c>
      <c r="B85" s="4" t="s">
        <v>44</v>
      </c>
      <c r="C85" s="4">
        <v>97.326525825228359</v>
      </c>
      <c r="D85" s="4">
        <v>0.80769408123636199</v>
      </c>
      <c r="E85" s="4">
        <v>-1.0386257079639005</v>
      </c>
      <c r="F85" s="4">
        <v>1.6767805063646095</v>
      </c>
      <c r="G85" s="4">
        <v>-0.75096528651918981</v>
      </c>
      <c r="H85" s="4">
        <v>0.22355582253232001</v>
      </c>
      <c r="I85" s="4">
        <v>1.6112757738898684</v>
      </c>
      <c r="J85" s="4">
        <v>-0.44467508421039942</v>
      </c>
      <c r="K85" s="4">
        <v>8.0293685466179432E-2</v>
      </c>
      <c r="L85" s="4">
        <v>-0.24049123029153746</v>
      </c>
      <c r="M85" s="4">
        <v>0.89546764977435844</v>
      </c>
      <c r="N85" s="4">
        <v>-1.3173181694875184E-2</v>
      </c>
      <c r="O85" s="4">
        <v>-3.4173157118744142E-2</v>
      </c>
      <c r="P85" s="4">
        <v>-0.10007460951098465</v>
      </c>
      <c r="Q85" s="4">
        <v>5.8491281758335739E-4</v>
      </c>
    </row>
    <row r="86" spans="1:23" x14ac:dyDescent="0.2">
      <c r="A86" s="4" t="s">
        <v>49</v>
      </c>
      <c r="B86" s="4"/>
      <c r="C86" s="4">
        <v>98.262813526962944</v>
      </c>
      <c r="D86" s="4">
        <v>-2.3403906583629865</v>
      </c>
      <c r="E86" s="4">
        <v>0.65122002550919722</v>
      </c>
      <c r="F86" s="4">
        <v>2.1615649474451626</v>
      </c>
      <c r="G86" s="4">
        <v>-0.87926485715829161</v>
      </c>
      <c r="H86" s="4">
        <v>0.19919913980154233</v>
      </c>
      <c r="I86" s="4">
        <v>1.5762603063990368</v>
      </c>
      <c r="J86" s="4">
        <v>-0.42481728507021327</v>
      </c>
      <c r="K86" s="4">
        <v>4.6516493086252997E-2</v>
      </c>
      <c r="L86" s="4">
        <v>-0.18234104611305083</v>
      </c>
      <c r="M86" s="4">
        <v>1.2605707849508134</v>
      </c>
      <c r="N86" s="4">
        <v>-0.22945708788005129</v>
      </c>
      <c r="O86" s="4">
        <v>3.0392482852105062E-2</v>
      </c>
      <c r="P86" s="4">
        <v>-0.15417291979751205</v>
      </c>
      <c r="Q86" s="4">
        <v>2.1906147375042442E-2</v>
      </c>
    </row>
    <row r="87" spans="1:23" x14ac:dyDescent="0.2">
      <c r="A87" s="4" t="s">
        <v>50</v>
      </c>
      <c r="B87" s="4"/>
      <c r="C87" s="4">
        <v>100.49771306368926</v>
      </c>
      <c r="D87" s="4">
        <v>-1.6314495725310381</v>
      </c>
      <c r="E87" s="4">
        <v>0.81064233077535719</v>
      </c>
      <c r="F87" s="4">
        <v>-0.23941685776606958</v>
      </c>
      <c r="G87" s="4">
        <v>-0.33862549655160662</v>
      </c>
      <c r="H87" s="4">
        <v>0.15384999916987857</v>
      </c>
      <c r="I87" s="4">
        <v>0.92521660008890305</v>
      </c>
      <c r="J87" s="4">
        <v>-0.40159437619680288</v>
      </c>
      <c r="K87" s="4">
        <v>-5.0029115904841673E-2</v>
      </c>
      <c r="L87" s="4">
        <v>-0.19459750922879551</v>
      </c>
      <c r="M87" s="4">
        <v>1.0328536908111625</v>
      </c>
      <c r="N87" s="4">
        <v>-0.69821979720137606</v>
      </c>
      <c r="O87" s="4">
        <v>0.19465698952359944</v>
      </c>
      <c r="P87" s="4">
        <v>-0.13786691757089151</v>
      </c>
      <c r="Q87" s="4">
        <v>7.6866968893245138E-2</v>
      </c>
    </row>
    <row r="88" spans="1:23" x14ac:dyDescent="0.2">
      <c r="A88" s="4" t="s">
        <v>51</v>
      </c>
      <c r="B88" s="4" t="s">
        <v>45</v>
      </c>
      <c r="C88" s="4">
        <v>90.338901326698434</v>
      </c>
      <c r="D88" s="4">
        <v>1.9677422351040641</v>
      </c>
      <c r="E88" s="4">
        <v>-1.0884181413422349</v>
      </c>
      <c r="F88" s="4">
        <v>5.6782824805318404</v>
      </c>
      <c r="G88" s="4">
        <v>-2.2547492599700667</v>
      </c>
      <c r="H88" s="4">
        <v>0.51059956626969027</v>
      </c>
      <c r="I88" s="4">
        <v>3.8979395682923803</v>
      </c>
      <c r="J88" s="4">
        <v>-0.80409624129580282</v>
      </c>
      <c r="K88" s="4">
        <v>7.6960454548846424E-2</v>
      </c>
      <c r="L88" s="4">
        <v>-0.53258145180394234</v>
      </c>
      <c r="M88" s="4">
        <v>2.8766758238132519</v>
      </c>
      <c r="N88" s="4">
        <v>-0.39779436053542794</v>
      </c>
      <c r="O88" s="4">
        <v>5.3527807968761429E-2</v>
      </c>
      <c r="P88" s="4">
        <v>-0.3694915901409887</v>
      </c>
      <c r="Q88" s="4">
        <v>4.6501781861180008E-2</v>
      </c>
    </row>
    <row r="89" spans="1:23" x14ac:dyDescent="0.2">
      <c r="A89" s="4" t="s">
        <v>49</v>
      </c>
      <c r="B89" s="4"/>
      <c r="C89" s="4">
        <v>91.480671438787368</v>
      </c>
      <c r="D89" s="4">
        <v>2.4679481147373146</v>
      </c>
      <c r="E89" s="4">
        <v>-1.1764188361801049</v>
      </c>
      <c r="F89" s="4">
        <v>4.5240133128253097</v>
      </c>
      <c r="G89" s="4">
        <v>-1.6482861656416981</v>
      </c>
      <c r="H89" s="4">
        <v>0.37727410114032128</v>
      </c>
      <c r="I89" s="4">
        <v>3.4641920619923114</v>
      </c>
      <c r="J89" s="4">
        <v>-1.0657082151773847</v>
      </c>
      <c r="K89" s="4">
        <v>0.21413003953884244</v>
      </c>
      <c r="L89" s="4">
        <v>-0.4864583825701827</v>
      </c>
      <c r="M89" s="4">
        <v>2.4173405686126856</v>
      </c>
      <c r="N89" s="4">
        <v>-0.35263546640793864</v>
      </c>
      <c r="O89" s="4">
        <v>4.8496966436831275E-2</v>
      </c>
      <c r="P89" s="4">
        <v>-0.30553007938694976</v>
      </c>
      <c r="Q89" s="4">
        <v>4.0970541293284944E-2</v>
      </c>
    </row>
    <row r="90" spans="1:23" x14ac:dyDescent="0.2">
      <c r="A90" s="4" t="s">
        <v>52</v>
      </c>
      <c r="B90" s="4"/>
      <c r="C90" s="4">
        <v>97.62494046396148</v>
      </c>
      <c r="D90" s="4">
        <v>0.90785531426549204</v>
      </c>
      <c r="E90" s="4">
        <v>-0.40493819157842448</v>
      </c>
      <c r="F90" s="4">
        <v>0.45595012918036965</v>
      </c>
      <c r="G90" s="4">
        <v>-0.53479163967490928</v>
      </c>
      <c r="H90" s="4">
        <v>0.13010628172416216</v>
      </c>
      <c r="I90" s="4">
        <v>1.5136371789335465</v>
      </c>
      <c r="J90" s="4">
        <v>-0.39930042009340189</v>
      </c>
      <c r="K90" s="4">
        <v>9.9432805358799753E-2</v>
      </c>
      <c r="L90" s="4">
        <v>-0.34978778353637346</v>
      </c>
      <c r="M90" s="4">
        <v>1.4333451895227598</v>
      </c>
      <c r="N90" s="4">
        <v>-0.447502895721968</v>
      </c>
      <c r="O90" s="4">
        <v>9.6702400670604607E-2</v>
      </c>
      <c r="P90" s="4">
        <v>-0.1737755557413711</v>
      </c>
      <c r="Q90" s="4">
        <v>4.8126722729212201E-2</v>
      </c>
    </row>
    <row r="91" spans="1:23" x14ac:dyDescent="0.2">
      <c r="A91" s="4" t="s">
        <v>53</v>
      </c>
      <c r="B91" s="4" t="s">
        <v>46</v>
      </c>
      <c r="C91" s="4">
        <v>80.613008384649504</v>
      </c>
      <c r="D91" s="4">
        <v>6.8840167404791428</v>
      </c>
      <c r="E91" s="4">
        <v>-3.2301674358487529</v>
      </c>
      <c r="F91" s="4">
        <v>11.169380489685571</v>
      </c>
      <c r="G91" s="4">
        <v>-4.5141890911641651</v>
      </c>
      <c r="H91" s="4">
        <v>1.1064105880385124</v>
      </c>
      <c r="I91" s="4">
        <v>6.6766066251494687</v>
      </c>
      <c r="J91" s="4">
        <v>-1.3927258571333168</v>
      </c>
      <c r="K91" s="4">
        <v>0.16624897621005727</v>
      </c>
      <c r="L91" s="4">
        <v>-0.92395102527599671</v>
      </c>
      <c r="M91" s="4">
        <v>4.4396766682709821</v>
      </c>
      <c r="N91" s="4">
        <v>-0.56576378716605502</v>
      </c>
      <c r="O91" s="4">
        <v>9.0412539147979559E-2</v>
      </c>
      <c r="P91" s="4">
        <v>-0.59286038834387655</v>
      </c>
      <c r="Q91" s="4">
        <v>7.3896573300963081E-2</v>
      </c>
    </row>
    <row r="92" spans="1:23" x14ac:dyDescent="0.2">
      <c r="A92" s="4" t="s">
        <v>54</v>
      </c>
      <c r="B92" s="4"/>
      <c r="C92" s="4">
        <v>81.60609954141961</v>
      </c>
      <c r="D92" s="4">
        <v>6.8073910977932277</v>
      </c>
      <c r="E92" s="4">
        <v>-2.8198095536793049</v>
      </c>
      <c r="F92" s="4">
        <v>10.18467682307101</v>
      </c>
      <c r="G92" s="4">
        <v>-3.8966488622877464</v>
      </c>
      <c r="H92" s="4">
        <v>0.89492328942177868</v>
      </c>
      <c r="I92" s="4">
        <v>6.2244987977712416</v>
      </c>
      <c r="J92" s="4">
        <v>-1.4671553437513287</v>
      </c>
      <c r="K92" s="4">
        <v>0.24782270094606587</v>
      </c>
      <c r="L92" s="4">
        <v>-0.89451414627458337</v>
      </c>
      <c r="M92" s="4">
        <v>4.0360676443448842</v>
      </c>
      <c r="N92" s="4">
        <v>-0.53329941014943416</v>
      </c>
      <c r="O92" s="4">
        <v>7.3937073229541822E-2</v>
      </c>
      <c r="P92" s="4">
        <v>-0.53018179075601257</v>
      </c>
      <c r="Q92" s="4">
        <v>6.6192138901040781E-2</v>
      </c>
    </row>
    <row r="93" spans="1:23" x14ac:dyDescent="0.2">
      <c r="A93" s="4" t="s">
        <v>55</v>
      </c>
      <c r="B93" s="4"/>
      <c r="C93" s="4">
        <v>94.361981552065117</v>
      </c>
      <c r="D93" s="4">
        <v>0.92647098519488091</v>
      </c>
      <c r="E93" s="4">
        <v>-0.59546849116606893</v>
      </c>
      <c r="F93" s="4">
        <v>2.6318942890550057</v>
      </c>
      <c r="G93" s="4">
        <v>-1.2908365666072925</v>
      </c>
      <c r="H93" s="4">
        <v>0.36135568217891295</v>
      </c>
      <c r="I93" s="4">
        <v>2.6322234939069609</v>
      </c>
      <c r="J93" s="4">
        <v>-0.91212230014708096</v>
      </c>
      <c r="K93" s="4">
        <v>0.17962877582478781</v>
      </c>
      <c r="L93" s="4">
        <v>-0.45208508500591377</v>
      </c>
      <c r="M93" s="4">
        <v>2.8999880836674761</v>
      </c>
      <c r="N93" s="4">
        <v>-0.50526289568821958</v>
      </c>
      <c r="O93" s="4">
        <v>3.9782903349500014E-2</v>
      </c>
      <c r="P93" s="4">
        <v>-0.32917975642226643</v>
      </c>
      <c r="Q93" s="4">
        <v>5.1629329794229392E-2</v>
      </c>
    </row>
    <row r="94" spans="1:23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23" x14ac:dyDescent="0.2">
      <c r="A95" s="4"/>
      <c r="B95" s="4" t="s">
        <v>56</v>
      </c>
      <c r="C95" s="4"/>
      <c r="D95" s="4" t="s">
        <v>18</v>
      </c>
      <c r="E95" s="4"/>
      <c r="F95" s="4"/>
      <c r="G95" s="4"/>
      <c r="H95" s="4" t="s">
        <v>20</v>
      </c>
      <c r="I95" s="4"/>
      <c r="J95" s="4"/>
      <c r="K95" s="4"/>
      <c r="L95" s="4" t="s">
        <v>23</v>
      </c>
      <c r="M95" s="4"/>
      <c r="N95" s="4"/>
      <c r="O95" s="4"/>
      <c r="P95" s="4" t="s">
        <v>27</v>
      </c>
      <c r="Q95" s="4"/>
      <c r="T95" s="1" t="s">
        <v>22</v>
      </c>
    </row>
    <row r="96" spans="1:23" x14ac:dyDescent="0.2">
      <c r="A96" s="4"/>
      <c r="B96" s="4"/>
      <c r="C96" s="4">
        <v>4</v>
      </c>
      <c r="D96" s="4">
        <v>1.6342169630033516</v>
      </c>
      <c r="E96" s="4">
        <v>-2.0476646353241503</v>
      </c>
      <c r="F96" s="4">
        <v>-2.1448916488593395</v>
      </c>
      <c r="G96" s="4"/>
      <c r="H96" s="4">
        <v>0.97911475702492734</v>
      </c>
      <c r="I96" s="4">
        <v>-1.8273535407494462E-2</v>
      </c>
      <c r="J96" s="4">
        <v>0.18029724156092039</v>
      </c>
      <c r="L96" s="4">
        <v>0.71613786217417974</v>
      </c>
      <c r="M96" s="4">
        <v>0.63217277518117232</v>
      </c>
      <c r="N96" s="4">
        <v>0.12529539892860359</v>
      </c>
      <c r="P96" s="4">
        <v>0.36596841797789809</v>
      </c>
      <c r="Q96" s="4">
        <v>0.35398829998553127</v>
      </c>
      <c r="R96" s="4">
        <v>0.29121314808411791</v>
      </c>
      <c r="T96" s="4">
        <v>4</v>
      </c>
      <c r="U96" s="4">
        <v>0.10128310811446213</v>
      </c>
      <c r="V96" s="4">
        <v>3.6014374077495789E-2</v>
      </c>
      <c r="W96" s="4">
        <v>-1.32389813162522E-2</v>
      </c>
    </row>
    <row r="97" spans="1:23" x14ac:dyDescent="0.2">
      <c r="A97" s="4"/>
      <c r="B97" s="4"/>
      <c r="C97" s="4">
        <v>6</v>
      </c>
      <c r="D97" s="4">
        <v>0.22171407015811523</v>
      </c>
      <c r="E97" s="4">
        <v>2.0447013364513653</v>
      </c>
      <c r="F97" s="4">
        <v>-1.5010915348389302</v>
      </c>
      <c r="H97" s="4">
        <v>0.26612357351308541</v>
      </c>
      <c r="I97" s="4">
        <v>1.1936648021426528</v>
      </c>
      <c r="J97" s="4">
        <v>-0.29095007712065363</v>
      </c>
      <c r="L97" s="4">
        <v>0.68568515971909449</v>
      </c>
      <c r="M97" s="4">
        <v>0.75048398329795862</v>
      </c>
      <c r="N97" s="4">
        <v>1.0752161206945567</v>
      </c>
      <c r="P97" s="4">
        <v>0.39356766942283516</v>
      </c>
      <c r="Q97" s="4">
        <v>0.55001116635053626</v>
      </c>
      <c r="R97" s="4">
        <v>0.36074178009329944</v>
      </c>
      <c r="T97" s="4">
        <v>6</v>
      </c>
      <c r="U97" s="4">
        <v>9.0083503354597791E-2</v>
      </c>
      <c r="V97" s="4">
        <v>3.5353941873848618E-2</v>
      </c>
      <c r="W97" s="4">
        <v>-6.4498224832523349E-2</v>
      </c>
    </row>
    <row r="98" spans="1:23" x14ac:dyDescent="0.2">
      <c r="A98" s="4"/>
      <c r="B98" s="4"/>
      <c r="C98" s="4">
        <v>12</v>
      </c>
      <c r="D98" s="4">
        <v>0.80769408123636199</v>
      </c>
      <c r="E98" s="4">
        <v>-2.3403906583629865</v>
      </c>
      <c r="F98" s="4">
        <v>-1.6314495725310381</v>
      </c>
      <c r="H98" s="4">
        <v>1.6767805063646095</v>
      </c>
      <c r="I98" s="4">
        <v>2.1615649474451626</v>
      </c>
      <c r="J98" s="4">
        <v>-0.23941685776606958</v>
      </c>
      <c r="L98" s="4">
        <v>1.6112757738898684</v>
      </c>
      <c r="M98" s="4">
        <v>1.5762603063990368</v>
      </c>
      <c r="N98" s="4">
        <v>0.92521660008890305</v>
      </c>
      <c r="P98" s="4">
        <v>0.89546764977435844</v>
      </c>
      <c r="Q98" s="4">
        <v>1.2605707849508134</v>
      </c>
      <c r="R98" s="4">
        <v>1.0328536908111625</v>
      </c>
      <c r="T98" s="4">
        <v>12</v>
      </c>
      <c r="U98" s="4">
        <v>0.22355582253232001</v>
      </c>
      <c r="V98" s="4">
        <v>0.19919913980154233</v>
      </c>
      <c r="W98" s="4">
        <v>0.15384999916987857</v>
      </c>
    </row>
    <row r="99" spans="1:23" x14ac:dyDescent="0.2">
      <c r="A99" s="4"/>
      <c r="B99" s="4"/>
      <c r="C99" s="4">
        <v>24</v>
      </c>
      <c r="D99" s="4">
        <v>1.9677422351040641</v>
      </c>
      <c r="E99" s="4">
        <v>2.4679481147373146</v>
      </c>
      <c r="F99" s="4">
        <v>0.90785531426549204</v>
      </c>
      <c r="H99" s="4">
        <v>5.6782824805318404</v>
      </c>
      <c r="I99" s="4">
        <v>4.5240133128253097</v>
      </c>
      <c r="J99" s="4">
        <v>0.45595012918036965</v>
      </c>
      <c r="L99" s="4">
        <v>3.8979395682923803</v>
      </c>
      <c r="M99" s="4">
        <v>3.4641920619923114</v>
      </c>
      <c r="N99" s="4">
        <v>1.5136371789335465</v>
      </c>
      <c r="P99" s="4">
        <v>2.8766758238132519</v>
      </c>
      <c r="Q99" s="4">
        <v>2.4173405686126856</v>
      </c>
      <c r="R99" s="4">
        <v>1.4333451895227598</v>
      </c>
      <c r="T99" s="4">
        <v>24</v>
      </c>
      <c r="U99" s="4">
        <v>0.51059956626969027</v>
      </c>
      <c r="V99" s="4">
        <v>0.37727410114032128</v>
      </c>
      <c r="W99" s="4">
        <v>0.13010628172416216</v>
      </c>
    </row>
    <row r="100" spans="1:23" x14ac:dyDescent="0.2">
      <c r="A100" s="4"/>
      <c r="B100" s="4"/>
      <c r="C100" s="4">
        <v>48</v>
      </c>
      <c r="D100" s="4">
        <v>6.8840167404791428</v>
      </c>
      <c r="E100" s="4">
        <v>6.8073910977932277</v>
      </c>
      <c r="F100" s="4">
        <v>0.92647098519488091</v>
      </c>
      <c r="G100" s="4"/>
      <c r="H100" s="4">
        <v>11.169380489685571</v>
      </c>
      <c r="I100" s="4">
        <v>10.18467682307101</v>
      </c>
      <c r="J100" s="4">
        <v>2.6318942890550057</v>
      </c>
      <c r="K100" s="4"/>
      <c r="L100" s="4">
        <v>6.6766066251494687</v>
      </c>
      <c r="M100" s="4">
        <v>6.2244987977712416</v>
      </c>
      <c r="N100" s="4">
        <v>2.6322234939069609</v>
      </c>
      <c r="O100" s="4"/>
      <c r="P100" s="4">
        <v>4.4396766682709821</v>
      </c>
      <c r="Q100" s="4">
        <v>4.0360676443448842</v>
      </c>
      <c r="R100" s="4">
        <v>2.8999880836674761</v>
      </c>
      <c r="T100" s="4">
        <v>48</v>
      </c>
      <c r="U100" s="4">
        <v>1.1064105880385124</v>
      </c>
      <c r="V100" s="4">
        <v>0.89492328942177868</v>
      </c>
      <c r="W100" s="4">
        <v>0.36135568217891295</v>
      </c>
    </row>
    <row r="101" spans="1:23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23" x14ac:dyDescent="0.2">
      <c r="A102" s="4"/>
      <c r="B102" s="4" t="s">
        <v>57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23" x14ac:dyDescent="0.2">
      <c r="A103" s="4"/>
      <c r="B103" s="4"/>
      <c r="C103" s="4">
        <v>4</v>
      </c>
      <c r="D103" s="20">
        <v>2.4596543554064514</v>
      </c>
      <c r="E103" s="20">
        <v>1.4005411966909753</v>
      </c>
      <c r="F103" s="20">
        <v>1.4338285380782616</v>
      </c>
      <c r="H103" s="20">
        <v>1.5641120528127839</v>
      </c>
      <c r="I103" s="20">
        <v>1.530424053212788</v>
      </c>
      <c r="J103" s="20">
        <v>0.93170437716847909</v>
      </c>
      <c r="L103" s="20">
        <v>0.52359226493374655</v>
      </c>
      <c r="M103" s="20">
        <v>0.51743127856231552</v>
      </c>
      <c r="N103" s="20">
        <v>0.20090601792578344</v>
      </c>
      <c r="P103" s="20">
        <v>0.27162715556512451</v>
      </c>
      <c r="Q103" s="20">
        <v>0.25217011471954281</v>
      </c>
      <c r="R103" s="20">
        <v>0.13433904107867836</v>
      </c>
      <c r="T103" s="4">
        <v>4</v>
      </c>
      <c r="U103" s="20">
        <v>0.15590092399121785</v>
      </c>
      <c r="V103" s="20">
        <v>4.9660961524990201E-2</v>
      </c>
      <c r="W103" s="20">
        <v>0.10055750426288723</v>
      </c>
    </row>
    <row r="104" spans="1:23" x14ac:dyDescent="0.2">
      <c r="A104" s="4"/>
      <c r="B104" s="4"/>
      <c r="C104" s="4">
        <v>6</v>
      </c>
      <c r="D104" s="20">
        <v>1.4072933644254411</v>
      </c>
      <c r="E104" s="20">
        <v>1.706594736319696</v>
      </c>
      <c r="F104" s="20">
        <v>1.1854506328527028E-2</v>
      </c>
      <c r="H104" s="20">
        <v>1.3174998456215061</v>
      </c>
      <c r="I104" s="20">
        <v>1.6998839020266467</v>
      </c>
      <c r="J104" s="20">
        <v>0.7244869138558796</v>
      </c>
      <c r="L104" s="20">
        <v>0.71673277400900404</v>
      </c>
      <c r="M104" s="20">
        <v>0.67817776742855251</v>
      </c>
      <c r="N104" s="20">
        <v>0.36822279092911941</v>
      </c>
      <c r="P104" s="20">
        <v>0.25035283816199527</v>
      </c>
      <c r="Q104" s="20">
        <v>0.28544617793661725</v>
      </c>
      <c r="R104" s="20">
        <v>0.26443635243349262</v>
      </c>
      <c r="T104" s="4">
        <v>6</v>
      </c>
      <c r="U104" s="20">
        <v>9.973344013185545E-2</v>
      </c>
      <c r="V104" s="20">
        <v>0.11396342815418531</v>
      </c>
      <c r="W104" s="20">
        <v>8.270914308115683E-2</v>
      </c>
    </row>
    <row r="105" spans="1:23" x14ac:dyDescent="0.2">
      <c r="A105" s="4"/>
      <c r="B105" s="4"/>
      <c r="C105" s="4">
        <v>12</v>
      </c>
      <c r="D105" s="20">
        <v>2.4745545438868914</v>
      </c>
      <c r="E105" s="20">
        <v>2.4169634557678803</v>
      </c>
      <c r="F105" s="20">
        <v>1.6106137963086458</v>
      </c>
      <c r="H105" s="20">
        <v>3.1281775248743822</v>
      </c>
      <c r="I105" s="20">
        <v>3.255614895584189</v>
      </c>
      <c r="J105" s="20">
        <v>1.7061536238168011</v>
      </c>
      <c r="L105" s="20">
        <v>1.5639492603107752</v>
      </c>
      <c r="M105" s="20">
        <v>1.784648861577282</v>
      </c>
      <c r="N105" s="20">
        <v>0.89143206349712478</v>
      </c>
      <c r="P105" s="20">
        <v>0.59862866200172571</v>
      </c>
      <c r="Q105" s="20">
        <v>0.66107232041803987</v>
      </c>
      <c r="R105" s="20">
        <v>0.57029966056218884</v>
      </c>
      <c r="T105" s="4">
        <v>12</v>
      </c>
      <c r="U105" s="20">
        <v>0.34237265696039815</v>
      </c>
      <c r="V105" s="20">
        <v>0.29353371128826072</v>
      </c>
      <c r="W105" s="20">
        <v>0.19268618789463454</v>
      </c>
    </row>
    <row r="106" spans="1:23" x14ac:dyDescent="0.2">
      <c r="A106" s="4"/>
      <c r="B106" s="4"/>
      <c r="C106" s="4">
        <v>24</v>
      </c>
      <c r="D106" s="20">
        <v>5.326503855628868</v>
      </c>
      <c r="E106" s="20">
        <v>4.2472357833995309</v>
      </c>
      <c r="F106" s="20">
        <v>1.5680200390076751</v>
      </c>
      <c r="H106" s="20">
        <v>6.8315185780097103</v>
      </c>
      <c r="I106" s="20">
        <v>5.6714806540674179</v>
      </c>
      <c r="J106" s="20">
        <v>2.2322873752961652</v>
      </c>
      <c r="L106" s="20">
        <v>4.6261475858116246</v>
      </c>
      <c r="M106" s="20">
        <v>3.6295604604931779</v>
      </c>
      <c r="N106" s="20">
        <v>1.8632475344052921</v>
      </c>
      <c r="P106" s="20">
        <v>1.9013460783765879</v>
      </c>
      <c r="Q106" s="20">
        <v>1.5036351934863947</v>
      </c>
      <c r="R106" s="20">
        <v>0.94884499622965579</v>
      </c>
      <c r="T106" s="4">
        <v>24</v>
      </c>
      <c r="U106" s="20">
        <v>0.53052214241062434</v>
      </c>
      <c r="V106" s="20">
        <v>0.48622037313503275</v>
      </c>
      <c r="W106" s="20">
        <v>0.22093305260922047</v>
      </c>
    </row>
    <row r="107" spans="1:23" x14ac:dyDescent="0.2">
      <c r="A107" s="4"/>
      <c r="B107" s="4"/>
      <c r="C107" s="4">
        <v>48</v>
      </c>
      <c r="D107" s="20">
        <v>9.4132604752962266</v>
      </c>
      <c r="E107" s="20">
        <v>9.5467182301004083</v>
      </c>
      <c r="F107" s="20">
        <v>2.6325192109943236</v>
      </c>
      <c r="G107" s="4"/>
      <c r="H107" s="20">
        <v>12.288804586829336</v>
      </c>
      <c r="I107" s="20">
        <v>11.494130870545776</v>
      </c>
      <c r="J107" s="20">
        <v>3.6124787121119502</v>
      </c>
      <c r="K107" s="4"/>
      <c r="L107" s="20">
        <v>7.5564572869290467</v>
      </c>
      <c r="M107" s="20">
        <v>6.6828220263795579</v>
      </c>
      <c r="N107" s="20">
        <v>3.0247638592161938</v>
      </c>
      <c r="P107" s="20">
        <v>2.7292218914131126</v>
      </c>
      <c r="Q107" s="20">
        <v>2.4052725279638749</v>
      </c>
      <c r="R107" s="20">
        <v>1.75230697638563</v>
      </c>
      <c r="T107" s="4">
        <v>48</v>
      </c>
      <c r="U107" s="20">
        <v>0.83006884244795354</v>
      </c>
      <c r="V107" s="20">
        <v>0.95501259438095421</v>
      </c>
      <c r="W107" s="20">
        <v>0.3598128904884339</v>
      </c>
    </row>
    <row r="108" spans="1:23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23" x14ac:dyDescent="0.2">
      <c r="A109" s="4"/>
      <c r="B109" s="4" t="s">
        <v>58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23" x14ac:dyDescent="0.2">
      <c r="A110" s="4"/>
      <c r="B110" s="4"/>
      <c r="C110" s="4">
        <v>4</v>
      </c>
      <c r="D110" s="4">
        <f>D103/D96</f>
        <v>1.5050965759687851</v>
      </c>
      <c r="E110" s="4">
        <f t="shared" ref="E110:F110" si="0">E103/E96</f>
        <v>-0.68397000784714257</v>
      </c>
      <c r="F110" s="4">
        <f t="shared" si="0"/>
        <v>-0.66848530033709463</v>
      </c>
      <c r="G110" s="4"/>
      <c r="H110" s="4">
        <f>H103/H96</f>
        <v>1.5974757214010238</v>
      </c>
      <c r="I110" s="4">
        <f t="shared" ref="I110:J110" si="1">I103/I96</f>
        <v>-83.750846187384212</v>
      </c>
      <c r="J110" s="4">
        <f t="shared" si="1"/>
        <v>5.1676019505471293</v>
      </c>
      <c r="K110" s="4"/>
      <c r="L110" s="4">
        <f>L103/L96</f>
        <v>0.73113333701437211</v>
      </c>
      <c r="M110" s="4">
        <f t="shared" ref="M110:N110" si="2">M103/M96</f>
        <v>0.81849661813422225</v>
      </c>
      <c r="N110" s="4">
        <f t="shared" si="2"/>
        <v>1.603458863164358</v>
      </c>
      <c r="O110" s="4"/>
      <c r="P110" s="4">
        <f>P103/P96</f>
        <v>0.74221474373651797</v>
      </c>
      <c r="Q110" s="4">
        <f t="shared" ref="Q110:R110" si="3">Q103/Q96</f>
        <v>0.71236850124665108</v>
      </c>
      <c r="R110" s="4">
        <f t="shared" si="3"/>
        <v>0.4613082958736261</v>
      </c>
      <c r="T110" s="4">
        <v>4</v>
      </c>
      <c r="U110" s="4">
        <f>U103/U96</f>
        <v>1.5392588842655874</v>
      </c>
      <c r="V110" s="4">
        <f t="shared" ref="V110:W110" si="4">V103/V96</f>
        <v>1.3789205781594223</v>
      </c>
      <c r="W110" s="4">
        <f t="shared" si="4"/>
        <v>-7.5955620648427562</v>
      </c>
    </row>
    <row r="111" spans="1:23" x14ac:dyDescent="0.2">
      <c r="A111" s="4"/>
      <c r="B111" s="4"/>
      <c r="C111" s="4">
        <v>6</v>
      </c>
      <c r="D111" s="4">
        <f t="shared" ref="D111:F111" si="5">D104/D97</f>
        <v>6.3473344899664275</v>
      </c>
      <c r="E111" s="4">
        <f t="shared" si="5"/>
        <v>0.83464254945005201</v>
      </c>
      <c r="F111" s="4">
        <f t="shared" si="5"/>
        <v>-7.8972574645816227E-3</v>
      </c>
      <c r="G111" s="4"/>
      <c r="H111" s="4">
        <f t="shared" ref="H111:J111" si="6">H104/H97</f>
        <v>4.9507070276760885</v>
      </c>
      <c r="I111" s="4">
        <f t="shared" si="6"/>
        <v>1.4240881518624997</v>
      </c>
      <c r="J111" s="4">
        <f t="shared" si="6"/>
        <v>-2.4900729397485031</v>
      </c>
      <c r="K111" s="4"/>
      <c r="L111" s="4">
        <f t="shared" ref="L111:N111" si="7">L104/L97</f>
        <v>1.0452796941130078</v>
      </c>
      <c r="M111" s="4">
        <f t="shared" si="7"/>
        <v>0.90365388538785252</v>
      </c>
      <c r="N111" s="4">
        <f t="shared" si="7"/>
        <v>0.34246397895453684</v>
      </c>
      <c r="O111" s="4"/>
      <c r="P111" s="4">
        <f t="shared" ref="P111:R111" si="8">P104/P97</f>
        <v>0.63611129066860683</v>
      </c>
      <c r="Q111" s="4">
        <f t="shared" si="8"/>
        <v>0.51898251417443964</v>
      </c>
      <c r="R111" s="4">
        <f t="shared" si="8"/>
        <v>0.73303500460939364</v>
      </c>
      <c r="T111" s="4">
        <v>6</v>
      </c>
      <c r="U111" s="4">
        <f t="shared" ref="U111:W111" si="9">U104/U97</f>
        <v>1.1071221302225824</v>
      </c>
      <c r="V111" s="4">
        <f t="shared" si="9"/>
        <v>3.2234999016753005</v>
      </c>
      <c r="W111" s="4">
        <f t="shared" si="9"/>
        <v>-1.2823475885719353</v>
      </c>
    </row>
    <row r="112" spans="1:23" x14ac:dyDescent="0.2">
      <c r="A112" s="4"/>
      <c r="B112" s="4"/>
      <c r="C112" s="4">
        <v>12</v>
      </c>
      <c r="D112" s="4">
        <f t="shared" ref="D112:F112" si="10">D105/D98</f>
        <v>3.0637274698101233</v>
      </c>
      <c r="E112" s="4">
        <f t="shared" si="10"/>
        <v>-1.0327179554965638</v>
      </c>
      <c r="F112" s="4">
        <f t="shared" si="10"/>
        <v>-0.98722867284824034</v>
      </c>
      <c r="G112" s="4"/>
      <c r="H112" s="4">
        <f t="shared" ref="H112:J112" si="11">H105/H98</f>
        <v>1.8655855748564933</v>
      </c>
      <c r="I112" s="4">
        <f t="shared" si="11"/>
        <v>1.5061379022786832</v>
      </c>
      <c r="J112" s="4">
        <f t="shared" si="11"/>
        <v>-7.1262885986243161</v>
      </c>
      <c r="K112" s="4"/>
      <c r="L112" s="4">
        <f t="shared" ref="L112:N112" si="12">L105/L98</f>
        <v>0.97062792456387537</v>
      </c>
      <c r="M112" s="4">
        <f t="shared" si="12"/>
        <v>1.1322044045214261</v>
      </c>
      <c r="N112" s="4">
        <f t="shared" si="12"/>
        <v>0.96348472715628752</v>
      </c>
      <c r="O112" s="4"/>
      <c r="P112" s="4">
        <f t="shared" ref="P112:R112" si="13">P105/P98</f>
        <v>0.66850953482526054</v>
      </c>
      <c r="Q112" s="4">
        <f t="shared" si="13"/>
        <v>0.52442300607802395</v>
      </c>
      <c r="R112" s="4">
        <f t="shared" si="13"/>
        <v>0.55215919315183737</v>
      </c>
      <c r="T112" s="4">
        <v>12</v>
      </c>
      <c r="U112" s="4">
        <f t="shared" ref="U112:W112" si="14">U105/U98</f>
        <v>1.5314861992060194</v>
      </c>
      <c r="V112" s="4">
        <f t="shared" si="14"/>
        <v>1.473569170934683</v>
      </c>
      <c r="W112" s="4">
        <f t="shared" si="14"/>
        <v>1.2524289173500334</v>
      </c>
    </row>
    <row r="113" spans="1:23" x14ac:dyDescent="0.2">
      <c r="A113" s="4"/>
      <c r="B113" s="4"/>
      <c r="C113" s="4">
        <v>24</v>
      </c>
      <c r="D113" s="4">
        <f t="shared" ref="D113:F113" si="15">D106/D99</f>
        <v>2.706911383312955</v>
      </c>
      <c r="E113" s="4">
        <f t="shared" si="15"/>
        <v>1.7209582965043824</v>
      </c>
      <c r="F113" s="4">
        <f t="shared" si="15"/>
        <v>1.7271695328195493</v>
      </c>
      <c r="G113" s="4"/>
      <c r="H113" s="4">
        <f t="shared" ref="H113:J113" si="16">H106/H99</f>
        <v>1.2030959363912899</v>
      </c>
      <c r="I113" s="4">
        <f t="shared" si="16"/>
        <v>1.253639249466642</v>
      </c>
      <c r="J113" s="4">
        <f t="shared" si="16"/>
        <v>4.8959024955404562</v>
      </c>
      <c r="K113" s="4"/>
      <c r="L113" s="4">
        <f t="shared" ref="L113:N113" si="17">L106/L99</f>
        <v>1.1868187037692479</v>
      </c>
      <c r="M113" s="4">
        <f t="shared" si="17"/>
        <v>1.0477364983065518</v>
      </c>
      <c r="N113" s="4">
        <f t="shared" si="17"/>
        <v>1.2309736840093135</v>
      </c>
      <c r="O113" s="4"/>
      <c r="P113" s="4">
        <f t="shared" ref="P113:R113" si="18">P106/P99</f>
        <v>0.66095250032595243</v>
      </c>
      <c r="Q113" s="4">
        <f t="shared" si="18"/>
        <v>0.62202041905470218</v>
      </c>
      <c r="R113" s="4">
        <f t="shared" si="18"/>
        <v>0.66197940535564848</v>
      </c>
      <c r="T113" s="4">
        <v>24</v>
      </c>
      <c r="U113" s="4">
        <f t="shared" ref="U113:W113" si="19">U106/U99</f>
        <v>1.0390180044344404</v>
      </c>
      <c r="V113" s="4">
        <f t="shared" si="19"/>
        <v>1.2887721994841903</v>
      </c>
      <c r="W113" s="4">
        <f t="shared" si="19"/>
        <v>1.6980967381545788</v>
      </c>
    </row>
    <row r="114" spans="1:23" x14ac:dyDescent="0.2">
      <c r="A114" s="4"/>
      <c r="B114" s="4"/>
      <c r="C114" s="4">
        <v>48</v>
      </c>
      <c r="D114" s="4">
        <f t="shared" ref="D114:F114" si="20">D107/D100</f>
        <v>1.3674081325143672</v>
      </c>
      <c r="E114" s="4">
        <f t="shared" si="20"/>
        <v>1.4024048409963101</v>
      </c>
      <c r="F114" s="4">
        <f t="shared" si="20"/>
        <v>2.8414480896458723</v>
      </c>
      <c r="G114" s="4"/>
      <c r="H114" s="4">
        <f t="shared" ref="H114:J114" si="21">H107/H100</f>
        <v>1.1002225770871987</v>
      </c>
      <c r="I114" s="4">
        <f t="shared" si="21"/>
        <v>1.1285709964314727</v>
      </c>
      <c r="J114" s="4">
        <f t="shared" si="21"/>
        <v>1.3725774348668951</v>
      </c>
      <c r="K114" s="4"/>
      <c r="L114" s="4">
        <f t="shared" ref="L114:N114" si="22">L107/L100</f>
        <v>1.1317811144459751</v>
      </c>
      <c r="M114" s="4">
        <f t="shared" si="22"/>
        <v>1.0736321499126043</v>
      </c>
      <c r="N114" s="4">
        <f t="shared" si="22"/>
        <v>1.149128813042616</v>
      </c>
      <c r="O114" s="4"/>
      <c r="P114" s="4">
        <f t="shared" ref="P114:R114" si="23">P107/P100</f>
        <v>0.61473438165396832</v>
      </c>
      <c r="Q114" s="4">
        <f t="shared" si="23"/>
        <v>0.59594455294474813</v>
      </c>
      <c r="R114" s="4">
        <f t="shared" si="23"/>
        <v>0.60424626785692559</v>
      </c>
      <c r="T114" s="4">
        <v>48</v>
      </c>
      <c r="U114" s="4">
        <f t="shared" ref="U114:W114" si="24">U107/U100</f>
        <v>0.75023580885964924</v>
      </c>
      <c r="V114" s="4">
        <f t="shared" si="24"/>
        <v>1.0671446431995306</v>
      </c>
      <c r="W114" s="4">
        <f t="shared" si="24"/>
        <v>0.99573054536965833</v>
      </c>
    </row>
    <row r="115" spans="1:23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23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23" x14ac:dyDescent="0.2">
      <c r="A117" s="4"/>
    </row>
    <row r="118" spans="1:23" x14ac:dyDescent="0.2">
      <c r="A118" s="4"/>
      <c r="O118" s="4"/>
      <c r="P118" s="4"/>
      <c r="Q118" s="4"/>
    </row>
    <row r="119" spans="1:23" x14ac:dyDescent="0.2">
      <c r="A119" s="4"/>
      <c r="L119" s="4"/>
      <c r="M119" s="4"/>
      <c r="N119" s="4"/>
      <c r="O119" s="4"/>
      <c r="P119" s="4"/>
      <c r="Q119" s="4"/>
    </row>
    <row r="120" spans="1:23" x14ac:dyDescent="0.2">
      <c r="A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23" x14ac:dyDescent="0.2">
      <c r="A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23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23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23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23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23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23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23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</sheetData>
  <mergeCells count="2">
    <mergeCell ref="A28:C28"/>
    <mergeCell ref="A78:C7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E17E-888A-0D45-B763-967414906A1E}">
  <dimension ref="A1:AJ36"/>
  <sheetViews>
    <sheetView zoomScale="81" workbookViewId="0">
      <selection activeCell="AD4" sqref="AD4"/>
    </sheetView>
  </sheetViews>
  <sheetFormatPr baseColWidth="10" defaultRowHeight="15" x14ac:dyDescent="0.2"/>
  <sheetData>
    <row r="1" spans="1:36" x14ac:dyDescent="0.2">
      <c r="A1" s="23" t="s">
        <v>37</v>
      </c>
      <c r="B1" s="23"/>
      <c r="C1" s="23"/>
      <c r="D1" s="20"/>
      <c r="E1" s="4"/>
      <c r="F1" s="20"/>
      <c r="G1" s="4"/>
      <c r="H1" s="20"/>
      <c r="I1" s="20"/>
      <c r="J1" s="4"/>
      <c r="K1" s="4"/>
      <c r="L1" s="4"/>
      <c r="M1" s="1"/>
      <c r="N1" s="1"/>
      <c r="O1" s="1"/>
      <c r="P1" s="1"/>
      <c r="Q1" s="1"/>
      <c r="U1" t="s">
        <v>59</v>
      </c>
    </row>
    <row r="2" spans="1:36" x14ac:dyDescent="0.2">
      <c r="A2" s="1"/>
      <c r="B2" s="1"/>
      <c r="C2" s="1"/>
      <c r="D2" s="21"/>
      <c r="E2" s="1"/>
      <c r="F2" s="21"/>
      <c r="G2" s="1"/>
      <c r="H2" s="21"/>
      <c r="I2" s="21"/>
      <c r="J2" s="1"/>
      <c r="K2" s="1"/>
      <c r="L2" s="1"/>
      <c r="M2" s="1"/>
      <c r="N2" s="1"/>
      <c r="O2" s="1"/>
      <c r="P2" s="1"/>
      <c r="Q2" s="1"/>
    </row>
    <row r="3" spans="1:36" x14ac:dyDescent="0.2">
      <c r="A3" s="4"/>
      <c r="B3" s="4"/>
      <c r="C3" s="4" t="s">
        <v>17</v>
      </c>
      <c r="D3" s="20" t="s">
        <v>18</v>
      </c>
      <c r="E3" s="4" t="s">
        <v>19</v>
      </c>
      <c r="F3" s="20" t="s">
        <v>20</v>
      </c>
      <c r="G3" s="4" t="s">
        <v>21</v>
      </c>
      <c r="H3" s="20" t="s">
        <v>22</v>
      </c>
      <c r="I3" s="20" t="s">
        <v>23</v>
      </c>
      <c r="J3" s="4" t="s">
        <v>24</v>
      </c>
      <c r="K3" s="4" t="s">
        <v>25</v>
      </c>
      <c r="L3" s="4" t="s">
        <v>26</v>
      </c>
      <c r="M3" s="20" t="s">
        <v>27</v>
      </c>
      <c r="N3" s="4" t="s">
        <v>28</v>
      </c>
      <c r="O3" s="4" t="s">
        <v>29</v>
      </c>
      <c r="P3" s="4" t="s">
        <v>30</v>
      </c>
      <c r="Q3" s="4" t="s">
        <v>31</v>
      </c>
      <c r="V3" s="4" t="s">
        <v>17</v>
      </c>
      <c r="W3" s="20" t="s">
        <v>18</v>
      </c>
      <c r="X3" s="20" t="s">
        <v>20</v>
      </c>
      <c r="Y3" s="20" t="s">
        <v>23</v>
      </c>
      <c r="Z3" s="20" t="s">
        <v>27</v>
      </c>
      <c r="AA3" s="20"/>
      <c r="AC3" s="4"/>
      <c r="AD3" s="4"/>
      <c r="AE3" s="4"/>
      <c r="AG3" s="4"/>
      <c r="AH3" s="4"/>
      <c r="AI3" s="4"/>
      <c r="AJ3" s="4"/>
    </row>
    <row r="4" spans="1:36" x14ac:dyDescent="0.2">
      <c r="A4" s="4" t="s">
        <v>39</v>
      </c>
      <c r="B4" s="4" t="s">
        <v>42</v>
      </c>
      <c r="C4" s="4">
        <v>97.059914308838216</v>
      </c>
      <c r="D4" s="20">
        <v>2.4596543554064514</v>
      </c>
      <c r="E4" s="4">
        <v>-1.1702863578337568</v>
      </c>
      <c r="F4" s="20">
        <v>1.5641120528127839</v>
      </c>
      <c r="G4" s="4">
        <v>-0.70713594343735242</v>
      </c>
      <c r="H4" s="20">
        <v>0.15590092399121785</v>
      </c>
      <c r="I4" s="20">
        <v>0.52359226493374655</v>
      </c>
      <c r="J4" s="4">
        <v>-6.650106790600456E-2</v>
      </c>
      <c r="K4" s="4">
        <v>8.7501135408441424E-3</v>
      </c>
      <c r="L4" s="4">
        <v>-5.6990865011010937E-2</v>
      </c>
      <c r="M4" s="20">
        <v>0.27162715556512451</v>
      </c>
      <c r="N4" s="4">
        <v>-6.0685486944868444E-2</v>
      </c>
      <c r="O4" s="4">
        <v>4.6267421640747153E-2</v>
      </c>
      <c r="P4" s="4">
        <v>-2.5726375725581417E-2</v>
      </c>
      <c r="Q4" s="4">
        <v>-2.492499870600037E-3</v>
      </c>
      <c r="T4" s="4" t="s">
        <v>39</v>
      </c>
      <c r="U4" s="4" t="s">
        <v>42</v>
      </c>
      <c r="V4" s="5">
        <f>AVERAGE(C4,C22)</f>
        <v>97.232571931646007</v>
      </c>
      <c r="W4" s="5">
        <f>AVERAGE(D4,D22)</f>
        <v>2.0469356592049017</v>
      </c>
      <c r="X4" s="5">
        <f t="shared" ref="X4:X18" si="0">AVERAGE(F4,F22)</f>
        <v>1.2716134049188557</v>
      </c>
      <c r="Y4" s="5">
        <f t="shared" ref="Y4:Y18" si="1">AVERAGE(I4,I22)</f>
        <v>0.61986506355396309</v>
      </c>
      <c r="Z4" s="5">
        <f t="shared" ref="Z4:Z18" si="2">AVERAGE(M4,M22)</f>
        <v>0.31879778677151127</v>
      </c>
      <c r="AA4" s="5"/>
      <c r="AB4" s="4" t="s">
        <v>39</v>
      </c>
      <c r="AC4" s="4" t="s">
        <v>42</v>
      </c>
      <c r="AD4" s="5">
        <f>AVERAGE(W4:Z4)</f>
        <v>1.0643029786123079</v>
      </c>
      <c r="AE4" s="5"/>
      <c r="AG4" s="5"/>
      <c r="AH4" s="5"/>
      <c r="AI4" s="5"/>
      <c r="AJ4" s="5"/>
    </row>
    <row r="5" spans="1:36" x14ac:dyDescent="0.2">
      <c r="A5" s="4" t="s">
        <v>40</v>
      </c>
      <c r="B5" s="4"/>
      <c r="C5" s="4">
        <v>97.674441324601091</v>
      </c>
      <c r="D5" s="20">
        <v>1.4005411966909753</v>
      </c>
      <c r="E5" s="4">
        <v>-0.66468856456329384</v>
      </c>
      <c r="F5" s="20">
        <v>1.530424053212788</v>
      </c>
      <c r="G5" s="4">
        <v>-0.55086827879607447</v>
      </c>
      <c r="H5" s="20">
        <v>4.9660961524990201E-2</v>
      </c>
      <c r="I5" s="20">
        <v>0.51743127856231552</v>
      </c>
      <c r="J5" s="4">
        <v>-0.12318691554773772</v>
      </c>
      <c r="K5" s="4">
        <v>5.7145476094236661E-2</v>
      </c>
      <c r="L5" s="4">
        <v>-7.1006073968027161E-2</v>
      </c>
      <c r="M5" s="20">
        <v>0.25217011471954281</v>
      </c>
      <c r="N5" s="4">
        <v>-9.2592054195255305E-2</v>
      </c>
      <c r="O5" s="4">
        <v>4.5083173829078359E-2</v>
      </c>
      <c r="P5" s="4">
        <v>-2.7084491673686074E-2</v>
      </c>
      <c r="Q5" s="4">
        <v>2.5287995090753513E-3</v>
      </c>
      <c r="T5" s="4" t="s">
        <v>40</v>
      </c>
      <c r="U5" s="4"/>
      <c r="V5" s="5">
        <f t="shared" ref="V5:V18" si="3">AVERAGE(C5,C23)</f>
        <v>99.219792399405989</v>
      </c>
      <c r="W5" s="5">
        <f t="shared" ref="W5:W18" si="4">AVERAGE(D5,D23)</f>
        <v>-0.3235617193165875</v>
      </c>
      <c r="X5" s="5">
        <f t="shared" si="0"/>
        <v>0.75607525890264671</v>
      </c>
      <c r="Y5" s="5">
        <f t="shared" si="1"/>
        <v>0.57480202687174398</v>
      </c>
      <c r="Z5" s="5">
        <f t="shared" si="2"/>
        <v>0.30307920735253702</v>
      </c>
      <c r="AA5" s="5"/>
      <c r="AB5" s="4" t="s">
        <v>40</v>
      </c>
      <c r="AC5" s="4"/>
      <c r="AD5" s="5">
        <f t="shared" ref="AD5:AD18" si="5">AVERAGE(W5:Z5)</f>
        <v>0.32759869345258502</v>
      </c>
      <c r="AE5" s="5"/>
      <c r="AG5" s="5"/>
      <c r="AH5" s="5"/>
      <c r="AI5" s="5"/>
      <c r="AJ5" s="5"/>
    </row>
    <row r="6" spans="1:36" x14ac:dyDescent="0.2">
      <c r="A6" s="4" t="s">
        <v>41</v>
      </c>
      <c r="B6" s="4"/>
      <c r="C6" s="4">
        <v>98.415486870382708</v>
      </c>
      <c r="D6" s="20">
        <v>1.4338285380782616</v>
      </c>
      <c r="E6" s="4">
        <v>-0.68674594990025917</v>
      </c>
      <c r="F6" s="20">
        <v>0.93170437716847909</v>
      </c>
      <c r="G6" s="4">
        <v>-0.48163806876212811</v>
      </c>
      <c r="H6" s="20">
        <v>0.10055750426288723</v>
      </c>
      <c r="I6" s="20">
        <v>0.20090601792578344</v>
      </c>
      <c r="J6" s="4">
        <v>3.9844838173136009E-3</v>
      </c>
      <c r="K6" s="4">
        <v>7.6852663978245897E-3</v>
      </c>
      <c r="L6" s="4">
        <v>-2.792720882691203E-2</v>
      </c>
      <c r="M6" s="20">
        <v>0.13433904107867836</v>
      </c>
      <c r="N6" s="4">
        <v>-4.887518735159313E-2</v>
      </c>
      <c r="O6" s="4">
        <v>2.2884305764702365E-2</v>
      </c>
      <c r="P6" s="4">
        <v>-1.1515423126651626E-3</v>
      </c>
      <c r="Q6" s="4">
        <v>-5.0384477231066637E-3</v>
      </c>
      <c r="T6" s="4" t="s">
        <v>41</v>
      </c>
      <c r="U6" s="4"/>
      <c r="V6" s="5">
        <f t="shared" si="3"/>
        <v>100.15475971348502</v>
      </c>
      <c r="W6" s="5">
        <f t="shared" si="4"/>
        <v>-0.35553155539053893</v>
      </c>
      <c r="X6" s="5">
        <f t="shared" si="0"/>
        <v>0.55600080936469976</v>
      </c>
      <c r="Y6" s="5">
        <f t="shared" si="1"/>
        <v>0.16310070842719351</v>
      </c>
      <c r="Z6" s="5">
        <f t="shared" si="2"/>
        <v>0.21277609458139812</v>
      </c>
      <c r="AA6" s="5"/>
      <c r="AB6" s="4" t="s">
        <v>41</v>
      </c>
      <c r="AC6" s="4"/>
      <c r="AD6" s="5">
        <f t="shared" si="5"/>
        <v>0.14408651424568811</v>
      </c>
      <c r="AE6" s="5"/>
      <c r="AG6" s="5"/>
      <c r="AH6" s="5"/>
      <c r="AI6" s="5"/>
      <c r="AJ6" s="5"/>
    </row>
    <row r="7" spans="1:36" x14ac:dyDescent="0.2">
      <c r="A7" s="4" t="s">
        <v>40</v>
      </c>
      <c r="B7" s="4" t="s">
        <v>43</v>
      </c>
      <c r="C7" s="4">
        <v>97.634230763745705</v>
      </c>
      <c r="D7" s="20">
        <v>1.4072933644254411</v>
      </c>
      <c r="E7" s="4">
        <v>-0.56681421037594171</v>
      </c>
      <c r="F7" s="20">
        <v>1.3174998456215061</v>
      </c>
      <c r="G7" s="4">
        <v>-0.58784112271753941</v>
      </c>
      <c r="H7" s="20">
        <v>9.973344013185545E-2</v>
      </c>
      <c r="I7" s="20">
        <v>0.71673277400900404</v>
      </c>
      <c r="J7" s="4">
        <v>-0.15822576423032364</v>
      </c>
      <c r="K7" s="4">
        <v>1.8012420027828505E-2</v>
      </c>
      <c r="L7" s="4">
        <v>-7.6700237249934189E-2</v>
      </c>
      <c r="M7" s="20">
        <v>0.25035283816199527</v>
      </c>
      <c r="N7" s="4">
        <v>-3.9040594688150985E-2</v>
      </c>
      <c r="O7" s="4">
        <v>1.9534182413153997E-3</v>
      </c>
      <c r="P7" s="4">
        <v>-1.1639037846316948E-2</v>
      </c>
      <c r="Q7" s="4">
        <v>-5.5478972564447044E-3</v>
      </c>
      <c r="T7" s="4" t="s">
        <v>40</v>
      </c>
      <c r="U7" s="4" t="s">
        <v>43</v>
      </c>
      <c r="V7" s="5">
        <f t="shared" si="3"/>
        <v>98.407599713095777</v>
      </c>
      <c r="W7" s="5">
        <f t="shared" si="4"/>
        <v>0.81450371729177817</v>
      </c>
      <c r="X7" s="5">
        <f t="shared" si="0"/>
        <v>0.79181170956729574</v>
      </c>
      <c r="Y7" s="5">
        <f t="shared" si="1"/>
        <v>0.70120896686404932</v>
      </c>
      <c r="Z7" s="5">
        <f t="shared" si="2"/>
        <v>0.32196025379241522</v>
      </c>
      <c r="AA7" s="5"/>
      <c r="AB7" s="4" t="s">
        <v>40</v>
      </c>
      <c r="AC7" s="4" t="s">
        <v>43</v>
      </c>
      <c r="AD7" s="5">
        <f t="shared" si="5"/>
        <v>0.65737116187888467</v>
      </c>
      <c r="AE7" s="5"/>
      <c r="AG7" s="5"/>
      <c r="AH7" s="5"/>
      <c r="AI7" s="5"/>
      <c r="AJ7" s="5"/>
    </row>
    <row r="8" spans="1:36" x14ac:dyDescent="0.2">
      <c r="A8" s="4" t="s">
        <v>40</v>
      </c>
      <c r="B8" s="4"/>
      <c r="C8" s="4">
        <v>97.211206312265134</v>
      </c>
      <c r="D8" s="20">
        <v>1.706594736319696</v>
      </c>
      <c r="E8" s="4">
        <v>-0.80346283348198788</v>
      </c>
      <c r="F8" s="20">
        <v>1.6998839020266467</v>
      </c>
      <c r="G8" s="4">
        <v>-0.68434970814980722</v>
      </c>
      <c r="H8" s="20">
        <v>0.11396342815418531</v>
      </c>
      <c r="I8" s="20">
        <v>0.67817776742855251</v>
      </c>
      <c r="J8" s="4">
        <v>-0.12114662525003761</v>
      </c>
      <c r="K8" s="4">
        <v>5.911715399125253E-2</v>
      </c>
      <c r="L8" s="4">
        <v>-8.6268665210339129E-2</v>
      </c>
      <c r="M8" s="20">
        <v>0.28544617793661725</v>
      </c>
      <c r="N8" s="4">
        <v>-5.6022529909196539E-2</v>
      </c>
      <c r="O8" s="4">
        <v>1.6181122220989236E-2</v>
      </c>
      <c r="P8" s="4">
        <v>-1.0575115180577868E-2</v>
      </c>
      <c r="Q8" s="4">
        <v>-8.7451231611902804E-3</v>
      </c>
      <c r="T8" s="4" t="s">
        <v>40</v>
      </c>
      <c r="U8" s="4"/>
      <c r="V8" s="5">
        <f t="shared" si="3"/>
        <v>97.292701696634737</v>
      </c>
      <c r="W8" s="5">
        <f t="shared" si="4"/>
        <v>1.8756480363855306</v>
      </c>
      <c r="X8" s="5">
        <f t="shared" si="0"/>
        <v>1.4467743520846499</v>
      </c>
      <c r="Y8" s="5">
        <f t="shared" si="1"/>
        <v>0.71433087536325557</v>
      </c>
      <c r="Z8" s="5">
        <f t="shared" si="2"/>
        <v>0.41772867214357678</v>
      </c>
      <c r="AA8" s="5"/>
      <c r="AB8" s="4" t="s">
        <v>40</v>
      </c>
      <c r="AC8" s="4"/>
      <c r="AD8" s="5">
        <f t="shared" si="5"/>
        <v>1.1136204839942532</v>
      </c>
      <c r="AE8" s="5"/>
      <c r="AG8" s="5"/>
      <c r="AH8" s="5"/>
      <c r="AI8" s="5"/>
      <c r="AJ8" s="5"/>
    </row>
    <row r="9" spans="1:36" x14ac:dyDescent="0.2">
      <c r="A9" s="4" t="s">
        <v>47</v>
      </c>
      <c r="B9" s="4"/>
      <c r="C9" s="4">
        <v>99.222217969840969</v>
      </c>
      <c r="D9" s="20">
        <v>1.1854506328527028E-2</v>
      </c>
      <c r="E9" s="4">
        <v>-0.25596810922937507</v>
      </c>
      <c r="F9" s="20">
        <v>0.7244869138558796</v>
      </c>
      <c r="G9" s="4">
        <v>-0.26247092795487675</v>
      </c>
      <c r="H9" s="20">
        <v>8.270914308115683E-2</v>
      </c>
      <c r="I9" s="20">
        <v>0.36822279092911941</v>
      </c>
      <c r="J9" s="4">
        <v>-8.9675122713559943E-2</v>
      </c>
      <c r="K9" s="4">
        <v>4.5660179379977101E-2</v>
      </c>
      <c r="L9" s="4">
        <v>-3.2400085568023852E-2</v>
      </c>
      <c r="M9" s="20">
        <v>0.26443635243349262</v>
      </c>
      <c r="N9" s="4">
        <v>-9.0231243752898746E-2</v>
      </c>
      <c r="O9" s="4">
        <v>3.0811242877218897E-2</v>
      </c>
      <c r="P9" s="4">
        <v>-1.9992111161636791E-2</v>
      </c>
      <c r="Q9" s="4">
        <v>3.3850165405288586E-4</v>
      </c>
      <c r="T9" s="4" t="s">
        <v>47</v>
      </c>
      <c r="U9" s="4"/>
      <c r="V9" s="5">
        <f t="shared" si="3"/>
        <v>99.946886568593399</v>
      </c>
      <c r="W9" s="5">
        <f t="shared" si="4"/>
        <v>-0.74461851425520154</v>
      </c>
      <c r="X9" s="5">
        <f t="shared" si="0"/>
        <v>0.21676841836761299</v>
      </c>
      <c r="Y9" s="5">
        <f t="shared" si="1"/>
        <v>0.72171945581183805</v>
      </c>
      <c r="Z9" s="5">
        <f t="shared" si="2"/>
        <v>0.312589066263396</v>
      </c>
      <c r="AA9" s="5"/>
      <c r="AB9" s="4" t="s">
        <v>47</v>
      </c>
      <c r="AC9" s="4"/>
      <c r="AD9" s="5">
        <f t="shared" si="5"/>
        <v>0.12661460654691137</v>
      </c>
      <c r="AE9" s="5"/>
      <c r="AG9" s="5"/>
      <c r="AH9" s="5"/>
      <c r="AI9" s="5"/>
      <c r="AJ9" s="5"/>
    </row>
    <row r="10" spans="1:36" x14ac:dyDescent="0.2">
      <c r="A10" s="4" t="s">
        <v>48</v>
      </c>
      <c r="B10" s="4" t="s">
        <v>44</v>
      </c>
      <c r="C10" s="4">
        <v>95.009273084097984</v>
      </c>
      <c r="D10" s="20">
        <v>2.4745545438868914</v>
      </c>
      <c r="E10" s="4">
        <v>-1.0906356465031215</v>
      </c>
      <c r="F10" s="20">
        <v>3.1281775248743822</v>
      </c>
      <c r="G10" s="4">
        <v>-1.415285965850396</v>
      </c>
      <c r="H10" s="20">
        <v>0.34237265696039815</v>
      </c>
      <c r="I10" s="20">
        <v>1.5639492603107752</v>
      </c>
      <c r="J10" s="4">
        <v>-0.31952826814774832</v>
      </c>
      <c r="K10" s="4">
        <v>1.711608781178707E-2</v>
      </c>
      <c r="L10" s="4">
        <v>-0.17738547906421551</v>
      </c>
      <c r="M10" s="20">
        <v>0.59862866200172571</v>
      </c>
      <c r="N10" s="4">
        <v>-0.10712726355652585</v>
      </c>
      <c r="O10" s="4">
        <v>2.7112211693893645E-2</v>
      </c>
      <c r="P10" s="4">
        <v>-4.6380976157760989E-2</v>
      </c>
      <c r="Q10" s="4">
        <v>-4.8404323581061944E-3</v>
      </c>
      <c r="T10" s="4" t="s">
        <v>48</v>
      </c>
      <c r="U10" s="4" t="s">
        <v>44</v>
      </c>
      <c r="V10" s="5">
        <f t="shared" si="3"/>
        <v>96.167899454663171</v>
      </c>
      <c r="W10" s="5">
        <f t="shared" si="4"/>
        <v>1.6411243125616268</v>
      </c>
      <c r="X10" s="5">
        <f t="shared" si="0"/>
        <v>2.402479015619496</v>
      </c>
      <c r="Y10" s="5">
        <f t="shared" si="1"/>
        <v>1.5876125171003217</v>
      </c>
      <c r="Z10" s="5">
        <f t="shared" si="2"/>
        <v>0.74704815588804208</v>
      </c>
      <c r="AA10" s="5"/>
      <c r="AB10" s="4" t="s">
        <v>48</v>
      </c>
      <c r="AC10" s="4" t="s">
        <v>44</v>
      </c>
      <c r="AD10" s="5">
        <f t="shared" si="5"/>
        <v>1.5945660002923716</v>
      </c>
      <c r="AE10" s="5"/>
      <c r="AG10" s="5"/>
      <c r="AH10" s="5"/>
      <c r="AI10" s="5"/>
      <c r="AJ10" s="5"/>
    </row>
    <row r="11" spans="1:36" x14ac:dyDescent="0.2">
      <c r="A11" s="4" t="s">
        <v>49</v>
      </c>
      <c r="B11" s="4"/>
      <c r="C11" s="4">
        <v>94.949811423745913</v>
      </c>
      <c r="D11" s="20">
        <v>2.4169634557678803</v>
      </c>
      <c r="E11" s="4">
        <v>-1.2746920739347611</v>
      </c>
      <c r="F11" s="20">
        <v>3.255614895584189</v>
      </c>
      <c r="G11" s="4">
        <v>-1.3508933244533572</v>
      </c>
      <c r="H11" s="20">
        <v>0.29353371128826072</v>
      </c>
      <c r="I11" s="20">
        <v>1.784648861577282</v>
      </c>
      <c r="J11" s="4">
        <v>-0.44916851502445332</v>
      </c>
      <c r="K11" s="4">
        <v>8.7258322975197811E-2</v>
      </c>
      <c r="L11" s="4">
        <v>-0.22117999299213648</v>
      </c>
      <c r="M11" s="20">
        <v>0.66107232041803987</v>
      </c>
      <c r="N11" s="4">
        <v>-0.10491116702222623</v>
      </c>
      <c r="O11" s="4">
        <v>1.0771204182551824E-2</v>
      </c>
      <c r="P11" s="4">
        <v>-5.7340647443878005E-2</v>
      </c>
      <c r="Q11" s="4">
        <v>-1.4884746684863644E-3</v>
      </c>
      <c r="T11" s="4" t="s">
        <v>49</v>
      </c>
      <c r="U11" s="4"/>
      <c r="V11" s="5">
        <f t="shared" si="3"/>
        <v>96.606312475354429</v>
      </c>
      <c r="W11" s="5">
        <f t="shared" si="4"/>
        <v>3.8286398702446878E-2</v>
      </c>
      <c r="X11" s="5">
        <f t="shared" si="0"/>
        <v>2.708589921514676</v>
      </c>
      <c r="Y11" s="5">
        <f t="shared" si="1"/>
        <v>1.6804545839881593</v>
      </c>
      <c r="Z11" s="5">
        <f t="shared" si="2"/>
        <v>0.96082155268442659</v>
      </c>
      <c r="AA11" s="5"/>
      <c r="AB11" s="4" t="s">
        <v>49</v>
      </c>
      <c r="AC11" s="4"/>
      <c r="AD11" s="5">
        <f t="shared" si="5"/>
        <v>1.3470381142224273</v>
      </c>
      <c r="AE11" s="5"/>
      <c r="AG11" s="5"/>
      <c r="AH11" s="5"/>
      <c r="AI11" s="5"/>
      <c r="AJ11" s="5"/>
    </row>
    <row r="12" spans="1:36" x14ac:dyDescent="0.2">
      <c r="A12" s="4" t="s">
        <v>50</v>
      </c>
      <c r="B12" s="4"/>
      <c r="C12" s="4">
        <v>96.921053742573932</v>
      </c>
      <c r="D12" s="20">
        <v>1.6106137963086458</v>
      </c>
      <c r="E12" s="4">
        <v>-0.71379021265300402</v>
      </c>
      <c r="F12" s="20">
        <v>1.7061536238168011</v>
      </c>
      <c r="G12" s="4">
        <v>-0.74873321229774803</v>
      </c>
      <c r="H12" s="20">
        <v>0.19268618789463454</v>
      </c>
      <c r="I12" s="20">
        <v>0.89143206349712478</v>
      </c>
      <c r="J12" s="4">
        <v>-0.22092031844536064</v>
      </c>
      <c r="K12" s="4">
        <v>6.2020974912347246E-2</v>
      </c>
      <c r="L12" s="4">
        <v>-0.11537262870902876</v>
      </c>
      <c r="M12" s="20">
        <v>0.57029966056218884</v>
      </c>
      <c r="N12" s="4">
        <v>-0.1293599449135803</v>
      </c>
      <c r="O12" s="4">
        <v>1.8738278534950741E-2</v>
      </c>
      <c r="P12" s="4">
        <v>-4.7295162483026051E-2</v>
      </c>
      <c r="Q12" s="4">
        <v>2.4731514011279727E-3</v>
      </c>
      <c r="T12" s="4" t="s">
        <v>50</v>
      </c>
      <c r="U12" s="4"/>
      <c r="V12" s="5">
        <f t="shared" si="3"/>
        <v>98.709383403131596</v>
      </c>
      <c r="W12" s="5">
        <f t="shared" si="4"/>
        <v>-1.041788811119615E-2</v>
      </c>
      <c r="X12" s="5">
        <f t="shared" si="0"/>
        <v>0.73336838302536578</v>
      </c>
      <c r="Y12" s="5">
        <f t="shared" si="1"/>
        <v>0.90832433179301386</v>
      </c>
      <c r="Z12" s="5">
        <f t="shared" si="2"/>
        <v>0.80157667568667568</v>
      </c>
      <c r="AA12" s="5"/>
      <c r="AB12" s="4" t="s">
        <v>50</v>
      </c>
      <c r="AC12" s="4"/>
      <c r="AD12" s="5">
        <f t="shared" si="5"/>
        <v>0.60821287559846482</v>
      </c>
      <c r="AE12" s="5"/>
      <c r="AG12" s="5"/>
      <c r="AH12" s="5"/>
      <c r="AI12" s="5"/>
      <c r="AJ12" s="5"/>
    </row>
    <row r="13" spans="1:36" x14ac:dyDescent="0.2">
      <c r="A13" s="4" t="s">
        <v>51</v>
      </c>
      <c r="B13" s="4" t="s">
        <v>45</v>
      </c>
      <c r="C13" s="4">
        <v>87.95824768859309</v>
      </c>
      <c r="D13" s="20">
        <v>5.326503855628868</v>
      </c>
      <c r="E13" s="4">
        <v>-2.3791897503904624</v>
      </c>
      <c r="F13" s="20">
        <v>6.8315185780097103</v>
      </c>
      <c r="G13" s="4">
        <v>-2.733747740985168</v>
      </c>
      <c r="H13" s="20">
        <v>0.53052214241062434</v>
      </c>
      <c r="I13" s="20">
        <v>4.6261475858116246</v>
      </c>
      <c r="J13" s="4">
        <v>-1.2283381775881337</v>
      </c>
      <c r="K13" s="4">
        <v>0.22481604386437753</v>
      </c>
      <c r="L13" s="4">
        <v>-0.57810925441163608</v>
      </c>
      <c r="M13" s="20">
        <v>1.9013460783765879</v>
      </c>
      <c r="N13" s="4">
        <v>-0.37565314901828489</v>
      </c>
      <c r="O13" s="4">
        <v>7.7855092700144013E-2</v>
      </c>
      <c r="P13" s="4">
        <v>-0.20082780120200375</v>
      </c>
      <c r="Q13" s="4">
        <v>1.8908808200621924E-2</v>
      </c>
      <c r="T13" s="4" t="s">
        <v>51</v>
      </c>
      <c r="U13" s="4" t="s">
        <v>45</v>
      </c>
      <c r="V13" s="5">
        <f t="shared" si="3"/>
        <v>89.148574507645762</v>
      </c>
      <c r="W13" s="5">
        <f t="shared" si="4"/>
        <v>3.6471230453664658</v>
      </c>
      <c r="X13" s="5">
        <f t="shared" si="0"/>
        <v>6.2549005292707758</v>
      </c>
      <c r="Y13" s="5">
        <f t="shared" si="1"/>
        <v>4.2620435770520029</v>
      </c>
      <c r="Z13" s="5">
        <f t="shared" si="2"/>
        <v>2.38901095109492</v>
      </c>
      <c r="AA13" s="5"/>
      <c r="AB13" s="4" t="s">
        <v>51</v>
      </c>
      <c r="AC13" s="4" t="s">
        <v>45</v>
      </c>
      <c r="AD13" s="5">
        <f t="shared" si="5"/>
        <v>4.1382695256960407</v>
      </c>
      <c r="AE13" s="5"/>
      <c r="AG13" s="5"/>
      <c r="AH13" s="5"/>
      <c r="AI13" s="5"/>
      <c r="AJ13" s="5"/>
    </row>
    <row r="14" spans="1:36" x14ac:dyDescent="0.2">
      <c r="A14" s="4" t="s">
        <v>49</v>
      </c>
      <c r="B14" s="4"/>
      <c r="C14" s="4">
        <v>90.445505728403504</v>
      </c>
      <c r="D14" s="20">
        <v>4.2472357833995309</v>
      </c>
      <c r="E14" s="4">
        <v>-2.0531469878217501</v>
      </c>
      <c r="F14" s="20">
        <v>5.6714806540674179</v>
      </c>
      <c r="G14" s="4">
        <v>-2.317483784462198</v>
      </c>
      <c r="H14" s="20">
        <v>0.48622037313503275</v>
      </c>
      <c r="I14" s="20">
        <v>3.6295604604931779</v>
      </c>
      <c r="J14" s="4">
        <v>-0.93226290259529754</v>
      </c>
      <c r="K14" s="4">
        <v>0.12927555319001563</v>
      </c>
      <c r="L14" s="4">
        <v>-0.41627730730437418</v>
      </c>
      <c r="M14" s="20">
        <v>1.5036351934863947</v>
      </c>
      <c r="N14" s="4">
        <v>-0.30372544954656955</v>
      </c>
      <c r="O14" s="4">
        <v>4.2488770254704759E-2</v>
      </c>
      <c r="P14" s="4">
        <v>-0.14222271889584845</v>
      </c>
      <c r="Q14" s="4">
        <v>9.7166341962581261E-3</v>
      </c>
      <c r="T14" s="4" t="s">
        <v>49</v>
      </c>
      <c r="U14" s="4"/>
      <c r="V14" s="5">
        <f t="shared" si="3"/>
        <v>90.963088583595436</v>
      </c>
      <c r="W14" s="5">
        <f t="shared" si="4"/>
        <v>3.3575919490684227</v>
      </c>
      <c r="X14" s="5">
        <f t="shared" si="0"/>
        <v>5.0977469834463633</v>
      </c>
      <c r="Y14" s="5">
        <f t="shared" si="1"/>
        <v>3.5468762612427449</v>
      </c>
      <c r="Z14" s="5">
        <f t="shared" si="2"/>
        <v>1.9604878810495401</v>
      </c>
      <c r="AA14" s="5"/>
      <c r="AB14" s="4" t="s">
        <v>49</v>
      </c>
      <c r="AC14" s="4"/>
      <c r="AD14" s="5">
        <f t="shared" si="5"/>
        <v>3.490675768701768</v>
      </c>
      <c r="AE14" s="5"/>
      <c r="AG14" s="5"/>
      <c r="AH14" s="5"/>
      <c r="AI14" s="5"/>
      <c r="AJ14" s="5"/>
    </row>
    <row r="15" spans="1:36" x14ac:dyDescent="0.2">
      <c r="A15" s="4" t="s">
        <v>52</v>
      </c>
      <c r="B15" s="4"/>
      <c r="C15" s="4">
        <v>95.748533352305159</v>
      </c>
      <c r="D15" s="20">
        <v>1.5680200390076751</v>
      </c>
      <c r="E15" s="4">
        <v>-0.7521633015991307</v>
      </c>
      <c r="F15" s="20">
        <v>2.2322873752961652</v>
      </c>
      <c r="G15" s="4">
        <v>-0.94275861897512447</v>
      </c>
      <c r="H15" s="20">
        <v>0.22093305260922047</v>
      </c>
      <c r="I15" s="20">
        <v>1.8632475344052921</v>
      </c>
      <c r="J15" s="4">
        <v>-0.50703420373167996</v>
      </c>
      <c r="K15" s="4">
        <v>9.6687489210564997E-2</v>
      </c>
      <c r="L15" s="4">
        <v>-0.20974174097831327</v>
      </c>
      <c r="M15" s="20">
        <v>0.94884499622965579</v>
      </c>
      <c r="N15" s="4">
        <v>-0.22039778860502138</v>
      </c>
      <c r="O15" s="4">
        <v>2.8396798701114501E-2</v>
      </c>
      <c r="P15" s="4">
        <v>-8.0772102838939153E-2</v>
      </c>
      <c r="Q15" s="4">
        <v>5.9171189633640828E-3</v>
      </c>
      <c r="T15" s="4" t="s">
        <v>52</v>
      </c>
      <c r="U15" s="4"/>
      <c r="V15" s="5">
        <f t="shared" si="3"/>
        <v>96.686736908133327</v>
      </c>
      <c r="W15" s="5">
        <f t="shared" si="4"/>
        <v>1.2379376766365835</v>
      </c>
      <c r="X15" s="5">
        <f t="shared" si="0"/>
        <v>1.3441187522382674</v>
      </c>
      <c r="Y15" s="5">
        <f t="shared" si="1"/>
        <v>1.6884423566694193</v>
      </c>
      <c r="Z15" s="5">
        <f t="shared" si="2"/>
        <v>1.1910950928762079</v>
      </c>
      <c r="AA15" s="5"/>
      <c r="AB15" s="4" t="s">
        <v>52</v>
      </c>
      <c r="AC15" s="4"/>
      <c r="AD15" s="5">
        <f t="shared" si="5"/>
        <v>1.3653984696051196</v>
      </c>
      <c r="AE15" s="5"/>
      <c r="AG15" s="5"/>
      <c r="AH15" s="5"/>
      <c r="AI15" s="5"/>
      <c r="AJ15" s="5"/>
    </row>
    <row r="16" spans="1:36" x14ac:dyDescent="0.2">
      <c r="A16" s="4" t="s">
        <v>53</v>
      </c>
      <c r="B16" s="4" t="s">
        <v>46</v>
      </c>
      <c r="C16" s="4">
        <v>79.344400985125318</v>
      </c>
      <c r="D16" s="20">
        <v>9.4132604752962266</v>
      </c>
      <c r="E16" s="4">
        <v>-4.0822357714887767</v>
      </c>
      <c r="F16" s="20">
        <v>12.288804586829336</v>
      </c>
      <c r="G16" s="4">
        <v>-4.7641870807849003</v>
      </c>
      <c r="H16" s="20">
        <v>0.83006884244795354</v>
      </c>
      <c r="I16" s="20">
        <v>7.5564572869290467</v>
      </c>
      <c r="J16" s="4">
        <v>-1.9664549889960501</v>
      </c>
      <c r="K16" s="4">
        <v>0.25066611934566213</v>
      </c>
      <c r="L16" s="4">
        <v>-0.90229569148200572</v>
      </c>
      <c r="M16" s="20">
        <v>2.7292218914131126</v>
      </c>
      <c r="N16" s="4">
        <v>-0.50749783620410405</v>
      </c>
      <c r="O16" s="4">
        <v>6.0920206673120272E-2</v>
      </c>
      <c r="P16" s="4">
        <v>-0.26924905604268728</v>
      </c>
      <c r="Q16" s="4">
        <v>1.8120030938775976E-2</v>
      </c>
      <c r="T16" s="4" t="s">
        <v>53</v>
      </c>
      <c r="U16" s="4" t="s">
        <v>46</v>
      </c>
      <c r="V16" s="5">
        <f t="shared" si="3"/>
        <v>79.978704684887418</v>
      </c>
      <c r="W16" s="5">
        <f t="shared" si="4"/>
        <v>8.1486386078876851</v>
      </c>
      <c r="X16" s="5">
        <f t="shared" si="0"/>
        <v>11.729092538257454</v>
      </c>
      <c r="Y16" s="5">
        <f t="shared" si="1"/>
        <v>7.1165319560392577</v>
      </c>
      <c r="Z16" s="5">
        <f t="shared" si="2"/>
        <v>3.5844492798420475</v>
      </c>
      <c r="AA16" s="5"/>
      <c r="AB16" s="4" t="s">
        <v>53</v>
      </c>
      <c r="AC16" s="4" t="s">
        <v>46</v>
      </c>
      <c r="AD16" s="5">
        <f t="shared" si="5"/>
        <v>7.6446780955066105</v>
      </c>
      <c r="AE16" s="5"/>
      <c r="AG16" s="5"/>
      <c r="AH16" s="5"/>
      <c r="AI16" s="5"/>
      <c r="AJ16" s="5"/>
    </row>
    <row r="17" spans="1:36" x14ac:dyDescent="0.2">
      <c r="A17" s="4" t="s">
        <v>54</v>
      </c>
      <c r="B17" s="4"/>
      <c r="C17" s="4">
        <v>80.590663524953086</v>
      </c>
      <c r="D17" s="20">
        <v>9.5467182301004083</v>
      </c>
      <c r="E17" s="4">
        <v>-4.1967481391404426</v>
      </c>
      <c r="F17" s="20">
        <v>11.494130870545776</v>
      </c>
      <c r="G17" s="4">
        <v>-4.6106590220136559</v>
      </c>
      <c r="H17" s="20">
        <v>0.95501259438095421</v>
      </c>
      <c r="I17" s="20">
        <v>6.6828220263795579</v>
      </c>
      <c r="J17" s="4">
        <v>-1.6844635495809377</v>
      </c>
      <c r="K17" s="4">
        <v>0.221065724561159</v>
      </c>
      <c r="L17" s="4">
        <v>-0.82177394333826703</v>
      </c>
      <c r="M17" s="20">
        <v>2.4052725279638749</v>
      </c>
      <c r="N17" s="4">
        <v>-0.44712285753810083</v>
      </c>
      <c r="O17" s="4">
        <v>8.5895053356292786E-2</v>
      </c>
      <c r="P17" s="4">
        <v>-0.23834792836248681</v>
      </c>
      <c r="Q17" s="4">
        <v>1.7534887732795715E-2</v>
      </c>
      <c r="T17" s="4" t="s">
        <v>54</v>
      </c>
      <c r="U17" s="4"/>
      <c r="V17" s="5">
        <f t="shared" si="3"/>
        <v>81.098381533186341</v>
      </c>
      <c r="W17" s="5">
        <f t="shared" si="4"/>
        <v>8.1770546639468176</v>
      </c>
      <c r="X17" s="5">
        <f t="shared" si="0"/>
        <v>10.839403846808393</v>
      </c>
      <c r="Y17" s="5">
        <f t="shared" si="1"/>
        <v>6.4536604120753998</v>
      </c>
      <c r="Z17" s="5">
        <f t="shared" si="2"/>
        <v>3.2206700861543798</v>
      </c>
      <c r="AA17" s="5"/>
      <c r="AB17" s="4" t="s">
        <v>54</v>
      </c>
      <c r="AC17" s="4"/>
      <c r="AD17" s="5">
        <f t="shared" si="5"/>
        <v>7.1726972522462482</v>
      </c>
      <c r="AE17" s="5"/>
      <c r="AG17" s="5"/>
      <c r="AH17" s="5"/>
      <c r="AI17" s="5"/>
      <c r="AJ17" s="5"/>
    </row>
    <row r="18" spans="1:36" x14ac:dyDescent="0.2">
      <c r="A18" s="4" t="s">
        <v>55</v>
      </c>
      <c r="B18" s="4"/>
      <c r="C18" s="4">
        <v>93.139674258549519</v>
      </c>
      <c r="D18" s="20">
        <v>2.6325192109943236</v>
      </c>
      <c r="E18" s="4">
        <v>-1.3322128688316746</v>
      </c>
      <c r="F18" s="20">
        <v>3.6124787121119502</v>
      </c>
      <c r="G18" s="4">
        <v>-1.5947444132317752</v>
      </c>
      <c r="H18" s="20">
        <v>0.3598128904884339</v>
      </c>
      <c r="I18" s="20">
        <v>3.0247638592161938</v>
      </c>
      <c r="J18" s="4">
        <v>-0.90777786411625294</v>
      </c>
      <c r="K18" s="4">
        <v>0.20789549946435049</v>
      </c>
      <c r="L18" s="4">
        <v>-0.36303297515394567</v>
      </c>
      <c r="M18" s="20">
        <v>1.75230697638563</v>
      </c>
      <c r="N18" s="4">
        <v>-0.43911433472052019</v>
      </c>
      <c r="O18" s="4">
        <v>5.3385946186234982E-2</v>
      </c>
      <c r="P18" s="4">
        <v>-0.17442158080021275</v>
      </c>
      <c r="Q18" s="4">
        <v>2.8466683457722838E-2</v>
      </c>
      <c r="T18" s="4" t="s">
        <v>55</v>
      </c>
      <c r="U18" s="4"/>
      <c r="V18" s="5">
        <f t="shared" si="3"/>
        <v>93.750827905307318</v>
      </c>
      <c r="W18" s="5">
        <f t="shared" si="4"/>
        <v>1.7794950980946023</v>
      </c>
      <c r="X18" s="5">
        <f t="shared" si="0"/>
        <v>3.1221865005834779</v>
      </c>
      <c r="Y18" s="5">
        <f t="shared" si="1"/>
        <v>2.8284936765615774</v>
      </c>
      <c r="Z18" s="5">
        <f t="shared" si="2"/>
        <v>2.3261475300265531</v>
      </c>
      <c r="AA18" s="5"/>
      <c r="AB18" s="4" t="s">
        <v>55</v>
      </c>
      <c r="AC18" s="4"/>
      <c r="AD18" s="5">
        <f t="shared" si="5"/>
        <v>2.5140807013165527</v>
      </c>
      <c r="AE18" s="5"/>
      <c r="AG18" s="5"/>
      <c r="AH18" s="5"/>
      <c r="AI18" s="5"/>
      <c r="AJ18" s="5"/>
    </row>
    <row r="20" spans="1:36" x14ac:dyDescent="0.2">
      <c r="A20" s="4"/>
      <c r="B20" s="4"/>
      <c r="C20" s="4" t="s">
        <v>17</v>
      </c>
      <c r="D20" s="20" t="s">
        <v>18</v>
      </c>
      <c r="E20" s="4" t="s">
        <v>19</v>
      </c>
      <c r="F20" s="20" t="s">
        <v>20</v>
      </c>
      <c r="G20" s="4" t="s">
        <v>21</v>
      </c>
      <c r="H20" s="20" t="s">
        <v>22</v>
      </c>
      <c r="I20" s="20" t="s">
        <v>23</v>
      </c>
      <c r="J20" s="4" t="s">
        <v>24</v>
      </c>
      <c r="K20" s="4" t="s">
        <v>25</v>
      </c>
      <c r="L20" s="4" t="s">
        <v>26</v>
      </c>
      <c r="M20" s="20" t="s">
        <v>27</v>
      </c>
      <c r="N20" s="4" t="s">
        <v>28</v>
      </c>
      <c r="O20" s="4" t="s">
        <v>29</v>
      </c>
      <c r="P20" s="4" t="s">
        <v>30</v>
      </c>
      <c r="Q20" s="4" t="s">
        <v>31</v>
      </c>
    </row>
    <row r="21" spans="1:36" x14ac:dyDescent="0.2">
      <c r="A21" s="23" t="s">
        <v>38</v>
      </c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36" x14ac:dyDescent="0.2">
      <c r="A22" s="4" t="s">
        <v>39</v>
      </c>
      <c r="B22" s="4" t="s">
        <v>42</v>
      </c>
      <c r="C22" s="4">
        <v>97.405229554453797</v>
      </c>
      <c r="D22" s="4">
        <v>1.6342169630033516</v>
      </c>
      <c r="E22" s="4">
        <v>-0.55604377972180596</v>
      </c>
      <c r="F22" s="4">
        <v>0.97911475702492734</v>
      </c>
      <c r="G22" s="4">
        <v>-0.34142182383070019</v>
      </c>
      <c r="H22" s="4">
        <v>0.10128310811446213</v>
      </c>
      <c r="I22" s="4">
        <v>0.71613786217417974</v>
      </c>
      <c r="J22" s="4">
        <v>-0.14570006721771345</v>
      </c>
      <c r="K22" s="4">
        <v>3.4037096594511602E-2</v>
      </c>
      <c r="L22" s="4">
        <v>-0.10909463516962485</v>
      </c>
      <c r="M22" s="4">
        <v>0.36596841797789809</v>
      </c>
      <c r="N22" s="4">
        <v>-5.4247555402455641E-2</v>
      </c>
      <c r="O22" s="4">
        <v>1.6661134305442325E-2</v>
      </c>
      <c r="P22" s="4">
        <v>-5.4613903982560781E-2</v>
      </c>
      <c r="Q22" s="4">
        <v>8.4728716762803406E-3</v>
      </c>
      <c r="U22" t="s">
        <v>60</v>
      </c>
      <c r="V22" t="s">
        <v>60</v>
      </c>
      <c r="W22" t="s">
        <v>61</v>
      </c>
    </row>
    <row r="23" spans="1:36" x14ac:dyDescent="0.2">
      <c r="A23" s="4" t="s">
        <v>40</v>
      </c>
      <c r="B23" s="4"/>
      <c r="C23" s="4">
        <v>100.76514347421089</v>
      </c>
      <c r="D23" s="4">
        <v>-2.0476646353241503</v>
      </c>
      <c r="E23" s="4">
        <v>0.79672888954059085</v>
      </c>
      <c r="F23" s="4">
        <v>-1.8273535407494462E-2</v>
      </c>
      <c r="G23" s="4">
        <v>-0.12394483330357747</v>
      </c>
      <c r="H23" s="4">
        <v>3.6014374077495789E-2</v>
      </c>
      <c r="I23" s="4">
        <v>0.63217277518117232</v>
      </c>
      <c r="J23" s="4">
        <v>-0.25581914456517857</v>
      </c>
      <c r="K23" s="4">
        <v>1.4009035153314378E-2</v>
      </c>
      <c r="L23" s="4">
        <v>-6.3053240885886666E-2</v>
      </c>
      <c r="M23" s="4">
        <v>0.35398829998553127</v>
      </c>
      <c r="N23" s="4">
        <v>-1.9068287089884329E-2</v>
      </c>
      <c r="O23" s="4">
        <v>-4.7904546825384316E-2</v>
      </c>
      <c r="P23" s="4">
        <v>-1.6760226027162619E-2</v>
      </c>
      <c r="Q23" s="4">
        <v>-5.568398720273501E-3</v>
      </c>
      <c r="T23" s="4">
        <v>4</v>
      </c>
      <c r="U23">
        <v>1.0643029786123079</v>
      </c>
      <c r="V23">
        <v>0.32759869345258502</v>
      </c>
      <c r="W23">
        <v>0.14408651424568811</v>
      </c>
    </row>
    <row r="24" spans="1:36" x14ac:dyDescent="0.2">
      <c r="A24" s="4" t="s">
        <v>41</v>
      </c>
      <c r="B24" s="4"/>
      <c r="C24" s="4">
        <v>101.89403255658735</v>
      </c>
      <c r="D24" s="4">
        <v>-2.1448916488593395</v>
      </c>
      <c r="E24" s="4">
        <v>0.35619960464562023</v>
      </c>
      <c r="F24" s="4">
        <v>0.18029724156092039</v>
      </c>
      <c r="G24" s="4">
        <v>-0.2031042127851547</v>
      </c>
      <c r="H24" s="4">
        <v>-1.32389813162522E-2</v>
      </c>
      <c r="I24" s="4">
        <v>0.12529539892860359</v>
      </c>
      <c r="J24" s="4">
        <v>-0.16946169713477774</v>
      </c>
      <c r="K24" s="4">
        <v>-3.151208861329019E-2</v>
      </c>
      <c r="L24" s="4">
        <v>-0.18120281190727672</v>
      </c>
      <c r="M24" s="4">
        <v>0.29121314808411791</v>
      </c>
      <c r="N24" s="4">
        <v>-7.3250653992454659E-2</v>
      </c>
      <c r="O24" s="4">
        <v>-3.3998435455679425E-2</v>
      </c>
      <c r="P24" s="4">
        <v>5.0138054451432448E-3</v>
      </c>
      <c r="Q24" s="4">
        <v>-1.3912251875401681E-3</v>
      </c>
      <c r="T24" s="4">
        <v>6</v>
      </c>
      <c r="U24">
        <v>0.65737116187888467</v>
      </c>
      <c r="V24">
        <v>1.1136204839942532</v>
      </c>
      <c r="W24">
        <v>0.12661460654691137</v>
      </c>
    </row>
    <row r="25" spans="1:36" x14ac:dyDescent="0.2">
      <c r="A25" s="4" t="s">
        <v>40</v>
      </c>
      <c r="B25" s="4" t="s">
        <v>43</v>
      </c>
      <c r="C25" s="4">
        <v>99.180968662445849</v>
      </c>
      <c r="D25" s="4">
        <v>0.22171407015811523</v>
      </c>
      <c r="E25" s="4">
        <v>-0.11889277317301461</v>
      </c>
      <c r="F25" s="4">
        <v>0.26612357351308541</v>
      </c>
      <c r="G25" s="4">
        <v>-0.31057620899285993</v>
      </c>
      <c r="H25" s="4">
        <v>9.0083503354597791E-2</v>
      </c>
      <c r="I25" s="4">
        <v>0.68568515971909449</v>
      </c>
      <c r="J25" s="4">
        <v>-0.21108720504116901</v>
      </c>
      <c r="K25" s="4">
        <v>-6.1825588029374878E-2</v>
      </c>
      <c r="L25" s="4">
        <v>-5.1458319803576909E-2</v>
      </c>
      <c r="M25" s="4">
        <v>0.39356766942283516</v>
      </c>
      <c r="N25" s="4">
        <v>-7.8473819409684897E-2</v>
      </c>
      <c r="O25" s="4">
        <v>4.4579773091298971E-2</v>
      </c>
      <c r="P25" s="4">
        <v>-6.5430190282801379E-2</v>
      </c>
      <c r="Q25" s="4">
        <v>1.5021693027582043E-2</v>
      </c>
      <c r="T25" s="4">
        <v>12</v>
      </c>
      <c r="U25">
        <v>1.5945660002923716</v>
      </c>
      <c r="V25">
        <v>1.3470381142224273</v>
      </c>
      <c r="W25">
        <v>0.60821287559846482</v>
      </c>
    </row>
    <row r="26" spans="1:36" x14ac:dyDescent="0.2">
      <c r="A26" s="4" t="s">
        <v>40</v>
      </c>
      <c r="B26" s="4"/>
      <c r="C26" s="4">
        <v>97.374197081004354</v>
      </c>
      <c r="D26" s="4">
        <v>2.0447013364513653</v>
      </c>
      <c r="E26" s="4">
        <v>-0.96607243262282361</v>
      </c>
      <c r="F26" s="4">
        <v>1.1936648021426528</v>
      </c>
      <c r="G26" s="4">
        <v>-0.46505412998146028</v>
      </c>
      <c r="H26" s="4">
        <v>3.5353941873848618E-2</v>
      </c>
      <c r="I26" s="4">
        <v>0.75048398329795862</v>
      </c>
      <c r="J26" s="4">
        <v>-0.35396952158611728</v>
      </c>
      <c r="K26" s="4">
        <v>4.7371036630435848E-2</v>
      </c>
      <c r="L26" s="4">
        <v>-9.0813351412159099E-2</v>
      </c>
      <c r="M26" s="4">
        <v>0.55001116635053626</v>
      </c>
      <c r="N26" s="4">
        <v>-6.4689227477579853E-2</v>
      </c>
      <c r="O26" s="4">
        <v>8.5314477251190797E-4</v>
      </c>
      <c r="P26" s="4">
        <v>-6.56223189049749E-2</v>
      </c>
      <c r="Q26" s="4">
        <v>9.5844894614248461E-3</v>
      </c>
      <c r="T26" s="4">
        <v>24</v>
      </c>
      <c r="U26">
        <v>4.1382695256960407</v>
      </c>
      <c r="V26">
        <v>3.490675768701768</v>
      </c>
      <c r="W26">
        <v>1.3653984696051196</v>
      </c>
    </row>
    <row r="27" spans="1:36" x14ac:dyDescent="0.2">
      <c r="A27" s="4" t="s">
        <v>47</v>
      </c>
      <c r="B27" s="4"/>
      <c r="C27" s="4">
        <v>100.67155516734583</v>
      </c>
      <c r="D27" s="4">
        <v>-1.5010915348389302</v>
      </c>
      <c r="E27" s="4">
        <v>0.36762944244193452</v>
      </c>
      <c r="F27" s="4">
        <v>-0.29095007712065363</v>
      </c>
      <c r="G27" s="4">
        <v>0.12782592141129084</v>
      </c>
      <c r="H27" s="4">
        <v>-6.4498224832523349E-2</v>
      </c>
      <c r="I27" s="4">
        <v>1.0752161206945567</v>
      </c>
      <c r="J27" s="4">
        <v>-0.45199762014380251</v>
      </c>
      <c r="K27" s="4">
        <v>5.0602077910234647E-2</v>
      </c>
      <c r="L27" s="4">
        <v>-0.18963846004223095</v>
      </c>
      <c r="M27" s="4">
        <v>0.36074178009329944</v>
      </c>
      <c r="N27" s="4">
        <v>-8.7297450530254103E-2</v>
      </c>
      <c r="O27" s="4">
        <v>-6.9607194943240872E-2</v>
      </c>
      <c r="P27" s="4">
        <v>6.1555594374179149E-3</v>
      </c>
      <c r="Q27" s="4">
        <v>-4.6455068829498692E-3</v>
      </c>
      <c r="T27" s="4">
        <v>48</v>
      </c>
      <c r="U27">
        <v>7.6446780955066105</v>
      </c>
      <c r="V27">
        <v>7.1726972522462482</v>
      </c>
      <c r="W27">
        <v>2.5140807013165527</v>
      </c>
    </row>
    <row r="28" spans="1:36" x14ac:dyDescent="0.2">
      <c r="A28" s="4" t="s">
        <v>48</v>
      </c>
      <c r="B28" s="4" t="s">
        <v>44</v>
      </c>
      <c r="C28" s="4">
        <v>97.326525825228359</v>
      </c>
      <c r="D28" s="4">
        <v>0.80769408123636199</v>
      </c>
      <c r="E28" s="4">
        <v>-1.0386257079639005</v>
      </c>
      <c r="F28" s="4">
        <v>1.6767805063646095</v>
      </c>
      <c r="G28" s="4">
        <v>-0.75096528651918981</v>
      </c>
      <c r="H28" s="4">
        <v>0.22355582253232001</v>
      </c>
      <c r="I28" s="4">
        <v>1.6112757738898684</v>
      </c>
      <c r="J28" s="4">
        <v>-0.44467508421039942</v>
      </c>
      <c r="K28" s="4">
        <v>8.0293685466179432E-2</v>
      </c>
      <c r="L28" s="4">
        <v>-0.24049123029153746</v>
      </c>
      <c r="M28" s="4">
        <v>0.89546764977435844</v>
      </c>
      <c r="N28" s="4">
        <v>-1.3173181694875184E-2</v>
      </c>
      <c r="O28" s="4">
        <v>-3.4173157118744142E-2</v>
      </c>
      <c r="P28" s="4">
        <v>-0.10007460951098465</v>
      </c>
      <c r="Q28" s="4">
        <v>5.8491281758335739E-4</v>
      </c>
    </row>
    <row r="29" spans="1:36" x14ac:dyDescent="0.2">
      <c r="A29" s="4" t="s">
        <v>49</v>
      </c>
      <c r="B29" s="4"/>
      <c r="C29" s="4">
        <v>98.262813526962944</v>
      </c>
      <c r="D29" s="4">
        <v>-2.3403906583629865</v>
      </c>
      <c r="E29" s="4">
        <v>0.65122002550919722</v>
      </c>
      <c r="F29" s="4">
        <v>2.1615649474451626</v>
      </c>
      <c r="G29" s="4">
        <v>-0.87926485715829161</v>
      </c>
      <c r="H29" s="4">
        <v>0.19919913980154233</v>
      </c>
      <c r="I29" s="4">
        <v>1.5762603063990368</v>
      </c>
      <c r="J29" s="4">
        <v>-0.42481728507021327</v>
      </c>
      <c r="K29" s="4">
        <v>4.6516493086252997E-2</v>
      </c>
      <c r="L29" s="4">
        <v>-0.18234104611305083</v>
      </c>
      <c r="M29" s="4">
        <v>1.2605707849508134</v>
      </c>
      <c r="N29" s="4">
        <v>-0.22945708788005129</v>
      </c>
      <c r="O29" s="4">
        <v>3.0392482852105062E-2</v>
      </c>
      <c r="P29" s="4">
        <v>-0.15417291979751205</v>
      </c>
      <c r="Q29" s="4">
        <v>2.1906147375042442E-2</v>
      </c>
    </row>
    <row r="30" spans="1:36" x14ac:dyDescent="0.2">
      <c r="A30" s="4" t="s">
        <v>50</v>
      </c>
      <c r="B30" s="4"/>
      <c r="C30" s="4">
        <v>100.49771306368926</v>
      </c>
      <c r="D30" s="4">
        <v>-1.6314495725310381</v>
      </c>
      <c r="E30" s="4">
        <v>0.81064233077535719</v>
      </c>
      <c r="F30" s="4">
        <v>-0.23941685776606958</v>
      </c>
      <c r="G30" s="4">
        <v>-0.33862549655160662</v>
      </c>
      <c r="H30" s="4">
        <v>0.15384999916987857</v>
      </c>
      <c r="I30" s="4">
        <v>0.92521660008890305</v>
      </c>
      <c r="J30" s="4">
        <v>-0.40159437619680288</v>
      </c>
      <c r="K30" s="4">
        <v>-5.0029115904841673E-2</v>
      </c>
      <c r="L30" s="4">
        <v>-0.19459750922879551</v>
      </c>
      <c r="M30" s="4">
        <v>1.0328536908111625</v>
      </c>
      <c r="N30" s="4">
        <v>-0.69821979720137606</v>
      </c>
      <c r="O30" s="4">
        <v>0.19465698952359944</v>
      </c>
      <c r="P30" s="4">
        <v>-0.13786691757089151</v>
      </c>
      <c r="Q30" s="4">
        <v>7.6866968893245138E-2</v>
      </c>
    </row>
    <row r="31" spans="1:36" x14ac:dyDescent="0.2">
      <c r="A31" s="4" t="s">
        <v>51</v>
      </c>
      <c r="B31" s="4" t="s">
        <v>45</v>
      </c>
      <c r="C31" s="4">
        <v>90.338901326698434</v>
      </c>
      <c r="D31" s="4">
        <v>1.9677422351040641</v>
      </c>
      <c r="E31" s="4">
        <v>-1.0884181413422349</v>
      </c>
      <c r="F31" s="4">
        <v>5.6782824805318404</v>
      </c>
      <c r="G31" s="4">
        <v>-2.2547492599700667</v>
      </c>
      <c r="H31" s="4">
        <v>0.51059956626969027</v>
      </c>
      <c r="I31" s="4">
        <v>3.8979395682923803</v>
      </c>
      <c r="J31" s="4">
        <v>-0.80409624129580282</v>
      </c>
      <c r="K31" s="4">
        <v>7.6960454548846424E-2</v>
      </c>
      <c r="L31" s="4">
        <v>-0.53258145180394234</v>
      </c>
      <c r="M31" s="4">
        <v>2.8766758238132519</v>
      </c>
      <c r="N31" s="4">
        <v>-0.39779436053542794</v>
      </c>
      <c r="O31" s="4">
        <v>5.3527807968761429E-2</v>
      </c>
      <c r="P31" s="4">
        <v>-0.3694915901409887</v>
      </c>
      <c r="Q31" s="4">
        <v>4.6501781861180008E-2</v>
      </c>
    </row>
    <row r="32" spans="1:36" x14ac:dyDescent="0.2">
      <c r="A32" s="4" t="s">
        <v>49</v>
      </c>
      <c r="B32" s="4"/>
      <c r="C32" s="4">
        <v>91.480671438787368</v>
      </c>
      <c r="D32" s="4">
        <v>2.4679481147373146</v>
      </c>
      <c r="E32" s="4">
        <v>-1.1764188361801049</v>
      </c>
      <c r="F32" s="4">
        <v>4.5240133128253097</v>
      </c>
      <c r="G32" s="4">
        <v>-1.6482861656416981</v>
      </c>
      <c r="H32" s="4">
        <v>0.37727410114032128</v>
      </c>
      <c r="I32" s="4">
        <v>3.4641920619923114</v>
      </c>
      <c r="J32" s="4">
        <v>-1.0657082151773847</v>
      </c>
      <c r="K32" s="4">
        <v>0.21413003953884244</v>
      </c>
      <c r="L32" s="4">
        <v>-0.4864583825701827</v>
      </c>
      <c r="M32" s="4">
        <v>2.4173405686126856</v>
      </c>
      <c r="N32" s="4">
        <v>-0.35263546640793864</v>
      </c>
      <c r="O32" s="4">
        <v>4.8496966436831275E-2</v>
      </c>
      <c r="P32" s="4">
        <v>-0.30553007938694976</v>
      </c>
      <c r="Q32" s="4">
        <v>4.0970541293284944E-2</v>
      </c>
    </row>
    <row r="33" spans="1:17" x14ac:dyDescent="0.2">
      <c r="A33" s="4" t="s">
        <v>52</v>
      </c>
      <c r="B33" s="4"/>
      <c r="C33" s="4">
        <v>97.62494046396148</v>
      </c>
      <c r="D33" s="4">
        <v>0.90785531426549204</v>
      </c>
      <c r="E33" s="4">
        <v>-0.40493819157842448</v>
      </c>
      <c r="F33" s="4">
        <v>0.45595012918036965</v>
      </c>
      <c r="G33" s="4">
        <v>-0.53479163967490928</v>
      </c>
      <c r="H33" s="4">
        <v>0.13010628172416216</v>
      </c>
      <c r="I33" s="4">
        <v>1.5136371789335465</v>
      </c>
      <c r="J33" s="4">
        <v>-0.39930042009340189</v>
      </c>
      <c r="K33" s="4">
        <v>9.9432805358799753E-2</v>
      </c>
      <c r="L33" s="4">
        <v>-0.34978778353637346</v>
      </c>
      <c r="M33" s="4">
        <v>1.4333451895227598</v>
      </c>
      <c r="N33" s="4">
        <v>-0.447502895721968</v>
      </c>
      <c r="O33" s="4">
        <v>9.6702400670604607E-2</v>
      </c>
      <c r="P33" s="4">
        <v>-0.1737755557413711</v>
      </c>
      <c r="Q33" s="4">
        <v>4.8126722729212201E-2</v>
      </c>
    </row>
    <row r="34" spans="1:17" x14ac:dyDescent="0.2">
      <c r="A34" s="4" t="s">
        <v>53</v>
      </c>
      <c r="B34" s="4" t="s">
        <v>46</v>
      </c>
      <c r="C34" s="4">
        <v>80.613008384649504</v>
      </c>
      <c r="D34" s="4">
        <v>6.8840167404791428</v>
      </c>
      <c r="E34" s="4">
        <v>-3.2301674358487529</v>
      </c>
      <c r="F34" s="4">
        <v>11.169380489685571</v>
      </c>
      <c r="G34" s="4">
        <v>-4.5141890911641651</v>
      </c>
      <c r="H34" s="4">
        <v>1.1064105880385124</v>
      </c>
      <c r="I34" s="4">
        <v>6.6766066251494687</v>
      </c>
      <c r="J34" s="4">
        <v>-1.3927258571333168</v>
      </c>
      <c r="K34" s="4">
        <v>0.16624897621005727</v>
      </c>
      <c r="L34" s="4">
        <v>-0.92395102527599671</v>
      </c>
      <c r="M34" s="4">
        <v>4.4396766682709821</v>
      </c>
      <c r="N34" s="4">
        <v>-0.56576378716605502</v>
      </c>
      <c r="O34" s="4">
        <v>9.0412539147979559E-2</v>
      </c>
      <c r="P34" s="4">
        <v>-0.59286038834387655</v>
      </c>
      <c r="Q34" s="4">
        <v>7.3896573300963081E-2</v>
      </c>
    </row>
    <row r="35" spans="1:17" x14ac:dyDescent="0.2">
      <c r="A35" s="4" t="s">
        <v>54</v>
      </c>
      <c r="B35" s="4"/>
      <c r="C35" s="4">
        <v>81.60609954141961</v>
      </c>
      <c r="D35" s="4">
        <v>6.8073910977932277</v>
      </c>
      <c r="E35" s="4">
        <v>-2.8198095536793049</v>
      </c>
      <c r="F35" s="4">
        <v>10.18467682307101</v>
      </c>
      <c r="G35" s="4">
        <v>-3.8966488622877464</v>
      </c>
      <c r="H35" s="4">
        <v>0.89492328942177868</v>
      </c>
      <c r="I35" s="4">
        <v>6.2244987977712416</v>
      </c>
      <c r="J35" s="4">
        <v>-1.4671553437513287</v>
      </c>
      <c r="K35" s="4">
        <v>0.24782270094606587</v>
      </c>
      <c r="L35" s="4">
        <v>-0.89451414627458337</v>
      </c>
      <c r="M35" s="4">
        <v>4.0360676443448842</v>
      </c>
      <c r="N35" s="4">
        <v>-0.53329941014943416</v>
      </c>
      <c r="O35" s="4">
        <v>7.3937073229541822E-2</v>
      </c>
      <c r="P35" s="4">
        <v>-0.53018179075601257</v>
      </c>
      <c r="Q35" s="4">
        <v>6.6192138901040781E-2</v>
      </c>
    </row>
    <row r="36" spans="1:17" x14ac:dyDescent="0.2">
      <c r="A36" s="4" t="s">
        <v>55</v>
      </c>
      <c r="B36" s="4"/>
      <c r="C36" s="4">
        <v>94.361981552065117</v>
      </c>
      <c r="D36" s="4">
        <v>0.92647098519488091</v>
      </c>
      <c r="E36" s="4">
        <v>-0.59546849116606893</v>
      </c>
      <c r="F36" s="4">
        <v>2.6318942890550057</v>
      </c>
      <c r="G36" s="4">
        <v>-1.2908365666072925</v>
      </c>
      <c r="H36" s="4">
        <v>0.36135568217891295</v>
      </c>
      <c r="I36" s="4">
        <v>2.6322234939069609</v>
      </c>
      <c r="J36" s="4">
        <v>-0.91212230014708096</v>
      </c>
      <c r="K36" s="4">
        <v>0.17962877582478781</v>
      </c>
      <c r="L36" s="4">
        <v>-0.45208508500591377</v>
      </c>
      <c r="M36" s="4">
        <v>2.8999880836674761</v>
      </c>
      <c r="N36" s="4">
        <v>-0.50526289568821958</v>
      </c>
      <c r="O36" s="4">
        <v>3.9782903349500014E-2</v>
      </c>
      <c r="P36" s="4">
        <v>-0.32917975642226643</v>
      </c>
      <c r="Q36" s="4">
        <v>5.1629329794229392E-2</v>
      </c>
    </row>
  </sheetData>
  <mergeCells count="2">
    <mergeCell ref="A1:C1"/>
    <mergeCell ref="A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Q10_reduced plotted on the pape</vt:lpstr>
      <vt:lpstr>Q9_reduced</vt:lpstr>
      <vt:lpstr>Q9_oxidized</vt:lpstr>
      <vt:lpstr>summary</vt:lpstr>
      <vt:lpstr>Plotted data for paper</vt:lpstr>
      <vt:lpstr>Q10_matrix</vt:lpstr>
      <vt:lpstr>Q9_oxidized!Q9_matrix</vt:lpstr>
      <vt:lpstr>Q9_matrix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AIRCLAB</dc:creator>
  <cp:lastModifiedBy>Goncalves, Renata L.S.</cp:lastModifiedBy>
  <dcterms:created xsi:type="dcterms:W3CDTF">2019-09-27T13:44:52Z</dcterms:created>
  <dcterms:modified xsi:type="dcterms:W3CDTF">2025-03-24T20:00:16Z</dcterms:modified>
</cp:coreProperties>
</file>