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2CEF228C-78BA-3746-A93E-EC3AF180CD24}" xr6:coauthVersionLast="47" xr6:coauthVersionMax="47" xr10:uidLastSave="{00000000-0000-0000-0000-000000000000}"/>
  <bookViews>
    <workbookView xWindow="0" yWindow="740" windowWidth="30240" windowHeight="18900" xr2:uid="{C4999722-98CC-FE4B-BD77-827E65B1046D}"/>
  </bookViews>
  <sheets>
    <sheet name="Figure 5h" sheetId="3" r:id="rId1"/>
    <sheet name="Figure 5l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7" i="3" l="1"/>
  <c r="N17" i="3"/>
  <c r="F17" i="3"/>
  <c r="V16" i="3"/>
  <c r="N16" i="3"/>
  <c r="F16" i="3"/>
  <c r="V15" i="3"/>
  <c r="N15" i="3"/>
  <c r="F15" i="3"/>
  <c r="V14" i="3"/>
  <c r="N14" i="3"/>
  <c r="F14" i="3"/>
  <c r="V13" i="3"/>
  <c r="N13" i="3"/>
  <c r="F13" i="3"/>
  <c r="V10" i="3"/>
  <c r="N10" i="3"/>
  <c r="F10" i="3"/>
  <c r="V9" i="3"/>
  <c r="W9" i="3" s="1"/>
  <c r="X9" i="3" s="1"/>
  <c r="N9" i="3"/>
  <c r="O9" i="3" s="1"/>
  <c r="P9" i="3" s="1"/>
  <c r="F9" i="3"/>
  <c r="V8" i="3"/>
  <c r="N8" i="3"/>
  <c r="O8" i="3" s="1"/>
  <c r="P8" i="3" s="1"/>
  <c r="F8" i="3"/>
  <c r="V7" i="3"/>
  <c r="N7" i="3"/>
  <c r="F7" i="3"/>
  <c r="V6" i="3"/>
  <c r="N6" i="3"/>
  <c r="F6" i="3"/>
  <c r="W7" i="3" l="1"/>
  <c r="X7" i="3" s="1"/>
  <c r="W15" i="3"/>
  <c r="X15" i="3" s="1"/>
  <c r="W14" i="3"/>
  <c r="X14" i="3" s="1"/>
  <c r="G15" i="3"/>
  <c r="H15" i="3" s="1"/>
  <c r="G10" i="3"/>
  <c r="H10" i="3" s="1"/>
  <c r="O15" i="3"/>
  <c r="P15" i="3" s="1"/>
  <c r="G7" i="3"/>
  <c r="H7" i="3" s="1"/>
  <c r="O10" i="3"/>
  <c r="P10" i="3" s="1"/>
  <c r="O7" i="3"/>
  <c r="P7" i="3" s="1"/>
  <c r="W10" i="3"/>
  <c r="X10" i="3" s="1"/>
  <c r="G16" i="3"/>
  <c r="H16" i="3" s="1"/>
  <c r="G8" i="3"/>
  <c r="H8" i="3" s="1"/>
  <c r="G17" i="3"/>
  <c r="H17" i="3" s="1"/>
  <c r="W8" i="3"/>
  <c r="X8" i="3" s="1"/>
  <c r="G14" i="3"/>
  <c r="H14" i="3" s="1"/>
  <c r="G9" i="3"/>
  <c r="H9" i="3" s="1"/>
  <c r="W17" i="3"/>
  <c r="X17" i="3" s="1"/>
  <c r="O16" i="3"/>
  <c r="P16" i="3" s="1"/>
  <c r="W16" i="3"/>
  <c r="X16" i="3" s="1"/>
  <c r="O14" i="3"/>
  <c r="P14" i="3" s="1"/>
  <c r="O17" i="3"/>
  <c r="P17" i="3" s="1"/>
</calcChain>
</file>

<file path=xl/sharedStrings.xml><?xml version="1.0" encoding="utf-8"?>
<sst xmlns="http://schemas.openxmlformats.org/spreadsheetml/2006/main" count="96" uniqueCount="45">
  <si>
    <t>NT</t>
  </si>
  <si>
    <t>Viability</t>
  </si>
  <si>
    <t>Cell titer glo value</t>
  </si>
  <si>
    <t>Mean</t>
  </si>
  <si>
    <t>Viability%</t>
  </si>
  <si>
    <t>Summary</t>
  </si>
  <si>
    <t>40 uM AraC</t>
  </si>
  <si>
    <t>40 uM Gemcitabine</t>
  </si>
  <si>
    <t>100 uM Gemcitabine</t>
  </si>
  <si>
    <t>80 uM Gemcitabine</t>
  </si>
  <si>
    <t>Replicate 1</t>
  </si>
  <si>
    <t>Replicate 2</t>
  </si>
  <si>
    <t>Replicate 3</t>
  </si>
  <si>
    <t>Day 2</t>
  </si>
  <si>
    <t>Day 4</t>
  </si>
  <si>
    <t>Source data</t>
  </si>
  <si>
    <t>dCTP</t>
  </si>
  <si>
    <t>AraCTP</t>
  </si>
  <si>
    <t>dFdCTP</t>
  </si>
  <si>
    <t>no BER</t>
  </si>
  <si>
    <t>ΔXRCC1/Lig3</t>
  </si>
  <si>
    <t>C/C - ΔXRCC1/Lig3</t>
  </si>
  <si>
    <t>0:10:00</t>
  </si>
  <si>
    <t>7.264405866*</t>
  </si>
  <si>
    <t>22.93155392*</t>
  </si>
  <si>
    <t>15.60343183*</t>
  </si>
  <si>
    <t>0:20:00</t>
  </si>
  <si>
    <t>13.45407998*</t>
  </si>
  <si>
    <t>60.6430575*</t>
  </si>
  <si>
    <t>28.55739705*</t>
  </si>
  <si>
    <t>0:30:00</t>
  </si>
  <si>
    <t>19.32469244*</t>
  </si>
  <si>
    <t>90.97069255*</t>
  </si>
  <si>
    <t>38.03403834*</t>
  </si>
  <si>
    <t>-2.77556e-016*</t>
  </si>
  <si>
    <t>0*</t>
  </si>
  <si>
    <t>-3.6082e-016*</t>
  </si>
  <si>
    <t>93.79459798*</t>
  </si>
  <si>
    <t>85.58217982*</t>
  </si>
  <si>
    <t>46.7149657*</t>
  </si>
  <si>
    <t>54.33884805*</t>
  </si>
  <si>
    <t>-2.686825681*</t>
  </si>
  <si>
    <t>-2.2608265*</t>
  </si>
  <si>
    <t>-2.4819224*</t>
  </si>
  <si>
    <t>-5.190409456*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</si>
</sst>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0"/>
      <color rgb="FF000000"/>
      <name val="Arial"/>
      <family val="2"/>
    </font>
    <font>
      <i/>
      <sz val="12"/>
      <color rgb="FF0000FF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2CC2-473E-454E-82B6-C4BFE3E74CD5}">
  <dimension ref="A3:X24"/>
  <sheetViews>
    <sheetView tabSelected="1" zoomScale="75" workbookViewId="0">
      <selection activeCell="G50" sqref="G50"/>
    </sheetView>
  </sheetViews>
  <sheetFormatPr baseColWidth="10" defaultRowHeight="16" x14ac:dyDescent="0.2"/>
  <cols>
    <col min="1" max="1" width="32.83203125" style="3" customWidth="1"/>
    <col min="2" max="2" width="19.33203125" style="3" customWidth="1"/>
    <col min="3" max="9" width="10.83203125" style="3"/>
    <col min="10" max="10" width="18.1640625" style="3" customWidth="1"/>
    <col min="11" max="17" width="10.83203125" style="3"/>
    <col min="18" max="18" width="22.33203125" style="3" customWidth="1"/>
    <col min="19" max="16384" width="10.83203125" style="3"/>
  </cols>
  <sheetData>
    <row r="3" spans="1:24" ht="25" x14ac:dyDescent="0.25">
      <c r="A3" s="5" t="s">
        <v>15</v>
      </c>
    </row>
    <row r="4" spans="1:24" ht="25" x14ac:dyDescent="0.2">
      <c r="B4" s="11" t="s">
        <v>10</v>
      </c>
      <c r="C4" s="11"/>
      <c r="D4" s="11"/>
      <c r="E4" s="11"/>
      <c r="F4" s="11"/>
      <c r="G4" s="11"/>
      <c r="H4" s="11"/>
      <c r="J4" s="11" t="s">
        <v>11</v>
      </c>
      <c r="K4" s="11"/>
      <c r="L4" s="11"/>
      <c r="M4" s="11"/>
      <c r="N4" s="11"/>
      <c r="O4" s="11"/>
      <c r="P4" s="11"/>
      <c r="R4" s="11" t="s">
        <v>12</v>
      </c>
      <c r="S4" s="11"/>
      <c r="T4" s="11"/>
      <c r="U4" s="11"/>
      <c r="V4" s="11"/>
      <c r="W4" s="11"/>
      <c r="X4" s="11"/>
    </row>
    <row r="5" spans="1:24" x14ac:dyDescent="0.2">
      <c r="A5" s="9" t="s">
        <v>13</v>
      </c>
      <c r="C5" s="10" t="s">
        <v>2</v>
      </c>
      <c r="D5" s="10"/>
      <c r="E5" s="10"/>
      <c r="F5" s="4" t="s">
        <v>3</v>
      </c>
      <c r="G5" s="4" t="s">
        <v>1</v>
      </c>
      <c r="H5" s="4" t="s">
        <v>4</v>
      </c>
      <c r="K5" s="10" t="s">
        <v>2</v>
      </c>
      <c r="L5" s="10"/>
      <c r="M5" s="10"/>
      <c r="N5" s="4" t="s">
        <v>3</v>
      </c>
      <c r="O5" s="4" t="s">
        <v>1</v>
      </c>
      <c r="P5" s="4" t="s">
        <v>4</v>
      </c>
      <c r="S5" s="10" t="s">
        <v>2</v>
      </c>
      <c r="T5" s="10"/>
      <c r="U5" s="10"/>
      <c r="V5" s="4" t="s">
        <v>3</v>
      </c>
      <c r="W5" s="4" t="s">
        <v>1</v>
      </c>
      <c r="X5" s="4" t="s">
        <v>4</v>
      </c>
    </row>
    <row r="6" spans="1:24" x14ac:dyDescent="0.2">
      <c r="A6" s="9"/>
      <c r="B6" s="3" t="s">
        <v>0</v>
      </c>
      <c r="C6" s="3">
        <v>3209485</v>
      </c>
      <c r="D6" s="3">
        <v>3212148</v>
      </c>
      <c r="E6" s="3">
        <v>3212612</v>
      </c>
      <c r="F6" s="3">
        <f>AVERAGE(C6:E6)</f>
        <v>3211415</v>
      </c>
      <c r="G6" s="3">
        <v>1</v>
      </c>
      <c r="H6" s="3">
        <v>100</v>
      </c>
      <c r="J6" s="3" t="s">
        <v>0</v>
      </c>
      <c r="K6" s="3">
        <v>3354158</v>
      </c>
      <c r="L6" s="3">
        <v>3350225</v>
      </c>
      <c r="M6" s="3">
        <v>3293211</v>
      </c>
      <c r="N6" s="3">
        <f>AVERAGE(K6:M6)</f>
        <v>3332531.3333333335</v>
      </c>
      <c r="O6" s="3">
        <v>1</v>
      </c>
      <c r="P6" s="3">
        <v>100</v>
      </c>
      <c r="R6" s="3" t="s">
        <v>0</v>
      </c>
      <c r="S6" s="3">
        <v>3482502</v>
      </c>
      <c r="T6" s="3">
        <v>3515806</v>
      </c>
      <c r="U6" s="3">
        <v>3469326</v>
      </c>
      <c r="V6" s="3">
        <f>AVERAGE(S6:U6)</f>
        <v>3489211.3333333335</v>
      </c>
      <c r="W6" s="3">
        <v>1</v>
      </c>
      <c r="X6" s="3">
        <v>100</v>
      </c>
    </row>
    <row r="7" spans="1:24" x14ac:dyDescent="0.2">
      <c r="A7" s="9"/>
      <c r="B7" s="3" t="s">
        <v>6</v>
      </c>
      <c r="C7" s="3">
        <v>2219471</v>
      </c>
      <c r="D7" s="3">
        <v>2198668</v>
      </c>
      <c r="E7" s="3">
        <v>2177554</v>
      </c>
      <c r="F7" s="3">
        <f>AVERAGE(C7:E7)</f>
        <v>2198564.3333333335</v>
      </c>
      <c r="G7" s="3">
        <f>F7/F6</f>
        <v>0.6846092246979395</v>
      </c>
      <c r="H7" s="3">
        <f>G7*100</f>
        <v>68.460922469793957</v>
      </c>
      <c r="J7" s="3" t="s">
        <v>6</v>
      </c>
      <c r="K7" s="3">
        <v>2277510</v>
      </c>
      <c r="L7" s="3">
        <v>2305148</v>
      </c>
      <c r="M7" s="3">
        <v>2356426</v>
      </c>
      <c r="N7" s="3">
        <f>AVERAGE(K7:M7)</f>
        <v>2313028</v>
      </c>
      <c r="O7" s="3">
        <f>N7/N6</f>
        <v>0.69407539453992628</v>
      </c>
      <c r="P7" s="3">
        <f>O7*100</f>
        <v>69.407539453992626</v>
      </c>
      <c r="R7" s="3" t="s">
        <v>6</v>
      </c>
      <c r="S7" s="3">
        <v>2447499</v>
      </c>
      <c r="T7" s="3">
        <v>2410489</v>
      </c>
      <c r="U7" s="3">
        <v>2381131</v>
      </c>
      <c r="V7" s="3">
        <f>AVERAGE(S7:U7)</f>
        <v>2413039.6666666665</v>
      </c>
      <c r="W7" s="3">
        <f>V7/V6</f>
        <v>0.69157165793148667</v>
      </c>
      <c r="X7" s="3">
        <f>W7*100</f>
        <v>69.157165793148664</v>
      </c>
    </row>
    <row r="8" spans="1:24" x14ac:dyDescent="0.2">
      <c r="A8" s="9"/>
      <c r="B8" s="3" t="s">
        <v>7</v>
      </c>
      <c r="C8" s="3">
        <v>3188838</v>
      </c>
      <c r="D8" s="3">
        <v>3185792</v>
      </c>
      <c r="E8" s="3">
        <v>3212068</v>
      </c>
      <c r="F8" s="3">
        <f>AVERAGE(C8:E8)</f>
        <v>3195566</v>
      </c>
      <c r="G8" s="3">
        <f>F8/F6</f>
        <v>0.9950647923111775</v>
      </c>
      <c r="H8" s="3">
        <f>G8*100</f>
        <v>99.506479231117751</v>
      </c>
      <c r="J8" s="3" t="s">
        <v>7</v>
      </c>
      <c r="K8" s="3">
        <v>3363510</v>
      </c>
      <c r="L8" s="3">
        <v>3361311</v>
      </c>
      <c r="M8" s="3">
        <v>3327320</v>
      </c>
      <c r="N8" s="3">
        <f>AVERAGE(K8:M8)</f>
        <v>3350713.6666666665</v>
      </c>
      <c r="O8" s="3">
        <f>N8/N6</f>
        <v>1.0054560127166596</v>
      </c>
      <c r="P8" s="3">
        <f>O8*100</f>
        <v>100.54560127166596</v>
      </c>
      <c r="R8" s="3" t="s">
        <v>7</v>
      </c>
      <c r="S8" s="3">
        <v>3318894</v>
      </c>
      <c r="T8" s="3">
        <v>3333544</v>
      </c>
      <c r="U8" s="3">
        <v>3367171</v>
      </c>
      <c r="V8" s="3">
        <f>AVERAGE(S8:U8)</f>
        <v>3339869.6666666665</v>
      </c>
      <c r="W8" s="3">
        <f>V8/V6</f>
        <v>0.9571990193772536</v>
      </c>
      <c r="X8" s="3">
        <f>W8*100</f>
        <v>95.719901937725353</v>
      </c>
    </row>
    <row r="9" spans="1:24" x14ac:dyDescent="0.2">
      <c r="A9" s="9"/>
      <c r="B9" s="3" t="s">
        <v>9</v>
      </c>
      <c r="C9" s="3">
        <v>3442455</v>
      </c>
      <c r="D9" s="3">
        <v>3403260</v>
      </c>
      <c r="E9" s="3">
        <v>3393116</v>
      </c>
      <c r="F9" s="3">
        <f>AVERAGE(C9:E9)</f>
        <v>3412943.6666666665</v>
      </c>
      <c r="G9" s="3">
        <f>F9/F6</f>
        <v>1.0627538535712968</v>
      </c>
      <c r="H9" s="3">
        <f>G9*100</f>
        <v>106.27538535712968</v>
      </c>
      <c r="J9" s="3" t="s">
        <v>9</v>
      </c>
      <c r="K9" s="3">
        <v>3418369</v>
      </c>
      <c r="L9" s="3">
        <v>3406467</v>
      </c>
      <c r="M9" s="3">
        <v>3400187</v>
      </c>
      <c r="N9" s="3">
        <f>AVERAGE(K9:M9)</f>
        <v>3408341</v>
      </c>
      <c r="O9" s="3">
        <f>N9/N6</f>
        <v>1.022748373258606</v>
      </c>
      <c r="P9" s="3">
        <f>O9*100</f>
        <v>102.2748373258606</v>
      </c>
      <c r="R9" s="3" t="s">
        <v>9</v>
      </c>
      <c r="S9" s="3">
        <v>3391131</v>
      </c>
      <c r="T9" s="3">
        <v>3305156</v>
      </c>
      <c r="U9" s="3">
        <v>3316122</v>
      </c>
      <c r="V9" s="3">
        <f>AVERAGE(S9:U9)</f>
        <v>3337469.6666666665</v>
      </c>
      <c r="W9" s="3">
        <f>V9/V6</f>
        <v>0.95651118485801079</v>
      </c>
      <c r="X9" s="3">
        <f>W9*100</f>
        <v>95.651118485801078</v>
      </c>
    </row>
    <row r="10" spans="1:24" x14ac:dyDescent="0.2">
      <c r="A10" s="9"/>
      <c r="B10" s="3" t="s">
        <v>8</v>
      </c>
      <c r="C10" s="3">
        <v>3280111</v>
      </c>
      <c r="D10" s="3">
        <v>3264859</v>
      </c>
      <c r="E10" s="3">
        <v>3263823</v>
      </c>
      <c r="F10" s="3">
        <f>AVERAGE(C10:E10)</f>
        <v>3269597.6666666665</v>
      </c>
      <c r="G10" s="3">
        <f>F10/F6</f>
        <v>1.0181174549744167</v>
      </c>
      <c r="H10" s="3">
        <f>G10*100</f>
        <v>101.81174549744168</v>
      </c>
      <c r="J10" s="3" t="s">
        <v>8</v>
      </c>
      <c r="K10" s="3">
        <v>3422194</v>
      </c>
      <c r="L10" s="3">
        <v>3446907</v>
      </c>
      <c r="M10" s="3">
        <v>3452687</v>
      </c>
      <c r="N10" s="3">
        <f>AVERAGE(K10:M10)</f>
        <v>3440596</v>
      </c>
      <c r="O10" s="3">
        <f>N10/N6</f>
        <v>1.0324272019847975</v>
      </c>
      <c r="P10" s="3">
        <f>O10*100</f>
        <v>103.24272019847976</v>
      </c>
      <c r="R10" s="3" t="s">
        <v>8</v>
      </c>
      <c r="S10" s="3">
        <v>3524340</v>
      </c>
      <c r="T10" s="3">
        <v>3560196</v>
      </c>
      <c r="U10" s="3">
        <v>3506051</v>
      </c>
      <c r="V10" s="3">
        <f>AVERAGE(S10:U10)</f>
        <v>3530195.6666666665</v>
      </c>
      <c r="W10" s="3">
        <f>V10/V6</f>
        <v>1.0117460163395089</v>
      </c>
      <c r="X10" s="3">
        <f>W10*100</f>
        <v>101.17460163395089</v>
      </c>
    </row>
    <row r="12" spans="1:24" x14ac:dyDescent="0.2">
      <c r="A12" s="9" t="s">
        <v>14</v>
      </c>
      <c r="C12" s="10" t="s">
        <v>2</v>
      </c>
      <c r="D12" s="10"/>
      <c r="E12" s="10"/>
      <c r="F12" s="4" t="s">
        <v>3</v>
      </c>
      <c r="G12" s="4" t="s">
        <v>1</v>
      </c>
      <c r="H12" s="4" t="s">
        <v>4</v>
      </c>
      <c r="K12" s="10" t="s">
        <v>2</v>
      </c>
      <c r="L12" s="10"/>
      <c r="M12" s="10"/>
      <c r="N12" s="4" t="s">
        <v>3</v>
      </c>
      <c r="O12" s="4" t="s">
        <v>1</v>
      </c>
      <c r="P12" s="4" t="s">
        <v>4</v>
      </c>
      <c r="S12" s="10" t="s">
        <v>2</v>
      </c>
      <c r="T12" s="10"/>
      <c r="U12" s="10"/>
      <c r="V12" s="4" t="s">
        <v>3</v>
      </c>
      <c r="W12" s="4" t="s">
        <v>1</v>
      </c>
      <c r="X12" s="4" t="s">
        <v>4</v>
      </c>
    </row>
    <row r="13" spans="1:24" x14ac:dyDescent="0.2">
      <c r="A13" s="9"/>
      <c r="B13" s="3" t="s">
        <v>0</v>
      </c>
      <c r="C13" s="3">
        <v>3228783</v>
      </c>
      <c r="D13" s="3">
        <v>3245770</v>
      </c>
      <c r="E13" s="3">
        <v>3202880</v>
      </c>
      <c r="F13" s="3">
        <f>AVERAGE(C13:E13)</f>
        <v>3225811</v>
      </c>
      <c r="G13" s="3">
        <v>1</v>
      </c>
      <c r="H13" s="3">
        <v>100</v>
      </c>
      <c r="J13" s="3" t="s">
        <v>0</v>
      </c>
      <c r="K13" s="3">
        <v>2858706</v>
      </c>
      <c r="L13" s="3">
        <v>2844501</v>
      </c>
      <c r="M13" s="3">
        <v>2904792</v>
      </c>
      <c r="N13" s="3">
        <f>AVERAGE(K13:M13)</f>
        <v>2869333</v>
      </c>
      <c r="O13" s="3">
        <v>1</v>
      </c>
      <c r="P13" s="3">
        <v>100</v>
      </c>
      <c r="R13" s="3" t="s">
        <v>0</v>
      </c>
      <c r="S13" s="3">
        <v>3248782</v>
      </c>
      <c r="T13" s="3">
        <v>3221608</v>
      </c>
      <c r="U13" s="3">
        <v>3078735</v>
      </c>
      <c r="V13" s="3">
        <f>AVERAGE(S13:U13)</f>
        <v>3183041.6666666665</v>
      </c>
      <c r="W13" s="3">
        <v>1</v>
      </c>
      <c r="X13" s="3">
        <v>100</v>
      </c>
    </row>
    <row r="14" spans="1:24" x14ac:dyDescent="0.2">
      <c r="A14" s="9"/>
      <c r="B14" s="3" t="s">
        <v>6</v>
      </c>
      <c r="C14" s="3">
        <v>568041</v>
      </c>
      <c r="D14" s="3">
        <v>563037</v>
      </c>
      <c r="E14" s="3">
        <v>556473</v>
      </c>
      <c r="F14" s="3">
        <f>AVERAGE(C14:E14)</f>
        <v>562517</v>
      </c>
      <c r="G14" s="3">
        <f>F14/F13</f>
        <v>0.17438002412416598</v>
      </c>
      <c r="H14" s="3">
        <f>G14*100</f>
        <v>17.438002412416598</v>
      </c>
      <c r="J14" s="3" t="s">
        <v>6</v>
      </c>
      <c r="K14" s="3">
        <v>663131</v>
      </c>
      <c r="L14" s="3">
        <v>668885</v>
      </c>
      <c r="M14" s="3">
        <v>679165</v>
      </c>
      <c r="N14" s="3">
        <f>AVERAGE(K14:M14)</f>
        <v>670393.66666666663</v>
      </c>
      <c r="O14" s="3">
        <f>N14/N13</f>
        <v>0.23364094256981208</v>
      </c>
      <c r="P14" s="3">
        <f>O14*100</f>
        <v>23.364094256981208</v>
      </c>
      <c r="R14" s="3" t="s">
        <v>6</v>
      </c>
      <c r="S14" s="3">
        <v>692196</v>
      </c>
      <c r="T14" s="3">
        <v>677328</v>
      </c>
      <c r="U14" s="3">
        <v>662337</v>
      </c>
      <c r="V14" s="3">
        <f>AVERAGE(S14:U14)</f>
        <v>677287</v>
      </c>
      <c r="W14" s="3">
        <f>V14/V13</f>
        <v>0.21277980966842513</v>
      </c>
      <c r="X14" s="3">
        <f>W14*100</f>
        <v>21.277980966842513</v>
      </c>
    </row>
    <row r="15" spans="1:24" x14ac:dyDescent="0.2">
      <c r="A15" s="9"/>
      <c r="B15" s="3" t="s">
        <v>7</v>
      </c>
      <c r="C15" s="3">
        <v>2875513</v>
      </c>
      <c r="D15" s="3">
        <v>2864734</v>
      </c>
      <c r="E15" s="3">
        <v>2884919</v>
      </c>
      <c r="F15" s="3">
        <f>AVERAGE(C15:E15)</f>
        <v>2875055.3333333335</v>
      </c>
      <c r="G15" s="3">
        <f>F15/F13</f>
        <v>0.89126589664841915</v>
      </c>
      <c r="H15" s="3">
        <f>G15*100</f>
        <v>89.126589664841916</v>
      </c>
      <c r="J15" s="3" t="s">
        <v>7</v>
      </c>
      <c r="K15" s="3">
        <v>2836465</v>
      </c>
      <c r="L15" s="3">
        <v>2866309</v>
      </c>
      <c r="M15" s="3">
        <v>2821913</v>
      </c>
      <c r="N15" s="3">
        <f>AVERAGE(K15:M15)</f>
        <v>2841562.3333333335</v>
      </c>
      <c r="O15" s="3">
        <f>N15/N13</f>
        <v>0.99032156021393591</v>
      </c>
      <c r="P15" s="3">
        <f>O15*100</f>
        <v>99.03215602139359</v>
      </c>
      <c r="R15" s="3" t="s">
        <v>7</v>
      </c>
      <c r="S15" s="3">
        <v>3010698</v>
      </c>
      <c r="T15" s="3">
        <v>3026299</v>
      </c>
      <c r="U15" s="3">
        <v>3070426</v>
      </c>
      <c r="V15" s="3">
        <f>AVERAGE(S15:U15)</f>
        <v>3035807.6666666665</v>
      </c>
      <c r="W15" s="3">
        <f>V15/V13</f>
        <v>0.95374424358252718</v>
      </c>
      <c r="X15" s="3">
        <f>W15*100</f>
        <v>95.374424358252725</v>
      </c>
    </row>
    <row r="16" spans="1:24" x14ac:dyDescent="0.2">
      <c r="A16" s="9"/>
      <c r="B16" s="3" t="s">
        <v>9</v>
      </c>
      <c r="C16" s="3">
        <v>2849413</v>
      </c>
      <c r="D16" s="3">
        <v>2772869</v>
      </c>
      <c r="E16" s="3">
        <v>2735753</v>
      </c>
      <c r="F16" s="3">
        <f>AVERAGE(C16:E16)</f>
        <v>2786011.6666666665</v>
      </c>
      <c r="G16" s="3">
        <f>F16/F13</f>
        <v>0.86366239890268415</v>
      </c>
      <c r="H16" s="3">
        <f>G16*100</f>
        <v>86.366239890268417</v>
      </c>
      <c r="J16" s="3" t="s">
        <v>9</v>
      </c>
      <c r="K16" s="3">
        <v>2756692</v>
      </c>
      <c r="L16" s="3">
        <v>2751137</v>
      </c>
      <c r="M16" s="3">
        <v>2754769</v>
      </c>
      <c r="N16" s="3">
        <f>AVERAGE(K16:M16)</f>
        <v>2754199.3333333335</v>
      </c>
      <c r="O16" s="3">
        <f>N16/N13</f>
        <v>0.95987441448355193</v>
      </c>
      <c r="P16" s="3">
        <f>O16*100</f>
        <v>95.987441448355199</v>
      </c>
      <c r="R16" s="3" t="s">
        <v>9</v>
      </c>
      <c r="S16" s="3">
        <v>2736144</v>
      </c>
      <c r="T16" s="3">
        <v>2712518</v>
      </c>
      <c r="U16" s="3">
        <v>2708851</v>
      </c>
      <c r="V16" s="3">
        <f>AVERAGE(S16:U16)</f>
        <v>2719171</v>
      </c>
      <c r="W16" s="3">
        <f>V16/V13</f>
        <v>0.85426811357061516</v>
      </c>
      <c r="X16" s="3">
        <f>W16*100</f>
        <v>85.42681135706151</v>
      </c>
    </row>
    <row r="17" spans="1:24" x14ac:dyDescent="0.2">
      <c r="A17" s="9"/>
      <c r="B17" s="3" t="s">
        <v>8</v>
      </c>
      <c r="C17" s="3">
        <v>2774832</v>
      </c>
      <c r="D17" s="3">
        <v>2749877</v>
      </c>
      <c r="E17" s="3">
        <v>2798077</v>
      </c>
      <c r="F17" s="3">
        <f>AVERAGE(C17:E17)</f>
        <v>2774262</v>
      </c>
      <c r="G17" s="3">
        <f>F17/F13</f>
        <v>0.86002000737178963</v>
      </c>
      <c r="H17" s="3">
        <f>G17*100</f>
        <v>86.00200073717896</v>
      </c>
      <c r="J17" s="3" t="s">
        <v>8</v>
      </c>
      <c r="K17" s="3">
        <v>2823661</v>
      </c>
      <c r="L17" s="3">
        <v>2768163</v>
      </c>
      <c r="M17" s="3">
        <v>2744507</v>
      </c>
      <c r="N17" s="3">
        <f>AVERAGE(K17:M17)</f>
        <v>2778777</v>
      </c>
      <c r="O17" s="3">
        <f>N17/N13</f>
        <v>0.96844005209573092</v>
      </c>
      <c r="P17" s="3">
        <f>O17*100</f>
        <v>96.844005209573098</v>
      </c>
      <c r="R17" s="3" t="s">
        <v>8</v>
      </c>
      <c r="S17" s="3">
        <v>2770450</v>
      </c>
      <c r="T17" s="3">
        <v>2805756</v>
      </c>
      <c r="U17" s="3">
        <v>2800592</v>
      </c>
      <c r="V17" s="3">
        <f>AVERAGE(S17:U17)</f>
        <v>2792266</v>
      </c>
      <c r="W17" s="3">
        <f>V17/V13</f>
        <v>0.87723199769612403</v>
      </c>
      <c r="X17" s="3">
        <f>W17*100</f>
        <v>87.723199769612407</v>
      </c>
    </row>
    <row r="21" spans="1:24" ht="25" x14ac:dyDescent="0.25">
      <c r="A21" s="6" t="s">
        <v>5</v>
      </c>
      <c r="B21" s="2"/>
      <c r="C21" s="8" t="s">
        <v>0</v>
      </c>
      <c r="D21" s="8"/>
      <c r="E21" s="8"/>
      <c r="F21" s="8" t="s">
        <v>6</v>
      </c>
      <c r="G21" s="8"/>
      <c r="H21" s="8"/>
      <c r="I21" s="8" t="s">
        <v>7</v>
      </c>
      <c r="J21" s="8"/>
      <c r="K21" s="8"/>
      <c r="L21" s="8" t="s">
        <v>9</v>
      </c>
      <c r="M21" s="8"/>
      <c r="N21" s="8"/>
      <c r="O21" s="8" t="s">
        <v>8</v>
      </c>
      <c r="P21" s="8"/>
      <c r="Q21" s="8"/>
    </row>
    <row r="22" spans="1:24" x14ac:dyDescent="0.2">
      <c r="B22" s="1">
        <v>0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>
        <v>100</v>
      </c>
      <c r="I22" s="1">
        <v>100</v>
      </c>
      <c r="J22" s="1">
        <v>100</v>
      </c>
      <c r="K22" s="1">
        <v>100</v>
      </c>
      <c r="L22" s="1">
        <v>100</v>
      </c>
      <c r="M22" s="1">
        <v>100</v>
      </c>
      <c r="N22" s="1">
        <v>100</v>
      </c>
      <c r="O22" s="1">
        <v>100</v>
      </c>
      <c r="P22" s="1">
        <v>100</v>
      </c>
      <c r="Q22" s="1">
        <v>100</v>
      </c>
    </row>
    <row r="23" spans="1:24" x14ac:dyDescent="0.2">
      <c r="B23" s="1">
        <v>2</v>
      </c>
      <c r="C23" s="1">
        <v>100</v>
      </c>
      <c r="D23" s="1">
        <v>100</v>
      </c>
      <c r="E23" s="1">
        <v>100</v>
      </c>
      <c r="F23" s="1">
        <v>68.460920000000002</v>
      </c>
      <c r="G23" s="1">
        <v>69.407539999999997</v>
      </c>
      <c r="H23" s="1">
        <v>69.157169999999994</v>
      </c>
      <c r="I23" s="1">
        <v>99.506479999999996</v>
      </c>
      <c r="J23" s="1">
        <v>100.54559999999999</v>
      </c>
      <c r="K23" s="1">
        <v>95.719899999999996</v>
      </c>
      <c r="L23" s="1">
        <v>106.2754</v>
      </c>
      <c r="M23" s="1">
        <v>102.2748</v>
      </c>
      <c r="N23" s="1">
        <v>95.651120000000006</v>
      </c>
      <c r="O23" s="1">
        <v>101.8117</v>
      </c>
      <c r="P23" s="1">
        <v>103.2427</v>
      </c>
      <c r="Q23" s="1">
        <v>101.1746</v>
      </c>
    </row>
    <row r="24" spans="1:24" x14ac:dyDescent="0.2">
      <c r="B24" s="1">
        <v>4</v>
      </c>
      <c r="C24" s="1">
        <v>100</v>
      </c>
      <c r="D24" s="1">
        <v>100</v>
      </c>
      <c r="E24" s="1">
        <v>100</v>
      </c>
      <c r="F24" s="1">
        <v>17.437999999999999</v>
      </c>
      <c r="G24" s="1">
        <v>23.364090000000001</v>
      </c>
      <c r="H24" s="1">
        <v>21.277979999999999</v>
      </c>
      <c r="I24" s="1">
        <v>89.126589999999993</v>
      </c>
      <c r="J24" s="1">
        <v>99.032200000000003</v>
      </c>
      <c r="K24" s="1">
        <v>95.374420000000001</v>
      </c>
      <c r="L24" s="1">
        <v>86.366240000000005</v>
      </c>
      <c r="M24" s="1">
        <v>95.987440000000007</v>
      </c>
      <c r="N24" s="1">
        <v>85.426810000000003</v>
      </c>
      <c r="O24" s="1">
        <v>86.001999999999995</v>
      </c>
      <c r="P24" s="1">
        <v>96.844009999999997</v>
      </c>
      <c r="Q24" s="1">
        <v>87.723200000000006</v>
      </c>
    </row>
  </sheetData>
  <mergeCells count="16">
    <mergeCell ref="S5:U5"/>
    <mergeCell ref="S12:U12"/>
    <mergeCell ref="A5:A10"/>
    <mergeCell ref="A12:A17"/>
    <mergeCell ref="B4:H4"/>
    <mergeCell ref="J4:P4"/>
    <mergeCell ref="R4:X4"/>
    <mergeCell ref="C5:E5"/>
    <mergeCell ref="C12:E12"/>
    <mergeCell ref="K12:M12"/>
    <mergeCell ref="K5:M5"/>
    <mergeCell ref="C21:E21"/>
    <mergeCell ref="F21:H21"/>
    <mergeCell ref="I21:K21"/>
    <mergeCell ref="L21:N21"/>
    <mergeCell ref="O21:Q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24EC8-9D9C-C243-9B7E-42E16236AAD4}">
  <dimension ref="B2:Z5"/>
  <sheetViews>
    <sheetView workbookViewId="0">
      <selection activeCell="C15" sqref="C15"/>
    </sheetView>
  </sheetViews>
  <sheetFormatPr baseColWidth="10" defaultRowHeight="16" x14ac:dyDescent="0.2"/>
  <cols>
    <col min="2" max="2" width="15.1640625" customWidth="1"/>
    <col min="6" max="6" width="21.83203125" customWidth="1"/>
    <col min="10" max="10" width="25" customWidth="1"/>
    <col min="14" max="14" width="27.6640625" customWidth="1"/>
    <col min="15" max="15" width="18.83203125" customWidth="1"/>
    <col min="17" max="17" width="17" customWidth="1"/>
    <col min="19" max="19" width="21.33203125" customWidth="1"/>
    <col min="20" max="20" width="17.5" customWidth="1"/>
    <col min="21" max="21" width="18.33203125" customWidth="1"/>
    <col min="22" max="22" width="20.6640625" customWidth="1"/>
    <col min="23" max="23" width="18.83203125" customWidth="1"/>
    <col min="24" max="24" width="16" customWidth="1"/>
    <col min="25" max="25" width="16.5" customWidth="1"/>
    <col min="26" max="26" width="12" customWidth="1"/>
  </cols>
  <sheetData>
    <row r="2" spans="2:26" x14ac:dyDescent="0.2">
      <c r="B2" s="2"/>
      <c r="C2" s="8" t="s">
        <v>16</v>
      </c>
      <c r="D2" s="8"/>
      <c r="E2" s="8"/>
      <c r="F2" s="8"/>
      <c r="G2" s="8" t="s">
        <v>17</v>
      </c>
      <c r="H2" s="8"/>
      <c r="I2" s="8"/>
      <c r="J2" s="8"/>
      <c r="K2" s="8" t="s">
        <v>18</v>
      </c>
      <c r="L2" s="8"/>
      <c r="M2" s="8"/>
      <c r="N2" s="8"/>
      <c r="O2" s="8" t="s">
        <v>19</v>
      </c>
      <c r="P2" s="8"/>
      <c r="Q2" s="8"/>
      <c r="R2" s="8"/>
      <c r="S2" s="8" t="s">
        <v>20</v>
      </c>
      <c r="T2" s="8"/>
      <c r="U2" s="8"/>
      <c r="V2" s="8"/>
      <c r="W2" s="8" t="s">
        <v>21</v>
      </c>
      <c r="X2" s="8"/>
      <c r="Y2" s="8"/>
      <c r="Z2" s="8"/>
    </row>
    <row r="3" spans="2:26" x14ac:dyDescent="0.2">
      <c r="B3" s="1" t="s">
        <v>22</v>
      </c>
      <c r="C3" s="1">
        <v>11.25956236</v>
      </c>
      <c r="D3" s="1">
        <v>7.3296098839999999</v>
      </c>
      <c r="E3" s="1">
        <v>7.0709551839999998</v>
      </c>
      <c r="F3" s="7" t="s">
        <v>23</v>
      </c>
      <c r="G3" s="1">
        <v>34.866552040000002</v>
      </c>
      <c r="H3" s="1">
        <v>37.346058919999997</v>
      </c>
      <c r="I3" s="1">
        <v>36.126406189999997</v>
      </c>
      <c r="J3" s="7" t="s">
        <v>24</v>
      </c>
      <c r="K3" s="1">
        <v>18.657288619999999</v>
      </c>
      <c r="L3" s="1">
        <v>14.360896889999999</v>
      </c>
      <c r="M3" s="1">
        <v>13.65524868</v>
      </c>
      <c r="N3" s="7" t="s">
        <v>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x14ac:dyDescent="0.2">
      <c r="B4" s="1" t="s">
        <v>26</v>
      </c>
      <c r="C4" s="1">
        <v>17.4638648</v>
      </c>
      <c r="D4" s="1">
        <v>11.815488330000001</v>
      </c>
      <c r="E4" s="1">
        <v>14.90072279</v>
      </c>
      <c r="F4" s="7" t="s">
        <v>27</v>
      </c>
      <c r="G4" s="1">
        <v>61.37446284</v>
      </c>
      <c r="H4" s="1">
        <v>63.916009680000002</v>
      </c>
      <c r="I4" s="1">
        <v>71.64533462</v>
      </c>
      <c r="J4" s="7" t="s">
        <v>28</v>
      </c>
      <c r="K4" s="1">
        <v>27.760204420000001</v>
      </c>
      <c r="L4" s="1">
        <v>22.77835687</v>
      </c>
      <c r="M4" s="1">
        <v>24.514604989999999</v>
      </c>
      <c r="N4" s="7" t="s">
        <v>29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x14ac:dyDescent="0.2">
      <c r="B5" s="1" t="s">
        <v>30</v>
      </c>
      <c r="C5" s="1">
        <v>21.18917274</v>
      </c>
      <c r="D5" s="1">
        <v>15.443638719999999</v>
      </c>
      <c r="E5" s="1">
        <v>17.920099499999999</v>
      </c>
      <c r="F5" s="7" t="s">
        <v>31</v>
      </c>
      <c r="G5" s="1">
        <v>73.864099870000004</v>
      </c>
      <c r="H5" s="1">
        <v>77.496205209999999</v>
      </c>
      <c r="I5" s="1">
        <v>86.749001989999996</v>
      </c>
      <c r="J5" s="7" t="s">
        <v>32</v>
      </c>
      <c r="K5" s="1">
        <v>33.010483260000001</v>
      </c>
      <c r="L5" s="1">
        <v>27.400311840000001</v>
      </c>
      <c r="M5" s="1">
        <v>30.34546023</v>
      </c>
      <c r="N5" s="7" t="s">
        <v>33</v>
      </c>
      <c r="O5" s="7" t="s">
        <v>34</v>
      </c>
      <c r="P5" s="7" t="s">
        <v>35</v>
      </c>
      <c r="Q5" s="7" t="s">
        <v>36</v>
      </c>
      <c r="R5" s="7" t="s">
        <v>35</v>
      </c>
      <c r="S5" s="7" t="s">
        <v>37</v>
      </c>
      <c r="T5" s="7" t="s">
        <v>38</v>
      </c>
      <c r="U5" s="7" t="s">
        <v>39</v>
      </c>
      <c r="V5" s="7" t="s">
        <v>40</v>
      </c>
      <c r="W5" s="7" t="s">
        <v>41</v>
      </c>
      <c r="X5" s="7" t="s">
        <v>42</v>
      </c>
      <c r="Y5" s="7" t="s">
        <v>43</v>
      </c>
      <c r="Z5" s="7" t="s">
        <v>44</v>
      </c>
    </row>
  </sheetData>
  <mergeCells count="6">
    <mergeCell ref="W2:Z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5h</vt:lpstr>
      <vt:lpstr>Figure 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2025-05-13T15:51:08Z</dcterms:modified>
</cp:coreProperties>
</file>