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Coca PSAM/resubmission/Final/Finalized files for Submission/"/>
    </mc:Choice>
  </mc:AlternateContent>
  <xr:revisionPtr revIDLastSave="27" documentId="13_ncr:1_{25247E32-4DFF-4F04-995F-849B61CC8749}" xr6:coauthVersionLast="47" xr6:coauthVersionMax="47" xr10:uidLastSave="{8F5F2055-9FB5-414F-A6C6-7422C0A90ADF}"/>
  <bookViews>
    <workbookView xWindow="-38520" yWindow="-120" windowWidth="38640" windowHeight="21240" activeTab="3" xr2:uid="{C82ABDB0-84C6-4A60-9922-F06ECFB368EA}"/>
  </bookViews>
  <sheets>
    <sheet name="1d" sheetId="1" r:id="rId1"/>
    <sheet name="1e" sheetId="2" r:id="rId2"/>
    <sheet name="1f" sheetId="3" r:id="rId3"/>
    <sheet name="1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" i="4" l="1"/>
  <c r="S17" i="4"/>
  <c r="R17" i="4"/>
  <c r="S16" i="4"/>
  <c r="R16" i="4"/>
  <c r="S15" i="4"/>
  <c r="R38" i="4"/>
  <c r="S40" i="4"/>
  <c r="R40" i="4"/>
  <c r="S39" i="4"/>
  <c r="R39" i="4"/>
  <c r="S38" i="4"/>
  <c r="N48" i="3"/>
  <c r="N47" i="3"/>
  <c r="N46" i="3"/>
  <c r="N45" i="3"/>
  <c r="N44" i="3"/>
  <c r="N43" i="3"/>
  <c r="N42" i="3"/>
  <c r="N41" i="3"/>
  <c r="L41" i="3"/>
  <c r="M41" i="3"/>
  <c r="L42" i="3"/>
  <c r="M42" i="3"/>
  <c r="L43" i="3"/>
  <c r="M43" i="3"/>
  <c r="L44" i="3"/>
  <c r="M44" i="3"/>
  <c r="L45" i="3"/>
  <c r="M45" i="3"/>
  <c r="L46" i="3"/>
  <c r="M46" i="3"/>
  <c r="L47" i="3"/>
  <c r="M47" i="3"/>
  <c r="L48" i="3"/>
  <c r="M48" i="3"/>
  <c r="K48" i="3"/>
  <c r="K47" i="3"/>
  <c r="K46" i="3"/>
  <c r="K45" i="3"/>
  <c r="K44" i="3"/>
  <c r="K43" i="3"/>
  <c r="K42" i="3"/>
  <c r="K41" i="3"/>
  <c r="N30" i="3"/>
  <c r="N31" i="3"/>
  <c r="N32" i="3"/>
  <c r="N33" i="3"/>
  <c r="N34" i="3"/>
  <c r="N35" i="3"/>
  <c r="N36" i="3"/>
  <c r="N29" i="3"/>
  <c r="L29" i="3"/>
  <c r="M29" i="3"/>
  <c r="L30" i="3"/>
  <c r="M30" i="3"/>
  <c r="L31" i="3"/>
  <c r="M31" i="3"/>
  <c r="L32" i="3"/>
  <c r="M32" i="3"/>
  <c r="L33" i="3"/>
  <c r="M33" i="3"/>
  <c r="L34" i="3"/>
  <c r="M34" i="3"/>
  <c r="L35" i="3"/>
  <c r="M35" i="3"/>
  <c r="L36" i="3"/>
  <c r="M36" i="3"/>
  <c r="K30" i="3"/>
  <c r="K31" i="3"/>
  <c r="K32" i="3"/>
  <c r="K33" i="3"/>
  <c r="K34" i="3"/>
  <c r="K35" i="3"/>
  <c r="K36" i="3"/>
  <c r="K29" i="3"/>
  <c r="S24" i="3"/>
  <c r="S23" i="3"/>
  <c r="S22" i="3"/>
  <c r="S21" i="3"/>
  <c r="S20" i="3"/>
  <c r="S19" i="3"/>
  <c r="S18" i="3"/>
  <c r="S17" i="3"/>
  <c r="S6" i="3"/>
  <c r="S7" i="3"/>
  <c r="S8" i="3"/>
  <c r="S9" i="3"/>
  <c r="S10" i="3"/>
  <c r="S11" i="3"/>
  <c r="S12" i="3"/>
  <c r="S5" i="3"/>
  <c r="L17" i="3"/>
  <c r="M17" i="3"/>
  <c r="N17" i="3"/>
  <c r="R17" i="3"/>
  <c r="L18" i="3"/>
  <c r="M18" i="3"/>
  <c r="N18" i="3"/>
  <c r="O18" i="3"/>
  <c r="P18" i="3"/>
  <c r="Q18" i="3"/>
  <c r="R18" i="3"/>
  <c r="L19" i="3"/>
  <c r="M19" i="3"/>
  <c r="N19" i="3"/>
  <c r="O19" i="3"/>
  <c r="P19" i="3"/>
  <c r="Q19" i="3"/>
  <c r="R19" i="3"/>
  <c r="L20" i="3"/>
  <c r="M20" i="3"/>
  <c r="N20" i="3"/>
  <c r="O20" i="3"/>
  <c r="P20" i="3"/>
  <c r="Q20" i="3"/>
  <c r="R20" i="3"/>
  <c r="L21" i="3"/>
  <c r="M21" i="3"/>
  <c r="N21" i="3"/>
  <c r="O21" i="3"/>
  <c r="P21" i="3"/>
  <c r="Q21" i="3"/>
  <c r="R21" i="3"/>
  <c r="L22" i="3"/>
  <c r="M22" i="3"/>
  <c r="N22" i="3"/>
  <c r="O22" i="3"/>
  <c r="P22" i="3"/>
  <c r="Q22" i="3"/>
  <c r="R22" i="3"/>
  <c r="L23" i="3"/>
  <c r="M23" i="3"/>
  <c r="N23" i="3"/>
  <c r="O23" i="3"/>
  <c r="P23" i="3"/>
  <c r="Q23" i="3"/>
  <c r="R23" i="3"/>
  <c r="L24" i="3"/>
  <c r="M24" i="3"/>
  <c r="N24" i="3"/>
  <c r="O24" i="3"/>
  <c r="P24" i="3"/>
  <c r="Q24" i="3"/>
  <c r="K18" i="3"/>
  <c r="K19" i="3"/>
  <c r="K20" i="3"/>
  <c r="K21" i="3"/>
  <c r="K22" i="3"/>
  <c r="K23" i="3"/>
  <c r="K24" i="3"/>
  <c r="K17" i="3"/>
  <c r="L5" i="3"/>
  <c r="M5" i="3"/>
  <c r="N5" i="3"/>
  <c r="O5" i="3"/>
  <c r="P5" i="3"/>
  <c r="Q5" i="3"/>
  <c r="R5" i="3"/>
  <c r="L6" i="3"/>
  <c r="M6" i="3"/>
  <c r="N6" i="3"/>
  <c r="O6" i="3"/>
  <c r="P6" i="3"/>
  <c r="Q6" i="3"/>
  <c r="R6" i="3"/>
  <c r="L7" i="3"/>
  <c r="M7" i="3"/>
  <c r="N7" i="3"/>
  <c r="O7" i="3"/>
  <c r="P7" i="3"/>
  <c r="Q7" i="3"/>
  <c r="R7" i="3"/>
  <c r="L8" i="3"/>
  <c r="M8" i="3"/>
  <c r="N8" i="3"/>
  <c r="O8" i="3"/>
  <c r="P8" i="3"/>
  <c r="Q8" i="3"/>
  <c r="R8" i="3"/>
  <c r="L9" i="3"/>
  <c r="M9" i="3"/>
  <c r="N9" i="3"/>
  <c r="O9" i="3"/>
  <c r="P9" i="3"/>
  <c r="Q9" i="3"/>
  <c r="R9" i="3"/>
  <c r="L10" i="3"/>
  <c r="M10" i="3"/>
  <c r="N10" i="3"/>
  <c r="O10" i="3"/>
  <c r="P10" i="3"/>
  <c r="Q10" i="3"/>
  <c r="R10" i="3"/>
  <c r="L11" i="3"/>
  <c r="M11" i="3"/>
  <c r="N11" i="3"/>
  <c r="O11" i="3"/>
  <c r="P11" i="3"/>
  <c r="Q11" i="3"/>
  <c r="R11" i="3"/>
  <c r="L12" i="3"/>
  <c r="M12" i="3"/>
  <c r="N12" i="3"/>
  <c r="O12" i="3"/>
  <c r="P12" i="3"/>
  <c r="Q12" i="3"/>
  <c r="R12" i="3"/>
  <c r="K6" i="3"/>
  <c r="K7" i="3"/>
  <c r="K8" i="3"/>
  <c r="K9" i="3"/>
  <c r="K10" i="3"/>
  <c r="K11" i="3"/>
  <c r="K12" i="3"/>
  <c r="K5" i="3"/>
  <c r="D37" i="3"/>
  <c r="C37" i="3"/>
  <c r="B37" i="3"/>
  <c r="I25" i="3"/>
  <c r="H25" i="3"/>
  <c r="G25" i="3"/>
  <c r="F25" i="3"/>
  <c r="E25" i="3"/>
  <c r="D25" i="3"/>
  <c r="C25" i="3"/>
  <c r="B25" i="3"/>
  <c r="A42" i="3"/>
  <c r="A43" i="3" s="1"/>
  <c r="A44" i="3" s="1"/>
  <c r="A45" i="3" s="1"/>
  <c r="A46" i="3" s="1"/>
  <c r="A47" i="3" s="1"/>
  <c r="A48" i="3" s="1"/>
  <c r="A30" i="3"/>
  <c r="A31" i="3" s="1"/>
  <c r="A32" i="3" s="1"/>
  <c r="A33" i="3" s="1"/>
  <c r="A34" i="3" s="1"/>
  <c r="A35" i="3" s="1"/>
  <c r="A36" i="3" s="1"/>
  <c r="A18" i="3" l="1"/>
  <c r="A19" i="3" s="1"/>
  <c r="A20" i="3" s="1"/>
  <c r="A21" i="3" s="1"/>
  <c r="A22" i="3" s="1"/>
  <c r="A23" i="3" s="1"/>
  <c r="A24" i="3" s="1"/>
  <c r="I13" i="3"/>
  <c r="H13" i="3"/>
  <c r="G13" i="3"/>
  <c r="F13" i="3"/>
  <c r="E13" i="3"/>
  <c r="D13" i="3"/>
  <c r="C13" i="3"/>
  <c r="B13" i="3"/>
  <c r="A6" i="3"/>
  <c r="A7" i="3" s="1"/>
  <c r="A8" i="3" s="1"/>
  <c r="A9" i="3" s="1"/>
  <c r="A10" i="3" s="1"/>
  <c r="A11" i="3" s="1"/>
  <c r="A12" i="3" s="1"/>
  <c r="K17" i="2"/>
  <c r="K16" i="2"/>
  <c r="K15" i="2"/>
  <c r="K14" i="2"/>
  <c r="K13" i="2"/>
  <c r="K12" i="2"/>
  <c r="K11" i="2"/>
  <c r="K8" i="2"/>
  <c r="K7" i="2"/>
  <c r="K6" i="2"/>
  <c r="K5" i="2"/>
  <c r="K4" i="2"/>
  <c r="K3" i="2"/>
  <c r="K2" i="2"/>
  <c r="N73" i="1" l="1"/>
  <c r="AR73" i="1"/>
  <c r="AQ73" i="1"/>
  <c r="AP73" i="1"/>
  <c r="AO73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M73" i="1"/>
  <c r="L73" i="1"/>
  <c r="K73" i="1"/>
  <c r="J73" i="1"/>
  <c r="I73" i="1"/>
  <c r="H73" i="1"/>
  <c r="G73" i="1"/>
  <c r="F73" i="1"/>
  <c r="E73" i="1"/>
  <c r="D73" i="1"/>
  <c r="C73" i="1"/>
  <c r="B73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</calcChain>
</file>

<file path=xl/sharedStrings.xml><?xml version="1.0" encoding="utf-8"?>
<sst xmlns="http://schemas.openxmlformats.org/spreadsheetml/2006/main" count="282" uniqueCount="110">
  <si>
    <t>PSEM</t>
  </si>
  <si>
    <t>α7-5HT3</t>
  </si>
  <si>
    <t xml:space="preserve">α7-GlyR </t>
  </si>
  <si>
    <t>a7 5HT3 W77F</t>
  </si>
  <si>
    <t>a7 GlyR W77F</t>
  </si>
  <si>
    <t>a7 5HT3 W77L</t>
  </si>
  <si>
    <t>a7 5HT3 W77Y</t>
  </si>
  <si>
    <t>a7 5HT3 Q79A</t>
  </si>
  <si>
    <t>α7-GlyR Q79A</t>
  </si>
  <si>
    <t>a7 5HT3 Q79G</t>
  </si>
  <si>
    <t>α7-GlyR Q79G</t>
  </si>
  <si>
    <t>α7-GlyR Q79S</t>
  </si>
  <si>
    <t>α7GlyR L131A</t>
  </si>
  <si>
    <t>α7GlyR L131F</t>
  </si>
  <si>
    <t>α75HT3 L131G</t>
  </si>
  <si>
    <t>α7GlyR L131G</t>
  </si>
  <si>
    <t>α7 GlyR L131K</t>
  </si>
  <si>
    <t>α7 GlyR L131M</t>
  </si>
  <si>
    <t>α7 GlyR L131N</t>
  </si>
  <si>
    <t>α7 GlyR L131Q</t>
  </si>
  <si>
    <t>a7 5HT3 Q139A</t>
  </si>
  <si>
    <t>a7 5HT3 Q139D</t>
  </si>
  <si>
    <t>a7 5HT3 Q139F</t>
  </si>
  <si>
    <t>α7 GlyR Q139G</t>
  </si>
  <si>
    <t>a7 5HT3 Q139K</t>
  </si>
  <si>
    <t>a7 5HT3 Q139L</t>
  </si>
  <si>
    <t>a7 5HT3 Q139M</t>
  </si>
  <si>
    <t>a7 5HT3 Q139P</t>
  </si>
  <si>
    <t>a7 5HT3 Q139R</t>
  </si>
  <si>
    <t>a7 5HT3 Q139V</t>
  </si>
  <si>
    <t>a7 5HT3 Q139Y</t>
  </si>
  <si>
    <t>α75HT3 L141A</t>
  </si>
  <si>
    <t>α7 GlyR L141A</t>
  </si>
  <si>
    <t>α75HT3 L141F</t>
  </si>
  <si>
    <t>α7 GlyR L141F</t>
  </si>
  <si>
    <t>α7 GlyR L141G</t>
  </si>
  <si>
    <t>α75HT3 L141P</t>
  </si>
  <si>
    <t>α7 GlyR L141P</t>
  </si>
  <si>
    <t>α75HT3 L141S</t>
  </si>
  <si>
    <t>α7 GlyR P216A</t>
  </si>
  <si>
    <t>α7 GlyR P216I</t>
  </si>
  <si>
    <t>α7 GlyR P216M</t>
  </si>
  <si>
    <t>α7 GlyR P216V</t>
  </si>
  <si>
    <t>a7 5HT3 S170E</t>
  </si>
  <si>
    <t>a7 5HT3 S170F</t>
  </si>
  <si>
    <t>a7 5HT3 S170G</t>
  </si>
  <si>
    <t>a7 5HT3 S170H</t>
  </si>
  <si>
    <t>a7 5HT3 S170L</t>
  </si>
  <si>
    <t>a7 5HT3 S170N</t>
  </si>
  <si>
    <t>a7 5HT3 S170Q</t>
  </si>
  <si>
    <t>a7 5HT3 S170T</t>
  </si>
  <si>
    <t>a7 5HT3 S170W</t>
  </si>
  <si>
    <t>a7 5HT3 S170Y</t>
  </si>
  <si>
    <t>a7 5HT3 S172K</t>
  </si>
  <si>
    <t>a7 5HT3 S172L</t>
  </si>
  <si>
    <t>a7 5HT3 S172V</t>
  </si>
  <si>
    <t>Cocaine</t>
  </si>
  <si>
    <t xml:space="preserve"> </t>
  </si>
  <si>
    <t>Acetylcholine</t>
  </si>
  <si>
    <t>&gt;401</t>
  </si>
  <si>
    <t>4w</t>
  </si>
  <si>
    <t>&lt;1</t>
  </si>
  <si>
    <t>9w</t>
  </si>
  <si>
    <t>&lt;0.3</t>
  </si>
  <si>
    <t>39w</t>
  </si>
  <si>
    <t>ACh</t>
  </si>
  <si>
    <t>α75HT3 L141G</t>
  </si>
  <si>
    <t>Acetylcholine Avg</t>
  </si>
  <si>
    <t>Cocaine Avg</t>
  </si>
  <si>
    <t>AVG</t>
  </si>
  <si>
    <t>a75HT3 unmodified</t>
  </si>
  <si>
    <t>a75HT3 L141G</t>
  </si>
  <si>
    <t>a75HT3 L141G G175K</t>
  </si>
  <si>
    <t>a75HT3 L141G G175K Y115F</t>
  </si>
  <si>
    <t>a75HT3 L141G G175K Y210F</t>
  </si>
  <si>
    <t>a75HT3 L141G G175K Y217F</t>
  </si>
  <si>
    <t>a75HT3 L141G G175K Y210F Y217F</t>
  </si>
  <si>
    <t>coca-5HT3</t>
  </si>
  <si>
    <t>[ACh]</t>
  </si>
  <si>
    <t>max</t>
  </si>
  <si>
    <t>[coc]</t>
  </si>
  <si>
    <t>NaN</t>
  </si>
  <si>
    <t>a7-5Ht3</t>
  </si>
  <si>
    <t>Max normalized</t>
  </si>
  <si>
    <t>DR 1</t>
  </si>
  <si>
    <t>DR 2</t>
  </si>
  <si>
    <t>DR 3</t>
  </si>
  <si>
    <t>DR 4</t>
  </si>
  <si>
    <t>DR 5</t>
  </si>
  <si>
    <t>DR 6</t>
  </si>
  <si>
    <t>DR 7</t>
  </si>
  <si>
    <t>DR 8</t>
  </si>
  <si>
    <t>Two sites - Fit Ki</t>
  </si>
  <si>
    <t>Best-fit values</t>
  </si>
  <si>
    <t>     logKiLo</t>
  </si>
  <si>
    <t>     HotNM</t>
  </si>
  <si>
    <t>= 2.000</t>
  </si>
  <si>
    <t>     HotKdNMLo</t>
  </si>
  <si>
    <t>= 1.870</t>
  </si>
  <si>
    <t>     logKiHi</t>
  </si>
  <si>
    <t>     HotKdNMHi</t>
  </si>
  <si>
    <t>     Top</t>
  </si>
  <si>
    <t>     Bottom</t>
  </si>
  <si>
    <t>     FractionHi</t>
  </si>
  <si>
    <t>     KiLo</t>
  </si>
  <si>
    <t>     KiHi</t>
  </si>
  <si>
    <t>log(M)</t>
  </si>
  <si>
    <t>MEAN</t>
  </si>
  <si>
    <t>SEM</t>
  </si>
  <si>
    <t>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</si>
</sst>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/>
    <xf numFmtId="0" fontId="3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14" fontId="0" fillId="0" borderId="0" xfId="0" applyNumberFormat="1"/>
    <xf numFmtId="2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4" fillId="0" borderId="0" xfId="0" applyFont="1" applyFill="1" applyAlignment="1">
      <alignment horizontal="left"/>
    </xf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EE677-2B6C-49AD-A7DE-4E24EF780347}">
  <dimension ref="A1:BT73"/>
  <sheetViews>
    <sheetView workbookViewId="0">
      <selection activeCell="F32" sqref="F32"/>
    </sheetView>
  </sheetViews>
  <sheetFormatPr defaultColWidth="8.7109375" defaultRowHeight="15" x14ac:dyDescent="0.25"/>
  <cols>
    <col min="1" max="1" width="17.42578125" style="5" bestFit="1" customWidth="1"/>
    <col min="2" max="16384" width="8.7109375" style="5"/>
  </cols>
  <sheetData>
    <row r="1" spans="1:72" ht="38.2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66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BF1" s="6"/>
      <c r="BH1" s="4" t="s">
        <v>43</v>
      </c>
      <c r="BI1" s="4" t="s">
        <v>44</v>
      </c>
      <c r="BJ1" s="4" t="s">
        <v>45</v>
      </c>
      <c r="BK1" s="4" t="s">
        <v>46</v>
      </c>
      <c r="BL1" s="4" t="s">
        <v>47</v>
      </c>
      <c r="BM1" s="4" t="s">
        <v>48</v>
      </c>
      <c r="BN1" s="4" t="s">
        <v>49</v>
      </c>
      <c r="BO1" s="4" t="s">
        <v>50</v>
      </c>
      <c r="BP1" s="4" t="s">
        <v>51</v>
      </c>
      <c r="BQ1" s="4" t="s">
        <v>52</v>
      </c>
      <c r="BR1" s="4" t="s">
        <v>53</v>
      </c>
      <c r="BS1" s="4" t="s">
        <v>54</v>
      </c>
      <c r="BT1" s="4" t="s">
        <v>55</v>
      </c>
    </row>
    <row r="2" spans="1:72" s="19" customFormat="1" x14ac:dyDescent="0.25">
      <c r="A2" s="7" t="s">
        <v>56</v>
      </c>
      <c r="B2" s="18"/>
      <c r="C2" s="8">
        <v>30</v>
      </c>
      <c r="D2" s="18"/>
      <c r="E2" s="18"/>
      <c r="F2" s="18"/>
      <c r="G2" s="18"/>
      <c r="H2" s="18"/>
      <c r="I2" s="8"/>
      <c r="J2" s="18"/>
      <c r="K2" s="8"/>
      <c r="L2" s="18"/>
      <c r="M2" s="8">
        <v>30</v>
      </c>
      <c r="N2" s="8">
        <v>30</v>
      </c>
      <c r="O2" s="18"/>
      <c r="P2" s="8">
        <v>30</v>
      </c>
      <c r="Q2" s="18"/>
      <c r="R2" s="18"/>
      <c r="S2" s="18"/>
      <c r="T2" s="18"/>
      <c r="U2" s="18"/>
      <c r="V2" s="18"/>
      <c r="W2" s="18"/>
      <c r="X2" s="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BF2" s="20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</row>
    <row r="3" spans="1:72" s="19" customFormat="1" x14ac:dyDescent="0.25">
      <c r="A3" s="7" t="s">
        <v>56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10">
        <v>30</v>
      </c>
      <c r="R3" s="10">
        <v>30</v>
      </c>
      <c r="S3" s="10">
        <v>30</v>
      </c>
      <c r="T3" s="10">
        <v>30</v>
      </c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>
        <v>3.3</v>
      </c>
      <c r="AH3" s="21"/>
      <c r="AI3" s="10">
        <v>30</v>
      </c>
      <c r="AJ3" s="21"/>
      <c r="AK3" s="10"/>
      <c r="AL3" s="21"/>
      <c r="AM3" s="10">
        <v>30</v>
      </c>
      <c r="AN3" s="21"/>
      <c r="AO3" s="21"/>
      <c r="AP3" s="21"/>
      <c r="AQ3" s="21"/>
      <c r="AR3" s="21"/>
      <c r="BF3" s="20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</row>
    <row r="4" spans="1:72" s="19" customFormat="1" x14ac:dyDescent="0.25">
      <c r="A4" s="7" t="s">
        <v>56</v>
      </c>
      <c r="B4" s="21"/>
      <c r="C4" s="21"/>
      <c r="D4" s="21"/>
      <c r="E4" s="21"/>
      <c r="F4" s="21"/>
      <c r="G4" s="21"/>
      <c r="H4" s="21"/>
      <c r="I4" s="10">
        <v>30</v>
      </c>
      <c r="J4" s="21"/>
      <c r="K4" s="10">
        <v>30</v>
      </c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10">
        <v>30</v>
      </c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10">
        <v>30</v>
      </c>
      <c r="AP4" s="10">
        <v>30</v>
      </c>
      <c r="AQ4" s="10">
        <v>30</v>
      </c>
      <c r="AR4" s="10">
        <v>30</v>
      </c>
      <c r="BF4" s="20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</row>
    <row r="5" spans="1:72" s="19" customFormat="1" x14ac:dyDescent="0.25">
      <c r="A5" s="7" t="s">
        <v>56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11">
        <v>30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11" t="s">
        <v>57</v>
      </c>
      <c r="AG5" s="21"/>
      <c r="AH5" s="21"/>
      <c r="AI5" s="21"/>
      <c r="AJ5" s="21"/>
      <c r="AK5" s="21"/>
      <c r="AL5" s="11" t="s">
        <v>57</v>
      </c>
      <c r="AM5" s="21"/>
      <c r="AN5" s="11" t="s">
        <v>57</v>
      </c>
      <c r="AO5" s="21"/>
      <c r="AP5" s="21"/>
      <c r="AQ5" s="21"/>
      <c r="AR5" s="21"/>
      <c r="BF5" s="12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</row>
    <row r="6" spans="1:72" s="19" customFormat="1" x14ac:dyDescent="0.25">
      <c r="A6" s="7" t="s">
        <v>56</v>
      </c>
      <c r="B6" s="21"/>
      <c r="C6" s="21"/>
      <c r="D6" s="21"/>
      <c r="E6" s="21">
        <v>3.4</v>
      </c>
      <c r="F6" s="21"/>
      <c r="G6" s="21"/>
      <c r="H6" s="21"/>
      <c r="I6" s="21"/>
      <c r="J6" s="21"/>
      <c r="K6" s="21"/>
      <c r="L6" s="10">
        <v>30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>
        <v>3.5</v>
      </c>
      <c r="AG6" s="21"/>
      <c r="AH6" s="11" t="s">
        <v>57</v>
      </c>
      <c r="AI6" s="21"/>
      <c r="AJ6" s="21"/>
      <c r="AK6" s="21"/>
      <c r="AL6" s="10">
        <v>30</v>
      </c>
      <c r="AM6" s="21"/>
      <c r="AN6" s="10">
        <v>30</v>
      </c>
      <c r="AO6" s="21"/>
      <c r="AP6" s="21"/>
      <c r="AQ6" s="21"/>
      <c r="AR6" s="21"/>
      <c r="BF6" s="13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</row>
    <row r="7" spans="1:72" s="19" customFormat="1" x14ac:dyDescent="0.25">
      <c r="A7" s="7" t="s">
        <v>56</v>
      </c>
      <c r="B7" s="21"/>
      <c r="C7" s="21"/>
      <c r="D7" s="21"/>
      <c r="E7" s="21"/>
      <c r="F7" s="21"/>
      <c r="G7" s="21"/>
      <c r="H7" s="10">
        <v>30</v>
      </c>
      <c r="I7" s="21"/>
      <c r="J7" s="10">
        <v>30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11">
        <v>30</v>
      </c>
      <c r="AA7" s="21"/>
      <c r="AB7" s="21"/>
      <c r="AC7" s="21"/>
      <c r="AD7" s="21"/>
      <c r="AE7" s="21"/>
      <c r="AF7" s="21"/>
      <c r="AG7" s="21"/>
      <c r="AH7" s="22"/>
      <c r="AI7" s="21"/>
      <c r="AJ7" s="11" t="s">
        <v>57</v>
      </c>
      <c r="AK7" s="21"/>
      <c r="AL7" s="21"/>
      <c r="AM7" s="21"/>
      <c r="AN7" s="21"/>
      <c r="AO7" s="21"/>
      <c r="AP7" s="21"/>
      <c r="AQ7" s="21"/>
      <c r="AR7" s="21"/>
      <c r="BF7" s="20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</row>
    <row r="8" spans="1:72" s="19" customFormat="1" x14ac:dyDescent="0.25">
      <c r="A8" s="7" t="s">
        <v>56</v>
      </c>
      <c r="B8" s="21"/>
      <c r="C8" s="21"/>
      <c r="D8" s="10">
        <v>30</v>
      </c>
      <c r="E8" s="21"/>
      <c r="F8" s="21"/>
      <c r="G8" s="21"/>
      <c r="H8" s="10"/>
      <c r="I8" s="21"/>
      <c r="J8" s="10"/>
      <c r="K8" s="21"/>
      <c r="L8" s="21"/>
      <c r="M8" s="21"/>
      <c r="N8" s="21"/>
      <c r="O8" s="21"/>
      <c r="P8" s="21"/>
      <c r="Q8" s="21"/>
      <c r="R8" s="21"/>
      <c r="S8" s="21"/>
      <c r="T8" s="21"/>
      <c r="U8" s="11" t="s">
        <v>57</v>
      </c>
      <c r="V8" s="11" t="s">
        <v>57</v>
      </c>
      <c r="W8" s="11" t="s">
        <v>57</v>
      </c>
      <c r="X8" s="21"/>
      <c r="Y8" s="11" t="s">
        <v>57</v>
      </c>
      <c r="Z8" s="11"/>
      <c r="AA8" s="21"/>
      <c r="AB8" s="11" t="s">
        <v>57</v>
      </c>
      <c r="AC8" s="11" t="s">
        <v>57</v>
      </c>
      <c r="AD8" s="21"/>
      <c r="AE8" s="11" t="s">
        <v>57</v>
      </c>
      <c r="AF8" s="21"/>
      <c r="AG8" s="21"/>
      <c r="AH8" s="10">
        <v>30</v>
      </c>
      <c r="AI8" s="21"/>
      <c r="AJ8" s="21">
        <v>2.35</v>
      </c>
      <c r="AK8" s="21"/>
      <c r="AL8" s="21"/>
      <c r="AM8" s="21"/>
      <c r="AN8" s="21"/>
      <c r="AO8" s="21"/>
      <c r="AP8" s="21"/>
      <c r="AQ8" s="21"/>
      <c r="AR8" s="21"/>
      <c r="BF8" s="20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</row>
    <row r="9" spans="1:72" s="19" customFormat="1" x14ac:dyDescent="0.25">
      <c r="A9" s="7" t="s">
        <v>56</v>
      </c>
      <c r="B9" s="21"/>
      <c r="C9" s="21"/>
      <c r="D9" s="10"/>
      <c r="E9" s="21"/>
      <c r="F9" s="10">
        <v>30</v>
      </c>
      <c r="G9" s="10">
        <v>30</v>
      </c>
      <c r="H9" s="10"/>
      <c r="I9" s="21"/>
      <c r="J9" s="10"/>
      <c r="K9" s="21"/>
      <c r="L9" s="21"/>
      <c r="M9" s="21"/>
      <c r="N9" s="21"/>
      <c r="O9" s="21"/>
      <c r="P9" s="21"/>
      <c r="Q9" s="21"/>
      <c r="R9" s="21"/>
      <c r="S9" s="21"/>
      <c r="T9" s="21"/>
      <c r="U9" s="11"/>
      <c r="V9" s="11"/>
      <c r="W9" s="11"/>
      <c r="X9" s="21"/>
      <c r="Y9" s="11"/>
      <c r="Z9" s="11"/>
      <c r="AA9" s="10">
        <v>30</v>
      </c>
      <c r="AB9" s="11"/>
      <c r="AC9" s="11"/>
      <c r="AD9" s="10">
        <v>30</v>
      </c>
      <c r="AE9" s="11"/>
      <c r="AF9" s="21"/>
      <c r="AG9" s="21"/>
      <c r="AH9" s="10"/>
      <c r="AI9" s="21"/>
      <c r="AJ9" s="21"/>
      <c r="AK9" s="21"/>
      <c r="AL9" s="21"/>
      <c r="AM9" s="21"/>
      <c r="AN9" s="21"/>
      <c r="AO9" s="21"/>
      <c r="AP9" s="21"/>
      <c r="AQ9" s="21"/>
      <c r="AR9" s="21"/>
      <c r="BF9" s="20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</row>
    <row r="10" spans="1:72" s="19" customFormat="1" x14ac:dyDescent="0.25">
      <c r="A10" s="7" t="s">
        <v>56</v>
      </c>
      <c r="B10" s="21"/>
      <c r="C10" s="10">
        <v>30</v>
      </c>
      <c r="D10" s="21"/>
      <c r="E10" s="21"/>
      <c r="F10" s="21"/>
      <c r="G10" s="10"/>
      <c r="H10" s="21"/>
      <c r="I10" s="21"/>
      <c r="J10" s="21"/>
      <c r="K10" s="21"/>
      <c r="L10" s="21"/>
      <c r="M10" s="21"/>
      <c r="N10" s="21"/>
      <c r="O10" s="21"/>
      <c r="P10" s="21"/>
      <c r="Q10" s="10"/>
      <c r="R10" s="10">
        <v>30</v>
      </c>
      <c r="S10" s="10">
        <v>12</v>
      </c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>
        <v>6.7</v>
      </c>
      <c r="AH10" s="21"/>
      <c r="AI10" s="10">
        <v>30</v>
      </c>
      <c r="AJ10" s="21"/>
      <c r="AK10" s="10"/>
      <c r="AL10" s="21"/>
      <c r="AM10" s="10">
        <v>30</v>
      </c>
      <c r="AN10" s="21"/>
      <c r="AO10" s="21"/>
      <c r="AP10" s="21"/>
      <c r="AQ10" s="21"/>
      <c r="AR10" s="21"/>
      <c r="BF10" s="20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</row>
    <row r="11" spans="1:72" s="19" customFormat="1" x14ac:dyDescent="0.25">
      <c r="A11" s="7" t="s">
        <v>56</v>
      </c>
      <c r="B11" s="1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11">
        <v>30</v>
      </c>
      <c r="V11" s="11">
        <v>30</v>
      </c>
      <c r="W11" s="11">
        <v>30</v>
      </c>
      <c r="X11" s="21"/>
      <c r="Y11" s="11">
        <v>30</v>
      </c>
      <c r="Z11" s="21"/>
      <c r="AA11" s="21"/>
      <c r="AB11" s="11">
        <v>30</v>
      </c>
      <c r="AC11" s="11">
        <v>30</v>
      </c>
      <c r="AD11" s="21"/>
      <c r="AE11" s="11">
        <v>30</v>
      </c>
      <c r="AF11" s="21"/>
      <c r="AG11" s="21"/>
      <c r="AH11" s="21"/>
      <c r="AI11" s="21"/>
      <c r="AJ11" s="21"/>
      <c r="AK11" s="21"/>
      <c r="AL11" s="10">
        <v>30</v>
      </c>
      <c r="AM11" s="21"/>
      <c r="AN11" s="21"/>
      <c r="AO11" s="21"/>
      <c r="AP11" s="21"/>
      <c r="AQ11" s="21"/>
      <c r="AR11" s="21"/>
      <c r="BF11" s="20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</row>
    <row r="12" spans="1:72" s="19" customFormat="1" x14ac:dyDescent="0.25">
      <c r="A12" s="7" t="s">
        <v>56</v>
      </c>
      <c r="B12" s="1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11"/>
      <c r="V12" s="11"/>
      <c r="W12" s="11"/>
      <c r="X12" s="21"/>
      <c r="Y12" s="11"/>
      <c r="Z12" s="21"/>
      <c r="AA12" s="21"/>
      <c r="AB12" s="11"/>
      <c r="AC12" s="11"/>
      <c r="AD12" s="21"/>
      <c r="AE12" s="11"/>
      <c r="AF12" s="21"/>
      <c r="AG12" s="21"/>
      <c r="AH12" s="21"/>
      <c r="AI12" s="21"/>
      <c r="AJ12" s="21"/>
      <c r="AK12" s="21"/>
      <c r="AL12" s="10"/>
      <c r="AM12" s="21"/>
      <c r="AN12" s="21"/>
      <c r="AO12" s="21"/>
      <c r="AP12" s="21"/>
      <c r="AQ12" s="21"/>
      <c r="AR12" s="21"/>
      <c r="BF12" s="20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</row>
    <row r="13" spans="1:72" s="19" customFormat="1" x14ac:dyDescent="0.25">
      <c r="A13" s="7" t="s">
        <v>56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BF13" s="20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</row>
    <row r="14" spans="1:72" s="19" customFormat="1" x14ac:dyDescent="0.25">
      <c r="A14" s="7" t="s">
        <v>56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BF14" s="20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</row>
    <row r="15" spans="1:72" s="19" customFormat="1" x14ac:dyDescent="0.25">
      <c r="A15" s="7" t="s">
        <v>56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>
        <v>5.6</v>
      </c>
      <c r="AL15" s="21"/>
      <c r="AM15" s="21"/>
      <c r="AN15" s="21"/>
      <c r="AO15" s="21"/>
      <c r="AP15" s="21"/>
      <c r="AQ15" s="21"/>
      <c r="AR15" s="21"/>
      <c r="BF15" s="20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</row>
    <row r="16" spans="1:72" s="19" customFormat="1" x14ac:dyDescent="0.25">
      <c r="A16" s="7" t="s">
        <v>56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>
        <v>11</v>
      </c>
      <c r="AL16" s="21"/>
      <c r="AM16" s="21"/>
      <c r="AN16" s="21"/>
      <c r="AO16" s="21"/>
      <c r="AP16" s="21"/>
      <c r="AQ16" s="21"/>
      <c r="AR16" s="21"/>
      <c r="BF16" s="20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</row>
    <row r="17" spans="1:72" s="19" customFormat="1" x14ac:dyDescent="0.25">
      <c r="A17" s="7" t="s">
        <v>56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BF17" s="20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</row>
    <row r="18" spans="1:72" s="19" customFormat="1" x14ac:dyDescent="0.25">
      <c r="A18" s="7" t="s">
        <v>56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BF18" s="20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</row>
    <row r="19" spans="1:72" s="19" customFormat="1" x14ac:dyDescent="0.25">
      <c r="A19" s="7" t="s">
        <v>56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BF19" s="20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</row>
    <row r="20" spans="1:72" s="19" customFormat="1" x14ac:dyDescent="0.25">
      <c r="A20" s="7" t="s">
        <v>56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BF20" s="20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</row>
    <row r="21" spans="1:72" s="19" customFormat="1" x14ac:dyDescent="0.25">
      <c r="A21" s="7" t="s">
        <v>56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BF21" s="20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</row>
    <row r="22" spans="1:72" s="19" customFormat="1" x14ac:dyDescent="0.25">
      <c r="A22" s="7" t="s">
        <v>56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BF22" s="20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</row>
    <row r="23" spans="1:72" s="19" customFormat="1" x14ac:dyDescent="0.25">
      <c r="A23" s="7" t="s">
        <v>56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BF23" s="20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</row>
    <row r="24" spans="1:72" s="19" customFormat="1" x14ac:dyDescent="0.25">
      <c r="A24" s="7" t="s">
        <v>56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2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2"/>
      <c r="AG24" s="21"/>
      <c r="AH24" s="22"/>
      <c r="AI24" s="21"/>
      <c r="AJ24" s="21"/>
      <c r="AK24" s="21"/>
      <c r="AL24" s="22"/>
      <c r="AM24" s="21"/>
      <c r="AN24" s="22"/>
      <c r="AO24" s="21"/>
      <c r="AP24" s="21"/>
      <c r="AQ24" s="21"/>
      <c r="AR24" s="21"/>
      <c r="BF24" s="20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</row>
    <row r="25" spans="1:72" s="19" customFormat="1" x14ac:dyDescent="0.25">
      <c r="A25" s="7" t="s">
        <v>56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2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2"/>
      <c r="AG25" s="21"/>
      <c r="AH25" s="22"/>
      <c r="AI25" s="21"/>
      <c r="AJ25" s="21"/>
      <c r="AK25" s="21"/>
      <c r="AL25" s="22"/>
      <c r="AM25" s="21"/>
      <c r="AN25" s="22"/>
      <c r="AO25" s="21"/>
      <c r="AP25" s="21"/>
      <c r="AQ25" s="21"/>
      <c r="AR25" s="21"/>
      <c r="BF25" s="20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</row>
    <row r="26" spans="1:72" s="19" customFormat="1" x14ac:dyDescent="0.25">
      <c r="A26" s="7" t="s">
        <v>56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2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2"/>
      <c r="AG26" s="21"/>
      <c r="AH26" s="22"/>
      <c r="AI26" s="21"/>
      <c r="AJ26" s="21"/>
      <c r="AK26" s="21"/>
      <c r="AL26" s="22"/>
      <c r="AM26" s="21"/>
      <c r="AN26" s="22"/>
      <c r="AO26" s="21"/>
      <c r="AP26" s="21"/>
      <c r="AQ26" s="21"/>
      <c r="AR26" s="21"/>
      <c r="BF26" s="20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</row>
    <row r="27" spans="1:72" s="19" customFormat="1" x14ac:dyDescent="0.25">
      <c r="A27" s="7" t="s">
        <v>56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2"/>
      <c r="AG27" s="21"/>
      <c r="AH27" s="22"/>
      <c r="AI27" s="21"/>
      <c r="AJ27" s="22"/>
      <c r="AK27" s="21"/>
      <c r="AL27" s="22"/>
      <c r="AM27" s="21"/>
      <c r="AN27" s="22"/>
      <c r="AO27" s="21"/>
      <c r="AP27" s="21"/>
      <c r="AQ27" s="21"/>
      <c r="AR27" s="21"/>
      <c r="BF27" s="20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</row>
    <row r="28" spans="1:72" s="19" customFormat="1" x14ac:dyDescent="0.25">
      <c r="A28" s="7" t="s">
        <v>56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2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2"/>
      <c r="AG28" s="21"/>
      <c r="AH28" s="22"/>
      <c r="AI28" s="21"/>
      <c r="AJ28" s="22"/>
      <c r="AK28" s="21"/>
      <c r="AL28" s="22"/>
      <c r="AM28" s="21"/>
      <c r="AN28" s="22"/>
      <c r="AO28" s="21"/>
      <c r="AP28" s="21"/>
      <c r="AQ28" s="21"/>
      <c r="AR28" s="21"/>
      <c r="BF28" s="20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</row>
    <row r="29" spans="1:72" s="19" customFormat="1" x14ac:dyDescent="0.25">
      <c r="A29" s="7" t="s">
        <v>56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2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2"/>
      <c r="AG29" s="21"/>
      <c r="AH29" s="22"/>
      <c r="AI29" s="21"/>
      <c r="AJ29" s="22"/>
      <c r="AK29" s="21"/>
      <c r="AL29" s="22"/>
      <c r="AM29" s="21"/>
      <c r="AN29" s="22"/>
      <c r="AO29" s="21"/>
      <c r="AP29" s="21"/>
      <c r="AQ29" s="21"/>
      <c r="AR29" s="21"/>
      <c r="BF29" s="20"/>
      <c r="BH29" s="20"/>
      <c r="BI29" s="20"/>
      <c r="BJ29" s="20"/>
      <c r="BK29" s="21"/>
      <c r="BL29" s="21"/>
      <c r="BM29" s="21"/>
      <c r="BN29" s="21"/>
      <c r="BO29" s="21"/>
      <c r="BP29" s="21"/>
      <c r="BQ29" s="21"/>
      <c r="BR29" s="21">
        <v>30</v>
      </c>
      <c r="BS29" s="21">
        <v>30</v>
      </c>
      <c r="BT29" s="21">
        <v>30</v>
      </c>
    </row>
    <row r="30" spans="1:72" s="19" customFormat="1" x14ac:dyDescent="0.25">
      <c r="A30" s="7" t="s">
        <v>56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2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2"/>
      <c r="AG30" s="21"/>
      <c r="AH30" s="22"/>
      <c r="AI30" s="21"/>
      <c r="AJ30" s="22"/>
      <c r="AK30" s="21"/>
      <c r="AL30" s="22"/>
      <c r="AM30" s="21"/>
      <c r="AN30" s="22"/>
      <c r="AO30" s="21"/>
      <c r="AP30" s="21"/>
      <c r="AQ30" s="21"/>
      <c r="AR30" s="21"/>
      <c r="BF30" s="20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</row>
    <row r="31" spans="1:72" s="19" customFormat="1" x14ac:dyDescent="0.25">
      <c r="A31" s="7" t="s">
        <v>56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2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2"/>
      <c r="AG31" s="21"/>
      <c r="AH31" s="22"/>
      <c r="AI31" s="21"/>
      <c r="AJ31" s="22"/>
      <c r="AK31" s="21"/>
      <c r="AL31" s="22"/>
      <c r="AM31" s="21"/>
      <c r="AN31" s="22"/>
      <c r="AO31" s="21"/>
      <c r="AP31" s="21"/>
      <c r="AQ31" s="21"/>
      <c r="AR31" s="21"/>
      <c r="BF31" s="20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</row>
    <row r="32" spans="1:72" s="19" customFormat="1" x14ac:dyDescent="0.25">
      <c r="A32" s="7" t="s">
        <v>56</v>
      </c>
      <c r="B32" s="21"/>
      <c r="C32" s="21"/>
      <c r="D32" s="21"/>
      <c r="E32" s="21"/>
      <c r="F32" s="21"/>
      <c r="G32" s="24"/>
      <c r="H32" s="21"/>
      <c r="I32" s="21"/>
      <c r="J32" s="21"/>
      <c r="K32" s="21"/>
      <c r="L32" s="21"/>
      <c r="M32" s="21"/>
      <c r="N32" s="21"/>
      <c r="O32" s="22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2"/>
      <c r="AG32" s="21"/>
      <c r="AH32" s="22"/>
      <c r="AI32" s="21"/>
      <c r="AJ32" s="22"/>
      <c r="AK32" s="21"/>
      <c r="AL32" s="22"/>
      <c r="AM32" s="21"/>
      <c r="AN32" s="22"/>
      <c r="AO32" s="21"/>
      <c r="AP32" s="21"/>
      <c r="AQ32" s="21"/>
      <c r="AR32" s="21"/>
      <c r="BF32" s="20"/>
      <c r="BH32" s="21">
        <v>30</v>
      </c>
      <c r="BI32" s="21">
        <v>30</v>
      </c>
      <c r="BJ32" s="21">
        <v>30</v>
      </c>
      <c r="BK32" s="21">
        <v>30</v>
      </c>
      <c r="BL32" s="10">
        <v>6</v>
      </c>
      <c r="BM32" s="10">
        <v>30</v>
      </c>
      <c r="BN32" s="10">
        <v>30</v>
      </c>
      <c r="BO32" s="10">
        <v>30</v>
      </c>
      <c r="BP32" s="10">
        <v>30</v>
      </c>
      <c r="BQ32" s="10">
        <v>30</v>
      </c>
      <c r="BR32" s="21"/>
      <c r="BS32" s="21"/>
      <c r="BT32" s="21"/>
    </row>
    <row r="33" spans="1:72" s="19" customFormat="1" x14ac:dyDescent="0.25">
      <c r="A33" s="7" t="s">
        <v>56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2"/>
      <c r="P33" s="21"/>
      <c r="Q33" s="21"/>
      <c r="R33" s="21"/>
      <c r="S33" s="21"/>
      <c r="T33" s="21"/>
      <c r="U33" s="22"/>
      <c r="V33" s="22"/>
      <c r="W33" s="22"/>
      <c r="X33" s="21"/>
      <c r="Y33" s="22"/>
      <c r="Z33" s="21"/>
      <c r="AA33" s="21"/>
      <c r="AB33" s="22"/>
      <c r="AC33" s="22"/>
      <c r="AD33" s="21"/>
      <c r="AE33" s="22"/>
      <c r="AF33" s="22"/>
      <c r="AG33" s="21"/>
      <c r="AH33" s="22"/>
      <c r="AI33" s="21"/>
      <c r="AJ33" s="22"/>
      <c r="AK33" s="21"/>
      <c r="AL33" s="22"/>
      <c r="AM33" s="21"/>
      <c r="AN33" s="22"/>
      <c r="AO33" s="21"/>
      <c r="AP33" s="21"/>
      <c r="AQ33" s="21"/>
      <c r="AR33" s="21"/>
      <c r="BF33" s="20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s="19" customFormat="1" x14ac:dyDescent="0.25">
      <c r="A34" s="7" t="s">
        <v>56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2"/>
      <c r="P34" s="21"/>
      <c r="Q34" s="21"/>
      <c r="R34" s="21"/>
      <c r="S34" s="21"/>
      <c r="T34" s="21"/>
      <c r="U34" s="22"/>
      <c r="V34" s="22"/>
      <c r="W34" s="22"/>
      <c r="X34" s="21"/>
      <c r="Y34" s="22"/>
      <c r="Z34" s="21"/>
      <c r="AA34" s="21"/>
      <c r="AB34" s="22"/>
      <c r="AC34" s="22"/>
      <c r="AD34" s="21"/>
      <c r="AE34" s="22"/>
      <c r="AF34" s="22"/>
      <c r="AG34" s="21"/>
      <c r="AH34" s="22"/>
      <c r="AI34" s="21"/>
      <c r="AJ34" s="22"/>
      <c r="AK34" s="21"/>
      <c r="AL34" s="22"/>
      <c r="AM34" s="21"/>
      <c r="AN34" s="22"/>
      <c r="AO34" s="21"/>
      <c r="AP34" s="21"/>
      <c r="AQ34" s="21"/>
      <c r="AR34" s="21"/>
      <c r="BF34" s="20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s="19" customFormat="1" x14ac:dyDescent="0.25">
      <c r="A35" s="7" t="s">
        <v>56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2"/>
      <c r="P35" s="21"/>
      <c r="Q35" s="21"/>
      <c r="R35" s="21"/>
      <c r="S35" s="21"/>
      <c r="T35" s="21"/>
      <c r="U35" s="22"/>
      <c r="V35" s="22"/>
      <c r="W35" s="22"/>
      <c r="X35" s="21"/>
      <c r="Y35" s="22"/>
      <c r="Z35" s="21"/>
      <c r="AA35" s="21"/>
      <c r="AB35" s="22"/>
      <c r="AC35" s="22"/>
      <c r="AD35" s="21"/>
      <c r="AE35" s="22"/>
      <c r="AF35" s="22"/>
      <c r="AG35" s="21"/>
      <c r="AH35" s="22"/>
      <c r="AI35" s="21"/>
      <c r="AJ35" s="22"/>
      <c r="AK35" s="21"/>
      <c r="AL35" s="22"/>
      <c r="AM35" s="21"/>
      <c r="AN35" s="22"/>
      <c r="AO35" s="21"/>
      <c r="AP35" s="21"/>
      <c r="AQ35" s="21"/>
      <c r="AR35" s="21"/>
      <c r="BF35" s="20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s="19" customFormat="1" x14ac:dyDescent="0.25">
      <c r="A36" s="7" t="s">
        <v>56</v>
      </c>
      <c r="B36" s="10">
        <v>30</v>
      </c>
      <c r="C36" s="10">
        <v>30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2"/>
      <c r="P36" s="21"/>
      <c r="Q36" s="21"/>
      <c r="R36" s="21"/>
      <c r="S36" s="21"/>
      <c r="T36" s="21"/>
      <c r="U36" s="22"/>
      <c r="V36" s="22"/>
      <c r="W36" s="22"/>
      <c r="X36" s="21"/>
      <c r="Y36" s="22"/>
      <c r="Z36" s="21"/>
      <c r="AA36" s="21"/>
      <c r="AB36" s="22"/>
      <c r="AC36" s="22"/>
      <c r="AD36" s="21"/>
      <c r="AE36" s="22"/>
      <c r="AF36" s="22"/>
      <c r="AG36" s="21"/>
      <c r="AH36" s="22"/>
      <c r="AI36" s="21"/>
      <c r="AJ36" s="22"/>
      <c r="AK36" s="21"/>
      <c r="AL36" s="22"/>
      <c r="AM36" s="21"/>
      <c r="AN36" s="22"/>
      <c r="AO36" s="21"/>
      <c r="AP36" s="21"/>
      <c r="AQ36" s="21"/>
      <c r="AR36" s="21"/>
      <c r="BF36" s="20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s="19" customFormat="1" x14ac:dyDescent="0.25">
      <c r="A37" s="7" t="s">
        <v>56</v>
      </c>
      <c r="B37" s="10">
        <v>30</v>
      </c>
      <c r="C37" s="10">
        <v>30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2"/>
      <c r="P37" s="21"/>
      <c r="Q37" s="21"/>
      <c r="R37" s="21"/>
      <c r="S37" s="21"/>
      <c r="T37" s="21"/>
      <c r="U37" s="22"/>
      <c r="V37" s="22"/>
      <c r="W37" s="22"/>
      <c r="X37" s="21"/>
      <c r="Y37" s="22"/>
      <c r="Z37" s="21"/>
      <c r="AA37" s="21"/>
      <c r="AB37" s="22"/>
      <c r="AC37" s="22"/>
      <c r="AD37" s="21"/>
      <c r="AE37" s="22"/>
      <c r="AF37" s="22"/>
      <c r="AG37" s="21"/>
      <c r="AH37" s="22"/>
      <c r="AI37" s="21"/>
      <c r="AJ37" s="22"/>
      <c r="AK37" s="21"/>
      <c r="AL37" s="22"/>
      <c r="AM37" s="21"/>
      <c r="AN37" s="22"/>
      <c r="AO37" s="21"/>
      <c r="AP37" s="21"/>
      <c r="AQ37" s="21"/>
      <c r="AR37" s="21"/>
      <c r="BF37" s="20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</row>
    <row r="38" spans="1:72" s="19" customFormat="1" x14ac:dyDescent="0.25">
      <c r="A38" s="7" t="s">
        <v>56</v>
      </c>
      <c r="B38" s="10">
        <v>30</v>
      </c>
      <c r="C38" s="10">
        <v>30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2"/>
      <c r="P38" s="21"/>
      <c r="Q38" s="21"/>
      <c r="R38" s="21"/>
      <c r="S38" s="21"/>
      <c r="T38" s="21"/>
      <c r="U38" s="22"/>
      <c r="V38" s="22"/>
      <c r="W38" s="22"/>
      <c r="X38" s="21"/>
      <c r="Y38" s="22"/>
      <c r="Z38" s="21"/>
      <c r="AA38" s="21"/>
      <c r="AB38" s="22"/>
      <c r="AC38" s="22"/>
      <c r="AD38" s="21"/>
      <c r="AE38" s="22"/>
      <c r="AF38" s="22"/>
      <c r="AG38" s="21"/>
      <c r="AH38" s="22"/>
      <c r="AI38" s="21"/>
      <c r="AJ38" s="22"/>
      <c r="AK38" s="21"/>
      <c r="AL38" s="22"/>
      <c r="AM38" s="21"/>
      <c r="AN38" s="22"/>
      <c r="AO38" s="21"/>
      <c r="AP38" s="21"/>
      <c r="AQ38" s="21"/>
      <c r="AR38" s="21"/>
      <c r="BF38" s="20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</row>
    <row r="39" spans="1:72" x14ac:dyDescent="0.25">
      <c r="A39" s="17" t="s">
        <v>68</v>
      </c>
      <c r="B39" s="15">
        <f>AVERAGE(B2:B38)</f>
        <v>30</v>
      </c>
      <c r="C39" s="15">
        <f t="shared" ref="C39:AR39" si="0">AVERAGE(C2:C38)</f>
        <v>30</v>
      </c>
      <c r="D39" s="15">
        <f t="shared" si="0"/>
        <v>30</v>
      </c>
      <c r="E39" s="15">
        <f t="shared" si="0"/>
        <v>3.4</v>
      </c>
      <c r="F39" s="15">
        <f t="shared" si="0"/>
        <v>30</v>
      </c>
      <c r="G39" s="15">
        <f t="shared" si="0"/>
        <v>30</v>
      </c>
      <c r="H39" s="15">
        <f t="shared" si="0"/>
        <v>30</v>
      </c>
      <c r="I39" s="15">
        <f t="shared" si="0"/>
        <v>30</v>
      </c>
      <c r="J39" s="15">
        <f t="shared" si="0"/>
        <v>30</v>
      </c>
      <c r="K39" s="15">
        <f t="shared" si="0"/>
        <v>30</v>
      </c>
      <c r="L39" s="15">
        <f t="shared" si="0"/>
        <v>30</v>
      </c>
      <c r="M39" s="15">
        <f t="shared" si="0"/>
        <v>30</v>
      </c>
      <c r="N39" s="15">
        <f t="shared" si="0"/>
        <v>30</v>
      </c>
      <c r="O39" s="15">
        <f t="shared" si="0"/>
        <v>30</v>
      </c>
      <c r="P39" s="15">
        <f t="shared" si="0"/>
        <v>30</v>
      </c>
      <c r="Q39" s="15">
        <f t="shared" si="0"/>
        <v>30</v>
      </c>
      <c r="R39" s="15">
        <f t="shared" si="0"/>
        <v>30</v>
      </c>
      <c r="S39" s="15">
        <f t="shared" si="0"/>
        <v>21</v>
      </c>
      <c r="T39" s="15">
        <f t="shared" si="0"/>
        <v>30</v>
      </c>
      <c r="U39" s="15">
        <f t="shared" si="0"/>
        <v>30</v>
      </c>
      <c r="V39" s="15">
        <f t="shared" si="0"/>
        <v>30</v>
      </c>
      <c r="W39" s="15">
        <f t="shared" si="0"/>
        <v>30</v>
      </c>
      <c r="X39" s="15">
        <f t="shared" si="0"/>
        <v>30</v>
      </c>
      <c r="Y39" s="15">
        <f t="shared" si="0"/>
        <v>30</v>
      </c>
      <c r="Z39" s="15">
        <f t="shared" si="0"/>
        <v>30</v>
      </c>
      <c r="AA39" s="15">
        <f t="shared" si="0"/>
        <v>30</v>
      </c>
      <c r="AB39" s="15">
        <f t="shared" si="0"/>
        <v>30</v>
      </c>
      <c r="AC39" s="15">
        <f t="shared" si="0"/>
        <v>30</v>
      </c>
      <c r="AD39" s="15">
        <f t="shared" si="0"/>
        <v>30</v>
      </c>
      <c r="AE39" s="15">
        <f t="shared" si="0"/>
        <v>30</v>
      </c>
      <c r="AF39" s="15">
        <f t="shared" si="0"/>
        <v>3.5</v>
      </c>
      <c r="AG39" s="15">
        <f t="shared" si="0"/>
        <v>5</v>
      </c>
      <c r="AH39" s="15">
        <f t="shared" si="0"/>
        <v>30</v>
      </c>
      <c r="AI39" s="15">
        <f t="shared" si="0"/>
        <v>30</v>
      </c>
      <c r="AJ39" s="15">
        <f t="shared" si="0"/>
        <v>2.35</v>
      </c>
      <c r="AK39" s="15">
        <f t="shared" si="0"/>
        <v>8.3000000000000007</v>
      </c>
      <c r="AL39" s="15">
        <f t="shared" si="0"/>
        <v>30</v>
      </c>
      <c r="AM39" s="15">
        <f t="shared" si="0"/>
        <v>30</v>
      </c>
      <c r="AN39" s="15">
        <f t="shared" si="0"/>
        <v>30</v>
      </c>
      <c r="AO39" s="15">
        <f t="shared" si="0"/>
        <v>30</v>
      </c>
      <c r="AP39" s="15">
        <f t="shared" si="0"/>
        <v>30</v>
      </c>
      <c r="AQ39" s="15">
        <f t="shared" si="0"/>
        <v>30</v>
      </c>
      <c r="AR39" s="15">
        <f t="shared" si="0"/>
        <v>30</v>
      </c>
      <c r="BF39" s="9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</row>
    <row r="40" spans="1:72" s="19" customFormat="1" x14ac:dyDescent="0.25">
      <c r="A40" s="7" t="s">
        <v>58</v>
      </c>
      <c r="B40" s="18"/>
      <c r="C40" s="8">
        <v>7.8</v>
      </c>
      <c r="D40" s="18"/>
      <c r="E40" s="18"/>
      <c r="F40" s="18"/>
      <c r="G40" s="18"/>
      <c r="H40" s="18"/>
      <c r="I40" s="8"/>
      <c r="J40" s="18"/>
      <c r="K40" s="8"/>
      <c r="L40" s="18"/>
      <c r="M40" s="18">
        <v>22.5</v>
      </c>
      <c r="N40" s="18">
        <v>30</v>
      </c>
      <c r="O40" s="18"/>
      <c r="P40" s="18">
        <v>24.6</v>
      </c>
      <c r="Q40" s="18"/>
      <c r="R40" s="18"/>
      <c r="S40" s="18"/>
      <c r="T40" s="8" t="s">
        <v>57</v>
      </c>
      <c r="U40" s="18"/>
      <c r="V40" s="18"/>
      <c r="W40" s="18"/>
      <c r="X40" s="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BF40" s="20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</row>
    <row r="41" spans="1:72" s="19" customFormat="1" x14ac:dyDescent="0.25">
      <c r="A41" s="7" t="s">
        <v>58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10">
        <v>125</v>
      </c>
      <c r="R41" s="21">
        <v>24.9</v>
      </c>
      <c r="S41" s="21">
        <v>6</v>
      </c>
      <c r="T41" s="21">
        <v>29.1</v>
      </c>
      <c r="U41" s="21"/>
      <c r="V41" s="21"/>
      <c r="W41" s="21"/>
      <c r="X41" s="10">
        <v>80</v>
      </c>
      <c r="Y41" s="21"/>
      <c r="Z41" s="21"/>
      <c r="AA41" s="21"/>
      <c r="AB41" s="21"/>
      <c r="AC41" s="21"/>
      <c r="AD41" s="21"/>
      <c r="AE41" s="21"/>
      <c r="AF41" s="21"/>
      <c r="AG41" s="21">
        <v>20.399999999999999</v>
      </c>
      <c r="AH41" s="21"/>
      <c r="AI41" s="21">
        <v>19.2</v>
      </c>
      <c r="AJ41" s="21"/>
      <c r="AK41" s="21"/>
      <c r="AL41" s="21"/>
      <c r="AM41" s="10">
        <v>130</v>
      </c>
      <c r="AN41" s="21"/>
      <c r="AO41" s="21"/>
      <c r="AP41" s="21"/>
      <c r="AQ41" s="21"/>
      <c r="AR41" s="21"/>
      <c r="BF41" s="20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</row>
    <row r="42" spans="1:72" s="19" customFormat="1" x14ac:dyDescent="0.25">
      <c r="A42" s="7" t="s">
        <v>58</v>
      </c>
      <c r="B42" s="21"/>
      <c r="C42" s="21"/>
      <c r="D42" s="21"/>
      <c r="E42" s="21"/>
      <c r="F42" s="21"/>
      <c r="G42" s="21"/>
      <c r="H42" s="21"/>
      <c r="I42" s="21">
        <v>16.8</v>
      </c>
      <c r="J42" s="21"/>
      <c r="K42" s="21">
        <v>34.200000000000003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>
        <v>25.2</v>
      </c>
      <c r="AP42" s="21">
        <v>7.5</v>
      </c>
      <c r="AQ42" s="21">
        <v>3.6</v>
      </c>
      <c r="AR42" s="21">
        <v>13.8</v>
      </c>
      <c r="BF42" s="20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</row>
    <row r="43" spans="1:72" s="19" customFormat="1" x14ac:dyDescent="0.25">
      <c r="A43" s="7" t="s">
        <v>58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>
        <v>21</v>
      </c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2"/>
      <c r="AG43" s="21"/>
      <c r="AH43" s="22"/>
      <c r="AI43" s="21"/>
      <c r="AJ43" s="21"/>
      <c r="AK43" s="21"/>
      <c r="AL43" s="22"/>
      <c r="AM43" s="21"/>
      <c r="AN43" s="22"/>
      <c r="AO43" s="21"/>
      <c r="AP43" s="21"/>
      <c r="AQ43" s="21"/>
      <c r="AR43" s="21"/>
      <c r="BF43" s="20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</row>
    <row r="44" spans="1:72" s="19" customFormat="1" x14ac:dyDescent="0.25">
      <c r="A44" s="7" t="s">
        <v>58</v>
      </c>
      <c r="B44" s="21"/>
      <c r="C44" s="21"/>
      <c r="D44" s="21"/>
      <c r="E44" s="21">
        <v>7.5</v>
      </c>
      <c r="F44" s="21"/>
      <c r="G44" s="21"/>
      <c r="H44" s="21"/>
      <c r="I44" s="21"/>
      <c r="J44" s="21"/>
      <c r="K44" s="21"/>
      <c r="L44" s="21">
        <v>0.6</v>
      </c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>
        <v>3.3</v>
      </c>
      <c r="AG44" s="21"/>
      <c r="AH44" s="22"/>
      <c r="AI44" s="21"/>
      <c r="AJ44" s="21"/>
      <c r="AK44" s="21"/>
      <c r="AL44" s="21">
        <v>19.5</v>
      </c>
      <c r="AM44" s="21"/>
      <c r="AN44" s="21">
        <v>10.5</v>
      </c>
      <c r="AO44" s="21"/>
      <c r="AP44" s="21"/>
      <c r="AQ44" s="21"/>
      <c r="AR44" s="21"/>
      <c r="BF44" s="20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</row>
    <row r="45" spans="1:72" s="19" customFormat="1" x14ac:dyDescent="0.25">
      <c r="A45" s="7" t="s">
        <v>58</v>
      </c>
      <c r="B45" s="21"/>
      <c r="C45" s="21"/>
      <c r="D45" s="21"/>
      <c r="E45" s="21"/>
      <c r="F45" s="21"/>
      <c r="G45" s="21"/>
      <c r="H45" s="10">
        <v>100</v>
      </c>
      <c r="I45" s="21"/>
      <c r="J45" s="10">
        <v>100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11">
        <v>5.7</v>
      </c>
      <c r="AA45" s="21"/>
      <c r="AB45" s="21"/>
      <c r="AC45" s="21"/>
      <c r="AD45" s="21"/>
      <c r="AE45" s="21"/>
      <c r="AF45" s="21"/>
      <c r="AG45" s="21"/>
      <c r="AH45" s="21">
        <v>13.5</v>
      </c>
      <c r="AI45" s="21"/>
      <c r="AJ45" s="22"/>
      <c r="AK45" s="21"/>
      <c r="AL45" s="21"/>
      <c r="AM45" s="21"/>
      <c r="AN45" s="21"/>
      <c r="AO45" s="21"/>
      <c r="AP45" s="21"/>
      <c r="AQ45" s="21"/>
      <c r="AR45" s="21"/>
      <c r="BF45" s="20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</row>
    <row r="46" spans="1:72" s="19" customFormat="1" x14ac:dyDescent="0.25">
      <c r="A46" s="7" t="s">
        <v>58</v>
      </c>
      <c r="B46" s="21"/>
      <c r="C46" s="21"/>
      <c r="D46" s="21">
        <v>27.6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0" t="s">
        <v>57</v>
      </c>
      <c r="V46" s="10" t="s">
        <v>57</v>
      </c>
      <c r="W46" s="10" t="s">
        <v>57</v>
      </c>
      <c r="X46" s="21"/>
      <c r="Y46" s="10" t="s">
        <v>57</v>
      </c>
      <c r="Z46" s="21"/>
      <c r="AA46" s="21"/>
      <c r="AB46" s="10" t="s">
        <v>57</v>
      </c>
      <c r="AC46" s="10" t="s">
        <v>57</v>
      </c>
      <c r="AD46" s="21"/>
      <c r="AE46" s="10" t="s">
        <v>57</v>
      </c>
      <c r="AF46" s="21"/>
      <c r="AG46" s="21"/>
      <c r="AH46" s="21"/>
      <c r="AI46" s="21"/>
      <c r="AJ46" s="22"/>
      <c r="AK46" s="21"/>
      <c r="AL46" s="21"/>
      <c r="AM46" s="21"/>
      <c r="AN46" s="21"/>
      <c r="AO46" s="21"/>
      <c r="AP46" s="21"/>
      <c r="AQ46" s="21"/>
      <c r="AR46" s="21"/>
      <c r="BF46" s="2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</row>
    <row r="47" spans="1:72" s="19" customFormat="1" x14ac:dyDescent="0.25">
      <c r="A47" s="7" t="s">
        <v>58</v>
      </c>
      <c r="B47" s="21"/>
      <c r="C47" s="21"/>
      <c r="D47" s="21"/>
      <c r="E47" s="21"/>
      <c r="F47" s="10">
        <v>100</v>
      </c>
      <c r="G47" s="10" t="s">
        <v>57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0"/>
      <c r="V47" s="10"/>
      <c r="W47" s="10"/>
      <c r="X47" s="21"/>
      <c r="Y47" s="10"/>
      <c r="Z47" s="21"/>
      <c r="AA47" s="21">
        <v>7.8</v>
      </c>
      <c r="AB47" s="10"/>
      <c r="AC47" s="10"/>
      <c r="AD47" s="21">
        <v>53.1</v>
      </c>
      <c r="AE47" s="10"/>
      <c r="AF47" s="21"/>
      <c r="AG47" s="21"/>
      <c r="AH47" s="21"/>
      <c r="AI47" s="21"/>
      <c r="AJ47" s="22"/>
      <c r="AK47" s="21"/>
      <c r="AL47" s="21"/>
      <c r="AM47" s="21"/>
      <c r="AN47" s="21"/>
      <c r="AO47" s="21"/>
      <c r="AP47" s="21"/>
      <c r="AQ47" s="21"/>
      <c r="AR47" s="21"/>
      <c r="BF47" s="2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</row>
    <row r="48" spans="1:72" s="19" customFormat="1" x14ac:dyDescent="0.25">
      <c r="A48" s="7" t="s">
        <v>58</v>
      </c>
      <c r="B48" s="21"/>
      <c r="C48" s="21">
        <v>18</v>
      </c>
      <c r="D48" s="21"/>
      <c r="E48" s="21"/>
      <c r="F48" s="21"/>
      <c r="G48" s="21">
        <v>26</v>
      </c>
      <c r="H48" s="21"/>
      <c r="I48" s="21"/>
      <c r="J48" s="21"/>
      <c r="K48" s="21"/>
      <c r="L48" s="21"/>
      <c r="M48" s="21"/>
      <c r="N48" s="21"/>
      <c r="O48" s="21"/>
      <c r="P48" s="21"/>
      <c r="Q48" s="21">
        <v>75.3</v>
      </c>
      <c r="R48" s="21">
        <v>26.1</v>
      </c>
      <c r="S48" s="21">
        <v>14.4</v>
      </c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>
        <v>32.1</v>
      </c>
      <c r="AH48" s="21"/>
      <c r="AI48" s="21">
        <v>14.1</v>
      </c>
      <c r="AJ48" s="22"/>
      <c r="AK48" s="21">
        <v>58.2</v>
      </c>
      <c r="AL48" s="21"/>
      <c r="AM48" s="10">
        <v>130</v>
      </c>
      <c r="AN48" s="21"/>
      <c r="AO48" s="21"/>
      <c r="AP48" s="21"/>
      <c r="AQ48" s="21"/>
      <c r="AR48" s="21"/>
      <c r="BF48" s="20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</row>
    <row r="49" spans="1:72" s="19" customFormat="1" x14ac:dyDescent="0.25">
      <c r="A49" s="7" t="s">
        <v>58</v>
      </c>
      <c r="B49" s="21">
        <v>8.1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>
        <v>44.7</v>
      </c>
      <c r="V49" s="21">
        <v>20.100000000000001</v>
      </c>
      <c r="W49" s="21">
        <v>46</v>
      </c>
      <c r="X49" s="21"/>
      <c r="Y49" s="21">
        <v>42</v>
      </c>
      <c r="Z49" s="21"/>
      <c r="AA49" s="21"/>
      <c r="AB49" s="11">
        <v>100</v>
      </c>
      <c r="AC49" s="11">
        <v>61.5</v>
      </c>
      <c r="AD49" s="21"/>
      <c r="AE49" s="11">
        <v>56.1</v>
      </c>
      <c r="AF49" s="21"/>
      <c r="AG49" s="21"/>
      <c r="AH49" s="21"/>
      <c r="AI49" s="21"/>
      <c r="AJ49" s="21">
        <v>30.3</v>
      </c>
      <c r="AK49" s="21"/>
      <c r="AL49" s="21">
        <v>65.7</v>
      </c>
      <c r="AM49" s="10">
        <v>100</v>
      </c>
      <c r="AN49" s="21"/>
      <c r="AO49" s="21"/>
      <c r="AP49" s="21"/>
      <c r="AQ49" s="21"/>
      <c r="AR49" s="21"/>
      <c r="BF49" s="20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</row>
    <row r="50" spans="1:72" s="19" customFormat="1" x14ac:dyDescent="0.25">
      <c r="A50" s="7" t="s">
        <v>58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11"/>
      <c r="AC50" s="11"/>
      <c r="AD50" s="21"/>
      <c r="AE50" s="11"/>
      <c r="AF50" s="21"/>
      <c r="AG50" s="21"/>
      <c r="AH50" s="21"/>
      <c r="AI50" s="21"/>
      <c r="AJ50" s="21"/>
      <c r="AK50" s="21"/>
      <c r="AL50" s="21"/>
      <c r="AM50" s="10"/>
      <c r="AN50" s="21"/>
      <c r="AO50" s="21"/>
      <c r="AP50" s="21"/>
      <c r="AQ50" s="21"/>
      <c r="AR50" s="21"/>
      <c r="BF50" s="20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</row>
    <row r="51" spans="1:72" s="19" customFormat="1" x14ac:dyDescent="0.25">
      <c r="A51" s="7" t="s">
        <v>58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>
        <v>300</v>
      </c>
      <c r="AN51" s="21"/>
      <c r="AO51" s="21"/>
      <c r="AP51" s="21"/>
      <c r="AQ51" s="21"/>
      <c r="AR51" s="21"/>
      <c r="BF51" s="20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</row>
    <row r="52" spans="1:72" s="19" customFormat="1" x14ac:dyDescent="0.25">
      <c r="A52" s="7" t="s">
        <v>58</v>
      </c>
      <c r="B52" s="21"/>
      <c r="C52" s="21">
        <v>11.4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>
        <v>36.6</v>
      </c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BF52" s="20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</row>
    <row r="53" spans="1:72" s="19" customFormat="1" x14ac:dyDescent="0.25">
      <c r="A53" s="7" t="s">
        <v>58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>
        <v>51.6</v>
      </c>
      <c r="AL53" s="21"/>
      <c r="AM53" s="21"/>
      <c r="AN53" s="21"/>
      <c r="AO53" s="21"/>
      <c r="AP53" s="21"/>
      <c r="AQ53" s="21"/>
      <c r="AR53" s="21"/>
      <c r="BF53" s="20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</row>
    <row r="54" spans="1:72" s="19" customFormat="1" x14ac:dyDescent="0.25">
      <c r="A54" s="7" t="s">
        <v>58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>
        <v>91</v>
      </c>
      <c r="AL54" s="21"/>
      <c r="AM54" s="21"/>
      <c r="AN54" s="21"/>
      <c r="AO54" s="21"/>
      <c r="AP54" s="21"/>
      <c r="AQ54" s="21"/>
      <c r="AR54" s="21"/>
      <c r="BF54" s="20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</row>
    <row r="55" spans="1:72" s="19" customFormat="1" x14ac:dyDescent="0.25">
      <c r="A55" s="7" t="s">
        <v>58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BF55" s="20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</row>
    <row r="56" spans="1:72" s="19" customFormat="1" x14ac:dyDescent="0.25">
      <c r="A56" s="7" t="s">
        <v>58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BF56" s="20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</row>
    <row r="57" spans="1:72" s="19" customFormat="1" x14ac:dyDescent="0.25">
      <c r="A57" s="7" t="s">
        <v>58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BF57" s="20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</row>
    <row r="58" spans="1:72" s="19" customFormat="1" x14ac:dyDescent="0.25">
      <c r="A58" s="7" t="s">
        <v>58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BF58" s="20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</row>
    <row r="59" spans="1:72" s="19" customFormat="1" x14ac:dyDescent="0.25">
      <c r="A59" s="7" t="s">
        <v>58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BF59" s="20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</row>
    <row r="60" spans="1:72" s="19" customFormat="1" x14ac:dyDescent="0.25">
      <c r="A60" s="7" t="s">
        <v>58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BF60" s="20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</row>
    <row r="61" spans="1:72" s="19" customFormat="1" x14ac:dyDescent="0.25">
      <c r="A61" s="7" t="s">
        <v>58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BF61" s="20"/>
      <c r="BH61" s="21" t="s">
        <v>57</v>
      </c>
      <c r="BI61" s="21" t="s">
        <v>57</v>
      </c>
      <c r="BJ61" s="21" t="s">
        <v>57</v>
      </c>
      <c r="BK61" s="21" t="s">
        <v>57</v>
      </c>
      <c r="BL61" s="21" t="s">
        <v>57</v>
      </c>
      <c r="BM61" s="21" t="s">
        <v>57</v>
      </c>
      <c r="BN61" s="21" t="s">
        <v>57</v>
      </c>
      <c r="BO61" s="21" t="s">
        <v>57</v>
      </c>
      <c r="BP61" s="21" t="s">
        <v>57</v>
      </c>
      <c r="BQ61" s="21" t="s">
        <v>57</v>
      </c>
      <c r="BR61" s="21">
        <v>153</v>
      </c>
      <c r="BS61" s="10" t="s">
        <v>59</v>
      </c>
      <c r="BT61" s="21">
        <v>17</v>
      </c>
    </row>
    <row r="62" spans="1:72" s="19" customFormat="1" x14ac:dyDescent="0.25">
      <c r="A62" s="7" t="s">
        <v>58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BF62" s="20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</row>
    <row r="63" spans="1:72" s="19" customFormat="1" x14ac:dyDescent="0.25">
      <c r="A63" s="7" t="s">
        <v>58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BF63" s="20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</row>
    <row r="64" spans="1:72" s="19" customFormat="1" x14ac:dyDescent="0.25">
      <c r="A64" s="7" t="s">
        <v>58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BF64" s="20"/>
      <c r="BH64" s="21">
        <v>48</v>
      </c>
      <c r="BI64" s="21">
        <v>4</v>
      </c>
      <c r="BJ64" s="10" t="s">
        <v>60</v>
      </c>
      <c r="BK64" s="10">
        <v>8</v>
      </c>
      <c r="BL64" s="10" t="s">
        <v>61</v>
      </c>
      <c r="BM64" s="10" t="s">
        <v>62</v>
      </c>
      <c r="BN64" s="10">
        <v>68</v>
      </c>
      <c r="BO64" s="10" t="s">
        <v>63</v>
      </c>
      <c r="BP64" s="10">
        <v>60</v>
      </c>
      <c r="BQ64" s="10" t="s">
        <v>64</v>
      </c>
      <c r="BR64" s="21"/>
      <c r="BS64" s="21"/>
      <c r="BT64" s="21"/>
    </row>
    <row r="65" spans="1:72" s="19" customFormat="1" x14ac:dyDescent="0.25">
      <c r="A65" s="7" t="s">
        <v>58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BF65" s="20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</row>
    <row r="66" spans="1:72" s="19" customFormat="1" x14ac:dyDescent="0.25">
      <c r="A66" s="7" t="s">
        <v>58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BF66" s="20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</row>
    <row r="67" spans="1:72" s="19" customFormat="1" x14ac:dyDescent="0.25">
      <c r="A67" s="7" t="s">
        <v>58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BF67" s="20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</row>
    <row r="68" spans="1:72" s="19" customFormat="1" x14ac:dyDescent="0.25">
      <c r="A68" s="7" t="s">
        <v>58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BF68" s="20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</row>
    <row r="69" spans="1:72" s="19" customFormat="1" x14ac:dyDescent="0.25">
      <c r="A69" s="7" t="s">
        <v>58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BF69" s="20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</row>
    <row r="70" spans="1:72" s="19" customFormat="1" x14ac:dyDescent="0.25">
      <c r="A70" s="7" t="s">
        <v>58</v>
      </c>
      <c r="B70" s="10">
        <v>9.6999999999999993</v>
      </c>
      <c r="C70" s="10">
        <v>8.07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BF70" s="20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</row>
    <row r="71" spans="1:72" s="19" customFormat="1" x14ac:dyDescent="0.25">
      <c r="A71" s="7" t="s">
        <v>58</v>
      </c>
      <c r="B71" s="10">
        <v>9.65</v>
      </c>
      <c r="C71" s="10">
        <v>8.5500000000000007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BF71" s="20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</row>
    <row r="72" spans="1:72" s="19" customFormat="1" x14ac:dyDescent="0.25">
      <c r="A72" s="7" t="s">
        <v>58</v>
      </c>
      <c r="B72" s="10">
        <v>10.75</v>
      </c>
      <c r="C72" s="10">
        <v>8.1199999999999992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BF72" s="20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</row>
    <row r="73" spans="1:72" s="16" customFormat="1" x14ac:dyDescent="0.25">
      <c r="A73" s="23" t="s">
        <v>67</v>
      </c>
      <c r="B73" s="16">
        <f>AVERAGE(B40:B72)</f>
        <v>9.5499999999999989</v>
      </c>
      <c r="C73" s="16">
        <f t="shared" ref="C73:AR73" si="1">AVERAGE(C40:C72)</f>
        <v>10.323333333333334</v>
      </c>
      <c r="D73" s="16">
        <f t="shared" si="1"/>
        <v>27.6</v>
      </c>
      <c r="E73" s="16">
        <f t="shared" si="1"/>
        <v>7.5</v>
      </c>
      <c r="F73" s="16">
        <f t="shared" si="1"/>
        <v>100</v>
      </c>
      <c r="G73" s="16">
        <f t="shared" si="1"/>
        <v>26</v>
      </c>
      <c r="H73" s="16">
        <f t="shared" si="1"/>
        <v>100</v>
      </c>
      <c r="I73" s="16">
        <f t="shared" si="1"/>
        <v>16.8</v>
      </c>
      <c r="J73" s="16">
        <f t="shared" si="1"/>
        <v>100</v>
      </c>
      <c r="K73" s="16">
        <f t="shared" si="1"/>
        <v>34.200000000000003</v>
      </c>
      <c r="L73" s="16">
        <f t="shared" si="1"/>
        <v>0.6</v>
      </c>
      <c r="M73" s="16">
        <f t="shared" si="1"/>
        <v>22.5</v>
      </c>
      <c r="N73" s="16">
        <f t="shared" si="1"/>
        <v>30</v>
      </c>
      <c r="O73" s="16">
        <f t="shared" si="1"/>
        <v>21</v>
      </c>
      <c r="P73" s="16">
        <f t="shared" si="1"/>
        <v>30.6</v>
      </c>
      <c r="Q73" s="16">
        <f t="shared" si="1"/>
        <v>100.15</v>
      </c>
      <c r="R73" s="16">
        <f t="shared" si="1"/>
        <v>25.5</v>
      </c>
      <c r="S73" s="16">
        <f t="shared" si="1"/>
        <v>10.199999999999999</v>
      </c>
      <c r="T73" s="16">
        <f t="shared" si="1"/>
        <v>29.1</v>
      </c>
      <c r="U73" s="16">
        <f t="shared" si="1"/>
        <v>44.7</v>
      </c>
      <c r="V73" s="16">
        <f t="shared" si="1"/>
        <v>20.100000000000001</v>
      </c>
      <c r="W73" s="16">
        <f t="shared" si="1"/>
        <v>46</v>
      </c>
      <c r="X73" s="16">
        <f t="shared" si="1"/>
        <v>80</v>
      </c>
      <c r="Y73" s="16">
        <f t="shared" si="1"/>
        <v>42</v>
      </c>
      <c r="Z73" s="16">
        <f t="shared" si="1"/>
        <v>5.7</v>
      </c>
      <c r="AA73" s="16">
        <f t="shared" si="1"/>
        <v>7.8</v>
      </c>
      <c r="AB73" s="16">
        <f t="shared" si="1"/>
        <v>100</v>
      </c>
      <c r="AC73" s="16">
        <f t="shared" si="1"/>
        <v>61.5</v>
      </c>
      <c r="AD73" s="16">
        <f t="shared" si="1"/>
        <v>53.1</v>
      </c>
      <c r="AE73" s="16">
        <f t="shared" si="1"/>
        <v>56.1</v>
      </c>
      <c r="AF73" s="16">
        <f t="shared" si="1"/>
        <v>3.3</v>
      </c>
      <c r="AG73" s="16">
        <f t="shared" si="1"/>
        <v>26.25</v>
      </c>
      <c r="AH73" s="16">
        <f t="shared" si="1"/>
        <v>13.5</v>
      </c>
      <c r="AI73" s="16">
        <f t="shared" si="1"/>
        <v>16.649999999999999</v>
      </c>
      <c r="AJ73" s="16">
        <f t="shared" si="1"/>
        <v>30.3</v>
      </c>
      <c r="AK73" s="16">
        <f t="shared" si="1"/>
        <v>66.933333333333337</v>
      </c>
      <c r="AL73" s="16">
        <f t="shared" si="1"/>
        <v>42.6</v>
      </c>
      <c r="AM73" s="16">
        <f t="shared" si="1"/>
        <v>165</v>
      </c>
      <c r="AN73" s="16">
        <f t="shared" si="1"/>
        <v>10.5</v>
      </c>
      <c r="AO73" s="16">
        <f t="shared" si="1"/>
        <v>25.2</v>
      </c>
      <c r="AP73" s="16">
        <f t="shared" si="1"/>
        <v>7.5</v>
      </c>
      <c r="AQ73" s="16">
        <f t="shared" si="1"/>
        <v>3.6</v>
      </c>
      <c r="AR73" s="16">
        <f t="shared" si="1"/>
        <v>13.8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10DD3-4FF1-4C68-8A54-BA349AE30AD0}">
  <dimension ref="A1:K17"/>
  <sheetViews>
    <sheetView workbookViewId="0">
      <selection sqref="A1:K17"/>
    </sheetView>
  </sheetViews>
  <sheetFormatPr defaultRowHeight="15" x14ac:dyDescent="0.25"/>
  <cols>
    <col min="1" max="1" width="23" bestFit="1" customWidth="1"/>
  </cols>
  <sheetData>
    <row r="1" spans="1:11" x14ac:dyDescent="0.25">
      <c r="B1" s="2" t="s">
        <v>65</v>
      </c>
      <c r="K1" s="2" t="s">
        <v>69</v>
      </c>
    </row>
    <row r="2" spans="1:11" x14ac:dyDescent="0.25">
      <c r="A2" t="s">
        <v>70</v>
      </c>
      <c r="B2">
        <v>8.1</v>
      </c>
      <c r="C2">
        <v>9.6999999999999993</v>
      </c>
      <c r="D2">
        <v>9.65</v>
      </c>
      <c r="E2">
        <v>10.75</v>
      </c>
      <c r="K2">
        <f>AVERAGE(B2:J2)</f>
        <v>9.5499999999999989</v>
      </c>
    </row>
    <row r="3" spans="1:11" x14ac:dyDescent="0.25">
      <c r="A3" t="s">
        <v>71</v>
      </c>
      <c r="B3">
        <v>30.3</v>
      </c>
      <c r="K3">
        <f t="shared" ref="K3:K8" si="0">AVERAGE(B3:J3)</f>
        <v>30.3</v>
      </c>
    </row>
    <row r="4" spans="1:11" x14ac:dyDescent="0.25">
      <c r="A4" t="s">
        <v>72</v>
      </c>
      <c r="B4">
        <v>1.8</v>
      </c>
      <c r="C4">
        <v>2</v>
      </c>
      <c r="K4">
        <f t="shared" si="0"/>
        <v>1.9</v>
      </c>
    </row>
    <row r="5" spans="1:11" x14ac:dyDescent="0.25">
      <c r="A5" t="s">
        <v>73</v>
      </c>
      <c r="B5">
        <v>61.2</v>
      </c>
      <c r="C5">
        <v>78</v>
      </c>
      <c r="D5">
        <v>109</v>
      </c>
      <c r="K5">
        <f t="shared" si="0"/>
        <v>82.733333333333334</v>
      </c>
    </row>
    <row r="6" spans="1:11" x14ac:dyDescent="0.25">
      <c r="A6" t="s">
        <v>74</v>
      </c>
      <c r="B6">
        <v>106</v>
      </c>
      <c r="C6">
        <v>225</v>
      </c>
      <c r="D6">
        <v>143</v>
      </c>
      <c r="K6">
        <f t="shared" si="0"/>
        <v>158</v>
      </c>
    </row>
    <row r="7" spans="1:11" x14ac:dyDescent="0.25">
      <c r="A7" t="s">
        <v>75</v>
      </c>
      <c r="B7">
        <v>14.7</v>
      </c>
      <c r="C7">
        <v>21</v>
      </c>
      <c r="K7">
        <f t="shared" si="0"/>
        <v>17.850000000000001</v>
      </c>
    </row>
    <row r="8" spans="1:11" x14ac:dyDescent="0.25">
      <c r="A8" t="s">
        <v>76</v>
      </c>
      <c r="B8">
        <v>255</v>
      </c>
      <c r="C8">
        <v>243</v>
      </c>
      <c r="D8">
        <v>250.5</v>
      </c>
      <c r="E8">
        <v>355.5</v>
      </c>
      <c r="F8">
        <v>340</v>
      </c>
      <c r="G8">
        <v>93</v>
      </c>
      <c r="H8">
        <v>143</v>
      </c>
      <c r="I8">
        <v>147</v>
      </c>
      <c r="J8">
        <v>300</v>
      </c>
      <c r="K8">
        <f t="shared" si="0"/>
        <v>236.33333333333334</v>
      </c>
    </row>
    <row r="10" spans="1:11" x14ac:dyDescent="0.25">
      <c r="B10" s="2" t="s">
        <v>56</v>
      </c>
      <c r="K10" s="2" t="s">
        <v>69</v>
      </c>
    </row>
    <row r="11" spans="1:11" x14ac:dyDescent="0.25">
      <c r="A11" t="s">
        <v>70</v>
      </c>
      <c r="B11">
        <v>30</v>
      </c>
      <c r="K11">
        <f>AVERAGE(B11:J11)</f>
        <v>30</v>
      </c>
    </row>
    <row r="12" spans="1:11" x14ac:dyDescent="0.25">
      <c r="A12" t="s">
        <v>71</v>
      </c>
      <c r="B12">
        <v>2.35</v>
      </c>
      <c r="K12">
        <f t="shared" ref="K12:K17" si="1">AVERAGE(B12:J12)</f>
        <v>2.35</v>
      </c>
    </row>
    <row r="13" spans="1:11" x14ac:dyDescent="0.25">
      <c r="A13" t="s">
        <v>72</v>
      </c>
      <c r="B13">
        <v>0.39</v>
      </c>
      <c r="C13">
        <v>0.24</v>
      </c>
      <c r="K13">
        <f t="shared" si="1"/>
        <v>0.315</v>
      </c>
    </row>
    <row r="14" spans="1:11" x14ac:dyDescent="0.25">
      <c r="A14" t="s">
        <v>73</v>
      </c>
      <c r="B14">
        <v>6.4</v>
      </c>
      <c r="C14">
        <v>4.7</v>
      </c>
      <c r="D14">
        <v>7</v>
      </c>
      <c r="E14">
        <v>1</v>
      </c>
      <c r="K14">
        <f t="shared" si="1"/>
        <v>4.7750000000000004</v>
      </c>
    </row>
    <row r="15" spans="1:11" x14ac:dyDescent="0.25">
      <c r="A15" t="s">
        <v>74</v>
      </c>
      <c r="B15">
        <v>1.8</v>
      </c>
      <c r="C15">
        <v>3.6</v>
      </c>
      <c r="D15">
        <v>1.4</v>
      </c>
      <c r="K15">
        <f t="shared" si="1"/>
        <v>2.2666666666666671</v>
      </c>
    </row>
    <row r="16" spans="1:11" x14ac:dyDescent="0.25">
      <c r="A16" t="s">
        <v>75</v>
      </c>
      <c r="B16">
        <v>0.8</v>
      </c>
      <c r="C16">
        <v>0.63</v>
      </c>
      <c r="K16">
        <f t="shared" si="1"/>
        <v>0.71500000000000008</v>
      </c>
    </row>
    <row r="17" spans="1:11" x14ac:dyDescent="0.25">
      <c r="A17" t="s">
        <v>76</v>
      </c>
      <c r="B17">
        <v>1.8</v>
      </c>
      <c r="C17">
        <v>1</v>
      </c>
      <c r="D17">
        <v>1.5</v>
      </c>
      <c r="E17">
        <v>2.64</v>
      </c>
      <c r="F17">
        <v>0.81</v>
      </c>
      <c r="G17">
        <v>1.25</v>
      </c>
      <c r="H17">
        <v>0.84</v>
      </c>
      <c r="I17">
        <v>2.8</v>
      </c>
      <c r="K17">
        <f t="shared" si="1"/>
        <v>1.58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AC816-2F46-4657-9446-47FE963E1805}">
  <dimension ref="A3:S48"/>
  <sheetViews>
    <sheetView workbookViewId="0">
      <selection activeCell="I41" sqref="I41"/>
    </sheetView>
  </sheetViews>
  <sheetFormatPr defaultRowHeight="15" x14ac:dyDescent="0.25"/>
  <cols>
    <col min="2" max="2" width="9.5703125" bestFit="1" customWidth="1"/>
    <col min="3" max="3" width="9.42578125" customWidth="1"/>
    <col min="4" max="4" width="9.85546875" customWidth="1"/>
    <col min="5" max="5" width="10.140625" customWidth="1"/>
    <col min="6" max="6" width="10" bestFit="1" customWidth="1"/>
    <col min="7" max="8" width="10" customWidth="1"/>
    <col min="9" max="9" width="10" bestFit="1" customWidth="1"/>
    <col min="10" max="10" width="9.28515625" customWidth="1"/>
    <col min="12" max="12" width="12.42578125" customWidth="1"/>
  </cols>
  <sheetData>
    <row r="3" spans="1:19" x14ac:dyDescent="0.25">
      <c r="B3" t="s">
        <v>77</v>
      </c>
      <c r="K3" t="s">
        <v>83</v>
      </c>
    </row>
    <row r="4" spans="1:19" x14ac:dyDescent="0.25">
      <c r="A4" t="s">
        <v>78</v>
      </c>
      <c r="B4" t="s">
        <v>84</v>
      </c>
      <c r="C4" t="s">
        <v>85</v>
      </c>
      <c r="D4" t="s">
        <v>86</v>
      </c>
      <c r="E4" t="s">
        <v>87</v>
      </c>
      <c r="F4" t="s">
        <v>88</v>
      </c>
      <c r="G4" t="s">
        <v>89</v>
      </c>
      <c r="H4" t="s">
        <v>90</v>
      </c>
      <c r="I4" t="s">
        <v>91</v>
      </c>
      <c r="J4" s="25"/>
      <c r="M4" s="26"/>
      <c r="S4" s="2" t="s">
        <v>69</v>
      </c>
    </row>
    <row r="5" spans="1:19" x14ac:dyDescent="0.25">
      <c r="A5">
        <v>3000</v>
      </c>
      <c r="B5">
        <v>0.59799999999999998</v>
      </c>
      <c r="C5">
        <v>0.502</v>
      </c>
      <c r="D5">
        <v>0.61299999999999999</v>
      </c>
      <c r="E5">
        <v>0.21099999999999999</v>
      </c>
      <c r="F5">
        <v>0.221</v>
      </c>
      <c r="G5">
        <v>0.66800000000000004</v>
      </c>
      <c r="H5">
        <v>0.4</v>
      </c>
      <c r="I5">
        <v>0.44</v>
      </c>
      <c r="K5">
        <f>B5/B$13</f>
        <v>0.93730407523510961</v>
      </c>
      <c r="L5">
        <f t="shared" ref="L5:R12" si="0">C5/C$13</f>
        <v>0.83666666666666667</v>
      </c>
      <c r="M5">
        <f t="shared" si="0"/>
        <v>0.95186335403726707</v>
      </c>
      <c r="N5">
        <f t="shared" si="0"/>
        <v>1</v>
      </c>
      <c r="O5">
        <f t="shared" si="0"/>
        <v>0.9285714285714286</v>
      </c>
      <c r="P5">
        <f t="shared" si="0"/>
        <v>0.87092568448500651</v>
      </c>
      <c r="Q5">
        <f t="shared" si="0"/>
        <v>0.86206896551724144</v>
      </c>
      <c r="R5">
        <f t="shared" si="0"/>
        <v>0.75601374570446744</v>
      </c>
      <c r="S5" s="2">
        <f>AVERAGE(K5:R5)</f>
        <v>0.89292674002714834</v>
      </c>
    </row>
    <row r="6" spans="1:19" x14ac:dyDescent="0.25">
      <c r="A6">
        <f t="shared" ref="A6:A12" si="1">A5/3</f>
        <v>1000</v>
      </c>
      <c r="B6">
        <v>0.63800000000000001</v>
      </c>
      <c r="C6">
        <v>0.6</v>
      </c>
      <c r="D6">
        <v>0.64400000000000002</v>
      </c>
      <c r="E6">
        <v>0.187</v>
      </c>
      <c r="F6">
        <v>0.23799999999999999</v>
      </c>
      <c r="G6">
        <v>0.76700000000000002</v>
      </c>
      <c r="H6">
        <v>0.46400000000000002</v>
      </c>
      <c r="I6">
        <v>0.58199999999999996</v>
      </c>
      <c r="K6">
        <f t="shared" ref="K6:K12" si="2">B6/B$13</f>
        <v>1</v>
      </c>
      <c r="L6">
        <f t="shared" si="0"/>
        <v>1</v>
      </c>
      <c r="M6">
        <f t="shared" si="0"/>
        <v>1</v>
      </c>
      <c r="N6">
        <f t="shared" si="0"/>
        <v>0.88625592417061616</v>
      </c>
      <c r="O6">
        <f t="shared" si="0"/>
        <v>1</v>
      </c>
      <c r="P6">
        <f t="shared" si="0"/>
        <v>1</v>
      </c>
      <c r="Q6">
        <f t="shared" si="0"/>
        <v>1</v>
      </c>
      <c r="R6">
        <f t="shared" si="0"/>
        <v>1</v>
      </c>
      <c r="S6" s="2">
        <f t="shared" ref="S6:S12" si="3">AVERAGE(K6:R6)</f>
        <v>0.98578199052132698</v>
      </c>
    </row>
    <row r="7" spans="1:19" x14ac:dyDescent="0.25">
      <c r="A7">
        <f t="shared" si="1"/>
        <v>333.33333333333331</v>
      </c>
      <c r="B7">
        <v>0.371</v>
      </c>
      <c r="C7">
        <v>0.38800000000000001</v>
      </c>
      <c r="D7">
        <v>0.46</v>
      </c>
      <c r="E7">
        <v>9.8000000000000101E-2</v>
      </c>
      <c r="F7">
        <v>0.15</v>
      </c>
      <c r="G7">
        <v>0.64300000000000002</v>
      </c>
      <c r="H7">
        <v>0.38200000000000001</v>
      </c>
      <c r="I7">
        <v>0.51</v>
      </c>
      <c r="K7">
        <f t="shared" si="2"/>
        <v>0.58150470219435735</v>
      </c>
      <c r="L7">
        <f t="shared" si="0"/>
        <v>0.64666666666666672</v>
      </c>
      <c r="M7">
        <f t="shared" si="0"/>
        <v>0.7142857142857143</v>
      </c>
      <c r="N7">
        <f t="shared" si="0"/>
        <v>0.46445497630331806</v>
      </c>
      <c r="O7">
        <f t="shared" si="0"/>
        <v>0.63025210084033612</v>
      </c>
      <c r="P7">
        <f t="shared" si="0"/>
        <v>0.83833116036505873</v>
      </c>
      <c r="Q7">
        <f t="shared" si="0"/>
        <v>0.82327586206896552</v>
      </c>
      <c r="R7">
        <f t="shared" si="0"/>
        <v>0.87628865979381454</v>
      </c>
      <c r="S7" s="2">
        <f t="shared" si="3"/>
        <v>0.69688248031477895</v>
      </c>
    </row>
    <row r="8" spans="1:19" x14ac:dyDescent="0.25">
      <c r="A8">
        <f t="shared" si="1"/>
        <v>111.1111111111111</v>
      </c>
      <c r="B8">
        <v>0.183</v>
      </c>
      <c r="C8">
        <v>0.13500000000000001</v>
      </c>
      <c r="D8">
        <v>0.124</v>
      </c>
      <c r="E8">
        <v>3.2999999999999897E-2</v>
      </c>
      <c r="F8">
        <v>3.2000000000000001E-2</v>
      </c>
      <c r="G8">
        <v>0.50900000000000001</v>
      </c>
      <c r="H8">
        <v>0.19700000000000001</v>
      </c>
      <c r="I8">
        <v>0.217</v>
      </c>
      <c r="K8">
        <f t="shared" si="2"/>
        <v>0.28683385579937304</v>
      </c>
      <c r="L8">
        <f t="shared" si="0"/>
        <v>0.22500000000000003</v>
      </c>
      <c r="M8">
        <f t="shared" si="0"/>
        <v>0.19254658385093168</v>
      </c>
      <c r="N8">
        <f t="shared" si="0"/>
        <v>0.15639810426540235</v>
      </c>
      <c r="O8">
        <f t="shared" si="0"/>
        <v>0.13445378151260506</v>
      </c>
      <c r="P8">
        <f t="shared" si="0"/>
        <v>0.66362451108213816</v>
      </c>
      <c r="Q8">
        <f t="shared" si="0"/>
        <v>0.42456896551724138</v>
      </c>
      <c r="R8">
        <f t="shared" si="0"/>
        <v>0.37285223367697595</v>
      </c>
      <c r="S8" s="2">
        <f t="shared" si="3"/>
        <v>0.30703475446308348</v>
      </c>
    </row>
    <row r="9" spans="1:19" x14ac:dyDescent="0.25">
      <c r="A9">
        <f t="shared" si="1"/>
        <v>37.037037037037031</v>
      </c>
      <c r="B9">
        <v>6.60000000000001E-2</v>
      </c>
      <c r="C9">
        <v>2.8000000000000001E-2</v>
      </c>
      <c r="D9">
        <v>4.0999999999999898E-2</v>
      </c>
      <c r="E9">
        <v>2E-3</v>
      </c>
      <c r="F9">
        <v>4.0000000000000001E-3</v>
      </c>
      <c r="G9">
        <v>9.9000000000000005E-2</v>
      </c>
      <c r="H9">
        <v>6.8000000000000102E-2</v>
      </c>
      <c r="I9">
        <v>3.4000000000000002E-2</v>
      </c>
      <c r="K9">
        <f t="shared" si="2"/>
        <v>0.10344827586206912</v>
      </c>
      <c r="L9">
        <f t="shared" si="0"/>
        <v>4.6666666666666669E-2</v>
      </c>
      <c r="M9">
        <f t="shared" si="0"/>
        <v>6.3664596273291768E-2</v>
      </c>
      <c r="N9">
        <f t="shared" si="0"/>
        <v>9.4786729857819912E-3</v>
      </c>
      <c r="O9">
        <f t="shared" si="0"/>
        <v>1.6806722689075633E-2</v>
      </c>
      <c r="P9">
        <f t="shared" si="0"/>
        <v>0.12907431551499349</v>
      </c>
      <c r="Q9">
        <f t="shared" si="0"/>
        <v>0.14655172413793124</v>
      </c>
      <c r="R9">
        <f t="shared" si="0"/>
        <v>5.8419243986254303E-2</v>
      </c>
      <c r="S9" s="2">
        <f t="shared" si="3"/>
        <v>7.1763777264508027E-2</v>
      </c>
    </row>
    <row r="10" spans="1:19" x14ac:dyDescent="0.25">
      <c r="A10">
        <f t="shared" si="1"/>
        <v>12.345679012345677</v>
      </c>
      <c r="B10">
        <v>9.0999999999999998E-2</v>
      </c>
      <c r="C10">
        <v>2.4999999999999901E-2</v>
      </c>
      <c r="D10">
        <v>6.2999999999999903E-2</v>
      </c>
      <c r="E10">
        <v>2.9999999999998899E-3</v>
      </c>
      <c r="F10">
        <v>2.2999999999999899E-2</v>
      </c>
      <c r="G10">
        <v>4.2999999999999899E-2</v>
      </c>
      <c r="H10">
        <v>2.0999999999999901E-2</v>
      </c>
      <c r="I10">
        <v>0.03</v>
      </c>
      <c r="K10">
        <f t="shared" si="2"/>
        <v>0.14263322884012539</v>
      </c>
      <c r="L10">
        <f t="shared" si="0"/>
        <v>4.1666666666666505E-2</v>
      </c>
      <c r="M10">
        <f t="shared" si="0"/>
        <v>9.7826086956521591E-2</v>
      </c>
      <c r="N10">
        <f t="shared" si="0"/>
        <v>1.4218009478672465E-2</v>
      </c>
      <c r="O10">
        <f t="shared" si="0"/>
        <v>9.6638655462184447E-2</v>
      </c>
      <c r="P10">
        <f t="shared" si="0"/>
        <v>5.6062581486310166E-2</v>
      </c>
      <c r="Q10">
        <f t="shared" si="0"/>
        <v>4.5258620689654958E-2</v>
      </c>
      <c r="R10">
        <f t="shared" si="0"/>
        <v>5.1546391752577324E-2</v>
      </c>
      <c r="S10" s="2">
        <f t="shared" si="3"/>
        <v>6.8231280166589095E-2</v>
      </c>
    </row>
    <row r="11" spans="1:19" x14ac:dyDescent="0.25">
      <c r="A11">
        <f t="shared" si="1"/>
        <v>4.1152263374485587</v>
      </c>
      <c r="B11">
        <v>4.3999999999999997E-2</v>
      </c>
      <c r="C11">
        <v>3.2000000000000001E-2</v>
      </c>
      <c r="D11">
        <v>8.0000000000000099E-2</v>
      </c>
      <c r="E11">
        <v>6.9999999999999004E-3</v>
      </c>
      <c r="F11">
        <v>0.02</v>
      </c>
      <c r="G11">
        <v>7.2000000000000106E-2</v>
      </c>
      <c r="H11">
        <v>6.2000000000000097E-2</v>
      </c>
      <c r="I11">
        <v>3.4999999999999899E-2</v>
      </c>
      <c r="K11">
        <f t="shared" si="2"/>
        <v>6.8965517241379309E-2</v>
      </c>
      <c r="L11">
        <f t="shared" si="0"/>
        <v>5.3333333333333337E-2</v>
      </c>
      <c r="M11">
        <f t="shared" si="0"/>
        <v>0.1242236024844722</v>
      </c>
      <c r="N11">
        <f t="shared" si="0"/>
        <v>3.3175355450236498E-2</v>
      </c>
      <c r="O11">
        <f t="shared" si="0"/>
        <v>8.4033613445378158E-2</v>
      </c>
      <c r="P11">
        <f t="shared" si="0"/>
        <v>9.3872229465449944E-2</v>
      </c>
      <c r="Q11">
        <f t="shared" si="0"/>
        <v>0.13362068965517263</v>
      </c>
      <c r="R11">
        <f t="shared" si="0"/>
        <v>6.0137457044673368E-2</v>
      </c>
      <c r="S11" s="2">
        <f t="shared" si="3"/>
        <v>8.1420224765011914E-2</v>
      </c>
    </row>
    <row r="12" spans="1:19" x14ac:dyDescent="0.25">
      <c r="A12">
        <f t="shared" si="1"/>
        <v>1.3717421124828528</v>
      </c>
      <c r="B12">
        <v>7.6999999999999999E-2</v>
      </c>
      <c r="C12">
        <v>0.03</v>
      </c>
      <c r="D12">
        <v>5.6999999999999898E-2</v>
      </c>
      <c r="E12">
        <v>8.9999999999999004E-3</v>
      </c>
      <c r="F12">
        <v>1.4E-2</v>
      </c>
      <c r="G12">
        <v>8.3000000000000004E-2</v>
      </c>
      <c r="H12">
        <v>8.8000000000000106E-2</v>
      </c>
      <c r="I12">
        <v>5.80000000000001E-2</v>
      </c>
      <c r="K12">
        <f t="shared" si="2"/>
        <v>0.12068965517241378</v>
      </c>
      <c r="L12">
        <f t="shared" si="0"/>
        <v>0.05</v>
      </c>
      <c r="M12">
        <f t="shared" si="0"/>
        <v>8.8509316770186169E-2</v>
      </c>
      <c r="N12">
        <f t="shared" si="0"/>
        <v>4.2654028436018489E-2</v>
      </c>
      <c r="O12">
        <f t="shared" si="0"/>
        <v>5.8823529411764712E-2</v>
      </c>
      <c r="P12">
        <f t="shared" si="0"/>
        <v>0.10821382007822686</v>
      </c>
      <c r="Q12">
        <f t="shared" si="0"/>
        <v>0.18965517241379332</v>
      </c>
      <c r="R12">
        <f t="shared" si="0"/>
        <v>9.9656357388316325E-2</v>
      </c>
      <c r="S12" s="2">
        <f t="shared" si="3"/>
        <v>9.477523495883998E-2</v>
      </c>
    </row>
    <row r="13" spans="1:19" x14ac:dyDescent="0.25">
      <c r="A13" t="s">
        <v>79</v>
      </c>
      <c r="B13">
        <f>MAX(B5:B12)</f>
        <v>0.63800000000000001</v>
      </c>
      <c r="C13">
        <f t="shared" ref="C13:I13" si="4">MAX(C5:C12)</f>
        <v>0.6</v>
      </c>
      <c r="D13">
        <f t="shared" si="4"/>
        <v>0.64400000000000002</v>
      </c>
      <c r="E13">
        <f t="shared" si="4"/>
        <v>0.21099999999999999</v>
      </c>
      <c r="F13">
        <f t="shared" si="4"/>
        <v>0.23799999999999999</v>
      </c>
      <c r="G13">
        <f t="shared" si="4"/>
        <v>0.76700000000000002</v>
      </c>
      <c r="H13">
        <f t="shared" si="4"/>
        <v>0.46400000000000002</v>
      </c>
      <c r="I13">
        <f t="shared" si="4"/>
        <v>0.58199999999999996</v>
      </c>
    </row>
    <row r="14" spans="1:19" x14ac:dyDescent="0.25">
      <c r="I14" s="1"/>
    </row>
    <row r="15" spans="1:19" x14ac:dyDescent="0.25">
      <c r="B15" t="s">
        <v>77</v>
      </c>
    </row>
    <row r="16" spans="1:19" x14ac:dyDescent="0.25">
      <c r="A16" t="s">
        <v>80</v>
      </c>
      <c r="B16" t="s">
        <v>84</v>
      </c>
      <c r="C16" t="s">
        <v>85</v>
      </c>
      <c r="D16" t="s">
        <v>86</v>
      </c>
      <c r="E16" t="s">
        <v>87</v>
      </c>
      <c r="F16" t="s">
        <v>88</v>
      </c>
      <c r="G16" t="s">
        <v>89</v>
      </c>
      <c r="H16" t="s">
        <v>90</v>
      </c>
      <c r="I16" t="s">
        <v>91</v>
      </c>
      <c r="S16" s="2" t="s">
        <v>69</v>
      </c>
    </row>
    <row r="17" spans="1:19" x14ac:dyDescent="0.25">
      <c r="A17">
        <v>30</v>
      </c>
      <c r="B17">
        <v>0.86399999999999999</v>
      </c>
      <c r="C17">
        <v>0.90300000000000002</v>
      </c>
      <c r="D17">
        <v>0.23799999999999999</v>
      </c>
      <c r="E17">
        <v>0.251</v>
      </c>
      <c r="F17" t="s">
        <v>81</v>
      </c>
      <c r="G17" t="s">
        <v>81</v>
      </c>
      <c r="H17" t="s">
        <v>81</v>
      </c>
      <c r="I17">
        <v>1.268</v>
      </c>
      <c r="K17">
        <f>B17/B$25</f>
        <v>0.84457478005865105</v>
      </c>
      <c r="L17">
        <f t="shared" ref="L17:R24" si="5">C17/C$25</f>
        <v>0.94554973821989541</v>
      </c>
      <c r="M17">
        <f t="shared" si="5"/>
        <v>1</v>
      </c>
      <c r="N17">
        <f t="shared" si="5"/>
        <v>0.97665369649805445</v>
      </c>
      <c r="O17" t="s">
        <v>81</v>
      </c>
      <c r="P17" t="s">
        <v>81</v>
      </c>
      <c r="Q17" t="s">
        <v>81</v>
      </c>
      <c r="R17">
        <f t="shared" si="5"/>
        <v>1</v>
      </c>
      <c r="S17" s="2">
        <f>AVERAGE(K17:R17)</f>
        <v>0.95335564295532005</v>
      </c>
    </row>
    <row r="18" spans="1:19" x14ac:dyDescent="0.25">
      <c r="A18">
        <f t="shared" ref="A18:A24" si="6">A17/3</f>
        <v>10</v>
      </c>
      <c r="B18">
        <v>1.0229999999999999</v>
      </c>
      <c r="C18">
        <v>0.95499999999999996</v>
      </c>
      <c r="D18">
        <v>0.22900000000000001</v>
      </c>
      <c r="E18">
        <v>0.25700000000000001</v>
      </c>
      <c r="F18">
        <v>0.90800000000000003</v>
      </c>
      <c r="G18">
        <v>1.331</v>
      </c>
      <c r="H18">
        <v>0.73599999999999999</v>
      </c>
      <c r="I18">
        <v>1.159</v>
      </c>
      <c r="K18">
        <f t="shared" ref="K18:K24" si="7">B18/B$25</f>
        <v>1</v>
      </c>
      <c r="L18">
        <f t="shared" si="5"/>
        <v>1</v>
      </c>
      <c r="M18">
        <f t="shared" si="5"/>
        <v>0.96218487394957997</v>
      </c>
      <c r="N18">
        <f t="shared" si="5"/>
        <v>1</v>
      </c>
      <c r="O18">
        <f t="shared" si="5"/>
        <v>0.98056155507559395</v>
      </c>
      <c r="P18">
        <f t="shared" si="5"/>
        <v>1</v>
      </c>
      <c r="Q18">
        <f t="shared" si="5"/>
        <v>0.93401015228426387</v>
      </c>
      <c r="R18">
        <f t="shared" si="5"/>
        <v>0.91403785488958988</v>
      </c>
      <c r="S18" s="2">
        <f t="shared" ref="S18:S24" si="8">AVERAGE(K18:R18)</f>
        <v>0.9738493045248785</v>
      </c>
    </row>
    <row r="19" spans="1:19" x14ac:dyDescent="0.25">
      <c r="A19">
        <f t="shared" si="6"/>
        <v>3.3333333333333335</v>
      </c>
      <c r="B19">
        <v>0.82499999999999996</v>
      </c>
      <c r="C19">
        <v>0.86099999999999999</v>
      </c>
      <c r="D19">
        <v>0.191</v>
      </c>
      <c r="E19">
        <v>0.14399999999999999</v>
      </c>
      <c r="F19">
        <v>0.92600000000000005</v>
      </c>
      <c r="G19">
        <v>1.093</v>
      </c>
      <c r="H19">
        <v>0.78800000000000003</v>
      </c>
      <c r="I19">
        <v>0.76200000000000001</v>
      </c>
      <c r="K19">
        <f t="shared" si="7"/>
        <v>0.80645161290322587</v>
      </c>
      <c r="L19">
        <f t="shared" si="5"/>
        <v>0.90157068062827228</v>
      </c>
      <c r="M19">
        <f t="shared" si="5"/>
        <v>0.80252100840336138</v>
      </c>
      <c r="N19">
        <f t="shared" si="5"/>
        <v>0.5603112840466925</v>
      </c>
      <c r="O19">
        <f t="shared" si="5"/>
        <v>1</v>
      </c>
      <c r="P19">
        <f t="shared" si="5"/>
        <v>0.82118707738542451</v>
      </c>
      <c r="Q19">
        <f t="shared" si="5"/>
        <v>1</v>
      </c>
      <c r="R19">
        <f t="shared" si="5"/>
        <v>0.60094637223974767</v>
      </c>
      <c r="S19" s="2">
        <f t="shared" si="8"/>
        <v>0.81162350445084053</v>
      </c>
    </row>
    <row r="20" spans="1:19" x14ac:dyDescent="0.25">
      <c r="A20">
        <f t="shared" si="6"/>
        <v>1.1111111111111112</v>
      </c>
      <c r="B20">
        <v>0.36299999999999999</v>
      </c>
      <c r="C20">
        <v>0.54</v>
      </c>
      <c r="D20">
        <v>0.108</v>
      </c>
      <c r="E20">
        <v>3.2999999999999897E-2</v>
      </c>
      <c r="F20">
        <v>0.69899999999999995</v>
      </c>
      <c r="G20">
        <v>0.66</v>
      </c>
      <c r="H20">
        <v>0.50600000000000001</v>
      </c>
      <c r="I20">
        <v>0.35499999999999998</v>
      </c>
      <c r="K20">
        <f t="shared" si="7"/>
        <v>0.35483870967741937</v>
      </c>
      <c r="L20">
        <f t="shared" si="5"/>
        <v>0.56544502617801051</v>
      </c>
      <c r="M20">
        <f t="shared" si="5"/>
        <v>0.45378151260504201</v>
      </c>
      <c r="N20">
        <f t="shared" si="5"/>
        <v>0.12840466926069999</v>
      </c>
      <c r="O20">
        <f t="shared" si="5"/>
        <v>0.75485961123110146</v>
      </c>
      <c r="P20">
        <f t="shared" si="5"/>
        <v>0.49586776859504134</v>
      </c>
      <c r="Q20">
        <f t="shared" si="5"/>
        <v>0.64213197969543145</v>
      </c>
      <c r="R20">
        <f t="shared" si="5"/>
        <v>0.27996845425867506</v>
      </c>
      <c r="S20" s="2">
        <f t="shared" si="8"/>
        <v>0.45941221643767766</v>
      </c>
    </row>
    <row r="21" spans="1:19" x14ac:dyDescent="0.25">
      <c r="A21">
        <f t="shared" si="6"/>
        <v>0.37037037037037041</v>
      </c>
      <c r="B21">
        <v>9.8000000000000101E-2</v>
      </c>
      <c r="C21">
        <v>0.161</v>
      </c>
      <c r="D21">
        <v>1.2E-2</v>
      </c>
      <c r="E21">
        <v>1.8999999999999899E-2</v>
      </c>
      <c r="F21">
        <v>0.14399999999999999</v>
      </c>
      <c r="G21">
        <v>0.109</v>
      </c>
      <c r="H21">
        <v>0.122</v>
      </c>
      <c r="I21">
        <v>1.4E-2</v>
      </c>
      <c r="K21">
        <f t="shared" si="7"/>
        <v>9.5796676441837841E-2</v>
      </c>
      <c r="L21">
        <f t="shared" si="5"/>
        <v>0.16858638743455498</v>
      </c>
      <c r="M21">
        <f t="shared" si="5"/>
        <v>5.0420168067226892E-2</v>
      </c>
      <c r="N21">
        <f t="shared" si="5"/>
        <v>7.3929961089493762E-2</v>
      </c>
      <c r="O21">
        <f t="shared" si="5"/>
        <v>0.15550755939524835</v>
      </c>
      <c r="P21">
        <f t="shared" si="5"/>
        <v>8.1893313298271972E-2</v>
      </c>
      <c r="Q21">
        <f t="shared" si="5"/>
        <v>0.1548223350253807</v>
      </c>
      <c r="R21">
        <f t="shared" si="5"/>
        <v>1.1041009463722398E-2</v>
      </c>
      <c r="S21" s="2">
        <f t="shared" si="8"/>
        <v>9.8999676276967125E-2</v>
      </c>
    </row>
    <row r="22" spans="1:19" x14ac:dyDescent="0.25">
      <c r="A22">
        <f t="shared" si="6"/>
        <v>0.1234567901234568</v>
      </c>
      <c r="B22">
        <v>6.2999999999999903E-2</v>
      </c>
      <c r="C22">
        <v>1.4999999999999901E-2</v>
      </c>
      <c r="D22">
        <v>0.01</v>
      </c>
      <c r="E22">
        <v>1.2999999999999901E-2</v>
      </c>
      <c r="F22">
        <v>5.6000000000000098E-2</v>
      </c>
      <c r="G22">
        <v>3.6999999999999901E-2</v>
      </c>
      <c r="H22">
        <v>3.4999999999999899E-2</v>
      </c>
      <c r="I22">
        <v>1.2999999999999901E-2</v>
      </c>
      <c r="K22">
        <f t="shared" si="7"/>
        <v>6.1583577712609881E-2</v>
      </c>
      <c r="L22">
        <f t="shared" si="5"/>
        <v>1.5706806282722408E-2</v>
      </c>
      <c r="M22">
        <f t="shared" si="5"/>
        <v>4.2016806722689079E-2</v>
      </c>
      <c r="N22">
        <f t="shared" si="5"/>
        <v>5.058365758754825E-2</v>
      </c>
      <c r="O22">
        <f t="shared" si="5"/>
        <v>6.0475161987041143E-2</v>
      </c>
      <c r="P22">
        <f t="shared" si="5"/>
        <v>2.7798647633358303E-2</v>
      </c>
      <c r="Q22">
        <f t="shared" si="5"/>
        <v>4.4416243654822204E-2</v>
      </c>
      <c r="R22">
        <f t="shared" si="5"/>
        <v>1.025236593059929E-2</v>
      </c>
      <c r="S22" s="2">
        <f t="shared" si="8"/>
        <v>3.9104158438923821E-2</v>
      </c>
    </row>
    <row r="23" spans="1:19" x14ac:dyDescent="0.25">
      <c r="A23">
        <f t="shared" si="6"/>
        <v>4.1152263374485597E-2</v>
      </c>
      <c r="B23">
        <v>5.09999999999999E-2</v>
      </c>
      <c r="C23">
        <v>5.4000000000000097E-2</v>
      </c>
      <c r="D23">
        <v>1.09999999999999E-2</v>
      </c>
      <c r="E23">
        <v>0.02</v>
      </c>
      <c r="F23">
        <v>7.6000000000000095E-2</v>
      </c>
      <c r="G23">
        <v>6.0000000000000102E-2</v>
      </c>
      <c r="H23">
        <v>8.0000000000000106E-3</v>
      </c>
      <c r="I23">
        <v>8.9999999999999004E-3</v>
      </c>
      <c r="K23">
        <f t="shared" si="7"/>
        <v>4.9853372434017502E-2</v>
      </c>
      <c r="L23">
        <f t="shared" si="5"/>
        <v>5.6544502617801154E-2</v>
      </c>
      <c r="M23">
        <f t="shared" si="5"/>
        <v>4.6218487394957569E-2</v>
      </c>
      <c r="N23">
        <f t="shared" si="5"/>
        <v>7.7821011673151752E-2</v>
      </c>
      <c r="O23">
        <f t="shared" si="5"/>
        <v>8.2073434125270073E-2</v>
      </c>
      <c r="P23">
        <f t="shared" si="5"/>
        <v>4.507888805409474E-2</v>
      </c>
      <c r="Q23">
        <f t="shared" si="5"/>
        <v>1.0152284263959404E-2</v>
      </c>
      <c r="R23">
        <f t="shared" si="5"/>
        <v>7.0977917981071767E-3</v>
      </c>
      <c r="S23" s="2">
        <f t="shared" si="8"/>
        <v>4.6854971545169925E-2</v>
      </c>
    </row>
    <row r="24" spans="1:19" x14ac:dyDescent="0.25">
      <c r="A24">
        <f t="shared" si="6"/>
        <v>1.3717421124828532E-2</v>
      </c>
      <c r="B24">
        <v>6.7000000000000004E-2</v>
      </c>
      <c r="C24">
        <v>1.4999999999999901E-2</v>
      </c>
      <c r="D24">
        <v>0.01</v>
      </c>
      <c r="E24">
        <v>8.9999999999999004E-3</v>
      </c>
      <c r="F24">
        <v>4.5999999999999999E-2</v>
      </c>
      <c r="G24">
        <v>0.1</v>
      </c>
      <c r="H24">
        <v>1.4E-2</v>
      </c>
      <c r="I24" t="s">
        <v>81</v>
      </c>
      <c r="K24">
        <f t="shared" si="7"/>
        <v>6.549364613880744E-2</v>
      </c>
      <c r="L24">
        <f t="shared" si="5"/>
        <v>1.5706806282722408E-2</v>
      </c>
      <c r="M24">
        <f t="shared" si="5"/>
        <v>4.2016806722689079E-2</v>
      </c>
      <c r="N24">
        <f t="shared" si="5"/>
        <v>3.50194552529179E-2</v>
      </c>
      <c r="O24">
        <f t="shared" si="5"/>
        <v>4.967602591792656E-2</v>
      </c>
      <c r="P24">
        <f t="shared" si="5"/>
        <v>7.5131480090157785E-2</v>
      </c>
      <c r="Q24">
        <f t="shared" si="5"/>
        <v>1.7766497461928935E-2</v>
      </c>
      <c r="R24" t="s">
        <v>81</v>
      </c>
      <c r="S24" s="2">
        <f t="shared" si="8"/>
        <v>4.2972959695307157E-2</v>
      </c>
    </row>
    <row r="25" spans="1:19" x14ac:dyDescent="0.25">
      <c r="A25" t="s">
        <v>79</v>
      </c>
      <c r="B25">
        <f>MAX(B17:B24)</f>
        <v>1.0229999999999999</v>
      </c>
      <c r="C25">
        <f t="shared" ref="C25:I25" si="9">MAX(C17:C24)</f>
        <v>0.95499999999999996</v>
      </c>
      <c r="D25">
        <f t="shared" si="9"/>
        <v>0.23799999999999999</v>
      </c>
      <c r="E25">
        <f t="shared" si="9"/>
        <v>0.25700000000000001</v>
      </c>
      <c r="F25">
        <f t="shared" si="9"/>
        <v>0.92600000000000005</v>
      </c>
      <c r="G25">
        <f t="shared" si="9"/>
        <v>1.331</v>
      </c>
      <c r="H25">
        <f t="shared" si="9"/>
        <v>0.78800000000000003</v>
      </c>
      <c r="I25">
        <f t="shared" si="9"/>
        <v>1.268</v>
      </c>
    </row>
    <row r="27" spans="1:19" x14ac:dyDescent="0.25">
      <c r="B27" t="s">
        <v>82</v>
      </c>
    </row>
    <row r="28" spans="1:19" x14ac:dyDescent="0.25">
      <c r="A28" t="s">
        <v>78</v>
      </c>
      <c r="B28" t="s">
        <v>84</v>
      </c>
      <c r="C28" t="s">
        <v>85</v>
      </c>
      <c r="D28" t="s">
        <v>86</v>
      </c>
      <c r="N28" s="2" t="s">
        <v>69</v>
      </c>
    </row>
    <row r="29" spans="1:19" x14ac:dyDescent="0.25">
      <c r="A29">
        <v>100</v>
      </c>
      <c r="B29">
        <v>0.76200000000000001</v>
      </c>
      <c r="C29">
        <v>0.95899999999999996</v>
      </c>
      <c r="D29">
        <v>0.92600000000000005</v>
      </c>
      <c r="K29">
        <f>B29/B$37</f>
        <v>0.92028985507246386</v>
      </c>
      <c r="L29">
        <f t="shared" ref="L29:M36" si="10">C29/C$37</f>
        <v>0.90471698113207544</v>
      </c>
      <c r="M29">
        <f t="shared" si="10"/>
        <v>0.85899814471243041</v>
      </c>
      <c r="N29" s="2">
        <f>AVERAGE(K29:M29)</f>
        <v>0.89466832697232324</v>
      </c>
    </row>
    <row r="30" spans="1:19" x14ac:dyDescent="0.25">
      <c r="A30">
        <f>A29/3</f>
        <v>33.333333333333336</v>
      </c>
      <c r="B30">
        <v>0.82799999999999996</v>
      </c>
      <c r="C30">
        <v>1.06</v>
      </c>
      <c r="D30">
        <v>1.0780000000000001</v>
      </c>
      <c r="K30">
        <f t="shared" ref="K30:K36" si="11">B30/B$37</f>
        <v>1</v>
      </c>
      <c r="L30">
        <f t="shared" si="10"/>
        <v>1</v>
      </c>
      <c r="M30">
        <f t="shared" si="10"/>
        <v>1</v>
      </c>
      <c r="N30" s="2">
        <f t="shared" ref="N30:N36" si="12">AVERAGE(K30:M30)</f>
        <v>1</v>
      </c>
    </row>
    <row r="31" spans="1:19" x14ac:dyDescent="0.25">
      <c r="A31">
        <f t="shared" ref="A31:A36" si="13">A30/3</f>
        <v>11.111111111111112</v>
      </c>
      <c r="B31">
        <v>0.48599999999999999</v>
      </c>
      <c r="C31">
        <v>0.61</v>
      </c>
      <c r="D31">
        <v>0.65700000000000003</v>
      </c>
      <c r="K31">
        <f t="shared" si="11"/>
        <v>0.58695652173913049</v>
      </c>
      <c r="L31">
        <f t="shared" si="10"/>
        <v>0.57547169811320753</v>
      </c>
      <c r="M31">
        <f t="shared" si="10"/>
        <v>0.60946196660482377</v>
      </c>
      <c r="N31" s="2">
        <f t="shared" si="12"/>
        <v>0.59063006215238723</v>
      </c>
    </row>
    <row r="32" spans="1:19" x14ac:dyDescent="0.25">
      <c r="A32">
        <f t="shared" si="13"/>
        <v>3.7037037037037042</v>
      </c>
      <c r="B32">
        <v>0.161</v>
      </c>
      <c r="C32">
        <v>0.21299999999999999</v>
      </c>
      <c r="D32">
        <v>0.20399999999999999</v>
      </c>
      <c r="K32">
        <f t="shared" si="11"/>
        <v>0.19444444444444445</v>
      </c>
      <c r="L32">
        <f t="shared" si="10"/>
        <v>0.20094339622641508</v>
      </c>
      <c r="M32">
        <f t="shared" si="10"/>
        <v>0.18923933209647492</v>
      </c>
      <c r="N32" s="2">
        <f t="shared" si="12"/>
        <v>0.19487572425577815</v>
      </c>
    </row>
    <row r="33" spans="1:14" x14ac:dyDescent="0.25">
      <c r="A33">
        <f t="shared" si="13"/>
        <v>1.2345679012345681</v>
      </c>
      <c r="B33">
        <v>6.5000000000000002E-2</v>
      </c>
      <c r="C33">
        <v>6.0000000000000102E-2</v>
      </c>
      <c r="D33">
        <v>8.3000000000000004E-2</v>
      </c>
      <c r="K33">
        <f t="shared" si="11"/>
        <v>7.85024154589372E-2</v>
      </c>
      <c r="L33">
        <f t="shared" si="10"/>
        <v>5.6603773584905752E-2</v>
      </c>
      <c r="M33">
        <f t="shared" si="10"/>
        <v>7.6994434137291276E-2</v>
      </c>
      <c r="N33" s="2">
        <f t="shared" si="12"/>
        <v>7.0700207727044731E-2</v>
      </c>
    </row>
    <row r="34" spans="1:14" x14ac:dyDescent="0.25">
      <c r="A34">
        <f t="shared" si="13"/>
        <v>0.41152263374485604</v>
      </c>
      <c r="B34">
        <v>7.0999999999999994E-2</v>
      </c>
      <c r="C34">
        <v>5.6000000000000098E-2</v>
      </c>
      <c r="D34">
        <v>6.0000000000000102E-2</v>
      </c>
      <c r="K34">
        <f t="shared" si="11"/>
        <v>8.5748792270531393E-2</v>
      </c>
      <c r="L34">
        <f t="shared" si="10"/>
        <v>5.2830188679245375E-2</v>
      </c>
      <c r="M34">
        <f t="shared" si="10"/>
        <v>5.5658627087198605E-2</v>
      </c>
      <c r="N34" s="2">
        <f t="shared" si="12"/>
        <v>6.4745869345658458E-2</v>
      </c>
    </row>
    <row r="35" spans="1:14" x14ac:dyDescent="0.25">
      <c r="A35">
        <f t="shared" si="13"/>
        <v>0.13717421124828535</v>
      </c>
      <c r="B35">
        <v>3.4000000000000002E-2</v>
      </c>
      <c r="C35">
        <v>5.6999999999999898E-2</v>
      </c>
      <c r="D35">
        <v>3.6999999999999901E-2</v>
      </c>
      <c r="K35">
        <f t="shared" si="11"/>
        <v>4.1062801932367152E-2</v>
      </c>
      <c r="L35">
        <f t="shared" si="10"/>
        <v>5.3773584905660275E-2</v>
      </c>
      <c r="M35">
        <f t="shared" si="10"/>
        <v>3.4322820037105656E-2</v>
      </c>
      <c r="N35" s="2">
        <f t="shared" si="12"/>
        <v>4.305306895837769E-2</v>
      </c>
    </row>
    <row r="36" spans="1:14" x14ac:dyDescent="0.25">
      <c r="A36">
        <f t="shared" si="13"/>
        <v>4.5724737082761785E-2</v>
      </c>
      <c r="B36">
        <v>5.6000000000000098E-2</v>
      </c>
      <c r="C36">
        <v>0.121</v>
      </c>
      <c r="D36">
        <v>0.112</v>
      </c>
      <c r="K36">
        <f t="shared" si="11"/>
        <v>6.7632850241546014E-2</v>
      </c>
      <c r="L36">
        <f t="shared" si="10"/>
        <v>0.1141509433962264</v>
      </c>
      <c r="M36">
        <f t="shared" si="10"/>
        <v>0.10389610389610389</v>
      </c>
      <c r="N36" s="2">
        <f t="shared" si="12"/>
        <v>9.5226632511292097E-2</v>
      </c>
    </row>
    <row r="37" spans="1:14" x14ac:dyDescent="0.25">
      <c r="A37" t="s">
        <v>79</v>
      </c>
      <c r="B37">
        <f>MAX(B29:B36)</f>
        <v>0.82799999999999996</v>
      </c>
      <c r="C37">
        <f t="shared" ref="C37:D37" si="14">MAX(C29:C36)</f>
        <v>1.06</v>
      </c>
      <c r="D37">
        <f t="shared" si="14"/>
        <v>1.0780000000000001</v>
      </c>
    </row>
    <row r="39" spans="1:14" x14ac:dyDescent="0.25">
      <c r="B39" t="s">
        <v>82</v>
      </c>
    </row>
    <row r="40" spans="1:14" x14ac:dyDescent="0.25">
      <c r="A40" t="s">
        <v>80</v>
      </c>
      <c r="B40" t="s">
        <v>84</v>
      </c>
      <c r="C40" t="s">
        <v>85</v>
      </c>
      <c r="D40" t="s">
        <v>86</v>
      </c>
      <c r="N40" s="2" t="s">
        <v>69</v>
      </c>
    </row>
    <row r="41" spans="1:14" x14ac:dyDescent="0.25">
      <c r="A41">
        <v>100</v>
      </c>
      <c r="B41">
        <v>5.4999999999999903E-2</v>
      </c>
      <c r="C41">
        <v>8.6000000000000104E-2</v>
      </c>
      <c r="D41">
        <v>8.8999999999999996E-2</v>
      </c>
      <c r="K41">
        <f>B41/B$37</f>
        <v>6.6425120772946752E-2</v>
      </c>
      <c r="L41">
        <f t="shared" ref="L41:M48" si="15">C41/C$37</f>
        <v>8.1132075471698206E-2</v>
      </c>
      <c r="M41">
        <f t="shared" si="15"/>
        <v>8.2560296846011128E-2</v>
      </c>
      <c r="N41" s="2">
        <f>AVERAGE(K41:M41)</f>
        <v>7.6705831030218705E-2</v>
      </c>
    </row>
    <row r="42" spans="1:14" x14ac:dyDescent="0.25">
      <c r="A42">
        <f t="shared" ref="A42:A48" si="16">A41/3</f>
        <v>33.333333333333336</v>
      </c>
      <c r="B42">
        <v>3.6999999999999901E-2</v>
      </c>
      <c r="C42">
        <v>7.0999999999999994E-2</v>
      </c>
      <c r="D42">
        <v>0.05</v>
      </c>
      <c r="K42">
        <f t="shared" ref="K42:K48" si="17">B42/B$37</f>
        <v>4.468599033816413E-2</v>
      </c>
      <c r="L42">
        <f t="shared" si="15"/>
        <v>6.6981132075471683E-2</v>
      </c>
      <c r="M42">
        <f t="shared" si="15"/>
        <v>4.6382189239332093E-2</v>
      </c>
      <c r="N42" s="2">
        <f t="shared" ref="N42:N48" si="18">AVERAGE(K42:M42)</f>
        <v>5.2683103884322631E-2</v>
      </c>
    </row>
    <row r="43" spans="1:14" x14ac:dyDescent="0.25">
      <c r="A43">
        <f t="shared" si="16"/>
        <v>11.111111111111112</v>
      </c>
      <c r="B43">
        <v>3.5999999999999997E-2</v>
      </c>
      <c r="C43">
        <v>3.6999999999999901E-2</v>
      </c>
      <c r="D43">
        <v>1.6999999999999901E-2</v>
      </c>
      <c r="K43">
        <f t="shared" si="17"/>
        <v>4.3478260869565216E-2</v>
      </c>
      <c r="L43">
        <f t="shared" si="15"/>
        <v>3.4905660377358393E-2</v>
      </c>
      <c r="M43">
        <f t="shared" si="15"/>
        <v>1.576994434137282E-2</v>
      </c>
      <c r="N43" s="2">
        <f t="shared" si="18"/>
        <v>3.1384621862765479E-2</v>
      </c>
    </row>
    <row r="44" spans="1:14" x14ac:dyDescent="0.25">
      <c r="A44">
        <f t="shared" si="16"/>
        <v>3.7037037037037042</v>
      </c>
      <c r="B44">
        <v>1.8999999999999899E-2</v>
      </c>
      <c r="C44">
        <v>3.0999999999999899E-2</v>
      </c>
      <c r="D44">
        <v>3.8999999999999903E-2</v>
      </c>
      <c r="K44">
        <f t="shared" si="17"/>
        <v>2.2946859903381522E-2</v>
      </c>
      <c r="L44">
        <f t="shared" si="15"/>
        <v>2.9245283018867828E-2</v>
      </c>
      <c r="M44">
        <f t="shared" si="15"/>
        <v>3.6178107606678944E-2</v>
      </c>
      <c r="N44" s="2">
        <f t="shared" si="18"/>
        <v>2.9456750176309433E-2</v>
      </c>
    </row>
    <row r="45" spans="1:14" x14ac:dyDescent="0.25">
      <c r="A45">
        <f t="shared" si="16"/>
        <v>1.2345679012345681</v>
      </c>
      <c r="B45">
        <v>3.0999999999999899E-2</v>
      </c>
      <c r="C45">
        <v>3.7999999999999999E-2</v>
      </c>
      <c r="D45">
        <v>4.2999999999999899E-2</v>
      </c>
      <c r="K45">
        <f t="shared" si="17"/>
        <v>3.743961352656993E-2</v>
      </c>
      <c r="L45">
        <f t="shared" si="15"/>
        <v>3.5849056603773584E-2</v>
      </c>
      <c r="M45">
        <f t="shared" si="15"/>
        <v>3.9888682745825507E-2</v>
      </c>
      <c r="N45" s="2">
        <f t="shared" si="18"/>
        <v>3.7725784292056343E-2</v>
      </c>
    </row>
    <row r="46" spans="1:14" x14ac:dyDescent="0.25">
      <c r="A46">
        <f t="shared" si="16"/>
        <v>0.41152263374485604</v>
      </c>
      <c r="B46">
        <v>2.2999999999999899E-2</v>
      </c>
      <c r="C46">
        <v>7.0000000000000104E-2</v>
      </c>
      <c r="D46">
        <v>3.4000000000000002E-2</v>
      </c>
      <c r="K46">
        <f t="shared" si="17"/>
        <v>2.7777777777777658E-2</v>
      </c>
      <c r="L46">
        <f t="shared" si="15"/>
        <v>6.60377358490567E-2</v>
      </c>
      <c r="M46">
        <f t="shared" si="15"/>
        <v>3.1539888682745827E-2</v>
      </c>
      <c r="N46" s="2">
        <f t="shared" si="18"/>
        <v>4.1785134103193393E-2</v>
      </c>
    </row>
    <row r="47" spans="1:14" x14ac:dyDescent="0.25">
      <c r="A47">
        <f t="shared" si="16"/>
        <v>0.13717421124828535</v>
      </c>
      <c r="B47">
        <v>3.0999999999999899E-2</v>
      </c>
      <c r="C47">
        <v>6.2000000000000097E-2</v>
      </c>
      <c r="D47">
        <v>3.4000000000000002E-2</v>
      </c>
      <c r="K47">
        <f t="shared" si="17"/>
        <v>3.743961352656993E-2</v>
      </c>
      <c r="L47">
        <f t="shared" si="15"/>
        <v>5.849056603773594E-2</v>
      </c>
      <c r="M47">
        <f t="shared" si="15"/>
        <v>3.1539888682745827E-2</v>
      </c>
      <c r="N47" s="2">
        <f t="shared" si="18"/>
        <v>4.2490022749017232E-2</v>
      </c>
    </row>
    <row r="48" spans="1:14" x14ac:dyDescent="0.25">
      <c r="A48">
        <f t="shared" si="16"/>
        <v>4.5724737082761785E-2</v>
      </c>
      <c r="B48">
        <v>3.4999999999999899E-2</v>
      </c>
      <c r="C48">
        <v>2.8999999999999901E-2</v>
      </c>
      <c r="D48">
        <v>0.04</v>
      </c>
      <c r="K48">
        <f t="shared" si="17"/>
        <v>4.2270531400966066E-2</v>
      </c>
      <c r="L48">
        <f t="shared" si="15"/>
        <v>2.735849056603764E-2</v>
      </c>
      <c r="M48">
        <f t="shared" si="15"/>
        <v>3.7105751391465679E-2</v>
      </c>
      <c r="N48" s="2">
        <f t="shared" si="18"/>
        <v>3.5578257786156468E-2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1933-B1DF-4405-A285-FB9A8CC148A4}">
  <dimension ref="C4:S43"/>
  <sheetViews>
    <sheetView tabSelected="1" workbookViewId="0">
      <selection activeCell="M29" sqref="M29"/>
    </sheetView>
  </sheetViews>
  <sheetFormatPr defaultRowHeight="15" x14ac:dyDescent="0.25"/>
  <sheetData>
    <row r="4" spans="3:19" x14ac:dyDescent="0.25">
      <c r="C4" t="s">
        <v>109</v>
      </c>
    </row>
    <row r="5" spans="3:19" x14ac:dyDescent="0.25">
      <c r="C5" t="s">
        <v>106</v>
      </c>
    </row>
    <row r="6" spans="3:19" x14ac:dyDescent="0.25">
      <c r="C6" s="28">
        <v>-13</v>
      </c>
      <c r="D6" s="28">
        <v>102.96599999999999</v>
      </c>
      <c r="E6" s="28">
        <v>93.474000000000004</v>
      </c>
      <c r="F6" s="28">
        <v>103.56</v>
      </c>
      <c r="J6" s="27" t="s">
        <v>92</v>
      </c>
      <c r="K6" s="28"/>
      <c r="L6" t="s">
        <v>109</v>
      </c>
      <c r="M6" s="28"/>
    </row>
    <row r="7" spans="3:19" x14ac:dyDescent="0.25">
      <c r="C7" s="28">
        <v>-11</v>
      </c>
      <c r="D7" s="28">
        <v>96.153000000000006</v>
      </c>
      <c r="E7" s="28">
        <v>103.569</v>
      </c>
      <c r="F7" s="28">
        <v>104.16200000000001</v>
      </c>
      <c r="J7" s="27" t="s">
        <v>93</v>
      </c>
      <c r="K7" s="28"/>
      <c r="L7" s="28"/>
      <c r="M7" s="28"/>
    </row>
    <row r="8" spans="3:19" x14ac:dyDescent="0.25">
      <c r="C8" s="28">
        <v>-10.5</v>
      </c>
      <c r="D8" s="28">
        <v>92.260999999999996</v>
      </c>
      <c r="E8" s="28">
        <v>100.56699999999999</v>
      </c>
      <c r="F8" s="28">
        <v>96.414000000000001</v>
      </c>
      <c r="J8" s="27" t="s">
        <v>94</v>
      </c>
      <c r="K8" s="28">
        <v>-5.931</v>
      </c>
      <c r="L8" s="28">
        <v>-6.1449999999999996</v>
      </c>
      <c r="M8" s="28">
        <v>-5.7859999999999996</v>
      </c>
    </row>
    <row r="9" spans="3:19" x14ac:dyDescent="0.25">
      <c r="C9" s="28">
        <v>-10</v>
      </c>
      <c r="D9" s="28">
        <v>101.72799999999999</v>
      </c>
      <c r="E9" s="28">
        <v>95.201999999999998</v>
      </c>
      <c r="F9" s="28">
        <v>81.555999999999997</v>
      </c>
      <c r="J9" s="27" t="s">
        <v>95</v>
      </c>
      <c r="K9" s="28" t="s">
        <v>96</v>
      </c>
      <c r="L9" s="28" t="s">
        <v>96</v>
      </c>
      <c r="M9" s="28" t="s">
        <v>96</v>
      </c>
    </row>
    <row r="10" spans="3:19" x14ac:dyDescent="0.25">
      <c r="C10" s="28">
        <v>-9.5</v>
      </c>
      <c r="D10" s="28">
        <v>111.297</v>
      </c>
      <c r="E10" s="28">
        <v>122.273</v>
      </c>
      <c r="F10" s="28">
        <v>76.588999999999999</v>
      </c>
      <c r="J10" s="27" t="s">
        <v>97</v>
      </c>
      <c r="K10" s="28" t="s">
        <v>98</v>
      </c>
      <c r="L10" s="28" t="s">
        <v>98</v>
      </c>
      <c r="M10" s="28" t="s">
        <v>98</v>
      </c>
    </row>
    <row r="11" spans="3:19" x14ac:dyDescent="0.25">
      <c r="C11" s="28">
        <v>-9</v>
      </c>
      <c r="D11" s="28">
        <v>118.645</v>
      </c>
      <c r="E11" s="28">
        <v>95.802999999999997</v>
      </c>
      <c r="F11" s="28">
        <v>67.325000000000003</v>
      </c>
      <c r="J11" s="27" t="s">
        <v>99</v>
      </c>
      <c r="K11" s="28">
        <v>-8.5009999999999994</v>
      </c>
      <c r="L11" s="28">
        <v>-8.8979999999999997</v>
      </c>
      <c r="M11" s="28">
        <v>-10.06</v>
      </c>
    </row>
    <row r="12" spans="3:19" x14ac:dyDescent="0.25">
      <c r="C12" s="28">
        <v>-8.5</v>
      </c>
      <c r="D12" s="28">
        <v>79.055000000000007</v>
      </c>
      <c r="E12" s="28">
        <v>76.385000000000005</v>
      </c>
      <c r="F12" s="28">
        <v>69.858999999999995</v>
      </c>
      <c r="J12" s="27" t="s">
        <v>100</v>
      </c>
      <c r="K12" s="28" t="s">
        <v>98</v>
      </c>
      <c r="L12" s="28" t="s">
        <v>98</v>
      </c>
      <c r="M12" s="28" t="s">
        <v>98</v>
      </c>
    </row>
    <row r="13" spans="3:19" x14ac:dyDescent="0.25">
      <c r="C13" s="28">
        <v>-8</v>
      </c>
      <c r="D13" s="28">
        <v>69.757999999999996</v>
      </c>
      <c r="E13" s="28">
        <v>69.462000000000003</v>
      </c>
      <c r="F13" s="28">
        <v>44.246000000000002</v>
      </c>
      <c r="J13" s="27" t="s">
        <v>101</v>
      </c>
      <c r="K13" s="28">
        <v>103.6</v>
      </c>
      <c r="L13" s="28">
        <v>103.2</v>
      </c>
      <c r="M13" s="28">
        <v>103.8</v>
      </c>
    </row>
    <row r="14" spans="3:19" x14ac:dyDescent="0.25">
      <c r="C14" s="28">
        <v>-7.5</v>
      </c>
      <c r="D14" s="29"/>
      <c r="E14" s="29"/>
      <c r="F14" s="29"/>
      <c r="J14" s="27" t="s">
        <v>102</v>
      </c>
      <c r="K14" s="28">
        <v>4.8220000000000001</v>
      </c>
      <c r="L14" s="28">
        <v>3.137</v>
      </c>
      <c r="M14" s="28">
        <v>-0.71209999999999996</v>
      </c>
      <c r="R14" s="31" t="s">
        <v>107</v>
      </c>
      <c r="S14" s="31" t="s">
        <v>108</v>
      </c>
    </row>
    <row r="15" spans="3:19" x14ac:dyDescent="0.25">
      <c r="C15" s="28">
        <v>-7</v>
      </c>
      <c r="D15" s="28">
        <v>68.626999999999995</v>
      </c>
      <c r="E15" s="28">
        <v>77.822999999999993</v>
      </c>
      <c r="F15" s="28">
        <v>60.024000000000001</v>
      </c>
      <c r="J15" s="30" t="s">
        <v>103</v>
      </c>
      <c r="K15" s="28">
        <v>0.47389999999999999</v>
      </c>
      <c r="L15" s="28">
        <v>0.35289999999999999</v>
      </c>
      <c r="M15" s="28">
        <v>0.44450000000000001</v>
      </c>
      <c r="R15" s="5">
        <f>AVERAGE(K15:M15)</f>
        <v>0.42376666666666668</v>
      </c>
      <c r="S15" s="5">
        <f>STDEV(K15:M15)/SQRT(COUNT(K15:M15))</f>
        <v>3.6435574801436638E-2</v>
      </c>
    </row>
    <row r="16" spans="3:19" x14ac:dyDescent="0.25">
      <c r="C16" s="28">
        <v>-6.5</v>
      </c>
      <c r="D16" s="28">
        <v>45.048999999999999</v>
      </c>
      <c r="E16" s="28">
        <v>48.905999999999999</v>
      </c>
      <c r="F16" s="28">
        <v>53.356000000000002</v>
      </c>
      <c r="J16" s="30" t="s">
        <v>104</v>
      </c>
      <c r="K16" s="28">
        <v>1.1710000000000001E-6</v>
      </c>
      <c r="L16" s="28">
        <v>7.1669999999999995E-7</v>
      </c>
      <c r="M16" s="28">
        <v>1.635E-6</v>
      </c>
      <c r="R16" s="5">
        <f t="shared" ref="R16:R17" si="0">AVERAGE(K16:M16)</f>
        <v>1.1742333333333333E-6</v>
      </c>
      <c r="S16" s="5">
        <f t="shared" ref="S16:S17" si="1">STDEV(K16:M16)/SQRT(COUNT(K16:M16))</f>
        <v>2.6509530571307958E-7</v>
      </c>
    </row>
    <row r="17" spans="3:19" x14ac:dyDescent="0.25">
      <c r="C17" s="28">
        <v>-6</v>
      </c>
      <c r="D17" s="28">
        <v>38.451000000000001</v>
      </c>
      <c r="E17" s="28">
        <v>39.340000000000003</v>
      </c>
      <c r="F17" s="28">
        <v>39.340000000000003</v>
      </c>
      <c r="J17" s="30" t="s">
        <v>105</v>
      </c>
      <c r="K17" s="28">
        <v>3.1580000000000001E-9</v>
      </c>
      <c r="L17" s="28">
        <v>1.264E-9</v>
      </c>
      <c r="M17" s="28">
        <v>8.6529999999999997E-11</v>
      </c>
      <c r="R17" s="5">
        <f t="shared" si="0"/>
        <v>1.5028433333333332E-9</v>
      </c>
      <c r="S17" s="5">
        <f t="shared" si="1"/>
        <v>8.9466317565762024E-10</v>
      </c>
    </row>
    <row r="18" spans="3:19" x14ac:dyDescent="0.25">
      <c r="C18" s="28">
        <v>-5.5</v>
      </c>
      <c r="D18" s="29"/>
      <c r="E18" s="28">
        <v>26.835000000000001</v>
      </c>
      <c r="F18" s="28">
        <v>27.725000000000001</v>
      </c>
    </row>
    <row r="19" spans="3:19" x14ac:dyDescent="0.25">
      <c r="C19" s="28">
        <v>-5</v>
      </c>
      <c r="D19" s="28">
        <v>21.992000000000001</v>
      </c>
      <c r="E19" s="28">
        <v>15.465999999999999</v>
      </c>
      <c r="F19" s="28">
        <v>20.212</v>
      </c>
    </row>
    <row r="20" spans="3:19" x14ac:dyDescent="0.25">
      <c r="C20" s="28">
        <v>-4</v>
      </c>
      <c r="D20" s="28">
        <v>1.681</v>
      </c>
      <c r="E20" s="28">
        <v>0.19800000000000001</v>
      </c>
      <c r="F20" s="28">
        <v>-1.879</v>
      </c>
    </row>
    <row r="27" spans="3:19" x14ac:dyDescent="0.25">
      <c r="C27" t="s">
        <v>56</v>
      </c>
    </row>
    <row r="28" spans="3:19" x14ac:dyDescent="0.25">
      <c r="C28" t="s">
        <v>106</v>
      </c>
    </row>
    <row r="29" spans="3:19" x14ac:dyDescent="0.25">
      <c r="C29" s="28">
        <v>-13</v>
      </c>
      <c r="D29" s="28">
        <v>96.793999999999997</v>
      </c>
      <c r="E29" s="28">
        <v>101.374</v>
      </c>
      <c r="F29" s="28">
        <v>101.83199999999999</v>
      </c>
      <c r="J29" s="27" t="s">
        <v>92</v>
      </c>
      <c r="K29" s="28"/>
      <c r="L29" t="s">
        <v>56</v>
      </c>
      <c r="M29" s="28"/>
    </row>
    <row r="30" spans="3:19" x14ac:dyDescent="0.25">
      <c r="C30" s="28">
        <v>-11</v>
      </c>
      <c r="D30" s="28">
        <v>94.021000000000001</v>
      </c>
      <c r="E30" s="28">
        <v>93.563000000000002</v>
      </c>
      <c r="F30" s="28">
        <v>93.105000000000004</v>
      </c>
      <c r="J30" s="27" t="s">
        <v>93</v>
      </c>
      <c r="K30" s="28"/>
      <c r="L30" s="28"/>
      <c r="M30" s="28"/>
    </row>
    <row r="31" spans="3:19" x14ac:dyDescent="0.25">
      <c r="C31" s="28">
        <v>-10.5</v>
      </c>
      <c r="D31" s="28">
        <v>106.622</v>
      </c>
      <c r="E31" s="28">
        <v>85.322999999999993</v>
      </c>
      <c r="F31" s="28">
        <v>92.652000000000001</v>
      </c>
      <c r="J31" s="27" t="s">
        <v>94</v>
      </c>
      <c r="K31" s="28">
        <v>-5.6120000000000001</v>
      </c>
      <c r="L31" s="28">
        <v>-5.3959999999999999</v>
      </c>
      <c r="M31" s="28">
        <v>-4.5999999999999996</v>
      </c>
    </row>
    <row r="32" spans="3:19" x14ac:dyDescent="0.25">
      <c r="C32" s="28">
        <v>-10</v>
      </c>
      <c r="D32" s="28">
        <v>96.081000000000003</v>
      </c>
      <c r="E32" s="28">
        <v>90.355999999999995</v>
      </c>
      <c r="F32" s="28">
        <v>93.103999999999999</v>
      </c>
      <c r="J32" s="27" t="s">
        <v>95</v>
      </c>
      <c r="K32" s="28" t="s">
        <v>96</v>
      </c>
      <c r="L32" s="28" t="s">
        <v>96</v>
      </c>
      <c r="M32" s="28" t="s">
        <v>96</v>
      </c>
    </row>
    <row r="33" spans="3:19" x14ac:dyDescent="0.25">
      <c r="C33" s="28">
        <v>-9.5</v>
      </c>
      <c r="D33" s="28">
        <v>97.899000000000001</v>
      </c>
      <c r="E33" s="28">
        <v>80.951999999999998</v>
      </c>
      <c r="F33" s="28">
        <v>89.424999999999997</v>
      </c>
      <c r="J33" s="27" t="s">
        <v>97</v>
      </c>
      <c r="K33" s="28" t="s">
        <v>98</v>
      </c>
      <c r="L33" s="28" t="s">
        <v>98</v>
      </c>
      <c r="M33" s="28" t="s">
        <v>98</v>
      </c>
    </row>
    <row r="34" spans="3:19" x14ac:dyDescent="0.25">
      <c r="C34" s="28">
        <v>-9</v>
      </c>
      <c r="D34" s="28">
        <v>100.179</v>
      </c>
      <c r="E34" s="28">
        <v>77.048000000000002</v>
      </c>
      <c r="F34" s="28">
        <v>83.003</v>
      </c>
      <c r="J34" s="27" t="s">
        <v>99</v>
      </c>
      <c r="K34" s="28">
        <v>-8.4730000000000008</v>
      </c>
      <c r="L34" s="28">
        <v>-9.3290000000000006</v>
      </c>
      <c r="M34" s="28">
        <v>-8.9809999999999999</v>
      </c>
    </row>
    <row r="35" spans="3:19" x14ac:dyDescent="0.25">
      <c r="C35" s="28">
        <v>-8.5</v>
      </c>
      <c r="D35" s="28">
        <v>74.697999999999993</v>
      </c>
      <c r="E35" s="28">
        <v>69.888999999999996</v>
      </c>
      <c r="F35" s="28">
        <v>68.057000000000002</v>
      </c>
      <c r="J35" s="27" t="s">
        <v>100</v>
      </c>
      <c r="K35" s="28" t="s">
        <v>98</v>
      </c>
      <c r="L35" s="28" t="s">
        <v>98</v>
      </c>
      <c r="M35" s="28" t="s">
        <v>98</v>
      </c>
    </row>
    <row r="36" spans="3:19" x14ac:dyDescent="0.25">
      <c r="C36" s="28">
        <v>-8</v>
      </c>
      <c r="D36" s="28">
        <v>65.97</v>
      </c>
      <c r="E36" s="28">
        <v>67.572999999999993</v>
      </c>
      <c r="F36" s="28">
        <v>58.640999999999998</v>
      </c>
      <c r="J36" s="27" t="s">
        <v>101</v>
      </c>
      <c r="K36" s="28">
        <v>99.93</v>
      </c>
      <c r="L36" s="28">
        <v>93.31</v>
      </c>
      <c r="M36" s="28">
        <v>95.95</v>
      </c>
    </row>
    <row r="37" spans="3:19" x14ac:dyDescent="0.25">
      <c r="C37" s="28">
        <v>-7.5</v>
      </c>
      <c r="D37" s="28">
        <v>36.222999999999999</v>
      </c>
      <c r="E37" s="28">
        <v>74.010999999999996</v>
      </c>
      <c r="F37" s="29"/>
      <c r="J37" s="27" t="s">
        <v>102</v>
      </c>
      <c r="K37" s="28">
        <v>2.831</v>
      </c>
      <c r="L37" s="28">
        <v>-4.0819999999999999</v>
      </c>
      <c r="M37" s="28">
        <v>-28.26</v>
      </c>
      <c r="R37" s="31" t="s">
        <v>107</v>
      </c>
      <c r="S37" s="31" t="s">
        <v>108</v>
      </c>
    </row>
    <row r="38" spans="3:19" x14ac:dyDescent="0.25">
      <c r="C38" s="28">
        <v>-7</v>
      </c>
      <c r="D38" s="28">
        <v>57.024000000000001</v>
      </c>
      <c r="E38" s="28">
        <v>47.634</v>
      </c>
      <c r="F38" s="29"/>
      <c r="J38" s="30" t="s">
        <v>103</v>
      </c>
      <c r="K38" s="28">
        <v>0.65839999999999999</v>
      </c>
      <c r="L38" s="28">
        <v>0.33710000000000001</v>
      </c>
      <c r="M38" s="28">
        <v>0.36720000000000003</v>
      </c>
      <c r="R38" s="5">
        <f>AVERAGE(K38:M38)</f>
        <v>0.45423333333333332</v>
      </c>
      <c r="S38" s="5">
        <f>STDEV(K38:M38)/SQRT(COUNT(K38:M38))</f>
        <v>0.10245246594288385</v>
      </c>
    </row>
    <row r="39" spans="3:19" x14ac:dyDescent="0.25">
      <c r="C39" s="28">
        <v>-6.5</v>
      </c>
      <c r="D39" s="28">
        <v>30.204999999999998</v>
      </c>
      <c r="E39" s="28">
        <v>53.106999999999999</v>
      </c>
      <c r="F39" s="29"/>
      <c r="J39" s="30" t="s">
        <v>104</v>
      </c>
      <c r="K39" s="28">
        <v>2.446E-6</v>
      </c>
      <c r="L39" s="28">
        <v>4.0169999999999998E-6</v>
      </c>
      <c r="M39" s="28">
        <v>2.512E-5</v>
      </c>
      <c r="R39" s="5">
        <f t="shared" ref="R39:R40" si="2">AVERAGE(K39:M39)</f>
        <v>1.0527666666666666E-5</v>
      </c>
      <c r="S39" s="5">
        <f t="shared" ref="S39:S40" si="3">STDEV(K39:M39)/SQRT(COUNT(K39:M39))</f>
        <v>7.3102474726312184E-6</v>
      </c>
    </row>
    <row r="40" spans="3:19" x14ac:dyDescent="0.25">
      <c r="C40" s="28">
        <v>-6</v>
      </c>
      <c r="D40" s="28">
        <v>27.001000000000001</v>
      </c>
      <c r="E40" s="29"/>
      <c r="F40" s="29"/>
      <c r="J40" s="30" t="s">
        <v>105</v>
      </c>
      <c r="K40" s="28">
        <v>3.3620000000000002E-9</v>
      </c>
      <c r="L40" s="28">
        <v>4.6860000000000002E-10</v>
      </c>
      <c r="M40" s="28">
        <v>1.0439999999999999E-9</v>
      </c>
      <c r="R40" s="5">
        <f t="shared" si="2"/>
        <v>1.6248666666666669E-9</v>
      </c>
      <c r="S40" s="5">
        <f t="shared" si="3"/>
        <v>8.8430678186048352E-10</v>
      </c>
    </row>
    <row r="41" spans="3:19" x14ac:dyDescent="0.25">
      <c r="C41" s="28">
        <v>-5.5</v>
      </c>
      <c r="D41" s="28">
        <v>17.556999999999999</v>
      </c>
      <c r="E41" s="29"/>
      <c r="F41" s="29"/>
    </row>
    <row r="42" spans="3:19" x14ac:dyDescent="0.25">
      <c r="C42" s="28">
        <v>-5</v>
      </c>
      <c r="D42" s="28">
        <v>23.47</v>
      </c>
      <c r="E42" s="28">
        <v>26.446999999999999</v>
      </c>
      <c r="F42" s="28">
        <v>37.668999999999997</v>
      </c>
    </row>
    <row r="43" spans="3:19" x14ac:dyDescent="0.25">
      <c r="C43" s="28">
        <v>-4</v>
      </c>
      <c r="D43" s="28">
        <v>0.91600000000000004</v>
      </c>
      <c r="E43" s="28">
        <v>0.45800000000000002</v>
      </c>
      <c r="F43" s="28">
        <v>-1.3740000000000001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1d</vt:lpstr>
      <vt:lpstr>1e</vt:lpstr>
      <vt:lpstr>1f</vt:lpstr>
      <vt:lpstr>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Sternson, Scott</dc:creator>
  <cp:lastModifiedBy>Michaelides, Michael (NIH/NIDA) [E]</cp:lastModifiedBy>
  <dcterms:created xsi:type="dcterms:W3CDTF">2025-04-22T00:26:05Z</dcterms:created>
  <dcterms:modified xsi:type="dcterms:W3CDTF">2025-04-23T16:01:22Z</dcterms:modified>
</cp:coreProperties>
</file>