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ringernature.sharepoint.com/sites/NatureProduction/Shared Documents/Manuscripts/Clements 2024-01-00423/suppl_data/source data/"/>
    </mc:Choice>
  </mc:AlternateContent>
  <xr:revisionPtr revIDLastSave="72" documentId="8_{03620939-B8C9-4CDD-9458-12C119D8FCE5}" xr6:coauthVersionLast="47" xr6:coauthVersionMax="47" xr10:uidLastSave="{03DAEEE8-0AFD-43F1-A5B2-429BB4166736}"/>
  <bookViews>
    <workbookView xWindow="-120" yWindow="-120" windowWidth="29040" windowHeight="15720" xr2:uid="{53DFAF34-3934-4CF0-A011-C39A14794545}"/>
  </bookViews>
  <sheets>
    <sheet name="a_overall" sheetId="11" r:id="rId1"/>
    <sheet name="b_biome" sheetId="3" r:id="rId2"/>
    <sheet name="c_country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48536" i="11" l="1"/>
  <c r="G61" i="11"/>
  <c r="K61" i="11" s="1"/>
  <c r="E61" i="11"/>
  <c r="F61" i="11" s="1"/>
  <c r="I61" i="11" s="1"/>
  <c r="G60" i="11"/>
  <c r="K60" i="11" s="1"/>
  <c r="E60" i="11"/>
  <c r="G59" i="11"/>
  <c r="K59" i="11" s="1"/>
  <c r="E59" i="11"/>
  <c r="G58" i="11"/>
  <c r="E58" i="11"/>
  <c r="F58" i="11" s="1"/>
  <c r="G57" i="11"/>
  <c r="E57" i="11"/>
  <c r="F57" i="11" s="1"/>
  <c r="G56" i="11"/>
  <c r="K56" i="11" s="1"/>
  <c r="E56" i="11"/>
  <c r="G55" i="11"/>
  <c r="K55" i="11" s="1"/>
  <c r="E55" i="11"/>
  <c r="G54" i="11"/>
  <c r="K54" i="11" s="1"/>
  <c r="E54" i="11"/>
  <c r="J54" i="11" s="1"/>
  <c r="G53" i="11"/>
  <c r="K53" i="11" s="1"/>
  <c r="E53" i="11"/>
  <c r="G52" i="11"/>
  <c r="K52" i="11" s="1"/>
  <c r="E52" i="11"/>
  <c r="G51" i="11"/>
  <c r="K51" i="11" s="1"/>
  <c r="E51" i="11"/>
  <c r="G50" i="11"/>
  <c r="K50" i="11" s="1"/>
  <c r="E50" i="11"/>
  <c r="F50" i="11" s="1"/>
  <c r="K49" i="11"/>
  <c r="G49" i="11"/>
  <c r="E49" i="11"/>
  <c r="J49" i="11" s="1"/>
  <c r="G48" i="11"/>
  <c r="K48" i="11" s="1"/>
  <c r="E48" i="11"/>
  <c r="G47" i="11"/>
  <c r="K47" i="11" s="1"/>
  <c r="E47" i="11"/>
  <c r="G46" i="11"/>
  <c r="K46" i="11" s="1"/>
  <c r="E46" i="11"/>
  <c r="G45" i="11"/>
  <c r="K45" i="11" s="1"/>
  <c r="E45" i="11"/>
  <c r="G44" i="11"/>
  <c r="K44" i="11" s="1"/>
  <c r="E44" i="11"/>
  <c r="G43" i="11"/>
  <c r="K43" i="11" s="1"/>
  <c r="E43" i="11"/>
  <c r="G42" i="11"/>
  <c r="K42" i="11" s="1"/>
  <c r="E42" i="11"/>
  <c r="F42" i="11" s="1"/>
  <c r="G41" i="11"/>
  <c r="K41" i="11" s="1"/>
  <c r="E41" i="11"/>
  <c r="J41" i="11" s="1"/>
  <c r="G40" i="11"/>
  <c r="K40" i="11" s="1"/>
  <c r="E40" i="11"/>
  <c r="G39" i="11"/>
  <c r="K39" i="11" s="1"/>
  <c r="E39" i="11"/>
  <c r="G38" i="11"/>
  <c r="K38" i="11" s="1"/>
  <c r="E38" i="11"/>
  <c r="F38" i="11" s="1"/>
  <c r="G37" i="11"/>
  <c r="K37" i="11" s="1"/>
  <c r="E37" i="11"/>
  <c r="G36" i="11"/>
  <c r="K36" i="11" s="1"/>
  <c r="E36" i="11"/>
  <c r="G35" i="11"/>
  <c r="K35" i="11" s="1"/>
  <c r="E35" i="11"/>
  <c r="G34" i="11"/>
  <c r="K34" i="11" s="1"/>
  <c r="E34" i="11"/>
  <c r="F34" i="11" s="1"/>
  <c r="G33" i="11"/>
  <c r="K33" i="11" s="1"/>
  <c r="E33" i="11"/>
  <c r="G32" i="11"/>
  <c r="K32" i="11" s="1"/>
  <c r="E32" i="11"/>
  <c r="G31" i="11"/>
  <c r="K31" i="11" s="1"/>
  <c r="E31" i="11"/>
  <c r="G30" i="11"/>
  <c r="K30" i="11" s="1"/>
  <c r="E30" i="11"/>
  <c r="F30" i="11" s="1"/>
  <c r="G29" i="11"/>
  <c r="K29" i="11" s="1"/>
  <c r="E29" i="11"/>
  <c r="G28" i="11"/>
  <c r="K28" i="11" s="1"/>
  <c r="E28" i="11"/>
  <c r="G27" i="11"/>
  <c r="K27" i="11" s="1"/>
  <c r="E27" i="11"/>
  <c r="G26" i="11"/>
  <c r="K26" i="11" s="1"/>
  <c r="E26" i="11"/>
  <c r="F26" i="11" s="1"/>
  <c r="G25" i="11"/>
  <c r="K25" i="11" s="1"/>
  <c r="E25" i="11"/>
  <c r="G24" i="11"/>
  <c r="K24" i="11" s="1"/>
  <c r="E24" i="11"/>
  <c r="G23" i="11"/>
  <c r="K23" i="11" s="1"/>
  <c r="E23" i="11"/>
  <c r="G22" i="11"/>
  <c r="K22" i="11" s="1"/>
  <c r="E22" i="11"/>
  <c r="F22" i="11" s="1"/>
  <c r="G21" i="11"/>
  <c r="K21" i="11" s="1"/>
  <c r="E21" i="11"/>
  <c r="G20" i="11"/>
  <c r="K20" i="11" s="1"/>
  <c r="E20" i="11"/>
  <c r="G19" i="11"/>
  <c r="K19" i="11" s="1"/>
  <c r="E19" i="11"/>
  <c r="G18" i="11"/>
  <c r="K18" i="11" s="1"/>
  <c r="E18" i="11"/>
  <c r="F18" i="11" s="1"/>
  <c r="G17" i="11"/>
  <c r="K17" i="11" s="1"/>
  <c r="E17" i="11"/>
  <c r="G16" i="11"/>
  <c r="K16" i="11" s="1"/>
  <c r="E16" i="11"/>
  <c r="G15" i="11"/>
  <c r="K15" i="11" s="1"/>
  <c r="E15" i="11"/>
  <c r="G14" i="11"/>
  <c r="K14" i="11" s="1"/>
  <c r="E14" i="11"/>
  <c r="F14" i="11" s="1"/>
  <c r="G13" i="11"/>
  <c r="K13" i="11" s="1"/>
  <c r="E13" i="11"/>
  <c r="G12" i="11"/>
  <c r="K12" i="11" s="1"/>
  <c r="F12" i="11"/>
  <c r="I12" i="11" s="1"/>
  <c r="E12" i="11"/>
  <c r="G11" i="11"/>
  <c r="E11" i="11"/>
  <c r="F11" i="11" s="1"/>
  <c r="I11" i="11" s="1"/>
  <c r="G10" i="11"/>
  <c r="K10" i="11" s="1"/>
  <c r="E10" i="11"/>
  <c r="G9" i="11"/>
  <c r="K9" i="11" s="1"/>
  <c r="E9" i="11"/>
  <c r="G8" i="11"/>
  <c r="K8" i="11" s="1"/>
  <c r="E8" i="11"/>
  <c r="G7" i="11"/>
  <c r="E7" i="11"/>
  <c r="F7" i="11" s="1"/>
  <c r="I7" i="11" s="1"/>
  <c r="G6" i="11"/>
  <c r="K6" i="11" s="1"/>
  <c r="E6" i="11"/>
  <c r="G5" i="11"/>
  <c r="K5" i="11" s="1"/>
  <c r="E5" i="11"/>
  <c r="G4" i="11"/>
  <c r="K4" i="11" s="1"/>
  <c r="E4" i="11"/>
  <c r="F4" i="11" s="1"/>
  <c r="G3" i="11"/>
  <c r="E3" i="11"/>
  <c r="F3" i="11" s="1"/>
  <c r="I3" i="11" s="1"/>
  <c r="G2" i="11"/>
  <c r="K2" i="11" s="1"/>
  <c r="E2" i="11"/>
  <c r="J58" i="11" l="1"/>
  <c r="J46" i="11"/>
  <c r="J21" i="11"/>
  <c r="J25" i="11"/>
  <c r="J29" i="11"/>
  <c r="J30" i="11"/>
  <c r="F46" i="11"/>
  <c r="J22" i="11"/>
  <c r="J45" i="11"/>
  <c r="J53" i="11"/>
  <c r="K58" i="11"/>
  <c r="F54" i="11"/>
  <c r="I54" i="11" s="1"/>
  <c r="J2" i="11"/>
  <c r="I4" i="11"/>
  <c r="J6" i="11"/>
  <c r="J8" i="11"/>
  <c r="J10" i="11"/>
  <c r="J12" i="11"/>
  <c r="J38" i="11"/>
  <c r="J61" i="11"/>
  <c r="J11" i="11"/>
  <c r="J57" i="11"/>
  <c r="F8" i="11"/>
  <c r="I8" i="11" s="1"/>
  <c r="J3" i="11"/>
  <c r="J7" i="11"/>
  <c r="J33" i="11"/>
  <c r="J37" i="11"/>
  <c r="J14" i="11"/>
  <c r="J17" i="11"/>
  <c r="J4" i="11"/>
  <c r="J5" i="11"/>
  <c r="K3" i="11"/>
  <c r="K11" i="11"/>
  <c r="J16" i="11"/>
  <c r="F16" i="11"/>
  <c r="I18" i="11"/>
  <c r="J19" i="11"/>
  <c r="J24" i="11"/>
  <c r="F24" i="11"/>
  <c r="I26" i="11"/>
  <c r="J27" i="11"/>
  <c r="J32" i="11"/>
  <c r="F32" i="11"/>
  <c r="I34" i="11"/>
  <c r="J35" i="11"/>
  <c r="J40" i="11"/>
  <c r="F40" i="11"/>
  <c r="I42" i="11"/>
  <c r="J43" i="11"/>
  <c r="J48" i="11"/>
  <c r="F48" i="11"/>
  <c r="I50" i="11"/>
  <c r="J51" i="11"/>
  <c r="J56" i="11"/>
  <c r="F56" i="11"/>
  <c r="F5" i="11"/>
  <c r="F9" i="11"/>
  <c r="J9" i="11"/>
  <c r="F19" i="11"/>
  <c r="F27" i="11"/>
  <c r="F35" i="11"/>
  <c r="F43" i="11"/>
  <c r="F51" i="11"/>
  <c r="I58" i="11"/>
  <c r="J59" i="11"/>
  <c r="F2" i="11"/>
  <c r="F6" i="11"/>
  <c r="F10" i="11"/>
  <c r="I14" i="11"/>
  <c r="J15" i="11"/>
  <c r="J18" i="11"/>
  <c r="J20" i="11"/>
  <c r="F20" i="11"/>
  <c r="I22" i="11"/>
  <c r="J23" i="11"/>
  <c r="J26" i="11"/>
  <c r="J28" i="11"/>
  <c r="F28" i="11"/>
  <c r="I30" i="11"/>
  <c r="J31" i="11"/>
  <c r="J34" i="11"/>
  <c r="J36" i="11"/>
  <c r="F36" i="11"/>
  <c r="I38" i="11"/>
  <c r="J39" i="11"/>
  <c r="J42" i="11"/>
  <c r="J44" i="11"/>
  <c r="F44" i="11"/>
  <c r="I46" i="11"/>
  <c r="J47" i="11"/>
  <c r="J50" i="11"/>
  <c r="J52" i="11"/>
  <c r="F52" i="11"/>
  <c r="J55" i="11"/>
  <c r="K57" i="11"/>
  <c r="F59" i="11"/>
  <c r="K7" i="11"/>
  <c r="J13" i="11"/>
  <c r="F13" i="11"/>
  <c r="F15" i="11"/>
  <c r="F23" i="11"/>
  <c r="F31" i="11"/>
  <c r="F39" i="11"/>
  <c r="F47" i="11"/>
  <c r="F55" i="11"/>
  <c r="I57" i="11"/>
  <c r="J60" i="11"/>
  <c r="F60" i="11"/>
  <c r="F17" i="11"/>
  <c r="F21" i="11"/>
  <c r="F25" i="11"/>
  <c r="F29" i="11"/>
  <c r="F33" i="11"/>
  <c r="F37" i="11"/>
  <c r="F41" i="11"/>
  <c r="F45" i="11"/>
  <c r="F49" i="11"/>
  <c r="F53" i="11"/>
  <c r="H55" i="11" l="1"/>
  <c r="M55" i="11" s="1"/>
  <c r="H13" i="11"/>
  <c r="M13" i="11" s="1"/>
  <c r="H53" i="11"/>
  <c r="M53" i="11" s="1"/>
  <c r="H52" i="11"/>
  <c r="M52" i="11" s="1"/>
  <c r="H54" i="11"/>
  <c r="L54" i="11" s="1"/>
  <c r="H19" i="11"/>
  <c r="M19" i="11" s="1"/>
  <c r="I45" i="11"/>
  <c r="I39" i="11"/>
  <c r="H41" i="11"/>
  <c r="M41" i="11" s="1"/>
  <c r="H23" i="11"/>
  <c r="M23" i="11" s="1"/>
  <c r="H22" i="11"/>
  <c r="H25" i="11"/>
  <c r="M25" i="11" s="1"/>
  <c r="H20" i="11"/>
  <c r="M20" i="11" s="1"/>
  <c r="H24" i="11"/>
  <c r="M24" i="11" s="1"/>
  <c r="H21" i="11"/>
  <c r="M21" i="11" s="1"/>
  <c r="I20" i="11"/>
  <c r="I27" i="11"/>
  <c r="I25" i="11"/>
  <c r="I47" i="11"/>
  <c r="H39" i="11"/>
  <c r="M39" i="11" s="1"/>
  <c r="H29" i="11"/>
  <c r="M29" i="11" s="1"/>
  <c r="H15" i="11"/>
  <c r="M15" i="11" s="1"/>
  <c r="H5" i="11"/>
  <c r="M5" i="11" s="1"/>
  <c r="H6" i="11"/>
  <c r="M6" i="11" s="1"/>
  <c r="H2" i="11"/>
  <c r="M2" i="11" s="1"/>
  <c r="H4" i="11"/>
  <c r="H7" i="11"/>
  <c r="H3" i="11"/>
  <c r="I2" i="11"/>
  <c r="I35" i="11"/>
  <c r="H11" i="11"/>
  <c r="I48" i="11"/>
  <c r="H28" i="11"/>
  <c r="M28" i="11" s="1"/>
  <c r="I24" i="11"/>
  <c r="H10" i="11"/>
  <c r="M10" i="11" s="1"/>
  <c r="I53" i="11"/>
  <c r="I21" i="11"/>
  <c r="L23" i="11"/>
  <c r="I23" i="11"/>
  <c r="I52" i="11"/>
  <c r="H43" i="11"/>
  <c r="M43" i="11" s="1"/>
  <c r="I28" i="11"/>
  <c r="H8" i="11"/>
  <c r="I43" i="11"/>
  <c r="I40" i="11"/>
  <c r="I16" i="11"/>
  <c r="I29" i="11"/>
  <c r="H47" i="11"/>
  <c r="M47" i="11" s="1"/>
  <c r="H46" i="11"/>
  <c r="H48" i="11"/>
  <c r="M48" i="11" s="1"/>
  <c r="H45" i="11"/>
  <c r="M45" i="11" s="1"/>
  <c r="I44" i="11"/>
  <c r="H49" i="11"/>
  <c r="M49" i="11" s="1"/>
  <c r="H44" i="11"/>
  <c r="M44" i="11" s="1"/>
  <c r="I10" i="11"/>
  <c r="I9" i="11"/>
  <c r="H31" i="11"/>
  <c r="M31" i="11" s="1"/>
  <c r="H9" i="11"/>
  <c r="M9" i="11" s="1"/>
  <c r="I41" i="11"/>
  <c r="H17" i="11"/>
  <c r="M17" i="11" s="1"/>
  <c r="I15" i="11"/>
  <c r="H38" i="11"/>
  <c r="H14" i="11"/>
  <c r="H30" i="11"/>
  <c r="I37" i="11"/>
  <c r="L55" i="11"/>
  <c r="I55" i="11"/>
  <c r="I49" i="11"/>
  <c r="I33" i="11"/>
  <c r="I17" i="11"/>
  <c r="I60" i="11"/>
  <c r="I31" i="11"/>
  <c r="I13" i="11"/>
  <c r="I59" i="11"/>
  <c r="H40" i="11"/>
  <c r="M40" i="11" s="1"/>
  <c r="H42" i="11"/>
  <c r="I36" i="11"/>
  <c r="H16" i="11"/>
  <c r="M16" i="11" s="1"/>
  <c r="H18" i="11"/>
  <c r="H12" i="11"/>
  <c r="L6" i="11"/>
  <c r="I6" i="11"/>
  <c r="I51" i="11"/>
  <c r="L19" i="11"/>
  <c r="I19" i="11"/>
  <c r="I5" i="11"/>
  <c r="H59" i="11"/>
  <c r="M59" i="11" s="1"/>
  <c r="H58" i="11"/>
  <c r="I56" i="11"/>
  <c r="H56" i="11"/>
  <c r="M56" i="11" s="1"/>
  <c r="H60" i="11"/>
  <c r="M60" i="11" s="1"/>
  <c r="H57" i="11"/>
  <c r="H61" i="11"/>
  <c r="H50" i="11"/>
  <c r="H51" i="11"/>
  <c r="M51" i="11" s="1"/>
  <c r="H35" i="11"/>
  <c r="M35" i="11" s="1"/>
  <c r="H34" i="11"/>
  <c r="I32" i="11"/>
  <c r="H37" i="11"/>
  <c r="M37" i="11" s="1"/>
  <c r="H32" i="11"/>
  <c r="M32" i="11" s="1"/>
  <c r="H36" i="11"/>
  <c r="M36" i="11" s="1"/>
  <c r="H33" i="11"/>
  <c r="M33" i="11" s="1"/>
  <c r="H26" i="11"/>
  <c r="H27" i="11"/>
  <c r="M27" i="11" s="1"/>
  <c r="L52" i="11" l="1"/>
  <c r="L53" i="11"/>
  <c r="L13" i="11"/>
  <c r="L41" i="11"/>
  <c r="L29" i="11"/>
  <c r="L17" i="11"/>
  <c r="L31" i="11"/>
  <c r="M54" i="11"/>
  <c r="L15" i="11"/>
  <c r="L21" i="11"/>
  <c r="L49" i="11"/>
  <c r="L9" i="11"/>
  <c r="L40" i="11"/>
  <c r="L24" i="11"/>
  <c r="L20" i="11"/>
  <c r="L35" i="11"/>
  <c r="L37" i="11"/>
  <c r="L2" i="11"/>
  <c r="L50" i="11"/>
  <c r="M50" i="11"/>
  <c r="M38" i="11"/>
  <c r="L38" i="11"/>
  <c r="M3" i="11"/>
  <c r="L3" i="11"/>
  <c r="M34" i="11"/>
  <c r="L34" i="11"/>
  <c r="L56" i="11"/>
  <c r="L12" i="11"/>
  <c r="M12" i="11"/>
  <c r="L59" i="11"/>
  <c r="M8" i="11"/>
  <c r="L8" i="11"/>
  <c r="M22" i="11"/>
  <c r="L22" i="11"/>
  <c r="M26" i="11"/>
  <c r="L26" i="11"/>
  <c r="L61" i="11"/>
  <c r="M61" i="11"/>
  <c r="L5" i="11"/>
  <c r="L51" i="11"/>
  <c r="M18" i="11"/>
  <c r="L18" i="11"/>
  <c r="M42" i="11"/>
  <c r="L42" i="11"/>
  <c r="L33" i="11"/>
  <c r="M30" i="11"/>
  <c r="L30" i="11"/>
  <c r="L10" i="11"/>
  <c r="M46" i="11"/>
  <c r="L46" i="11"/>
  <c r="L16" i="11"/>
  <c r="L4" i="11"/>
  <c r="M4" i="11"/>
  <c r="L47" i="11"/>
  <c r="L27" i="11"/>
  <c r="L45" i="11"/>
  <c r="L36" i="11"/>
  <c r="L48" i="11"/>
  <c r="L7" i="11"/>
  <c r="M7" i="11"/>
  <c r="L39" i="11"/>
  <c r="L32" i="11"/>
  <c r="L57" i="11"/>
  <c r="M57" i="11"/>
  <c r="L58" i="11"/>
  <c r="M58" i="11"/>
  <c r="L60" i="11"/>
  <c r="M14" i="11"/>
  <c r="L14" i="11"/>
  <c r="L44" i="11"/>
  <c r="L43" i="11"/>
  <c r="L28" i="11"/>
  <c r="M11" i="11"/>
  <c r="L11" i="11"/>
  <c r="L25" i="11"/>
  <c r="J2" i="8" l="1"/>
  <c r="J43" i="8"/>
  <c r="J42" i="8"/>
  <c r="J41" i="8"/>
  <c r="J40" i="8"/>
  <c r="J39" i="8"/>
  <c r="J38" i="8"/>
  <c r="J37" i="8"/>
  <c r="J36" i="8"/>
  <c r="J35" i="8"/>
  <c r="J34" i="8"/>
  <c r="J33" i="8"/>
  <c r="J32" i="8"/>
  <c r="J31" i="8"/>
  <c r="J30" i="8"/>
  <c r="J29" i="8"/>
  <c r="J28" i="8"/>
  <c r="J27" i="8"/>
  <c r="J26" i="8"/>
  <c r="J25" i="8"/>
  <c r="J24" i="8"/>
  <c r="J23" i="8"/>
  <c r="J22" i="8"/>
  <c r="J21" i="8"/>
  <c r="J20" i="8"/>
  <c r="J19" i="8"/>
  <c r="J18" i="8"/>
  <c r="J17" i="8"/>
  <c r="J16" i="8"/>
  <c r="J15" i="8"/>
  <c r="J14" i="8"/>
  <c r="J13" i="8"/>
  <c r="J12" i="8"/>
  <c r="J11" i="8"/>
  <c r="J10" i="8"/>
  <c r="J9" i="8"/>
  <c r="J8" i="8"/>
  <c r="J7" i="8"/>
  <c r="J6" i="8"/>
  <c r="J5" i="8"/>
  <c r="J4" i="8"/>
  <c r="J3" i="8"/>
</calcChain>
</file>

<file path=xl/sharedStrings.xml><?xml version="1.0" encoding="utf-8"?>
<sst xmlns="http://schemas.openxmlformats.org/spreadsheetml/2006/main" count="438" uniqueCount="133">
  <si>
    <t>Landuse</t>
  </si>
  <si>
    <t>All</t>
  </si>
  <si>
    <t>Desert</t>
  </si>
  <si>
    <t>Shrubland</t>
  </si>
  <si>
    <t>Forest</t>
  </si>
  <si>
    <t>Thicket</t>
  </si>
  <si>
    <t>Grassland</t>
  </si>
  <si>
    <t>Fynbos</t>
  </si>
  <si>
    <t>Settlements: dense urban</t>
  </si>
  <si>
    <t xml:space="preserve">Settlements: mixed </t>
  </si>
  <si>
    <t>Timber</t>
  </si>
  <si>
    <t>Tree crops: low intensity</t>
  </si>
  <si>
    <t>Tree crops: med-high intensity</t>
  </si>
  <si>
    <t>Crops: low intensity</t>
  </si>
  <si>
    <t>Crops: med-high intensity</t>
  </si>
  <si>
    <t>Untransformed: near-natural</t>
  </si>
  <si>
    <t>Protected</t>
  </si>
  <si>
    <t>Biome</t>
  </si>
  <si>
    <t>Pixels</t>
  </si>
  <si>
    <t>Average BII of Landuse</t>
  </si>
  <si>
    <t>Remaining BI</t>
  </si>
  <si>
    <t>Lost BII</t>
  </si>
  <si>
    <t>Total BII Pixels</t>
  </si>
  <si>
    <t>Total Sum of Lost BI</t>
  </si>
  <si>
    <t>Net Impact on Africa's Biodiversity Intactness</t>
  </si>
  <si>
    <t>Remaining bii</t>
  </si>
  <si>
    <t>Contribution to realized biodiversity loss</t>
  </si>
  <si>
    <t>Contribution to remaining biodiversity</t>
  </si>
  <si>
    <t xml:space="preserve"> </t>
  </si>
  <si>
    <t>Untransformed: intensive rangelands</t>
  </si>
  <si>
    <t>Caesalpinioid-miombo humid savanna</t>
  </si>
  <si>
    <t xml:space="preserve">Mixed-acacia savanna </t>
  </si>
  <si>
    <t>Mosaic</t>
  </si>
  <si>
    <t xml:space="preserve">Thicket </t>
  </si>
  <si>
    <t>Code</t>
  </si>
  <si>
    <t>Settlement</t>
  </si>
  <si>
    <t>Tree crop</t>
  </si>
  <si>
    <t>Crop</t>
  </si>
  <si>
    <t>BII</t>
  </si>
  <si>
    <t>Transformed land use</t>
  </si>
  <si>
    <t>Botswana</t>
  </si>
  <si>
    <t>BW</t>
  </si>
  <si>
    <t>Namibia</t>
  </si>
  <si>
    <t>NA</t>
  </si>
  <si>
    <t>Somalia</t>
  </si>
  <si>
    <t>SO</t>
  </si>
  <si>
    <t>Angola</t>
  </si>
  <si>
    <t>AO</t>
  </si>
  <si>
    <t>Mozambique</t>
  </si>
  <si>
    <t>MZ</t>
  </si>
  <si>
    <t>Mauritania</t>
  </si>
  <si>
    <t>MR</t>
  </si>
  <si>
    <t>Chad</t>
  </si>
  <si>
    <t>TD</t>
  </si>
  <si>
    <t>DR Congo</t>
  </si>
  <si>
    <t>CD</t>
  </si>
  <si>
    <t>Eritrea</t>
  </si>
  <si>
    <t>ER</t>
  </si>
  <si>
    <t>Central African Republic</t>
  </si>
  <si>
    <t>CF</t>
  </si>
  <si>
    <t>Equatorial Guinea</t>
  </si>
  <si>
    <t>GQ</t>
  </si>
  <si>
    <t>Republic of Congo</t>
  </si>
  <si>
    <t>CG</t>
  </si>
  <si>
    <t>South Sudan</t>
  </si>
  <si>
    <t>SS</t>
  </si>
  <si>
    <t>Côte d'Ivoire</t>
  </si>
  <si>
    <t>CI</t>
  </si>
  <si>
    <t>Gabon</t>
  </si>
  <si>
    <t>GA</t>
  </si>
  <si>
    <t>Liberia</t>
  </si>
  <si>
    <t>LR</t>
  </si>
  <si>
    <t>Niger</t>
  </si>
  <si>
    <t>NE</t>
  </si>
  <si>
    <t>Eswatini</t>
  </si>
  <si>
    <t>SZ</t>
  </si>
  <si>
    <t>Zambia</t>
  </si>
  <si>
    <t>ZM</t>
  </si>
  <si>
    <t>Sudan</t>
  </si>
  <si>
    <t>SD</t>
  </si>
  <si>
    <t>Ethiopia</t>
  </si>
  <si>
    <t>ET</t>
  </si>
  <si>
    <t>Sierra Leone</t>
  </si>
  <si>
    <t>SL</t>
  </si>
  <si>
    <t>Mali</t>
  </si>
  <si>
    <t>ML</t>
  </si>
  <si>
    <t>South Africa</t>
  </si>
  <si>
    <t>ZA</t>
  </si>
  <si>
    <t>Zimbabwe</t>
  </si>
  <si>
    <t>ZW</t>
  </si>
  <si>
    <t>Lesotho</t>
  </si>
  <si>
    <t>LS</t>
  </si>
  <si>
    <t>Guinea-Bissau</t>
  </si>
  <si>
    <t>GW</t>
  </si>
  <si>
    <t>Guinea</t>
  </si>
  <si>
    <t>GN</t>
  </si>
  <si>
    <t>Tanzania</t>
  </si>
  <si>
    <t>TZ</t>
  </si>
  <si>
    <t>Senegal</t>
  </si>
  <si>
    <t>SN</t>
  </si>
  <si>
    <t>Cameroon</t>
  </si>
  <si>
    <t>CM</t>
  </si>
  <si>
    <t>Kenya</t>
  </si>
  <si>
    <t>KE</t>
  </si>
  <si>
    <t>Benin</t>
  </si>
  <si>
    <t>BJ</t>
  </si>
  <si>
    <t>Togo</t>
  </si>
  <si>
    <t>TG</t>
  </si>
  <si>
    <t>Uganda</t>
  </si>
  <si>
    <t>UG</t>
  </si>
  <si>
    <t>Ghana</t>
  </si>
  <si>
    <t>GH</t>
  </si>
  <si>
    <t>Malawi</t>
  </si>
  <si>
    <t>MW</t>
  </si>
  <si>
    <t>Burkina Faso</t>
  </si>
  <si>
    <t>BF</t>
  </si>
  <si>
    <t>Gambia</t>
  </si>
  <si>
    <t>GM</t>
  </si>
  <si>
    <t>Burundi</t>
  </si>
  <si>
    <t>BI</t>
  </si>
  <si>
    <t>Nigeria</t>
  </si>
  <si>
    <t>NG</t>
  </si>
  <si>
    <t>Rwanda</t>
  </si>
  <si>
    <t>RW</t>
  </si>
  <si>
    <t>Country</t>
  </si>
  <si>
    <t>Untransformed</t>
  </si>
  <si>
    <t>Settlements</t>
  </si>
  <si>
    <t xml:space="preserve">Timber </t>
  </si>
  <si>
    <t>Tree crops</t>
  </si>
  <si>
    <t>Crops</t>
  </si>
  <si>
    <t>Miombo</t>
  </si>
  <si>
    <t>Mixed-Acacia Savanna</t>
  </si>
  <si>
    <t>Contribution to extent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</si>
</sst>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Lucida Grande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1" applyFont="1"/>
    <xf numFmtId="0" fontId="3" fillId="0" borderId="0" xfId="1" applyFont="1"/>
    <xf numFmtId="10" fontId="3" fillId="0" borderId="0" xfId="2" applyNumberFormat="1" applyFont="1"/>
    <xf numFmtId="0" fontId="3" fillId="0" borderId="1" xfId="1" applyFont="1" applyBorder="1"/>
    <xf numFmtId="0" fontId="0" fillId="0" borderId="0" xfId="0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/>
    </xf>
    <xf numFmtId="1" fontId="0" fillId="0" borderId="0" xfId="0" applyNumberFormat="1"/>
    <xf numFmtId="0" fontId="4" fillId="0" borderId="0" xfId="0" applyFont="1" applyAlignment="1">
      <alignment wrapText="1"/>
    </xf>
    <xf numFmtId="0" fontId="5" fillId="0" borderId="0" xfId="0" applyFont="1"/>
    <xf numFmtId="0" fontId="4" fillId="0" borderId="0" xfId="0" applyFont="1"/>
    <xf numFmtId="0" fontId="4" fillId="0" borderId="0" xfId="1" applyFont="1" applyAlignment="1">
      <alignment wrapText="1"/>
    </xf>
    <xf numFmtId="0" fontId="5" fillId="0" borderId="0" xfId="1" applyFont="1"/>
    <xf numFmtId="0" fontId="4" fillId="0" borderId="0" xfId="1" applyFont="1"/>
    <xf numFmtId="1" fontId="4" fillId="0" borderId="0" xfId="0" applyNumberFormat="1" applyFont="1"/>
  </cellXfs>
  <cellStyles count="3">
    <cellStyle name="Normal" xfId="0" builtinId="0"/>
    <cellStyle name="Normal 2" xfId="1" xr:uid="{022EF0BE-4A7D-414F-9599-3D6C16BE69FE}"/>
    <cellStyle name="Percent 2" xfId="2" xr:uid="{B1ACB530-50BE-41B8-92C9-03F689AE67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6F2C7-04EE-457C-9817-C6A04F961C24}">
  <dimension ref="A1:X1048536"/>
  <sheetViews>
    <sheetView tabSelected="1" zoomScaleNormal="100" workbookViewId="0"/>
  </sheetViews>
  <sheetFormatPr defaultColWidth="12.5703125" defaultRowHeight="15"/>
  <cols>
    <col min="2" max="2" width="22.28515625" customWidth="1"/>
    <col min="8" max="8" width="18.42578125" bestFit="1" customWidth="1"/>
    <col min="9" max="9" width="21.42578125" bestFit="1" customWidth="1"/>
    <col min="12" max="12" width="22.5703125" bestFit="1" customWidth="1"/>
    <col min="13" max="13" width="22.140625" customWidth="1"/>
    <col min="16" max="16" width="15.85546875" customWidth="1"/>
    <col min="17" max="17" width="8" customWidth="1"/>
  </cols>
  <sheetData>
    <row r="1" spans="1:24" s="11" customFormat="1" ht="30">
      <c r="A1" s="9" t="s">
        <v>17</v>
      </c>
      <c r="B1" s="10" t="s">
        <v>0</v>
      </c>
      <c r="C1" s="9" t="s">
        <v>18</v>
      </c>
      <c r="D1" s="9" t="s">
        <v>19</v>
      </c>
      <c r="E1" s="9" t="s">
        <v>20</v>
      </c>
      <c r="F1" s="9" t="s">
        <v>21</v>
      </c>
      <c r="G1" s="9" t="s">
        <v>22</v>
      </c>
      <c r="H1" s="9" t="s">
        <v>23</v>
      </c>
      <c r="I1" s="9" t="s">
        <v>24</v>
      </c>
      <c r="J1" s="9" t="s">
        <v>25</v>
      </c>
      <c r="K1" s="9" t="s">
        <v>132</v>
      </c>
      <c r="L1" s="9" t="s">
        <v>26</v>
      </c>
      <c r="M1" s="9" t="s">
        <v>27</v>
      </c>
    </row>
    <row r="2" spans="1:24">
      <c r="A2" t="s">
        <v>1</v>
      </c>
      <c r="B2" t="s">
        <v>126</v>
      </c>
      <c r="C2">
        <v>1457</v>
      </c>
      <c r="D2">
        <v>0.33977418303306023</v>
      </c>
      <c r="E2">
        <f>D2*C2</f>
        <v>495.05098467916878</v>
      </c>
      <c r="F2">
        <f>C2-E2</f>
        <v>961.94901532083122</v>
      </c>
      <c r="G2">
        <f>SUM(C2:C7)</f>
        <v>317719</v>
      </c>
      <c r="H2">
        <f>SUM(F2:F7)</f>
        <v>77716.375632548021</v>
      </c>
      <c r="I2" s="3">
        <f>F2/G2</f>
        <v>3.027672299487381E-3</v>
      </c>
      <c r="J2" s="3">
        <f>E2/G2</f>
        <v>1.5581409505857969E-3</v>
      </c>
      <c r="K2" s="3">
        <f>C2/G2</f>
        <v>4.5858132500731777E-3</v>
      </c>
      <c r="L2" s="3">
        <f t="shared" ref="L2:L61" si="0">F2/H2</f>
        <v>1.2377687552865783E-2</v>
      </c>
      <c r="M2" s="3">
        <f>E2/(G2-H2)</f>
        <v>2.0626898809290905E-3</v>
      </c>
      <c r="N2" s="3"/>
    </row>
    <row r="3" spans="1:24">
      <c r="A3" t="s">
        <v>1</v>
      </c>
      <c r="B3" t="s">
        <v>127</v>
      </c>
      <c r="C3">
        <v>645</v>
      </c>
      <c r="D3">
        <v>0.28947674468999235</v>
      </c>
      <c r="E3">
        <f t="shared" ref="E3:E61" si="1">D3*C3</f>
        <v>186.71250032504506</v>
      </c>
      <c r="F3">
        <f t="shared" ref="F3:F61" si="2">C3-E3</f>
        <v>458.28749967495492</v>
      </c>
      <c r="G3">
        <f>SUM(C2:C7)</f>
        <v>317719</v>
      </c>
      <c r="H3">
        <f>SUM(F2:F7)</f>
        <v>77716.375632548021</v>
      </c>
      <c r="I3" s="3">
        <f>F3/G3</f>
        <v>1.4424302596790085E-3</v>
      </c>
      <c r="J3" s="3">
        <f t="shared" ref="J3:J61" si="3">E3/G3</f>
        <v>5.876655167775458E-4</v>
      </c>
      <c r="K3" s="3">
        <f t="shared" ref="K3:K61" si="4">C3/G3</f>
        <v>2.0300957764565544E-3</v>
      </c>
      <c r="L3" s="3">
        <f t="shared" si="0"/>
        <v>5.8969232152795061E-3</v>
      </c>
      <c r="M3" s="3">
        <f>E3/(G3-H3)</f>
        <v>7.7796024446458558E-4</v>
      </c>
      <c r="N3" s="3"/>
      <c r="S3" s="6"/>
      <c r="T3" s="6"/>
      <c r="U3" s="6"/>
      <c r="V3" s="6"/>
      <c r="W3" s="6"/>
      <c r="X3" s="6"/>
    </row>
    <row r="4" spans="1:24">
      <c r="A4" t="s">
        <v>1</v>
      </c>
      <c r="B4" t="s">
        <v>128</v>
      </c>
      <c r="C4">
        <v>160</v>
      </c>
      <c r="D4">
        <v>0.43045064971569724</v>
      </c>
      <c r="E4">
        <f t="shared" si="1"/>
        <v>68.872103954511559</v>
      </c>
      <c r="F4">
        <f t="shared" si="2"/>
        <v>91.127896045488441</v>
      </c>
      <c r="G4">
        <f>SUM(C2:C7)</f>
        <v>317719</v>
      </c>
      <c r="H4">
        <f>SUM(F2:F7)</f>
        <v>77716.375632548021</v>
      </c>
      <c r="I4" s="3">
        <f t="shared" ref="I4:I61" si="5">F4/G4</f>
        <v>2.8681915795243103E-4</v>
      </c>
      <c r="J4" s="3">
        <f t="shared" si="3"/>
        <v>2.1677049202128786E-4</v>
      </c>
      <c r="K4" s="3">
        <f t="shared" si="4"/>
        <v>5.0358964997371887E-4</v>
      </c>
      <c r="L4" s="3">
        <f t="shared" si="0"/>
        <v>1.1725700703845434E-3</v>
      </c>
      <c r="M4" s="3">
        <f t="shared" ref="M4:M61" si="6">E4/(G4-H4)</f>
        <v>2.8696396189845856E-4</v>
      </c>
      <c r="N4" s="3"/>
      <c r="S4" s="6"/>
      <c r="T4" s="6"/>
      <c r="U4" s="6"/>
      <c r="V4" s="6"/>
      <c r="W4" s="6"/>
      <c r="X4" s="6"/>
    </row>
    <row r="5" spans="1:24">
      <c r="A5" t="s">
        <v>1</v>
      </c>
      <c r="B5" t="s">
        <v>129</v>
      </c>
      <c r="C5">
        <v>43292</v>
      </c>
      <c r="D5">
        <v>0.48201844489821133</v>
      </c>
      <c r="E5">
        <f t="shared" si="1"/>
        <v>20867.542516533365</v>
      </c>
      <c r="F5">
        <f t="shared" si="2"/>
        <v>22424.457483466635</v>
      </c>
      <c r="G5">
        <f>SUM(C2:C7)</f>
        <v>317719</v>
      </c>
      <c r="H5">
        <f>SUM(F2:F7)</f>
        <v>77716.375632548021</v>
      </c>
      <c r="I5" s="3">
        <f t="shared" si="5"/>
        <v>7.0579529343434408E-2</v>
      </c>
      <c r="J5" s="3">
        <f t="shared" si="3"/>
        <v>6.5679240198204591E-2</v>
      </c>
      <c r="K5" s="3">
        <f t="shared" si="4"/>
        <v>0.13625876954163899</v>
      </c>
      <c r="L5" s="3">
        <f t="shared" si="0"/>
        <v>0.28854224480940871</v>
      </c>
      <c r="M5" s="3">
        <f t="shared" si="6"/>
        <v>8.6947143063671101E-2</v>
      </c>
      <c r="N5" s="3"/>
      <c r="O5" s="6"/>
      <c r="P5" s="6"/>
      <c r="Q5" s="6"/>
      <c r="R5" s="6" t="s">
        <v>28</v>
      </c>
      <c r="S5" s="6"/>
      <c r="T5" s="6"/>
      <c r="U5" s="6"/>
      <c r="V5" s="6"/>
      <c r="W5" s="6"/>
      <c r="X5" s="6"/>
    </row>
    <row r="6" spans="1:24">
      <c r="A6" t="s">
        <v>1</v>
      </c>
      <c r="B6" t="s">
        <v>16</v>
      </c>
      <c r="C6">
        <v>18728</v>
      </c>
      <c r="D6">
        <v>0.95160356085528053</v>
      </c>
      <c r="E6">
        <f t="shared" si="1"/>
        <v>17821.631487697694</v>
      </c>
      <c r="F6">
        <f t="shared" si="2"/>
        <v>906.36851230230604</v>
      </c>
      <c r="G6">
        <f>SUM(C2:C7)</f>
        <v>317719</v>
      </c>
      <c r="H6">
        <f>SUM(F2:F7)</f>
        <v>77716.375632548021</v>
      </c>
      <c r="I6" s="3">
        <f t="shared" si="5"/>
        <v>2.8527362616094917E-3</v>
      </c>
      <c r="J6" s="3">
        <f t="shared" si="3"/>
        <v>5.609243226781431E-2</v>
      </c>
      <c r="K6" s="3">
        <f t="shared" si="4"/>
        <v>5.8945168529423796E-2</v>
      </c>
      <c r="L6" s="3">
        <f t="shared" si="0"/>
        <v>1.1662516489288188E-2</v>
      </c>
      <c r="M6" s="3">
        <f t="shared" si="6"/>
        <v>7.4255985886271747E-2</v>
      </c>
      <c r="N6" s="3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>
      <c r="A7" t="s">
        <v>1</v>
      </c>
      <c r="B7" t="s">
        <v>125</v>
      </c>
      <c r="C7">
        <v>253437</v>
      </c>
      <c r="D7">
        <v>0.79137148393589807</v>
      </c>
      <c r="E7">
        <f t="shared" si="1"/>
        <v>200562.81477426219</v>
      </c>
      <c r="F7">
        <f t="shared" si="2"/>
        <v>52874.185225737805</v>
      </c>
      <c r="G7">
        <f>SUM(C2:C7)</f>
        <v>317719</v>
      </c>
      <c r="H7">
        <f>SUM(F2:F7)</f>
        <v>77716.375632548021</v>
      </c>
      <c r="I7" s="3">
        <f>F7/G7</f>
        <v>0.16641807769046801</v>
      </c>
      <c r="J7" s="3">
        <f t="shared" si="3"/>
        <v>0.63125848556196573</v>
      </c>
      <c r="K7" s="3">
        <f t="shared" si="4"/>
        <v>0.79767656325243375</v>
      </c>
      <c r="L7" s="3">
        <f t="shared" si="0"/>
        <v>0.6803480578627733</v>
      </c>
      <c r="M7" s="3">
        <f t="shared" si="6"/>
        <v>0.83566925696276495</v>
      </c>
      <c r="N7" s="3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>
      <c r="A8" t="s">
        <v>4</v>
      </c>
      <c r="B8" t="s">
        <v>126</v>
      </c>
      <c r="C8">
        <v>484</v>
      </c>
      <c r="D8">
        <v>0.3228673465545488</v>
      </c>
      <c r="E8">
        <f t="shared" si="1"/>
        <v>156.26779573240162</v>
      </c>
      <c r="F8">
        <f t="shared" si="2"/>
        <v>327.73220426759838</v>
      </c>
      <c r="G8">
        <f>SUM(C8:C13)</f>
        <v>46142</v>
      </c>
      <c r="H8">
        <f>SUM(F8:F13)</f>
        <v>12592.554622831769</v>
      </c>
      <c r="I8" s="3">
        <f t="shared" si="5"/>
        <v>7.1026874489098519E-3</v>
      </c>
      <c r="J8" s="3">
        <f t="shared" si="3"/>
        <v>3.3866714865502497E-3</v>
      </c>
      <c r="K8" s="3">
        <f t="shared" si="4"/>
        <v>1.0489358935460101E-2</v>
      </c>
      <c r="L8" s="3">
        <f t="shared" si="0"/>
        <v>2.6025871166235143E-2</v>
      </c>
      <c r="M8" s="3">
        <f t="shared" si="6"/>
        <v>4.6578354418564619E-3</v>
      </c>
      <c r="N8" s="3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>
      <c r="A9" t="s">
        <v>4</v>
      </c>
      <c r="B9" t="s">
        <v>127</v>
      </c>
      <c r="C9">
        <v>150</v>
      </c>
      <c r="D9">
        <v>0.33611416159237184</v>
      </c>
      <c r="E9">
        <f t="shared" si="1"/>
        <v>50.417124238855777</v>
      </c>
      <c r="F9">
        <f t="shared" si="2"/>
        <v>99.582875761144223</v>
      </c>
      <c r="G9">
        <f>SUM(C8:C13)</f>
        <v>46142</v>
      </c>
      <c r="H9">
        <f>SUM(F8:F13)</f>
        <v>12592.554622831769</v>
      </c>
      <c r="I9" s="3">
        <f t="shared" si="5"/>
        <v>2.158182908437957E-3</v>
      </c>
      <c r="J9" s="3">
        <f t="shared" si="3"/>
        <v>1.0926514723864544E-3</v>
      </c>
      <c r="K9" s="3">
        <f t="shared" si="4"/>
        <v>3.2508343808244117E-3</v>
      </c>
      <c r="L9" s="3">
        <f t="shared" si="0"/>
        <v>7.908075743470579E-3</v>
      </c>
      <c r="M9" s="3">
        <f t="shared" si="6"/>
        <v>1.5027707216038418E-3</v>
      </c>
      <c r="N9" s="6"/>
      <c r="O9" s="6"/>
      <c r="P9" s="6"/>
      <c r="Q9" s="6"/>
      <c r="R9" s="6"/>
      <c r="S9" s="6"/>
      <c r="T9" s="6"/>
      <c r="U9" s="6"/>
      <c r="V9" s="6"/>
      <c r="W9" s="6"/>
    </row>
    <row r="10" spans="1:24">
      <c r="A10" t="s">
        <v>4</v>
      </c>
      <c r="B10" t="s">
        <v>128</v>
      </c>
      <c r="C10">
        <v>116</v>
      </c>
      <c r="D10">
        <v>0.45076607011738179</v>
      </c>
      <c r="E10">
        <f t="shared" si="1"/>
        <v>52.288864133616286</v>
      </c>
      <c r="F10">
        <f t="shared" si="2"/>
        <v>63.711135866383714</v>
      </c>
      <c r="G10">
        <f>SUM(C8:C13)</f>
        <v>46142</v>
      </c>
      <c r="H10">
        <f>SUM(F8:F13)</f>
        <v>12592.554622831769</v>
      </c>
      <c r="I10" s="3">
        <f t="shared" si="5"/>
        <v>1.3807623394387698E-3</v>
      </c>
      <c r="J10" s="3">
        <f t="shared" si="3"/>
        <v>1.1332162483987751E-3</v>
      </c>
      <c r="K10" s="3">
        <f t="shared" si="4"/>
        <v>2.5139785878375452E-3</v>
      </c>
      <c r="L10" s="3">
        <f t="shared" si="0"/>
        <v>5.0594289859873234E-3</v>
      </c>
      <c r="M10" s="3">
        <f t="shared" si="6"/>
        <v>1.5585612085617664E-3</v>
      </c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4">
      <c r="A11" t="s">
        <v>4</v>
      </c>
      <c r="B11" t="s">
        <v>129</v>
      </c>
      <c r="C11">
        <v>2613</v>
      </c>
      <c r="D11">
        <v>0.43476288837964394</v>
      </c>
      <c r="E11">
        <f t="shared" si="1"/>
        <v>1136.0354273360097</v>
      </c>
      <c r="F11">
        <f t="shared" si="2"/>
        <v>1476.9645726639903</v>
      </c>
      <c r="G11">
        <f>SUM(C8:C13)</f>
        <v>46142</v>
      </c>
      <c r="H11">
        <f>SUM(F8:F13)</f>
        <v>12592.554622831769</v>
      </c>
      <c r="I11" s="3">
        <f t="shared" si="5"/>
        <v>3.2009114747171566E-2</v>
      </c>
      <c r="J11" s="3">
        <f t="shared" si="3"/>
        <v>2.4620420166789687E-2</v>
      </c>
      <c r="K11" s="3">
        <f t="shared" si="4"/>
        <v>5.6629534913961249E-2</v>
      </c>
      <c r="L11" s="3">
        <f t="shared" si="0"/>
        <v>0.11728871677761726</v>
      </c>
      <c r="M11" s="3">
        <f t="shared" si="6"/>
        <v>3.3861526310331444E-2</v>
      </c>
      <c r="O11" s="6"/>
      <c r="P11" s="6"/>
      <c r="Q11" s="6"/>
      <c r="R11" s="6"/>
      <c r="S11" s="6"/>
      <c r="T11" s="6"/>
      <c r="U11" s="6"/>
      <c r="V11" s="6"/>
      <c r="W11" s="6"/>
    </row>
    <row r="12" spans="1:24">
      <c r="A12" t="s">
        <v>4</v>
      </c>
      <c r="B12" t="s">
        <v>16</v>
      </c>
      <c r="C12">
        <v>2824</v>
      </c>
      <c r="D12">
        <v>0.90528930400228202</v>
      </c>
      <c r="E12">
        <f t="shared" si="1"/>
        <v>2556.5369945024445</v>
      </c>
      <c r="F12">
        <f t="shared" si="2"/>
        <v>267.46300549755551</v>
      </c>
      <c r="G12">
        <f>SUM(C8:C13)</f>
        <v>46142</v>
      </c>
      <c r="H12">
        <f>SUM(F8:F13)</f>
        <v>12592.554622831769</v>
      </c>
      <c r="I12" s="3">
        <f t="shared" si="5"/>
        <v>5.7965195591338807E-3</v>
      </c>
      <c r="J12" s="3">
        <f t="shared" si="3"/>
        <v>5.5405855717187043E-2</v>
      </c>
      <c r="K12" s="3">
        <f t="shared" si="4"/>
        <v>6.1202375276320921E-2</v>
      </c>
      <c r="L12" s="3">
        <f t="shared" si="0"/>
        <v>2.1239773303235385E-2</v>
      </c>
      <c r="M12" s="3">
        <f t="shared" si="6"/>
        <v>7.6202064319139909E-2</v>
      </c>
      <c r="O12" s="6"/>
      <c r="P12" s="6"/>
      <c r="Q12" s="6"/>
      <c r="R12" s="6"/>
      <c r="S12" s="6"/>
      <c r="T12" s="6"/>
      <c r="U12" s="6"/>
      <c r="V12" s="6"/>
      <c r="W12" s="6"/>
    </row>
    <row r="13" spans="1:24">
      <c r="A13" t="s">
        <v>4</v>
      </c>
      <c r="B13" t="s">
        <v>125</v>
      </c>
      <c r="C13">
        <v>39955</v>
      </c>
      <c r="D13">
        <v>0.74078085774558644</v>
      </c>
      <c r="E13">
        <f t="shared" si="1"/>
        <v>29597.899171224904</v>
      </c>
      <c r="F13">
        <f t="shared" si="2"/>
        <v>10357.100828775096</v>
      </c>
      <c r="G13">
        <f>SUM(C8:C13)</f>
        <v>46142</v>
      </c>
      <c r="H13">
        <f>SUM(F8:F13)</f>
        <v>12592.554622831769</v>
      </c>
      <c r="I13" s="3">
        <f t="shared" si="5"/>
        <v>0.22446146306564727</v>
      </c>
      <c r="J13" s="3">
        <f t="shared" si="3"/>
        <v>0.6414524548399485</v>
      </c>
      <c r="K13" s="3">
        <f t="shared" si="4"/>
        <v>0.8659139179055958</v>
      </c>
      <c r="L13" s="3">
        <f t="shared" si="0"/>
        <v>0.82247813402345427</v>
      </c>
      <c r="M13" s="3">
        <f t="shared" si="6"/>
        <v>0.8822172419985066</v>
      </c>
      <c r="O13" s="6"/>
      <c r="P13" s="6"/>
      <c r="Q13" s="6"/>
      <c r="R13" s="6"/>
      <c r="S13" s="6"/>
      <c r="T13" s="6"/>
      <c r="U13" s="6"/>
      <c r="V13" s="6"/>
      <c r="W13" s="6"/>
    </row>
    <row r="14" spans="1:24">
      <c r="A14" t="s">
        <v>130</v>
      </c>
      <c r="B14" t="s">
        <v>126</v>
      </c>
      <c r="C14">
        <v>265</v>
      </c>
      <c r="D14">
        <v>0.39504519458026238</v>
      </c>
      <c r="E14">
        <f t="shared" si="1"/>
        <v>104.68697656376953</v>
      </c>
      <c r="F14">
        <f t="shared" si="2"/>
        <v>160.31302343623048</v>
      </c>
      <c r="G14">
        <f>SUM(C14:C19)</f>
        <v>92163</v>
      </c>
      <c r="H14">
        <f>SUM(F14:F19)</f>
        <v>23750.485493737891</v>
      </c>
      <c r="I14" s="3">
        <f t="shared" si="5"/>
        <v>1.7394510100173658E-3</v>
      </c>
      <c r="J14" s="3">
        <f t="shared" si="3"/>
        <v>1.1358894194391407E-3</v>
      </c>
      <c r="K14" s="3">
        <f t="shared" si="4"/>
        <v>2.8753404294565065E-3</v>
      </c>
      <c r="L14" s="3">
        <f t="shared" si="0"/>
        <v>6.749884059359502E-3</v>
      </c>
      <c r="M14" s="3">
        <f t="shared" si="6"/>
        <v>1.5302313811925016E-3</v>
      </c>
    </row>
    <row r="15" spans="1:24">
      <c r="A15" t="s">
        <v>130</v>
      </c>
      <c r="B15" t="s">
        <v>127</v>
      </c>
      <c r="C15">
        <v>85</v>
      </c>
      <c r="D15">
        <v>0.3140517058409521</v>
      </c>
      <c r="E15">
        <f t="shared" si="1"/>
        <v>26.694394996480927</v>
      </c>
      <c r="F15">
        <f t="shared" si="2"/>
        <v>58.305605003519076</v>
      </c>
      <c r="G15">
        <f>SUM(C14:C19)</f>
        <v>92163</v>
      </c>
      <c r="H15">
        <f>SUM(F14:F19)</f>
        <v>23750.485493737891</v>
      </c>
      <c r="I15" s="3">
        <f t="shared" si="5"/>
        <v>6.3263571068128291E-4</v>
      </c>
      <c r="J15" s="3">
        <f t="shared" si="3"/>
        <v>2.896432949934456E-4</v>
      </c>
      <c r="K15" s="3">
        <f t="shared" si="4"/>
        <v>9.2227900567472851E-4</v>
      </c>
      <c r="L15" s="3">
        <f t="shared" si="0"/>
        <v>2.4549226591133082E-3</v>
      </c>
      <c r="M15" s="3">
        <f t="shared" si="6"/>
        <v>3.901975419137308E-4</v>
      </c>
    </row>
    <row r="16" spans="1:24">
      <c r="A16" t="s">
        <v>130</v>
      </c>
      <c r="B16" t="s">
        <v>128</v>
      </c>
      <c r="C16">
        <v>10</v>
      </c>
      <c r="D16">
        <v>0.4651783415045071</v>
      </c>
      <c r="E16">
        <f t="shared" si="1"/>
        <v>4.6517834150450712</v>
      </c>
      <c r="F16">
        <f t="shared" si="2"/>
        <v>5.3482165849549288</v>
      </c>
      <c r="G16">
        <f>SUM(C14:C19)</f>
        <v>92163</v>
      </c>
      <c r="H16">
        <f>SUM(F14:F19)</f>
        <v>23750.485493737891</v>
      </c>
      <c r="I16" s="3">
        <f t="shared" si="5"/>
        <v>5.8029974989474399E-5</v>
      </c>
      <c r="J16" s="3">
        <f t="shared" si="3"/>
        <v>5.0473437442846597E-5</v>
      </c>
      <c r="K16" s="3">
        <f t="shared" si="4"/>
        <v>1.08503412432321E-4</v>
      </c>
      <c r="L16" s="3">
        <f t="shared" si="0"/>
        <v>2.2518346357025215E-4</v>
      </c>
      <c r="M16" s="3">
        <f t="shared" si="6"/>
        <v>6.7996088853294111E-5</v>
      </c>
    </row>
    <row r="17" spans="1:22">
      <c r="A17" t="s">
        <v>130</v>
      </c>
      <c r="B17" t="s">
        <v>129</v>
      </c>
      <c r="C17">
        <v>20683</v>
      </c>
      <c r="D17">
        <v>0.53057616617424208</v>
      </c>
      <c r="E17">
        <f t="shared" si="1"/>
        <v>10973.90684498185</v>
      </c>
      <c r="F17">
        <f t="shared" si="2"/>
        <v>9709.0931550181504</v>
      </c>
      <c r="G17">
        <f>SUM(C14:C19)</f>
        <v>92163</v>
      </c>
      <c r="H17">
        <f>SUM(F14:F19)</f>
        <v>23750.485493737891</v>
      </c>
      <c r="I17" s="3">
        <f t="shared" si="5"/>
        <v>0.1053469738942759</v>
      </c>
      <c r="J17" s="3">
        <f t="shared" si="3"/>
        <v>0.11907063403949361</v>
      </c>
      <c r="K17" s="3">
        <f t="shared" si="4"/>
        <v>0.22441760793376953</v>
      </c>
      <c r="L17" s="3">
        <f t="shared" si="0"/>
        <v>0.40879556578235304</v>
      </c>
      <c r="M17" s="3">
        <f t="shared" si="6"/>
        <v>0.160407886249779</v>
      </c>
    </row>
    <row r="18" spans="1:22">
      <c r="A18" t="s">
        <v>130</v>
      </c>
      <c r="B18" t="s">
        <v>16</v>
      </c>
      <c r="C18">
        <v>5682</v>
      </c>
      <c r="D18">
        <v>0.96578194077372792</v>
      </c>
      <c r="E18">
        <f t="shared" si="1"/>
        <v>5487.5729874763219</v>
      </c>
      <c r="F18">
        <f t="shared" si="2"/>
        <v>194.42701252367806</v>
      </c>
      <c r="G18">
        <f>SUM(C14:C19)</f>
        <v>92163</v>
      </c>
      <c r="H18">
        <f>SUM(F14:F19)</f>
        <v>23750.485493737891</v>
      </c>
      <c r="I18" s="3">
        <f t="shared" si="5"/>
        <v>2.1095994327840679E-3</v>
      </c>
      <c r="J18" s="3">
        <f t="shared" si="3"/>
        <v>5.9542039511260719E-2</v>
      </c>
      <c r="K18" s="3">
        <f t="shared" si="4"/>
        <v>6.1651638944044788E-2</v>
      </c>
      <c r="L18" s="3">
        <f t="shared" si="0"/>
        <v>8.1862331856307168E-3</v>
      </c>
      <c r="M18" s="3">
        <f t="shared" si="6"/>
        <v>8.0212999435564078E-2</v>
      </c>
      <c r="P18" s="6"/>
      <c r="Q18" s="6"/>
      <c r="R18" s="6"/>
      <c r="S18" s="6"/>
      <c r="T18" s="6"/>
    </row>
    <row r="19" spans="1:22">
      <c r="A19" t="s">
        <v>130</v>
      </c>
      <c r="B19" t="s">
        <v>125</v>
      </c>
      <c r="C19">
        <v>65438</v>
      </c>
      <c r="D19">
        <v>0.79181823281317643</v>
      </c>
      <c r="E19">
        <f t="shared" si="1"/>
        <v>51815.001518828642</v>
      </c>
      <c r="F19">
        <f t="shared" si="2"/>
        <v>13622.998481171358</v>
      </c>
      <c r="G19">
        <f>SUM(C14:C19)</f>
        <v>92163</v>
      </c>
      <c r="H19">
        <f>SUM(F14:F19)</f>
        <v>23750.485493737891</v>
      </c>
      <c r="I19" s="3">
        <f t="shared" si="5"/>
        <v>0.14781418227674184</v>
      </c>
      <c r="J19" s="3">
        <f t="shared" si="3"/>
        <v>0.56221044799788034</v>
      </c>
      <c r="K19" s="3">
        <f t="shared" si="4"/>
        <v>0.71002463027462215</v>
      </c>
      <c r="L19" s="3">
        <f t="shared" si="0"/>
        <v>0.57358821084997313</v>
      </c>
      <c r="M19" s="3">
        <f t="shared" si="6"/>
        <v>0.75739068930269726</v>
      </c>
      <c r="O19" s="6"/>
      <c r="P19" s="6"/>
      <c r="Q19" s="6"/>
      <c r="R19" s="6"/>
      <c r="S19" s="6"/>
      <c r="T19" s="6"/>
    </row>
    <row r="20" spans="1:22">
      <c r="A20" t="s">
        <v>131</v>
      </c>
      <c r="B20" t="s">
        <v>126</v>
      </c>
      <c r="C20">
        <v>173</v>
      </c>
      <c r="D20">
        <v>0.34001406434604714</v>
      </c>
      <c r="E20">
        <f t="shared" si="1"/>
        <v>58.822433131866156</v>
      </c>
      <c r="F20">
        <f t="shared" si="2"/>
        <v>114.17756686813385</v>
      </c>
      <c r="G20">
        <f>SUM(C20:C25)</f>
        <v>82830</v>
      </c>
      <c r="H20">
        <f>SUM(F20:F25)</f>
        <v>16983.971400133822</v>
      </c>
      <c r="I20" s="3">
        <f t="shared" si="5"/>
        <v>1.3784566807694537E-3</v>
      </c>
      <c r="J20" s="3">
        <f t="shared" si="3"/>
        <v>7.1015855525614099E-4</v>
      </c>
      <c r="K20" s="3">
        <f t="shared" si="4"/>
        <v>2.0886152360255947E-3</v>
      </c>
      <c r="L20" s="3">
        <f t="shared" si="0"/>
        <v>6.7226659877226485E-3</v>
      </c>
      <c r="M20" s="3">
        <f t="shared" si="6"/>
        <v>8.9333304350546221E-4</v>
      </c>
      <c r="O20" s="6"/>
      <c r="P20" s="6"/>
      <c r="Q20" s="6"/>
      <c r="R20" s="6"/>
      <c r="S20" s="6"/>
      <c r="T20" s="6"/>
      <c r="U20" s="6"/>
      <c r="V20" s="6"/>
    </row>
    <row r="21" spans="1:22">
      <c r="A21" t="s">
        <v>131</v>
      </c>
      <c r="B21" t="s">
        <v>127</v>
      </c>
      <c r="C21">
        <v>19</v>
      </c>
      <c r="D21">
        <v>0.24927303009262811</v>
      </c>
      <c r="E21">
        <f t="shared" si="1"/>
        <v>4.7361875717599338</v>
      </c>
      <c r="F21">
        <f t="shared" si="2"/>
        <v>14.263812428240065</v>
      </c>
      <c r="G21">
        <f>SUM(C20:C25)</f>
        <v>82830</v>
      </c>
      <c r="H21">
        <f>SUM(F20:F25)</f>
        <v>16983.971400133822</v>
      </c>
      <c r="I21" s="3">
        <f t="shared" si="5"/>
        <v>1.7220587260944183E-4</v>
      </c>
      <c r="J21" s="3">
        <f t="shared" si="3"/>
        <v>5.7179615740189951E-5</v>
      </c>
      <c r="K21" s="3">
        <f t="shared" si="4"/>
        <v>2.2938548834963178E-4</v>
      </c>
      <c r="L21" s="3">
        <f t="shared" si="0"/>
        <v>8.3983964010488597E-4</v>
      </c>
      <c r="M21" s="3">
        <f t="shared" si="6"/>
        <v>7.1928219096414263E-5</v>
      </c>
      <c r="O21" s="6"/>
      <c r="P21" s="6"/>
      <c r="Q21" s="6"/>
      <c r="R21" s="6"/>
      <c r="S21" s="6"/>
      <c r="T21" s="6"/>
      <c r="U21" s="6"/>
      <c r="V21" s="6"/>
    </row>
    <row r="22" spans="1:22">
      <c r="A22" t="s">
        <v>131</v>
      </c>
      <c r="B22" t="s">
        <v>128</v>
      </c>
      <c r="C22">
        <v>15</v>
      </c>
      <c r="D22">
        <v>0.44001426750945166</v>
      </c>
      <c r="E22">
        <f t="shared" si="1"/>
        <v>6.600214012641775</v>
      </c>
      <c r="F22">
        <f t="shared" si="2"/>
        <v>8.399785987358225</v>
      </c>
      <c r="G22">
        <f>SUM(C20:C25)</f>
        <v>82830</v>
      </c>
      <c r="H22">
        <f>SUM(F20:F25)</f>
        <v>16983.971400133822</v>
      </c>
      <c r="I22" s="3">
        <f t="shared" si="5"/>
        <v>1.0140994793381897E-4</v>
      </c>
      <c r="J22" s="3">
        <f t="shared" si="3"/>
        <v>7.9683858657995593E-5</v>
      </c>
      <c r="K22" s="3">
        <f t="shared" si="4"/>
        <v>1.8109380659181456E-4</v>
      </c>
      <c r="L22" s="3">
        <f t="shared" si="0"/>
        <v>4.9457136905518113E-4</v>
      </c>
      <c r="M22" s="3">
        <f t="shared" si="6"/>
        <v>1.0023708571324815E-4</v>
      </c>
      <c r="O22" s="6"/>
      <c r="P22" s="6"/>
      <c r="Q22" s="6"/>
      <c r="R22" s="6"/>
      <c r="S22" s="6"/>
      <c r="T22" s="6"/>
      <c r="U22" s="6"/>
      <c r="V22" s="6"/>
    </row>
    <row r="23" spans="1:22">
      <c r="A23" t="s">
        <v>131</v>
      </c>
      <c r="B23" t="s">
        <v>129</v>
      </c>
      <c r="C23">
        <v>8770</v>
      </c>
      <c r="D23">
        <v>0.44815509986914931</v>
      </c>
      <c r="E23">
        <f t="shared" si="1"/>
        <v>3930.3202258524393</v>
      </c>
      <c r="F23">
        <f t="shared" si="2"/>
        <v>4839.6797741475602</v>
      </c>
      <c r="G23">
        <f>SUM(C20:C25)</f>
        <v>82830</v>
      </c>
      <c r="H23">
        <f>SUM(F20:F25)</f>
        <v>16983.971400133822</v>
      </c>
      <c r="I23" s="3">
        <f t="shared" si="5"/>
        <v>5.842906886571967E-2</v>
      </c>
      <c r="J23" s="3">
        <f t="shared" si="3"/>
        <v>4.7450443388294572E-2</v>
      </c>
      <c r="K23" s="3">
        <f t="shared" si="4"/>
        <v>0.10587951225401425</v>
      </c>
      <c r="L23" s="3">
        <f t="shared" si="0"/>
        <v>0.28495571854939811</v>
      </c>
      <c r="M23" s="3">
        <f t="shared" si="6"/>
        <v>5.9689556218131996E-2</v>
      </c>
      <c r="O23" s="6"/>
      <c r="P23" s="6"/>
      <c r="Q23" s="6"/>
      <c r="R23" s="6"/>
      <c r="S23" s="6"/>
      <c r="T23" s="6"/>
      <c r="U23" s="6"/>
      <c r="V23" s="6"/>
    </row>
    <row r="24" spans="1:22">
      <c r="A24" t="s">
        <v>131</v>
      </c>
      <c r="B24" t="s">
        <v>16</v>
      </c>
      <c r="C24">
        <v>4304</v>
      </c>
      <c r="D24">
        <v>0.96411515047967911</v>
      </c>
      <c r="E24">
        <f t="shared" si="1"/>
        <v>4149.551607664539</v>
      </c>
      <c r="F24">
        <f t="shared" si="2"/>
        <v>154.44839233546099</v>
      </c>
      <c r="G24">
        <f>SUM(C20:C25)</f>
        <v>82830</v>
      </c>
      <c r="H24">
        <f>SUM(F20:F25)</f>
        <v>16983.971400133822</v>
      </c>
      <c r="I24" s="3">
        <f t="shared" si="5"/>
        <v>1.8646431526676444E-3</v>
      </c>
      <c r="J24" s="3">
        <f t="shared" si="3"/>
        <v>5.0097206418743677E-2</v>
      </c>
      <c r="K24" s="3">
        <f t="shared" si="4"/>
        <v>5.1961849571411325E-2</v>
      </c>
      <c r="L24" s="3">
        <f t="shared" si="0"/>
        <v>9.0937736938395963E-3</v>
      </c>
      <c r="M24" s="3">
        <f t="shared" si="6"/>
        <v>6.3019011106661832E-2</v>
      </c>
      <c r="P24" s="6"/>
      <c r="Q24" s="6"/>
      <c r="R24" s="6"/>
      <c r="S24" s="6"/>
      <c r="T24" s="6"/>
      <c r="U24" s="6"/>
      <c r="V24" s="6"/>
    </row>
    <row r="25" spans="1:22">
      <c r="A25" t="s">
        <v>131</v>
      </c>
      <c r="B25" t="s">
        <v>125</v>
      </c>
      <c r="C25">
        <v>69549</v>
      </c>
      <c r="D25">
        <v>0.82957336455783592</v>
      </c>
      <c r="E25">
        <f t="shared" si="1"/>
        <v>57695.997931632934</v>
      </c>
      <c r="F25">
        <f t="shared" si="2"/>
        <v>11853.002068367066</v>
      </c>
      <c r="G25">
        <f>SUM(C20:C25)</f>
        <v>82830</v>
      </c>
      <c r="H25">
        <f>SUM(F20:F25)</f>
        <v>16983.971400133822</v>
      </c>
      <c r="I25" s="3">
        <f t="shared" si="5"/>
        <v>0.14310035094008289</v>
      </c>
      <c r="J25" s="3">
        <f t="shared" si="3"/>
        <v>0.69655919270352451</v>
      </c>
      <c r="K25" s="3">
        <f t="shared" si="4"/>
        <v>0.8396595436436074</v>
      </c>
      <c r="L25" s="3">
        <f t="shared" si="0"/>
        <v>0.69789343075987942</v>
      </c>
      <c r="M25" s="3">
        <f t="shared" si="6"/>
        <v>0.87622593432689122</v>
      </c>
      <c r="Q25" s="6"/>
      <c r="R25" s="6"/>
      <c r="S25" s="6"/>
      <c r="T25" s="6"/>
      <c r="U25" s="6"/>
      <c r="V25" s="6"/>
    </row>
    <row r="26" spans="1:22">
      <c r="A26" t="s">
        <v>7</v>
      </c>
      <c r="B26" t="s">
        <v>126</v>
      </c>
      <c r="C26">
        <v>19</v>
      </c>
      <c r="D26">
        <v>0.16554175021935477</v>
      </c>
      <c r="E26">
        <f t="shared" si="1"/>
        <v>3.1452932541677407</v>
      </c>
      <c r="F26">
        <f t="shared" si="2"/>
        <v>15.85470674583226</v>
      </c>
      <c r="G26">
        <f>SUM(C26:C31)</f>
        <v>1223</v>
      </c>
      <c r="H26">
        <f>SUM(F26:F31)</f>
        <v>535.42096091696885</v>
      </c>
      <c r="I26" s="3">
        <f t="shared" si="5"/>
        <v>1.296378311188247E-2</v>
      </c>
      <c r="J26" s="3">
        <f t="shared" si="3"/>
        <v>2.5717851628517911E-3</v>
      </c>
      <c r="K26" s="3">
        <f t="shared" si="4"/>
        <v>1.5535568274734259E-2</v>
      </c>
      <c r="L26" s="3">
        <f t="shared" si="0"/>
        <v>2.9611666152702137E-2</v>
      </c>
      <c r="M26" s="3">
        <f t="shared" si="6"/>
        <v>4.5744461005710196E-3</v>
      </c>
    </row>
    <row r="27" spans="1:22">
      <c r="A27" t="s">
        <v>7</v>
      </c>
      <c r="B27" t="s">
        <v>127</v>
      </c>
      <c r="C27">
        <v>6</v>
      </c>
      <c r="D27">
        <v>0.18953325344211436</v>
      </c>
      <c r="E27">
        <f t="shared" si="1"/>
        <v>1.1371995206526861</v>
      </c>
      <c r="F27">
        <f t="shared" si="2"/>
        <v>4.8628004793473139</v>
      </c>
      <c r="G27">
        <f>SUM(C26:C31)</f>
        <v>1223</v>
      </c>
      <c r="H27">
        <f>SUM(F26:F31)</f>
        <v>535.42096091696885</v>
      </c>
      <c r="I27" s="3">
        <f t="shared" si="5"/>
        <v>3.976124676490036E-3</v>
      </c>
      <c r="J27" s="3">
        <f t="shared" si="3"/>
        <v>9.2984425237341468E-4</v>
      </c>
      <c r="K27" s="3">
        <f t="shared" si="4"/>
        <v>4.9059689288634507E-3</v>
      </c>
      <c r="L27" s="3">
        <f t="shared" si="0"/>
        <v>9.0822004260334138E-3</v>
      </c>
      <c r="M27" s="3">
        <f t="shared" si="6"/>
        <v>1.6539182494121369E-3</v>
      </c>
    </row>
    <row r="28" spans="1:22">
      <c r="A28" t="s">
        <v>7</v>
      </c>
      <c r="B28" t="s">
        <v>128</v>
      </c>
      <c r="C28">
        <v>10</v>
      </c>
      <c r="D28">
        <v>0.17996100948538488</v>
      </c>
      <c r="E28">
        <f t="shared" si="1"/>
        <v>1.7996100948538487</v>
      </c>
      <c r="F28">
        <f t="shared" si="2"/>
        <v>8.2003899051461513</v>
      </c>
      <c r="G28">
        <f>SUM(C26:C31)</f>
        <v>1223</v>
      </c>
      <c r="H28">
        <f>SUM(F26:F31)</f>
        <v>535.42096091696885</v>
      </c>
      <c r="I28" s="3">
        <f t="shared" si="5"/>
        <v>6.7051430132020863E-3</v>
      </c>
      <c r="J28" s="3">
        <f t="shared" si="3"/>
        <v>1.4714718682369982E-3</v>
      </c>
      <c r="K28" s="3">
        <f t="shared" si="4"/>
        <v>8.1766148814390836E-3</v>
      </c>
      <c r="L28" s="3">
        <f t="shared" si="0"/>
        <v>1.5315780486258994E-2</v>
      </c>
      <c r="M28" s="3">
        <f t="shared" si="6"/>
        <v>2.6173137814873531E-3</v>
      </c>
    </row>
    <row r="29" spans="1:22">
      <c r="A29" t="s">
        <v>7</v>
      </c>
      <c r="B29" t="s">
        <v>129</v>
      </c>
      <c r="C29">
        <v>265</v>
      </c>
      <c r="D29">
        <v>0.17246590483736252</v>
      </c>
      <c r="E29">
        <f t="shared" si="1"/>
        <v>45.703464781901069</v>
      </c>
      <c r="F29">
        <f t="shared" si="2"/>
        <v>219.29653521809894</v>
      </c>
      <c r="G29">
        <f>SUM(C26:C31)</f>
        <v>1223</v>
      </c>
      <c r="H29">
        <f>SUM(F26:F31)</f>
        <v>535.42096091696885</v>
      </c>
      <c r="I29" s="3">
        <f t="shared" si="5"/>
        <v>0.17931033133123381</v>
      </c>
      <c r="J29" s="3">
        <f t="shared" si="3"/>
        <v>3.7369963026901938E-2</v>
      </c>
      <c r="K29" s="3">
        <f t="shared" si="4"/>
        <v>0.21668029435813574</v>
      </c>
      <c r="L29" s="3">
        <f t="shared" si="0"/>
        <v>0.40957779247665027</v>
      </c>
      <c r="M29" s="3">
        <f t="shared" si="6"/>
        <v>6.6470125155141585E-2</v>
      </c>
    </row>
    <row r="30" spans="1:22">
      <c r="A30" t="s">
        <v>7</v>
      </c>
      <c r="B30" t="s">
        <v>16</v>
      </c>
      <c r="C30">
        <v>278</v>
      </c>
      <c r="D30">
        <v>0.99477916490337381</v>
      </c>
      <c r="E30">
        <f t="shared" si="1"/>
        <v>276.54860784313792</v>
      </c>
      <c r="F30">
        <f t="shared" si="2"/>
        <v>1.4513921568620844</v>
      </c>
      <c r="G30">
        <f>SUM(C26:C31)</f>
        <v>1223</v>
      </c>
      <c r="H30">
        <f>SUM(F26:F31)</f>
        <v>535.42096091696885</v>
      </c>
      <c r="I30" s="3">
        <f t="shared" si="5"/>
        <v>1.1867474708602489E-3</v>
      </c>
      <c r="J30" s="3">
        <f t="shared" si="3"/>
        <v>0.2261231462331463</v>
      </c>
      <c r="K30" s="3">
        <f t="shared" si="4"/>
        <v>0.22730989370400653</v>
      </c>
      <c r="L30" s="3">
        <f t="shared" si="0"/>
        <v>2.7107496022875373E-3</v>
      </c>
      <c r="M30" s="3">
        <f t="shared" si="6"/>
        <v>0.40220628047642137</v>
      </c>
    </row>
    <row r="31" spans="1:22">
      <c r="A31" t="s">
        <v>7</v>
      </c>
      <c r="B31" t="s">
        <v>125</v>
      </c>
      <c r="C31">
        <v>645</v>
      </c>
      <c r="D31">
        <v>0.556968780757082</v>
      </c>
      <c r="E31">
        <f t="shared" si="1"/>
        <v>359.24486358831791</v>
      </c>
      <c r="F31">
        <f t="shared" si="2"/>
        <v>285.75513641168209</v>
      </c>
      <c r="G31">
        <f>SUM(C26:C31)</f>
        <v>1223</v>
      </c>
      <c r="H31">
        <f>SUM(F26:F31)</f>
        <v>535.42096091696885</v>
      </c>
      <c r="I31" s="3">
        <f t="shared" si="5"/>
        <v>0.23365097008314153</v>
      </c>
      <c r="J31" s="3">
        <f t="shared" si="3"/>
        <v>0.29374068976967943</v>
      </c>
      <c r="K31" s="3">
        <f t="shared" si="4"/>
        <v>0.52739165985282088</v>
      </c>
      <c r="L31" s="3">
        <f t="shared" si="0"/>
        <v>0.5337018108560676</v>
      </c>
      <c r="M31" s="3">
        <f t="shared" si="6"/>
        <v>0.5224779162369666</v>
      </c>
    </row>
    <row r="32" spans="1:22">
      <c r="A32" t="s">
        <v>2</v>
      </c>
      <c r="B32" t="s">
        <v>126</v>
      </c>
      <c r="C32">
        <v>1</v>
      </c>
      <c r="D32">
        <v>0.42377174593854799</v>
      </c>
      <c r="E32">
        <f t="shared" si="1"/>
        <v>0.42377174593854799</v>
      </c>
      <c r="F32">
        <f t="shared" si="2"/>
        <v>0.57622825406145206</v>
      </c>
      <c r="G32">
        <f>SUM(C32:C37)</f>
        <v>2659</v>
      </c>
      <c r="H32">
        <f>SUM(F32:F37)</f>
        <v>383.7917614378963</v>
      </c>
      <c r="I32" s="3">
        <f t="shared" si="5"/>
        <v>2.167086325917458E-4</v>
      </c>
      <c r="J32" s="3">
        <f t="shared" si="3"/>
        <v>1.5937260095470027E-4</v>
      </c>
      <c r="K32" s="3">
        <f t="shared" si="4"/>
        <v>3.7608123354644602E-4</v>
      </c>
      <c r="L32" s="3">
        <f t="shared" si="0"/>
        <v>1.5014086073723474E-3</v>
      </c>
      <c r="M32" s="3">
        <f t="shared" si="6"/>
        <v>1.8625624624424053E-4</v>
      </c>
      <c r="N32" s="6"/>
      <c r="O32" s="6"/>
      <c r="P32" s="6"/>
      <c r="Q32" s="6"/>
      <c r="R32" s="6"/>
    </row>
    <row r="33" spans="1:20">
      <c r="A33" t="s">
        <v>2</v>
      </c>
      <c r="B33" t="s">
        <v>127</v>
      </c>
      <c r="E33">
        <f>D33*C33</f>
        <v>0</v>
      </c>
      <c r="F33">
        <f>C33-E33</f>
        <v>0</v>
      </c>
      <c r="G33">
        <f>SUM(C32:C37)</f>
        <v>2659</v>
      </c>
      <c r="H33">
        <f>SUM(F32:F37)</f>
        <v>383.7917614378963</v>
      </c>
      <c r="I33" s="3">
        <f t="shared" si="5"/>
        <v>0</v>
      </c>
      <c r="J33" s="3">
        <f t="shared" si="3"/>
        <v>0</v>
      </c>
      <c r="K33" s="3">
        <f>C33/G33</f>
        <v>0</v>
      </c>
      <c r="L33" s="3">
        <f t="shared" si="0"/>
        <v>0</v>
      </c>
      <c r="M33" s="3">
        <f t="shared" si="6"/>
        <v>0</v>
      </c>
      <c r="N33" s="6"/>
      <c r="O33" s="6"/>
      <c r="P33" s="6"/>
      <c r="Q33" s="6"/>
      <c r="R33" s="6"/>
    </row>
    <row r="34" spans="1:20">
      <c r="A34" t="s">
        <v>2</v>
      </c>
      <c r="B34" t="s">
        <v>128</v>
      </c>
      <c r="E34">
        <f>D34*C34</f>
        <v>0</v>
      </c>
      <c r="F34">
        <f>C34-E34</f>
        <v>0</v>
      </c>
      <c r="G34">
        <f>SUM(C32:C37)</f>
        <v>2659</v>
      </c>
      <c r="H34">
        <f>SUM(F32:F37)</f>
        <v>383.7917614378963</v>
      </c>
      <c r="I34" s="3">
        <f t="shared" si="5"/>
        <v>0</v>
      </c>
      <c r="J34" s="3">
        <f t="shared" si="3"/>
        <v>0</v>
      </c>
      <c r="K34" s="3">
        <f>C34/G34</f>
        <v>0</v>
      </c>
      <c r="L34" s="3">
        <f t="shared" si="0"/>
        <v>0</v>
      </c>
      <c r="M34" s="3">
        <f t="shared" si="6"/>
        <v>0</v>
      </c>
      <c r="N34" s="6"/>
      <c r="O34" s="6"/>
      <c r="P34" s="6"/>
      <c r="Q34" s="6"/>
      <c r="R34" s="6"/>
    </row>
    <row r="35" spans="1:20">
      <c r="A35" t="s">
        <v>2</v>
      </c>
      <c r="B35" t="s">
        <v>129</v>
      </c>
      <c r="C35">
        <v>10</v>
      </c>
      <c r="D35">
        <v>0.5183713952990705</v>
      </c>
      <c r="E35">
        <f>D35*C35</f>
        <v>5.183713952990705</v>
      </c>
      <c r="F35">
        <f>C35-E35</f>
        <v>4.816286047009295</v>
      </c>
      <c r="G35">
        <f>SUM(C32:C37)</f>
        <v>2659</v>
      </c>
      <c r="H35">
        <f>SUM(F32:F37)</f>
        <v>383.7917614378963</v>
      </c>
      <c r="I35" s="3">
        <f t="shared" si="5"/>
        <v>1.811314797671792E-3</v>
      </c>
      <c r="J35" s="3">
        <f t="shared" si="3"/>
        <v>1.9494975377926684E-3</v>
      </c>
      <c r="K35" s="3">
        <f>C35/G35</f>
        <v>3.7608123354644601E-3</v>
      </c>
      <c r="L35" s="3">
        <f t="shared" si="0"/>
        <v>1.2549216869494078E-2</v>
      </c>
      <c r="M35" s="3">
        <f t="shared" si="6"/>
        <v>2.2783470388041192E-3</v>
      </c>
      <c r="N35" s="6"/>
      <c r="O35" s="6"/>
      <c r="P35" s="6"/>
      <c r="Q35" s="6"/>
      <c r="R35" s="6"/>
    </row>
    <row r="36" spans="1:20">
      <c r="A36" t="s">
        <v>2</v>
      </c>
      <c r="B36" t="s">
        <v>16</v>
      </c>
      <c r="C36">
        <v>1202</v>
      </c>
      <c r="D36">
        <v>0.90306917184614666</v>
      </c>
      <c r="E36">
        <f>D36*C36</f>
        <v>1085.4891445590683</v>
      </c>
      <c r="F36">
        <f>C36-E36</f>
        <v>116.51085544093166</v>
      </c>
      <c r="G36">
        <f>SUM(C32:C37)</f>
        <v>2659</v>
      </c>
      <c r="H36">
        <f>SUM(F32:F37)</f>
        <v>383.7917614378963</v>
      </c>
      <c r="I36" s="3">
        <f t="shared" si="5"/>
        <v>4.3817546235777237E-2</v>
      </c>
      <c r="J36" s="3">
        <f t="shared" si="3"/>
        <v>0.40823209648705089</v>
      </c>
      <c r="K36" s="3">
        <f>C36/G36</f>
        <v>0.4520496427228281</v>
      </c>
      <c r="L36" s="3">
        <f t="shared" si="0"/>
        <v>0.30357831289660187</v>
      </c>
      <c r="M36" s="3">
        <f t="shared" si="6"/>
        <v>0.47709441543033465</v>
      </c>
      <c r="N36" s="6"/>
      <c r="O36" s="6"/>
      <c r="P36" s="6"/>
      <c r="Q36" s="6"/>
      <c r="R36" s="6"/>
    </row>
    <row r="37" spans="1:20">
      <c r="A37" t="s">
        <v>2</v>
      </c>
      <c r="B37" t="s">
        <v>125</v>
      </c>
      <c r="C37">
        <v>1446</v>
      </c>
      <c r="D37">
        <v>0.81888769592261834</v>
      </c>
      <c r="E37">
        <f>D37*C37</f>
        <v>1184.1116083041061</v>
      </c>
      <c r="F37">
        <f>C37-E37</f>
        <v>261.88839169589392</v>
      </c>
      <c r="G37">
        <f>SUM(C32:C37)</f>
        <v>2659</v>
      </c>
      <c r="H37">
        <f>SUM(F32:F37)</f>
        <v>383.7917614378963</v>
      </c>
      <c r="I37" s="3">
        <f t="shared" si="5"/>
        <v>9.8491309400486615E-2</v>
      </c>
      <c r="J37" s="3">
        <f t="shared" si="3"/>
        <v>0.44532215430767436</v>
      </c>
      <c r="K37" s="3">
        <f>C37/G37</f>
        <v>0.54381346370816097</v>
      </c>
      <c r="L37" s="3">
        <f t="shared" si="0"/>
        <v>0.68237106162653183</v>
      </c>
      <c r="M37" s="3">
        <f t="shared" si="6"/>
        <v>0.52044098128461691</v>
      </c>
      <c r="N37" s="6"/>
      <c r="O37" s="6"/>
      <c r="P37" s="6"/>
      <c r="Q37" s="6"/>
      <c r="R37" s="6"/>
    </row>
    <row r="38" spans="1:20">
      <c r="A38" t="s">
        <v>3</v>
      </c>
      <c r="B38" t="s">
        <v>126</v>
      </c>
      <c r="C38">
        <v>23</v>
      </c>
      <c r="D38">
        <v>0.26255843550589281</v>
      </c>
      <c r="E38">
        <f t="shared" si="1"/>
        <v>6.0388440166355348</v>
      </c>
      <c r="F38">
        <f t="shared" si="2"/>
        <v>16.961155983364463</v>
      </c>
      <c r="G38">
        <f>SUM(C38:C43)</f>
        <v>27784</v>
      </c>
      <c r="H38">
        <f>SUM(F38:F43)</f>
        <v>4732.4486667581987</v>
      </c>
      <c r="I38" s="3">
        <f t="shared" si="5"/>
        <v>6.1046487126995626E-4</v>
      </c>
      <c r="J38" s="3">
        <f t="shared" si="3"/>
        <v>2.1734969826646758E-4</v>
      </c>
      <c r="K38" s="3">
        <f t="shared" si="4"/>
        <v>8.2781456953642384E-4</v>
      </c>
      <c r="L38" s="3">
        <f t="shared" si="0"/>
        <v>3.5840126703335423E-3</v>
      </c>
      <c r="M38" s="3">
        <f t="shared" si="6"/>
        <v>2.6197126298945172E-4</v>
      </c>
    </row>
    <row r="39" spans="1:20">
      <c r="A39" t="s">
        <v>3</v>
      </c>
      <c r="B39" t="s">
        <v>127</v>
      </c>
      <c r="E39">
        <f t="shared" si="1"/>
        <v>0</v>
      </c>
      <c r="F39">
        <f t="shared" si="2"/>
        <v>0</v>
      </c>
      <c r="G39">
        <f>SUM(C38:C43)</f>
        <v>27784</v>
      </c>
      <c r="H39">
        <f>SUM(F38:F43)</f>
        <v>4732.4486667581987</v>
      </c>
      <c r="I39" s="3">
        <f t="shared" si="5"/>
        <v>0</v>
      </c>
      <c r="J39" s="3">
        <f t="shared" si="3"/>
        <v>0</v>
      </c>
      <c r="K39" s="3">
        <f t="shared" si="4"/>
        <v>0</v>
      </c>
      <c r="L39" s="3">
        <f t="shared" si="0"/>
        <v>0</v>
      </c>
      <c r="M39" s="3">
        <f t="shared" si="6"/>
        <v>0</v>
      </c>
    </row>
    <row r="40" spans="1:20">
      <c r="A40" t="s">
        <v>3</v>
      </c>
      <c r="B40" t="s">
        <v>128</v>
      </c>
      <c r="E40">
        <f t="shared" si="1"/>
        <v>0</v>
      </c>
      <c r="F40">
        <f t="shared" si="2"/>
        <v>0</v>
      </c>
      <c r="G40">
        <f>SUM(C38:C43)</f>
        <v>27784</v>
      </c>
      <c r="H40">
        <f>SUM(F38:F43)</f>
        <v>4732.4486667581987</v>
      </c>
      <c r="I40" s="3">
        <f t="shared" si="5"/>
        <v>0</v>
      </c>
      <c r="J40" s="3">
        <f t="shared" si="3"/>
        <v>0</v>
      </c>
      <c r="K40" s="3">
        <f t="shared" si="4"/>
        <v>0</v>
      </c>
      <c r="L40" s="3">
        <f t="shared" si="0"/>
        <v>0</v>
      </c>
      <c r="M40" s="3">
        <f t="shared" si="6"/>
        <v>0</v>
      </c>
    </row>
    <row r="41" spans="1:20">
      <c r="A41" t="s">
        <v>3</v>
      </c>
      <c r="B41" t="s">
        <v>129</v>
      </c>
      <c r="C41">
        <v>606</v>
      </c>
      <c r="D41">
        <v>0.36087457700731418</v>
      </c>
      <c r="E41">
        <f t="shared" si="1"/>
        <v>218.6899936664324</v>
      </c>
      <c r="F41">
        <f t="shared" si="2"/>
        <v>387.31000633356757</v>
      </c>
      <c r="G41">
        <f>SUM(C38:C43)</f>
        <v>27784</v>
      </c>
      <c r="H41">
        <f>SUM(F38:F43)</f>
        <v>4732.4486667581987</v>
      </c>
      <c r="I41" s="3">
        <f t="shared" si="5"/>
        <v>1.3940037659572689E-2</v>
      </c>
      <c r="J41" s="3">
        <f t="shared" si="3"/>
        <v>7.871076650821783E-3</v>
      </c>
      <c r="K41" s="3">
        <f t="shared" si="4"/>
        <v>2.181111431039447E-2</v>
      </c>
      <c r="L41" s="3">
        <f t="shared" si="0"/>
        <v>8.1841353938843883E-2</v>
      </c>
      <c r="M41" s="3">
        <f t="shared" si="6"/>
        <v>9.4869967970905075E-3</v>
      </c>
    </row>
    <row r="42" spans="1:20">
      <c r="A42" t="s">
        <v>3</v>
      </c>
      <c r="B42" t="s">
        <v>16</v>
      </c>
      <c r="C42">
        <v>1465</v>
      </c>
      <c r="D42">
        <v>0.98166789613221594</v>
      </c>
      <c r="E42">
        <f t="shared" si="1"/>
        <v>1438.1434678336964</v>
      </c>
      <c r="F42">
        <f t="shared" si="2"/>
        <v>26.856532166303623</v>
      </c>
      <c r="G42">
        <f>SUM(C38:C43)</f>
        <v>27784</v>
      </c>
      <c r="H42">
        <f>SUM(F38:F43)</f>
        <v>4732.4486667581987</v>
      </c>
      <c r="I42" s="3">
        <f t="shared" si="5"/>
        <v>9.6661863541259801E-4</v>
      </c>
      <c r="J42" s="3">
        <f t="shared" si="3"/>
        <v>5.1761570250277007E-2</v>
      </c>
      <c r="K42" s="3">
        <f t="shared" si="4"/>
        <v>5.2728188885689607E-2</v>
      </c>
      <c r="L42" s="3">
        <f t="shared" si="0"/>
        <v>5.6749759072824276E-3</v>
      </c>
      <c r="M42" s="3">
        <f t="shared" si="6"/>
        <v>6.2388142430995615E-2</v>
      </c>
      <c r="O42" s="6"/>
      <c r="P42" s="6"/>
      <c r="Q42" s="6"/>
      <c r="R42" s="6"/>
      <c r="S42" s="6"/>
      <c r="T42" s="6"/>
    </row>
    <row r="43" spans="1:20">
      <c r="A43" t="s">
        <v>3</v>
      </c>
      <c r="B43" t="s">
        <v>125</v>
      </c>
      <c r="C43">
        <v>25690</v>
      </c>
      <c r="D43">
        <v>0.83256827667283129</v>
      </c>
      <c r="E43">
        <f t="shared" si="1"/>
        <v>21388.679027725037</v>
      </c>
      <c r="F43">
        <f t="shared" si="2"/>
        <v>4301.3209722749634</v>
      </c>
      <c r="G43">
        <f>SUM(C38:C43)</f>
        <v>27784</v>
      </c>
      <c r="H43">
        <f>SUM(F38:F43)</f>
        <v>4732.4486667581987</v>
      </c>
      <c r="I43" s="3">
        <f t="shared" si="5"/>
        <v>0.15481287691746917</v>
      </c>
      <c r="J43" s="3">
        <f t="shared" si="3"/>
        <v>0.76982000531691031</v>
      </c>
      <c r="K43" s="3">
        <f t="shared" si="4"/>
        <v>0.92463288223437945</v>
      </c>
      <c r="L43" s="3">
        <f t="shared" si="0"/>
        <v>0.90889965748354029</v>
      </c>
      <c r="M43" s="3">
        <f t="shared" si="6"/>
        <v>0.92786288950892437</v>
      </c>
      <c r="O43" s="6"/>
      <c r="P43" s="6"/>
      <c r="Q43" s="6"/>
      <c r="R43" s="6"/>
      <c r="S43" s="6"/>
      <c r="T43" s="6"/>
    </row>
    <row r="44" spans="1:20">
      <c r="A44" t="s">
        <v>5</v>
      </c>
      <c r="B44" t="s">
        <v>126</v>
      </c>
      <c r="C44">
        <v>11</v>
      </c>
      <c r="D44">
        <v>0.24974521413846826</v>
      </c>
      <c r="E44">
        <f t="shared" si="1"/>
        <v>2.7471973555231508</v>
      </c>
      <c r="F44">
        <f t="shared" si="2"/>
        <v>8.2528026444768496</v>
      </c>
      <c r="G44">
        <f>SUM(C44:C49)</f>
        <v>689</v>
      </c>
      <c r="H44">
        <f>SUM(F44:F49)</f>
        <v>208.69390641274089</v>
      </c>
      <c r="I44" s="3">
        <f t="shared" si="5"/>
        <v>1.1977942880227648E-2</v>
      </c>
      <c r="J44" s="3">
        <f t="shared" si="3"/>
        <v>3.9872240283354878E-3</v>
      </c>
      <c r="K44" s="3">
        <f t="shared" si="4"/>
        <v>1.5965166908563134E-2</v>
      </c>
      <c r="L44" s="3">
        <f t="shared" si="0"/>
        <v>3.954501013630464E-2</v>
      </c>
      <c r="M44" s="3">
        <f t="shared" si="6"/>
        <v>5.7196804125576985E-3</v>
      </c>
      <c r="O44" s="6"/>
      <c r="P44" s="6"/>
      <c r="Q44" s="6"/>
      <c r="R44" s="6"/>
      <c r="S44" s="6"/>
      <c r="T44" s="6"/>
    </row>
    <row r="45" spans="1:20">
      <c r="A45" t="s">
        <v>5</v>
      </c>
      <c r="B45" t="s">
        <v>127</v>
      </c>
      <c r="C45">
        <v>13</v>
      </c>
      <c r="D45">
        <v>0.14840769912877502</v>
      </c>
      <c r="E45">
        <f t="shared" si="1"/>
        <v>1.9293000886740752</v>
      </c>
      <c r="F45">
        <f t="shared" si="2"/>
        <v>11.070699911325924</v>
      </c>
      <c r="G45">
        <f>SUM(C44:C49)</f>
        <v>689</v>
      </c>
      <c r="H45">
        <f>SUM(F44:F49)</f>
        <v>208.69390641274089</v>
      </c>
      <c r="I45" s="3">
        <f t="shared" si="5"/>
        <v>1.6067779261721225E-2</v>
      </c>
      <c r="J45" s="3">
        <f t="shared" si="3"/>
        <v>2.8001452665806607E-3</v>
      </c>
      <c r="K45" s="3">
        <f t="shared" si="4"/>
        <v>1.8867924528301886E-2</v>
      </c>
      <c r="L45" s="3">
        <f t="shared" si="0"/>
        <v>5.3047547490107511E-2</v>
      </c>
      <c r="M45" s="3">
        <f t="shared" si="6"/>
        <v>4.0168136828427964E-3</v>
      </c>
      <c r="O45" s="6"/>
      <c r="P45" s="6"/>
      <c r="Q45" s="6"/>
      <c r="R45" s="6"/>
      <c r="S45" s="6"/>
      <c r="T45" s="6"/>
    </row>
    <row r="46" spans="1:20">
      <c r="A46" t="s">
        <v>5</v>
      </c>
      <c r="B46" t="s">
        <v>128</v>
      </c>
      <c r="C46">
        <v>5</v>
      </c>
      <c r="D46">
        <v>0.32802567985382097</v>
      </c>
      <c r="E46">
        <f t="shared" si="1"/>
        <v>1.6401283992691049</v>
      </c>
      <c r="F46">
        <f t="shared" si="2"/>
        <v>3.3598716007308953</v>
      </c>
      <c r="G46">
        <f>SUM(C44:C49)</f>
        <v>689</v>
      </c>
      <c r="H46">
        <f>SUM(F44:F49)</f>
        <v>208.69390641274089</v>
      </c>
      <c r="I46" s="3">
        <f t="shared" si="5"/>
        <v>4.8764464451827218E-3</v>
      </c>
      <c r="J46" s="3">
        <f t="shared" si="3"/>
        <v>2.3804476041641579E-3</v>
      </c>
      <c r="K46" s="3">
        <f t="shared" si="4"/>
        <v>7.2568940493468797E-3</v>
      </c>
      <c r="L46" s="3">
        <f t="shared" si="0"/>
        <v>1.6099519427682594E-2</v>
      </c>
      <c r="M46" s="3">
        <f t="shared" si="6"/>
        <v>3.4147565920296537E-3</v>
      </c>
    </row>
    <row r="47" spans="1:20">
      <c r="A47" t="s">
        <v>5</v>
      </c>
      <c r="B47" t="s">
        <v>129</v>
      </c>
      <c r="C47">
        <v>45</v>
      </c>
      <c r="D47">
        <v>0.36820897762984733</v>
      </c>
      <c r="E47">
        <f t="shared" si="1"/>
        <v>16.56940399334313</v>
      </c>
      <c r="F47">
        <f t="shared" si="2"/>
        <v>28.43059600665687</v>
      </c>
      <c r="G47">
        <f>SUM(C44:C49)</f>
        <v>689</v>
      </c>
      <c r="H47">
        <f>SUM(F44:F49)</f>
        <v>208.69390641274089</v>
      </c>
      <c r="I47" s="3">
        <f t="shared" si="5"/>
        <v>4.1263564596018681E-2</v>
      </c>
      <c r="J47" s="3">
        <f t="shared" si="3"/>
        <v>2.4048481848103237E-2</v>
      </c>
      <c r="K47" s="3">
        <f t="shared" si="4"/>
        <v>6.5312046444121918E-2</v>
      </c>
      <c r="L47" s="3">
        <f t="shared" si="0"/>
        <v>0.13623107878592647</v>
      </c>
      <c r="M47" s="3">
        <f t="shared" si="6"/>
        <v>3.4497592711329822E-2</v>
      </c>
    </row>
    <row r="48" spans="1:20">
      <c r="A48" t="s">
        <v>5</v>
      </c>
      <c r="B48" t="s">
        <v>16</v>
      </c>
      <c r="C48">
        <v>63</v>
      </c>
      <c r="D48">
        <v>0.96539133253664466</v>
      </c>
      <c r="E48">
        <f t="shared" si="1"/>
        <v>60.819653949808611</v>
      </c>
      <c r="F48">
        <f t="shared" si="2"/>
        <v>2.1803460501913889</v>
      </c>
      <c r="G48">
        <f>SUM(C44:C49)</f>
        <v>689</v>
      </c>
      <c r="H48">
        <f>SUM(F44:F49)</f>
        <v>208.69390641274089</v>
      </c>
      <c r="I48" s="3">
        <f t="shared" si="5"/>
        <v>3.1645080554301725E-3</v>
      </c>
      <c r="J48" s="3">
        <f t="shared" si="3"/>
        <v>8.8272356966340504E-2</v>
      </c>
      <c r="K48" s="3">
        <f t="shared" si="4"/>
        <v>9.1436865021770689E-2</v>
      </c>
      <c r="L48" s="3">
        <f t="shared" si="0"/>
        <v>1.0447578885601222E-2</v>
      </c>
      <c r="M48" s="3">
        <f t="shared" si="6"/>
        <v>0.12662686308134308</v>
      </c>
    </row>
    <row r="49" spans="1:19">
      <c r="A49" t="s">
        <v>5</v>
      </c>
      <c r="B49" t="s">
        <v>125</v>
      </c>
      <c r="C49">
        <v>552</v>
      </c>
      <c r="D49">
        <v>0.71847900326203085</v>
      </c>
      <c r="E49">
        <f t="shared" si="1"/>
        <v>396.60040980064105</v>
      </c>
      <c r="F49">
        <f t="shared" si="2"/>
        <v>155.39959019935895</v>
      </c>
      <c r="G49">
        <f>SUM(C44:C49)</f>
        <v>689</v>
      </c>
      <c r="H49">
        <f>SUM(F44:F49)</f>
        <v>208.69390641274089</v>
      </c>
      <c r="I49" s="3">
        <f t="shared" si="5"/>
        <v>0.22554367227773434</v>
      </c>
      <c r="J49" s="3">
        <f t="shared" si="3"/>
        <v>0.57561743077016114</v>
      </c>
      <c r="K49" s="3">
        <f t="shared" si="4"/>
        <v>0.80116110304789545</v>
      </c>
      <c r="L49" s="3">
        <f t="shared" si="0"/>
        <v>0.74462926527437756</v>
      </c>
      <c r="M49" s="3">
        <f t="shared" si="6"/>
        <v>0.82572429351989696</v>
      </c>
      <c r="S49" t="s">
        <v>28</v>
      </c>
    </row>
    <row r="50" spans="1:19">
      <c r="A50" t="s">
        <v>6</v>
      </c>
      <c r="B50" t="s">
        <v>126</v>
      </c>
      <c r="C50">
        <v>134</v>
      </c>
      <c r="D50">
        <v>0.32850032452958383</v>
      </c>
      <c r="E50">
        <f t="shared" si="1"/>
        <v>44.019043486964236</v>
      </c>
      <c r="F50">
        <f t="shared" si="2"/>
        <v>89.980956513035764</v>
      </c>
      <c r="G50">
        <f>SUM(C50:C55)</f>
        <v>14715</v>
      </c>
      <c r="H50">
        <f>SUM(F50:F55)</f>
        <v>4711.785588794035</v>
      </c>
      <c r="I50" s="3">
        <f t="shared" si="5"/>
        <v>6.114913796332706E-3</v>
      </c>
      <c r="J50" s="3">
        <f t="shared" si="3"/>
        <v>2.9914402641497951E-3</v>
      </c>
      <c r="K50" s="3">
        <f t="shared" si="4"/>
        <v>9.1063540604825015E-3</v>
      </c>
      <c r="L50" s="3">
        <f t="shared" si="0"/>
        <v>1.9096997267243239E-2</v>
      </c>
      <c r="M50" s="3">
        <f t="shared" si="6"/>
        <v>4.4004898503077674E-3</v>
      </c>
    </row>
    <row r="51" spans="1:19">
      <c r="A51" t="s">
        <v>6</v>
      </c>
      <c r="B51" t="s">
        <v>127</v>
      </c>
      <c r="C51">
        <v>8</v>
      </c>
      <c r="D51">
        <v>0.20669910764039301</v>
      </c>
      <c r="E51">
        <f t="shared" si="1"/>
        <v>1.6535928611231441</v>
      </c>
      <c r="F51">
        <f t="shared" si="2"/>
        <v>6.3464071388768559</v>
      </c>
      <c r="G51">
        <f>SUM(C50:C55)</f>
        <v>14715</v>
      </c>
      <c r="H51">
        <f>SUM(F50:F55)</f>
        <v>4711.785588794035</v>
      </c>
      <c r="I51" s="3">
        <f t="shared" si="5"/>
        <v>4.3128828670586857E-4</v>
      </c>
      <c r="J51" s="3">
        <f t="shared" si="3"/>
        <v>1.1237464227816134E-4</v>
      </c>
      <c r="K51" s="3">
        <f t="shared" si="4"/>
        <v>5.4366292898402988E-4</v>
      </c>
      <c r="L51" s="3">
        <f t="shared" si="0"/>
        <v>1.3469218875261249E-3</v>
      </c>
      <c r="M51" s="3">
        <f t="shared" si="6"/>
        <v>1.653061499182432E-4</v>
      </c>
    </row>
    <row r="52" spans="1:19">
      <c r="A52" t="s">
        <v>6</v>
      </c>
      <c r="B52" t="s">
        <v>128</v>
      </c>
      <c r="E52">
        <f t="shared" si="1"/>
        <v>0</v>
      </c>
      <c r="F52">
        <f t="shared" si="2"/>
        <v>0</v>
      </c>
      <c r="G52">
        <f>SUM(C50:C55)</f>
        <v>14715</v>
      </c>
      <c r="H52">
        <f>SUM(F50:F55)</f>
        <v>4711.785588794035</v>
      </c>
      <c r="I52" s="3">
        <f t="shared" si="5"/>
        <v>0</v>
      </c>
      <c r="J52" s="3">
        <f t="shared" si="3"/>
        <v>0</v>
      </c>
      <c r="K52" s="3">
        <f t="shared" si="4"/>
        <v>0</v>
      </c>
      <c r="L52" s="3">
        <f t="shared" si="0"/>
        <v>0</v>
      </c>
      <c r="M52" s="3">
        <f t="shared" si="6"/>
        <v>0</v>
      </c>
    </row>
    <row r="53" spans="1:19">
      <c r="A53" t="s">
        <v>6</v>
      </c>
      <c r="B53" t="s">
        <v>129</v>
      </c>
      <c r="C53">
        <v>4763</v>
      </c>
      <c r="D53">
        <v>0.42787974455123523</v>
      </c>
      <c r="E53">
        <f t="shared" si="1"/>
        <v>2037.9912232975335</v>
      </c>
      <c r="F53">
        <f t="shared" si="2"/>
        <v>2725.0087767024665</v>
      </c>
      <c r="G53">
        <f>SUM(C50:C55)</f>
        <v>14715</v>
      </c>
      <c r="H53">
        <f>SUM(F50:F55)</f>
        <v>4711.785588794035</v>
      </c>
      <c r="I53" s="3">
        <f t="shared" si="5"/>
        <v>0.1851857816311564</v>
      </c>
      <c r="J53" s="3">
        <f t="shared" si="3"/>
        <v>0.1384975347127104</v>
      </c>
      <c r="K53" s="3">
        <f t="shared" si="4"/>
        <v>0.32368331634386682</v>
      </c>
      <c r="L53" s="3">
        <f t="shared" si="0"/>
        <v>0.57833887500808856</v>
      </c>
      <c r="M53" s="3">
        <f t="shared" si="6"/>
        <v>0.20373363396214936</v>
      </c>
      <c r="N53" s="6"/>
      <c r="O53" s="6"/>
      <c r="P53" s="6"/>
      <c r="Q53" s="6"/>
      <c r="R53" s="6"/>
    </row>
    <row r="54" spans="1:19">
      <c r="A54" t="s">
        <v>6</v>
      </c>
      <c r="B54" t="s">
        <v>16</v>
      </c>
      <c r="C54">
        <v>891</v>
      </c>
      <c r="D54">
        <v>0.97593844141916564</v>
      </c>
      <c r="E54">
        <f t="shared" si="1"/>
        <v>869.56115130447654</v>
      </c>
      <c r="F54">
        <f t="shared" si="2"/>
        <v>21.438848695523461</v>
      </c>
      <c r="G54">
        <f>SUM(C50:C55)</f>
        <v>14715</v>
      </c>
      <c r="H54">
        <f>SUM(F50:F55)</f>
        <v>4711.785588794035</v>
      </c>
      <c r="I54" s="3">
        <f t="shared" si="5"/>
        <v>1.4569384094817166E-3</v>
      </c>
      <c r="J54" s="3">
        <f t="shared" si="3"/>
        <v>5.9093520306114616E-2</v>
      </c>
      <c r="K54" s="3">
        <f t="shared" si="4"/>
        <v>6.0550458715596334E-2</v>
      </c>
      <c r="L54" s="3">
        <f t="shared" si="0"/>
        <v>4.5500475969261281E-3</v>
      </c>
      <c r="M54" s="3">
        <f t="shared" si="6"/>
        <v>8.6928172841158183E-2</v>
      </c>
      <c r="N54" s="6"/>
      <c r="O54" s="6"/>
      <c r="P54" s="6"/>
      <c r="Q54" s="6"/>
      <c r="R54" s="6"/>
    </row>
    <row r="55" spans="1:19">
      <c r="A55" t="s">
        <v>6</v>
      </c>
      <c r="B55" t="s">
        <v>125</v>
      </c>
      <c r="C55">
        <v>8919</v>
      </c>
      <c r="D55">
        <v>0.7904461711241022</v>
      </c>
      <c r="E55">
        <f t="shared" si="1"/>
        <v>7049.9894002558676</v>
      </c>
      <c r="F55">
        <f t="shared" si="2"/>
        <v>1869.0105997441324</v>
      </c>
      <c r="G55">
        <f>SUM(C50:C55)</f>
        <v>14715</v>
      </c>
      <c r="H55">
        <f>SUM(F50:F55)</f>
        <v>4711.785588794035</v>
      </c>
      <c r="I55" s="3">
        <f t="shared" si="5"/>
        <v>0.12701397211988666</v>
      </c>
      <c r="J55" s="3">
        <f t="shared" si="3"/>
        <v>0.47910223583118366</v>
      </c>
      <c r="K55" s="3">
        <f t="shared" si="4"/>
        <v>0.60611620795107035</v>
      </c>
      <c r="L55" s="3">
        <f t="shared" si="0"/>
        <v>0.39666715824021592</v>
      </c>
      <c r="M55" s="3">
        <f t="shared" si="6"/>
        <v>0.70477239719646645</v>
      </c>
      <c r="N55" s="6"/>
      <c r="O55" s="6"/>
      <c r="P55" s="6"/>
      <c r="Q55" s="6"/>
      <c r="R55" s="6"/>
    </row>
    <row r="56" spans="1:19">
      <c r="A56" t="s">
        <v>32</v>
      </c>
      <c r="B56" t="s">
        <v>126</v>
      </c>
      <c r="C56">
        <v>347</v>
      </c>
      <c r="D56">
        <v>0.34265022879510687</v>
      </c>
      <c r="E56">
        <f t="shared" si="1"/>
        <v>118.89962939190208</v>
      </c>
      <c r="F56">
        <f t="shared" si="2"/>
        <v>228.10037060809793</v>
      </c>
      <c r="G56">
        <f>SUM(C56:C61)</f>
        <v>49514</v>
      </c>
      <c r="H56">
        <f>SUM(F56:F61)</f>
        <v>13817.223231522259</v>
      </c>
      <c r="I56" s="3">
        <f t="shared" si="5"/>
        <v>4.6067853659186881E-3</v>
      </c>
      <c r="J56" s="3">
        <f t="shared" si="3"/>
        <v>2.4013335499434925E-3</v>
      </c>
      <c r="K56" s="3">
        <f t="shared" si="4"/>
        <v>7.0081189158621802E-3</v>
      </c>
      <c r="L56" s="3">
        <f t="shared" si="0"/>
        <v>1.6508408873912927E-2</v>
      </c>
      <c r="M56" s="3">
        <f t="shared" si="6"/>
        <v>3.3308225603409978E-3</v>
      </c>
      <c r="N56" s="6"/>
      <c r="O56" s="6"/>
      <c r="P56" s="6"/>
      <c r="Q56" s="6"/>
      <c r="R56" s="6"/>
    </row>
    <row r="57" spans="1:19">
      <c r="A57" t="s">
        <v>32</v>
      </c>
      <c r="B57" t="s">
        <v>127</v>
      </c>
      <c r="C57">
        <v>364</v>
      </c>
      <c r="D57">
        <v>0.27512280507555359</v>
      </c>
      <c r="E57">
        <f t="shared" si="1"/>
        <v>100.14470104750151</v>
      </c>
      <c r="F57">
        <f t="shared" si="2"/>
        <v>263.85529895249852</v>
      </c>
      <c r="G57">
        <f>SUM(C56:C61)</f>
        <v>49514</v>
      </c>
      <c r="H57">
        <f>SUM(F56:F61)</f>
        <v>13817.223231522259</v>
      </c>
      <c r="I57" s="3">
        <f t="shared" si="5"/>
        <v>5.3289029153875374E-3</v>
      </c>
      <c r="J57" s="3">
        <f t="shared" si="3"/>
        <v>2.0225532384275462E-3</v>
      </c>
      <c r="K57" s="3">
        <f t="shared" si="4"/>
        <v>7.3514561538150823E-3</v>
      </c>
      <c r="L57" s="3">
        <f t="shared" si="0"/>
        <v>1.909611609592771E-2</v>
      </c>
      <c r="M57" s="3">
        <f t="shared" si="6"/>
        <v>2.8054269912664749E-3</v>
      </c>
      <c r="N57" s="6"/>
      <c r="O57" s="6"/>
      <c r="P57" s="6"/>
      <c r="Q57" s="6"/>
      <c r="R57" s="6"/>
    </row>
    <row r="58" spans="1:19">
      <c r="A58" t="s">
        <v>32</v>
      </c>
      <c r="B58" t="s">
        <v>128</v>
      </c>
      <c r="C58">
        <v>4</v>
      </c>
      <c r="D58">
        <v>0.47287597477136373</v>
      </c>
      <c r="E58">
        <f t="shared" si="1"/>
        <v>1.8915038990854549</v>
      </c>
      <c r="F58">
        <f t="shared" si="2"/>
        <v>2.1084961009145449</v>
      </c>
      <c r="G58">
        <f>SUM(C56:C61)</f>
        <v>49514</v>
      </c>
      <c r="H58">
        <f>SUM(F56:F61)</f>
        <v>13817.223231522259</v>
      </c>
      <c r="I58" s="3">
        <f t="shared" si="5"/>
        <v>4.2583836913086097E-5</v>
      </c>
      <c r="J58" s="3">
        <f t="shared" si="3"/>
        <v>3.8201395546420307E-5</v>
      </c>
      <c r="K58" s="3">
        <f t="shared" si="4"/>
        <v>8.0785232459506403E-5</v>
      </c>
      <c r="L58" s="3">
        <f t="shared" si="0"/>
        <v>1.5259911963384047E-4</v>
      </c>
      <c r="M58" s="3">
        <f t="shared" si="6"/>
        <v>5.2988086609426291E-5</v>
      </c>
      <c r="N58" s="6"/>
      <c r="O58" s="6"/>
      <c r="P58" s="6"/>
      <c r="Q58" s="6"/>
      <c r="R58" s="6"/>
    </row>
    <row r="59" spans="1:19">
      <c r="A59" t="s">
        <v>32</v>
      </c>
      <c r="B59" t="s">
        <v>129</v>
      </c>
      <c r="C59">
        <v>5537</v>
      </c>
      <c r="D59">
        <v>0.45207553163639819</v>
      </c>
      <c r="E59">
        <f t="shared" si="1"/>
        <v>2503.1422186707368</v>
      </c>
      <c r="F59">
        <f t="shared" si="2"/>
        <v>3033.8577813292632</v>
      </c>
      <c r="G59">
        <f>SUM(C56:C61)</f>
        <v>49514</v>
      </c>
      <c r="H59">
        <f>SUM(F56:F61)</f>
        <v>13817.223231522259</v>
      </c>
      <c r="I59" s="3">
        <f t="shared" si="5"/>
        <v>6.1272726528441714E-2</v>
      </c>
      <c r="J59" s="3">
        <f t="shared" si="3"/>
        <v>5.0554231503630018E-2</v>
      </c>
      <c r="K59" s="3">
        <f t="shared" si="4"/>
        <v>0.11182695803207174</v>
      </c>
      <c r="L59" s="3">
        <f t="shared" si="0"/>
        <v>0.21957072926258422</v>
      </c>
      <c r="M59" s="3">
        <f t="shared" si="6"/>
        <v>7.0122359643438506E-2</v>
      </c>
    </row>
    <row r="60" spans="1:19">
      <c r="A60" t="s">
        <v>32</v>
      </c>
      <c r="B60" t="s">
        <v>16</v>
      </c>
      <c r="C60">
        <v>2019</v>
      </c>
      <c r="D60">
        <v>0.93977606367788713</v>
      </c>
      <c r="E60">
        <f t="shared" si="1"/>
        <v>1897.4078725656541</v>
      </c>
      <c r="F60">
        <f t="shared" si="2"/>
        <v>121.59212743434591</v>
      </c>
      <c r="G60">
        <f>SUM(C56:C61)</f>
        <v>49514</v>
      </c>
      <c r="H60">
        <f>SUM(F56:F61)</f>
        <v>13817.223231522259</v>
      </c>
      <c r="I60" s="3">
        <f t="shared" si="5"/>
        <v>2.4557120700073902E-3</v>
      </c>
      <c r="J60" s="3">
        <f t="shared" si="3"/>
        <v>3.8320634013928469E-2</v>
      </c>
      <c r="K60" s="3">
        <f t="shared" si="4"/>
        <v>4.0776346083935856E-2</v>
      </c>
      <c r="L60" s="3">
        <f t="shared" si="0"/>
        <v>8.8000407460269402E-3</v>
      </c>
      <c r="M60" s="3">
        <f t="shared" si="6"/>
        <v>5.3153478950546923E-2</v>
      </c>
    </row>
    <row r="61" spans="1:19">
      <c r="A61" t="s">
        <v>32</v>
      </c>
      <c r="B61" t="s">
        <v>125</v>
      </c>
      <c r="C61">
        <v>41243</v>
      </c>
      <c r="D61">
        <v>0.75346824534837087</v>
      </c>
      <c r="E61">
        <f t="shared" si="1"/>
        <v>31075.290842902861</v>
      </c>
      <c r="F61">
        <f t="shared" si="2"/>
        <v>10167.709157097139</v>
      </c>
      <c r="G61">
        <f>SUM(C56:C61)</f>
        <v>49514</v>
      </c>
      <c r="H61">
        <f>SUM(F56:F61)</f>
        <v>13817.223231522259</v>
      </c>
      <c r="I61" s="3">
        <f t="shared" si="5"/>
        <v>0.20535018695918605</v>
      </c>
      <c r="J61" s="3">
        <f t="shared" si="3"/>
        <v>0.62760614862266961</v>
      </c>
      <c r="K61" s="3">
        <f t="shared" si="4"/>
        <v>0.83295633558185567</v>
      </c>
      <c r="L61" s="3">
        <f t="shared" si="0"/>
        <v>0.73587210590191432</v>
      </c>
      <c r="M61" s="3">
        <f t="shared" si="6"/>
        <v>0.87053492376779762</v>
      </c>
    </row>
    <row r="63" spans="1:19">
      <c r="L63" t="s">
        <v>28</v>
      </c>
    </row>
    <row r="1048536" spans="7:7">
      <c r="G1048536" t="e">
        <f>SUM(#REF!)</f>
        <v>#REF!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404EC-CCCB-4CD0-B852-ABC02F428162}">
  <dimension ref="A1:P103"/>
  <sheetViews>
    <sheetView zoomScaleNormal="100" workbookViewId="0"/>
  </sheetViews>
  <sheetFormatPr defaultColWidth="12.5703125" defaultRowHeight="15"/>
  <cols>
    <col min="1" max="1" width="12.5703125" style="2"/>
    <col min="2" max="2" width="22.28515625" style="2" customWidth="1"/>
    <col min="3" max="3" width="12.5703125" style="2"/>
    <col min="4" max="4" width="22.5703125" style="2" bestFit="1" customWidth="1"/>
    <col min="5" max="5" width="24.42578125" style="2" bestFit="1" customWidth="1"/>
    <col min="6" max="7" width="12.5703125" style="2"/>
    <col min="8" max="8" width="15.85546875" style="2" customWidth="1"/>
    <col min="9" max="9" width="8" style="2" customWidth="1"/>
    <col min="10" max="16384" width="12.5703125" style="2"/>
  </cols>
  <sheetData>
    <row r="1" spans="1:16" s="14" customFormat="1" ht="30">
      <c r="A1" s="12" t="s">
        <v>17</v>
      </c>
      <c r="B1" s="13" t="s">
        <v>0</v>
      </c>
      <c r="C1" s="9" t="s">
        <v>132</v>
      </c>
      <c r="D1" s="12" t="s">
        <v>26</v>
      </c>
      <c r="E1" s="12" t="s">
        <v>27</v>
      </c>
    </row>
    <row r="2" spans="1:16">
      <c r="A2" s="2" t="s">
        <v>1</v>
      </c>
      <c r="B2" s="2" t="s">
        <v>8</v>
      </c>
      <c r="C2" s="3">
        <v>1.1803274538469814E-3</v>
      </c>
      <c r="D2" s="3">
        <v>3.4945172151366315E-3</v>
      </c>
      <c r="E2" s="3">
        <v>4.3099550666013202E-4</v>
      </c>
    </row>
    <row r="3" spans="1:16">
      <c r="A3" s="2" t="s">
        <v>1</v>
      </c>
      <c r="B3" s="2" t="s">
        <v>9</v>
      </c>
      <c r="C3" s="3">
        <v>3.30365110406501E-3</v>
      </c>
      <c r="D3" s="3">
        <v>8.5979666949444564E-3</v>
      </c>
      <c r="E3" s="3">
        <v>1.5893578870193378E-3</v>
      </c>
      <c r="K3" s="1"/>
      <c r="L3" s="1"/>
      <c r="M3" s="1"/>
      <c r="N3" s="1"/>
      <c r="O3" s="1"/>
      <c r="P3" s="1"/>
    </row>
    <row r="4" spans="1:16">
      <c r="A4" s="2" t="s">
        <v>1</v>
      </c>
      <c r="B4" s="2" t="s">
        <v>10</v>
      </c>
      <c r="C4" s="3">
        <v>2.0378843975266919E-3</v>
      </c>
      <c r="D4" s="3">
        <v>5.919549403528534E-3</v>
      </c>
      <c r="E4" s="3">
        <v>7.8100579321833984E-4</v>
      </c>
      <c r="K4" s="1"/>
      <c r="L4" s="1"/>
      <c r="M4" s="1"/>
      <c r="N4" s="1"/>
      <c r="O4" s="1"/>
      <c r="P4" s="1"/>
    </row>
    <row r="5" spans="1:16">
      <c r="A5" s="2" t="s">
        <v>1</v>
      </c>
      <c r="B5" s="2" t="s">
        <v>11</v>
      </c>
      <c r="C5" s="3">
        <v>2.8479750897112153E-4</v>
      </c>
      <c r="D5" s="3">
        <v>6.3582022471242092E-4</v>
      </c>
      <c r="E5" s="3">
        <v>1.7113676278120613E-4</v>
      </c>
      <c r="G5" s="1"/>
      <c r="H5" s="1"/>
      <c r="I5" s="1"/>
      <c r="J5" s="1" t="s">
        <v>28</v>
      </c>
      <c r="K5" s="1"/>
      <c r="L5" s="1"/>
      <c r="M5" s="1"/>
      <c r="N5" s="1"/>
      <c r="O5" s="1"/>
      <c r="P5" s="1"/>
    </row>
    <row r="6" spans="1:16">
      <c r="A6" s="2" t="s">
        <v>1</v>
      </c>
      <c r="B6" s="2" t="s">
        <v>12</v>
      </c>
      <c r="C6" s="3">
        <v>2.1201592334516825E-4</v>
      </c>
      <c r="D6" s="3">
        <v>5.2201958812002184E-4</v>
      </c>
      <c r="E6" s="3">
        <v>1.1163709804462471E-4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2" t="s">
        <v>1</v>
      </c>
      <c r="B7" s="2" t="s">
        <v>13</v>
      </c>
      <c r="C7" s="3">
        <v>8.2638743853120436E-2</v>
      </c>
      <c r="D7" s="3">
        <v>0.16452053874769185</v>
      </c>
      <c r="E7" s="3">
        <v>5.6125514111186638E-2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2" t="s">
        <v>1</v>
      </c>
      <c r="B8" s="2" t="s">
        <v>14</v>
      </c>
      <c r="C8" s="3">
        <v>5.3864702196738119E-2</v>
      </c>
      <c r="D8" s="3">
        <v>0.12453884253051994</v>
      </c>
      <c r="E8" s="3">
        <v>3.0980497937465639E-2</v>
      </c>
      <c r="F8" s="1"/>
      <c r="H8" s="1"/>
      <c r="I8" s="1"/>
      <c r="J8" s="1"/>
      <c r="K8" s="1"/>
      <c r="L8" s="1"/>
      <c r="N8" s="1"/>
      <c r="O8" s="1"/>
      <c r="P8" s="1"/>
    </row>
    <row r="9" spans="1:16">
      <c r="A9" s="2" t="s">
        <v>1</v>
      </c>
      <c r="B9" s="2" t="s">
        <v>15</v>
      </c>
      <c r="C9" s="3">
        <v>0.57269298195649565</v>
      </c>
      <c r="D9" s="3">
        <v>0.38342124831844704</v>
      </c>
      <c r="E9" s="3">
        <v>0.63397894868525351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2" t="s">
        <v>1</v>
      </c>
      <c r="B10" s="2" t="s">
        <v>29</v>
      </c>
      <c r="C10" s="3">
        <v>0.22501534742131676</v>
      </c>
      <c r="D10" s="3">
        <v>0.29671377460618797</v>
      </c>
      <c r="E10" s="3">
        <v>0.20179948027361419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2" t="s">
        <v>1</v>
      </c>
      <c r="B11" s="2" t="s">
        <v>16</v>
      </c>
      <c r="C11" s="3">
        <v>5.8769548184574104E-2</v>
      </c>
      <c r="D11" s="3">
        <v>1.163572267071118E-2</v>
      </c>
      <c r="E11" s="3">
        <v>7.403142594475641E-2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2" t="s">
        <v>30</v>
      </c>
      <c r="B12" s="2" t="s">
        <v>8</v>
      </c>
      <c r="C12" s="3">
        <v>8.3990531976395387E-4</v>
      </c>
      <c r="D12" s="3">
        <v>2.187771366988024E-3</v>
      </c>
      <c r="E12" s="3">
        <v>3.7123051285590933E-4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2" t="s">
        <v>30</v>
      </c>
      <c r="B13" s="2" t="s">
        <v>9</v>
      </c>
      <c r="C13" s="3">
        <v>2.0179543396926167E-3</v>
      </c>
      <c r="D13" s="3">
        <v>4.5080198152063385E-3</v>
      </c>
      <c r="E13" s="3">
        <v>1.1521183329705226E-3</v>
      </c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6">
      <c r="A14" s="2" t="s">
        <v>30</v>
      </c>
      <c r="B14" s="2" t="s">
        <v>10</v>
      </c>
      <c r="C14" s="3">
        <v>9.2716821012903995E-4</v>
      </c>
      <c r="D14" s="3">
        <v>2.4650371762563079E-3</v>
      </c>
      <c r="E14" s="3">
        <v>3.9242631776222997E-4</v>
      </c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6">
      <c r="A15" s="2" t="s">
        <v>30</v>
      </c>
      <c r="B15" s="2" t="s">
        <v>11</v>
      </c>
      <c r="C15" s="3">
        <v>0</v>
      </c>
      <c r="D15" s="3">
        <v>0</v>
      </c>
      <c r="E15" s="3">
        <v>0</v>
      </c>
      <c r="G15" s="1"/>
      <c r="H15" s="1"/>
      <c r="I15" s="1"/>
      <c r="J15" s="1"/>
      <c r="K15" s="1"/>
      <c r="L15" s="1"/>
      <c r="M15" s="1"/>
      <c r="N15" s="1"/>
      <c r="O15" s="1"/>
    </row>
    <row r="16" spans="1:16">
      <c r="A16" s="2" t="s">
        <v>30</v>
      </c>
      <c r="B16" s="2" t="s">
        <v>12</v>
      </c>
      <c r="C16" s="3">
        <v>9.8170751660721882E-5</v>
      </c>
      <c r="D16" s="3">
        <v>2.0281442858222163E-4</v>
      </c>
      <c r="E16" s="3">
        <v>6.1784454093291116E-5</v>
      </c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A17" s="2" t="s">
        <v>30</v>
      </c>
      <c r="B17" s="2" t="s">
        <v>13</v>
      </c>
      <c r="C17" s="3">
        <v>0.14837963720453332</v>
      </c>
      <c r="D17" s="3">
        <v>0.25661991076796675</v>
      </c>
      <c r="E17" s="3">
        <v>0.11074274486163806</v>
      </c>
      <c r="G17" s="1"/>
      <c r="H17" s="1"/>
      <c r="I17" s="1"/>
      <c r="J17" s="1"/>
      <c r="K17" s="1"/>
      <c r="L17" s="1"/>
      <c r="M17" s="1"/>
      <c r="N17" s="1"/>
      <c r="O17" s="1"/>
    </row>
    <row r="18" spans="1:15">
      <c r="A18" s="2" t="s">
        <v>30</v>
      </c>
      <c r="B18" s="2" t="s">
        <v>14</v>
      </c>
      <c r="C18" s="3">
        <v>7.6736804214797602E-2</v>
      </c>
      <c r="D18" s="3">
        <v>0.15298367993968934</v>
      </c>
      <c r="E18" s="3">
        <v>5.0224533332018477E-2</v>
      </c>
      <c r="J18" s="1"/>
      <c r="K18" s="1"/>
      <c r="L18" s="1"/>
      <c r="M18" s="1"/>
      <c r="N18" s="1"/>
      <c r="O18" s="1"/>
    </row>
    <row r="19" spans="1:15">
      <c r="A19" s="2" t="s">
        <v>30</v>
      </c>
      <c r="B19" s="2" t="s">
        <v>15</v>
      </c>
      <c r="C19" s="3">
        <v>0.48898851402205568</v>
      </c>
      <c r="D19" s="3">
        <v>0.28730246796792364</v>
      </c>
      <c r="E19" s="3">
        <v>0.55911801159723518</v>
      </c>
      <c r="J19" s="1"/>
      <c r="K19" s="1"/>
      <c r="L19" s="1"/>
      <c r="M19" s="1"/>
      <c r="N19" s="1"/>
      <c r="O19" s="1"/>
    </row>
    <row r="20" spans="1:15">
      <c r="A20" s="2" t="s">
        <v>30</v>
      </c>
      <c r="B20" s="2" t="s">
        <v>29</v>
      </c>
      <c r="C20" s="3">
        <v>0.2204478767847988</v>
      </c>
      <c r="D20" s="3">
        <v>0.28556404248087391</v>
      </c>
      <c r="E20" s="3">
        <v>0.197805933657696</v>
      </c>
      <c r="J20" s="1"/>
      <c r="K20" s="1"/>
      <c r="L20" s="1"/>
      <c r="M20" s="1"/>
      <c r="N20" s="1"/>
    </row>
    <row r="21" spans="1:15">
      <c r="A21" s="4" t="s">
        <v>30</v>
      </c>
      <c r="B21" s="2" t="s">
        <v>16</v>
      </c>
      <c r="C21" s="3">
        <v>6.1563969152568253E-2</v>
      </c>
      <c r="D21" s="3">
        <v>8.1662560565135787E-3</v>
      </c>
      <c r="E21" s="3">
        <v>8.0131216933730154E-2</v>
      </c>
    </row>
    <row r="22" spans="1:15">
      <c r="A22" s="2" t="s">
        <v>2</v>
      </c>
      <c r="B22" s="2" t="s">
        <v>8</v>
      </c>
      <c r="C22" s="3">
        <v>0</v>
      </c>
      <c r="D22" s="3">
        <v>0</v>
      </c>
      <c r="E22" s="3">
        <v>0</v>
      </c>
    </row>
    <row r="23" spans="1:15">
      <c r="A23" s="2" t="s">
        <v>2</v>
      </c>
      <c r="B23" s="2" t="s">
        <v>9</v>
      </c>
      <c r="C23" s="3">
        <v>3.8022813688212925E-4</v>
      </c>
      <c r="D23" s="3">
        <v>1.5263359529188373E-3</v>
      </c>
      <c r="E23" s="3">
        <v>1.8813595406052655E-4</v>
      </c>
    </row>
    <row r="24" spans="1:15">
      <c r="A24" s="2" t="s">
        <v>2</v>
      </c>
      <c r="B24" s="2" t="s">
        <v>10</v>
      </c>
      <c r="C24" s="3">
        <v>0</v>
      </c>
      <c r="D24" s="3">
        <v>0</v>
      </c>
      <c r="E24" s="3">
        <v>0</v>
      </c>
    </row>
    <row r="25" spans="1:15">
      <c r="A25" s="2" t="s">
        <v>2</v>
      </c>
      <c r="B25" s="2" t="s">
        <v>11</v>
      </c>
      <c r="C25" s="3">
        <v>0</v>
      </c>
      <c r="D25" s="3">
        <v>0</v>
      </c>
      <c r="E25" s="3">
        <v>0</v>
      </c>
    </row>
    <row r="26" spans="1:15">
      <c r="A26" s="2" t="s">
        <v>2</v>
      </c>
      <c r="B26" s="2" t="s">
        <v>12</v>
      </c>
      <c r="C26" s="3">
        <v>0</v>
      </c>
      <c r="D26" s="3">
        <v>0</v>
      </c>
      <c r="E26" s="3">
        <v>0</v>
      </c>
      <c r="H26" s="1"/>
      <c r="I26" s="1"/>
      <c r="J26" s="1"/>
      <c r="K26" s="1"/>
      <c r="L26" s="1"/>
    </row>
    <row r="27" spans="1:15">
      <c r="A27" s="2" t="s">
        <v>2</v>
      </c>
      <c r="B27" s="2" t="s">
        <v>13</v>
      </c>
      <c r="C27" s="3">
        <v>2.2813688212927757E-3</v>
      </c>
      <c r="D27" s="3">
        <v>7.6029067762654334E-3</v>
      </c>
      <c r="E27" s="3">
        <v>1.3894581062314228E-3</v>
      </c>
      <c r="G27" s="1"/>
      <c r="H27" s="1"/>
      <c r="I27" s="1"/>
      <c r="J27" s="1"/>
      <c r="K27" s="1"/>
      <c r="L27" s="1"/>
    </row>
    <row r="28" spans="1:15">
      <c r="A28" s="2" t="s">
        <v>2</v>
      </c>
      <c r="B28" s="2" t="s">
        <v>14</v>
      </c>
      <c r="C28" s="3">
        <v>3.8022813688212925E-4</v>
      </c>
      <c r="D28" s="3">
        <v>1.390256829640958E-3</v>
      </c>
      <c r="E28" s="3">
        <v>2.1094335093989705E-4</v>
      </c>
      <c r="G28" s="1"/>
      <c r="H28" s="1"/>
      <c r="I28" s="1"/>
      <c r="J28" s="1"/>
      <c r="K28" s="1"/>
      <c r="L28" s="1"/>
    </row>
    <row r="29" spans="1:15">
      <c r="A29" s="2" t="s">
        <v>2</v>
      </c>
      <c r="B29" s="2" t="s">
        <v>15</v>
      </c>
      <c r="C29" s="3">
        <v>0.52357414448669204</v>
      </c>
      <c r="D29" s="3">
        <v>0.64513955905960685</v>
      </c>
      <c r="E29" s="3">
        <v>0.50319930233468957</v>
      </c>
      <c r="G29" s="1"/>
      <c r="H29" s="1"/>
      <c r="I29" s="1"/>
      <c r="J29" s="1"/>
      <c r="K29" s="1"/>
      <c r="L29" s="1"/>
    </row>
    <row r="30" spans="1:15">
      <c r="A30" s="2" t="s">
        <v>2</v>
      </c>
      <c r="B30" s="2" t="s">
        <v>29</v>
      </c>
      <c r="C30" s="3">
        <v>1.8631178707224333E-2</v>
      </c>
      <c r="D30" s="3">
        <v>3.7295606268376205E-2</v>
      </c>
      <c r="E30" s="3">
        <v>1.5502947155907077E-2</v>
      </c>
      <c r="G30" s="1"/>
      <c r="H30" s="1"/>
      <c r="I30" s="1"/>
      <c r="J30" s="1"/>
      <c r="K30" s="1"/>
      <c r="L30" s="1"/>
    </row>
    <row r="31" spans="1:15">
      <c r="A31" s="4" t="s">
        <v>2</v>
      </c>
      <c r="B31" s="2" t="s">
        <v>16</v>
      </c>
      <c r="C31" s="3">
        <v>0.45475285171102664</v>
      </c>
      <c r="D31" s="3">
        <v>0.30704533511319182</v>
      </c>
      <c r="E31" s="3">
        <v>0.47950921309817163</v>
      </c>
      <c r="G31" s="1"/>
      <c r="H31" s="1"/>
      <c r="I31" s="1"/>
      <c r="J31" s="1"/>
      <c r="K31" s="1"/>
      <c r="L31" s="1"/>
      <c r="M31" s="1"/>
      <c r="N31" s="1"/>
    </row>
    <row r="32" spans="1:15">
      <c r="A32" s="2" t="s">
        <v>4</v>
      </c>
      <c r="B32" s="2" t="s">
        <v>8</v>
      </c>
      <c r="C32" s="3">
        <v>2.1214705946678916E-3</v>
      </c>
      <c r="D32" s="3">
        <v>5.7323446054760793E-3</v>
      </c>
      <c r="E32" s="3">
        <v>7.6679141691612669E-4</v>
      </c>
      <c r="G32" s="1"/>
      <c r="H32" s="1"/>
      <c r="I32" s="1"/>
      <c r="J32" s="1"/>
      <c r="K32" s="1"/>
      <c r="L32" s="1"/>
      <c r="M32" s="1"/>
      <c r="N32" s="1"/>
    </row>
    <row r="33" spans="1:14">
      <c r="A33" s="2" t="s">
        <v>4</v>
      </c>
      <c r="B33" s="2" t="s">
        <v>9</v>
      </c>
      <c r="C33" s="3">
        <v>7.8734991142313492E-3</v>
      </c>
      <c r="D33" s="3">
        <v>1.9045342732917338E-2</v>
      </c>
      <c r="E33" s="3">
        <v>3.6821969857072151E-3</v>
      </c>
      <c r="G33" s="1"/>
      <c r="H33" s="1"/>
      <c r="I33" s="1"/>
      <c r="J33" s="1"/>
      <c r="K33" s="1"/>
      <c r="L33" s="1"/>
      <c r="M33" s="1"/>
      <c r="N33" s="1"/>
    </row>
    <row r="34" spans="1:14">
      <c r="A34" s="2" t="s">
        <v>4</v>
      </c>
      <c r="B34" s="2" t="s">
        <v>10</v>
      </c>
      <c r="C34" s="3">
        <v>3.2806246309297288E-3</v>
      </c>
      <c r="D34" s="3">
        <v>7.9832757158671656E-3</v>
      </c>
      <c r="E34" s="3">
        <v>1.5163472050411908E-3</v>
      </c>
      <c r="G34" s="1"/>
      <c r="H34" s="1"/>
      <c r="I34" s="1"/>
      <c r="J34" s="1"/>
      <c r="K34" s="1"/>
      <c r="L34" s="1"/>
      <c r="M34" s="1"/>
      <c r="N34" s="1"/>
    </row>
    <row r="35" spans="1:14">
      <c r="A35" s="2" t="s">
        <v>4</v>
      </c>
      <c r="B35" s="2" t="s">
        <v>11</v>
      </c>
      <c r="C35" s="3">
        <v>1.7496664698291888E-3</v>
      </c>
      <c r="D35" s="3">
        <v>3.5153373658285774E-3</v>
      </c>
      <c r="E35" s="3">
        <v>1.0872457953849666E-3</v>
      </c>
      <c r="G35" s="1"/>
      <c r="H35" s="1"/>
      <c r="I35" s="1"/>
      <c r="J35" s="1"/>
      <c r="K35" s="1"/>
      <c r="L35" s="1"/>
      <c r="M35" s="1"/>
      <c r="N35" s="1"/>
    </row>
    <row r="36" spans="1:14">
      <c r="A36" s="2" t="s">
        <v>4</v>
      </c>
      <c r="B36" s="2" t="s">
        <v>12</v>
      </c>
      <c r="C36" s="3">
        <v>7.4360824967740526E-4</v>
      </c>
      <c r="D36" s="3">
        <v>1.5056276694227044E-3</v>
      </c>
      <c r="E36" s="3">
        <v>4.5772404605203676E-4</v>
      </c>
      <c r="H36" s="1"/>
      <c r="I36" s="1"/>
      <c r="J36" s="1"/>
      <c r="K36" s="1"/>
      <c r="L36" s="1"/>
      <c r="M36" s="1"/>
      <c r="N36" s="1"/>
    </row>
    <row r="37" spans="1:14">
      <c r="A37" s="2" t="s">
        <v>4</v>
      </c>
      <c r="B37" s="2" t="s">
        <v>13</v>
      </c>
      <c r="C37" s="3">
        <v>3.9914266342978372E-2</v>
      </c>
      <c r="D37" s="3">
        <v>8.0243823531204225E-2</v>
      </c>
      <c r="E37" s="3">
        <v>2.478396514517766E-2</v>
      </c>
      <c r="I37" s="1"/>
      <c r="J37" s="1"/>
      <c r="K37" s="1"/>
      <c r="L37" s="1"/>
      <c r="M37" s="1"/>
      <c r="N37" s="1"/>
    </row>
    <row r="38" spans="1:14">
      <c r="A38" s="2" t="s">
        <v>4</v>
      </c>
      <c r="B38" s="2" t="s">
        <v>14</v>
      </c>
      <c r="C38" s="3">
        <v>1.7037377249961724E-2</v>
      </c>
      <c r="D38" s="3">
        <v>3.7753805733785138E-2</v>
      </c>
      <c r="E38" s="3">
        <v>9.2652660601454367E-3</v>
      </c>
    </row>
    <row r="39" spans="1:14">
      <c r="A39" s="2" t="s">
        <v>4</v>
      </c>
      <c r="B39" s="2" t="s">
        <v>15</v>
      </c>
      <c r="C39" s="3">
        <v>0.70165999606325047</v>
      </c>
      <c r="D39" s="3">
        <v>0.56808069268271655</v>
      </c>
      <c r="E39" s="3">
        <v>0.75177448367111177</v>
      </c>
    </row>
    <row r="40" spans="1:14">
      <c r="A40" s="2" t="s">
        <v>4</v>
      </c>
      <c r="B40" s="2" t="s">
        <v>29</v>
      </c>
      <c r="C40" s="3">
        <v>0.1641843273625965</v>
      </c>
      <c r="D40" s="3">
        <v>0.25479851186137958</v>
      </c>
      <c r="E40" s="3">
        <v>0.13018891556422599</v>
      </c>
    </row>
    <row r="41" spans="1:14">
      <c r="A41" s="4" t="s">
        <v>4</v>
      </c>
      <c r="B41" s="2" t="s">
        <v>16</v>
      </c>
      <c r="C41" s="3">
        <v>6.1435163921877395E-2</v>
      </c>
      <c r="D41" s="3">
        <v>2.1341238101402558E-2</v>
      </c>
      <c r="E41" s="3">
        <v>7.6477064110237733E-2</v>
      </c>
    </row>
    <row r="42" spans="1:14">
      <c r="A42" s="2" t="s">
        <v>7</v>
      </c>
      <c r="B42" s="2" t="s">
        <v>8</v>
      </c>
      <c r="C42" s="3">
        <v>9.8684210526315784E-3</v>
      </c>
      <c r="D42" s="3">
        <v>1.9199477158675812E-2</v>
      </c>
      <c r="E42" s="3">
        <v>2.5989564378848399E-3</v>
      </c>
    </row>
    <row r="43" spans="1:14">
      <c r="A43" s="2" t="s">
        <v>7</v>
      </c>
      <c r="B43" s="2" t="s">
        <v>9</v>
      </c>
      <c r="C43" s="3">
        <v>5.7565789473684207E-3</v>
      </c>
      <c r="D43" s="3">
        <v>1.0574984838020125E-2</v>
      </c>
      <c r="E43" s="3">
        <v>2.0027454344726222E-3</v>
      </c>
    </row>
    <row r="44" spans="1:14">
      <c r="A44" s="2" t="s">
        <v>7</v>
      </c>
      <c r="B44" s="2" t="s">
        <v>10</v>
      </c>
      <c r="C44" s="3">
        <v>4.9342105263157892E-3</v>
      </c>
      <c r="D44" s="3">
        <v>9.1321315739820753E-3</v>
      </c>
      <c r="E44" s="3">
        <v>1.6637727361343182E-3</v>
      </c>
    </row>
    <row r="45" spans="1:14">
      <c r="A45" s="2" t="s">
        <v>7</v>
      </c>
      <c r="B45" s="2" t="s">
        <v>11</v>
      </c>
      <c r="C45" s="3">
        <v>0</v>
      </c>
      <c r="D45" s="3">
        <v>0</v>
      </c>
      <c r="E45" s="3">
        <v>0</v>
      </c>
    </row>
    <row r="46" spans="1:14">
      <c r="A46" s="2" t="s">
        <v>7</v>
      </c>
      <c r="B46" s="2" t="s">
        <v>12</v>
      </c>
      <c r="C46" s="3">
        <v>8.2236842105263153E-3</v>
      </c>
      <c r="D46" s="3">
        <v>1.5399981942462998E-2</v>
      </c>
      <c r="E46" s="3">
        <v>2.6329084361304215E-3</v>
      </c>
    </row>
    <row r="47" spans="1:14">
      <c r="A47" s="2" t="s">
        <v>7</v>
      </c>
      <c r="B47" s="2" t="s">
        <v>13</v>
      </c>
      <c r="C47" s="3">
        <v>8.2236842105263153E-3</v>
      </c>
      <c r="D47" s="3">
        <v>1.3946115140903114E-2</v>
      </c>
      <c r="E47" s="3">
        <v>3.765559783243058E-3</v>
      </c>
    </row>
    <row r="48" spans="1:14">
      <c r="A48" s="2" t="s">
        <v>7</v>
      </c>
      <c r="B48" s="2" t="s">
        <v>14</v>
      </c>
      <c r="C48" s="3">
        <v>0.20888157894736842</v>
      </c>
      <c r="D48" s="3">
        <v>0.39641087838696254</v>
      </c>
      <c r="E48" s="3">
        <v>6.2784760858220726E-2</v>
      </c>
    </row>
    <row r="49" spans="1:10">
      <c r="A49" s="2" t="s">
        <v>7</v>
      </c>
      <c r="B49" s="2" t="s">
        <v>15</v>
      </c>
      <c r="C49" s="3">
        <v>6.4144736842105268E-2</v>
      </c>
      <c r="D49" s="3">
        <v>3.5098559943904546E-2</v>
      </c>
      <c r="E49" s="3">
        <v>8.6773488909984361E-2</v>
      </c>
    </row>
    <row r="50" spans="1:10">
      <c r="A50" s="2" t="s">
        <v>7</v>
      </c>
      <c r="B50" s="2" t="s">
        <v>29</v>
      </c>
      <c r="C50" s="3">
        <v>0.46299342105263158</v>
      </c>
      <c r="D50" s="3">
        <v>0.49753688974772914</v>
      </c>
      <c r="E50" s="3">
        <v>0.43608194174141363</v>
      </c>
      <c r="F50" s="1"/>
      <c r="G50" s="1"/>
      <c r="H50" s="1"/>
      <c r="I50" s="1"/>
      <c r="J50" s="1"/>
    </row>
    <row r="51" spans="1:10">
      <c r="A51" s="4" t="s">
        <v>7</v>
      </c>
      <c r="B51" s="2" t="s">
        <v>16</v>
      </c>
      <c r="C51" s="3">
        <v>0.22697368421052633</v>
      </c>
      <c r="D51" s="3">
        <v>2.7009812673595489E-3</v>
      </c>
      <c r="E51" s="3">
        <v>0.40169586566251608</v>
      </c>
      <c r="F51" s="1"/>
      <c r="G51" s="1"/>
      <c r="H51" s="1"/>
      <c r="I51" s="1"/>
      <c r="J51" s="1"/>
    </row>
    <row r="52" spans="1:10">
      <c r="A52" s="2" t="s">
        <v>6</v>
      </c>
      <c r="B52" s="2" t="s">
        <v>8</v>
      </c>
      <c r="C52" s="3">
        <v>3.3732617375740051E-3</v>
      </c>
      <c r="D52" s="3">
        <v>7.6757025549659781E-3</v>
      </c>
      <c r="E52" s="3">
        <v>1.3330018445193647E-3</v>
      </c>
      <c r="F52" s="1"/>
      <c r="G52" s="1"/>
      <c r="H52" s="1"/>
      <c r="I52" s="1"/>
      <c r="J52" s="1"/>
    </row>
    <row r="53" spans="1:10">
      <c r="A53" s="2" t="s">
        <v>6</v>
      </c>
      <c r="B53" s="2" t="s">
        <v>9</v>
      </c>
      <c r="C53" s="3">
        <v>5.7827344072697235E-3</v>
      </c>
      <c r="D53" s="3">
        <v>1.1443113422113974E-2</v>
      </c>
      <c r="E53" s="3">
        <v>3.0985268205456482E-3</v>
      </c>
      <c r="F53" s="1"/>
      <c r="G53" s="1"/>
      <c r="H53" s="1"/>
      <c r="I53" s="1"/>
      <c r="J53" s="1"/>
    </row>
    <row r="54" spans="1:10">
      <c r="A54" s="2" t="s">
        <v>6</v>
      </c>
      <c r="B54" s="2" t="s">
        <v>10</v>
      </c>
      <c r="C54" s="3">
        <v>5.5073661021616408E-4</v>
      </c>
      <c r="D54" s="3">
        <v>1.3582215493820452E-3</v>
      </c>
      <c r="E54" s="3">
        <v>1.6781928362189093E-4</v>
      </c>
      <c r="F54" s="1"/>
      <c r="G54" s="1"/>
      <c r="H54" s="1"/>
      <c r="I54" s="1"/>
      <c r="J54" s="1"/>
    </row>
    <row r="55" spans="1:10">
      <c r="A55" s="2" t="s">
        <v>6</v>
      </c>
      <c r="B55" s="2" t="s">
        <v>11</v>
      </c>
      <c r="C55" s="3">
        <v>0</v>
      </c>
      <c r="D55" s="3">
        <v>0</v>
      </c>
      <c r="E55" s="3">
        <v>0</v>
      </c>
      <c r="F55" s="1"/>
      <c r="G55" s="1"/>
      <c r="H55" s="1"/>
      <c r="I55" s="1"/>
      <c r="J55" s="1"/>
    </row>
    <row r="56" spans="1:10">
      <c r="A56" s="2" t="s">
        <v>6</v>
      </c>
      <c r="B56" s="2" t="s">
        <v>12</v>
      </c>
      <c r="C56" s="3">
        <v>0</v>
      </c>
      <c r="D56" s="3">
        <v>0</v>
      </c>
      <c r="E56" s="3">
        <v>0</v>
      </c>
      <c r="F56" s="1"/>
      <c r="G56" s="1"/>
      <c r="H56" s="1"/>
      <c r="I56" s="1"/>
      <c r="J56" s="1"/>
    </row>
    <row r="57" spans="1:10">
      <c r="A57" s="2" t="s">
        <v>6</v>
      </c>
      <c r="B57" s="2" t="s">
        <v>13</v>
      </c>
      <c r="C57" s="3">
        <v>0.14174583505438523</v>
      </c>
      <c r="D57" s="3">
        <v>0.2281877020381001</v>
      </c>
      <c r="E57" s="3">
        <v>0.1007542487030488</v>
      </c>
      <c r="F57" s="1"/>
      <c r="G57" s="1"/>
      <c r="H57" s="1"/>
      <c r="I57" s="1"/>
      <c r="J57" s="1"/>
    </row>
    <row r="58" spans="1:10">
      <c r="A58" s="2" t="s">
        <v>6</v>
      </c>
      <c r="B58" s="2" t="s">
        <v>14</v>
      </c>
      <c r="C58" s="3">
        <v>0.18477213272752308</v>
      </c>
      <c r="D58" s="3">
        <v>0.35262628307243427</v>
      </c>
      <c r="E58" s="3">
        <v>0.10517403821170353</v>
      </c>
      <c r="F58" s="1"/>
      <c r="G58" s="1"/>
      <c r="H58" s="1"/>
      <c r="I58" s="1"/>
      <c r="J58" s="1"/>
    </row>
    <row r="59" spans="1:10">
      <c r="A59" s="2" t="s">
        <v>6</v>
      </c>
      <c r="B59" s="2" t="s">
        <v>15</v>
      </c>
      <c r="C59" s="3">
        <v>0.25629904997934738</v>
      </c>
      <c r="D59" s="3">
        <v>0.11500962284801203</v>
      </c>
      <c r="E59" s="3">
        <v>0.32329989060066466</v>
      </c>
      <c r="F59" s="1"/>
      <c r="G59" s="1"/>
      <c r="H59" s="1"/>
      <c r="I59" s="1"/>
      <c r="J59" s="1"/>
    </row>
    <row r="60" spans="1:10">
      <c r="A60" s="2" t="s">
        <v>6</v>
      </c>
      <c r="B60" s="2" t="s">
        <v>29</v>
      </c>
      <c r="C60" s="3">
        <v>0.34792785350406169</v>
      </c>
      <c r="D60" s="3">
        <v>0.27924261224070002</v>
      </c>
      <c r="E60" s="3">
        <v>0.38049907271245625</v>
      </c>
    </row>
    <row r="61" spans="1:10">
      <c r="A61" s="4" t="s">
        <v>6</v>
      </c>
      <c r="B61" s="2" t="s">
        <v>16</v>
      </c>
      <c r="C61" s="3">
        <v>5.9548395979622748E-2</v>
      </c>
      <c r="D61" s="3">
        <v>4.4567422742914312E-3</v>
      </c>
      <c r="E61" s="3">
        <v>8.5673401823439854E-2</v>
      </c>
    </row>
    <row r="62" spans="1:10">
      <c r="A62" s="2" t="s">
        <v>31</v>
      </c>
      <c r="B62" s="2" t="s">
        <v>8</v>
      </c>
      <c r="C62" s="3">
        <v>5.1984477193321808E-4</v>
      </c>
      <c r="D62" s="3">
        <v>1.8599953319426697E-3</v>
      </c>
      <c r="E62" s="3">
        <v>1.7435558921321352E-4</v>
      </c>
    </row>
    <row r="63" spans="1:10">
      <c r="A63" s="2" t="s">
        <v>31</v>
      </c>
      <c r="B63" s="2" t="s">
        <v>9</v>
      </c>
      <c r="C63" s="3">
        <v>1.5474449024988817E-3</v>
      </c>
      <c r="D63" s="3">
        <v>4.7991155380914287E-3</v>
      </c>
      <c r="E63" s="3">
        <v>7.0916817159367366E-4</v>
      </c>
    </row>
    <row r="64" spans="1:10">
      <c r="A64" s="2" t="s">
        <v>31</v>
      </c>
      <c r="B64" s="2" t="s">
        <v>10</v>
      </c>
      <c r="C64" s="3">
        <v>2.2969885271467775E-4</v>
      </c>
      <c r="D64" s="3">
        <v>8.4133925434023808E-4</v>
      </c>
      <c r="E64" s="3">
        <v>7.2018701855613166E-5</v>
      </c>
    </row>
    <row r="65" spans="1:12">
      <c r="A65" s="2" t="s">
        <v>31</v>
      </c>
      <c r="B65" s="2" t="s">
        <v>11</v>
      </c>
      <c r="C65" s="3">
        <v>1.0880471970695263E-4</v>
      </c>
      <c r="D65" s="3">
        <v>2.8372473441991107E-4</v>
      </c>
      <c r="E65" s="3">
        <v>6.3710552881305067E-5</v>
      </c>
    </row>
    <row r="66" spans="1:12">
      <c r="A66" s="2" t="s">
        <v>31</v>
      </c>
      <c r="B66" s="2" t="s">
        <v>12</v>
      </c>
      <c r="C66" s="3">
        <v>7.2536479804635081E-5</v>
      </c>
      <c r="D66" s="3">
        <v>2.1172973925431384E-4</v>
      </c>
      <c r="E66" s="3">
        <v>3.6652626988079965E-5</v>
      </c>
      <c r="G66" s="1"/>
      <c r="H66" s="1"/>
      <c r="I66" s="1"/>
      <c r="J66" s="1"/>
      <c r="K66" s="1"/>
      <c r="L66" s="1"/>
    </row>
    <row r="67" spans="1:12">
      <c r="A67" s="2" t="s">
        <v>31</v>
      </c>
      <c r="B67" s="2" t="s">
        <v>13</v>
      </c>
      <c r="C67" s="3">
        <v>5.8246793283121968E-2</v>
      </c>
      <c r="D67" s="3">
        <v>0.14946174315799032</v>
      </c>
      <c r="E67" s="3">
        <v>3.4731690260747974E-2</v>
      </c>
      <c r="G67" s="1"/>
      <c r="H67" s="1"/>
      <c r="I67" s="1"/>
      <c r="J67" s="1"/>
      <c r="K67" s="1"/>
      <c r="L67" s="1"/>
    </row>
    <row r="68" spans="1:12">
      <c r="A68" s="2" t="s">
        <v>31</v>
      </c>
      <c r="B68" s="2" t="s">
        <v>14</v>
      </c>
      <c r="C68" s="3">
        <v>4.7511394272035976E-2</v>
      </c>
      <c r="D68" s="3">
        <v>0.13530408892398643</v>
      </c>
      <c r="E68" s="3">
        <v>2.4878544479490752E-2</v>
      </c>
      <c r="G68" s="1"/>
      <c r="H68" s="1"/>
      <c r="I68" s="1"/>
      <c r="J68" s="1"/>
      <c r="K68" s="1"/>
      <c r="L68" s="1"/>
    </row>
    <row r="69" spans="1:12">
      <c r="A69" s="2" t="s">
        <v>31</v>
      </c>
      <c r="B69" s="2" t="s">
        <v>15</v>
      </c>
      <c r="C69" s="3">
        <v>0.62789994801552285</v>
      </c>
      <c r="D69" s="3">
        <v>0.42711352110397549</v>
      </c>
      <c r="E69" s="3">
        <v>0.67966244441327917</v>
      </c>
      <c r="G69" s="1"/>
      <c r="H69" s="1"/>
      <c r="I69" s="1"/>
      <c r="J69" s="1"/>
      <c r="K69" s="1"/>
      <c r="L69" s="1"/>
    </row>
    <row r="70" spans="1:12">
      <c r="A70" s="2" t="s">
        <v>31</v>
      </c>
      <c r="B70" s="2" t="s">
        <v>29</v>
      </c>
      <c r="C70" s="3">
        <v>0.21191532574924138</v>
      </c>
      <c r="D70" s="3">
        <v>0.27102975416549985</v>
      </c>
      <c r="E70" s="3">
        <v>0.19667569807610194</v>
      </c>
      <c r="G70" s="1"/>
      <c r="H70" s="1"/>
      <c r="I70" s="1"/>
      <c r="J70" s="1"/>
      <c r="K70" s="1"/>
      <c r="L70" s="1"/>
    </row>
    <row r="71" spans="1:12">
      <c r="A71" s="4" t="s">
        <v>31</v>
      </c>
      <c r="B71" s="2" t="s">
        <v>16</v>
      </c>
      <c r="C71" s="3">
        <v>5.1948208953419492E-2</v>
      </c>
      <c r="D71" s="3">
        <v>9.09498805049932E-3</v>
      </c>
      <c r="E71" s="3">
        <v>6.2995717127848253E-2</v>
      </c>
      <c r="G71" s="1"/>
      <c r="H71" s="1"/>
      <c r="I71" s="1"/>
      <c r="J71" s="1"/>
      <c r="K71" s="1"/>
      <c r="L71" s="1"/>
    </row>
    <row r="72" spans="1:12">
      <c r="A72" s="2" t="s">
        <v>32</v>
      </c>
      <c r="B72" s="2" t="s">
        <v>8</v>
      </c>
      <c r="C72" s="3">
        <v>1.8109675450198393E-3</v>
      </c>
      <c r="D72" s="3">
        <v>4.7033626728130813E-3</v>
      </c>
      <c r="E72" s="3">
        <v>6.9206055369707353E-4</v>
      </c>
      <c r="G72" s="1"/>
      <c r="H72" s="1"/>
      <c r="I72" s="1"/>
      <c r="J72" s="1"/>
      <c r="K72" s="1"/>
      <c r="L72" s="1"/>
    </row>
    <row r="73" spans="1:12">
      <c r="A73" s="2" t="s">
        <v>32</v>
      </c>
      <c r="B73" s="2" t="s">
        <v>9</v>
      </c>
      <c r="C73" s="3">
        <v>5.1276833858988711E-3</v>
      </c>
      <c r="D73" s="3">
        <v>1.165146100183306E-2</v>
      </c>
      <c r="E73" s="3">
        <v>2.6039962471112684E-3</v>
      </c>
      <c r="G73" s="1"/>
      <c r="H73" s="1"/>
      <c r="I73" s="1"/>
      <c r="J73" s="1"/>
      <c r="K73" s="1"/>
      <c r="L73" s="1"/>
    </row>
    <row r="74" spans="1:12">
      <c r="A74" s="2" t="s">
        <v>32</v>
      </c>
      <c r="B74" s="2" t="s">
        <v>10</v>
      </c>
      <c r="C74" s="3">
        <v>7.386305829687659E-3</v>
      </c>
      <c r="D74" s="3">
        <v>1.9194603306000566E-2</v>
      </c>
      <c r="E74" s="3">
        <v>2.8183315322250933E-3</v>
      </c>
    </row>
    <row r="75" spans="1:12">
      <c r="A75" s="2" t="s">
        <v>32</v>
      </c>
      <c r="B75" s="2" t="s">
        <v>11</v>
      </c>
      <c r="C75" s="3">
        <v>2.0347949944043139E-5</v>
      </c>
      <c r="D75" s="3">
        <v>3.5479879401270605E-5</v>
      </c>
      <c r="E75" s="3">
        <v>1.4494247073642985E-5</v>
      </c>
    </row>
    <row r="76" spans="1:12">
      <c r="A76" s="2" t="s">
        <v>32</v>
      </c>
      <c r="B76" s="2" t="s">
        <v>12</v>
      </c>
      <c r="C76" s="3">
        <v>6.104384983212941E-5</v>
      </c>
      <c r="D76" s="3">
        <v>1.1833021840222193E-4</v>
      </c>
      <c r="E76" s="3">
        <v>3.8882936309407148E-5</v>
      </c>
    </row>
    <row r="77" spans="1:12">
      <c r="A77" s="2" t="s">
        <v>32</v>
      </c>
      <c r="B77" s="2" t="s">
        <v>13</v>
      </c>
      <c r="C77" s="3">
        <v>6.8511547461593242E-2</v>
      </c>
      <c r="D77" s="3">
        <v>0.1294173847393095</v>
      </c>
      <c r="E77" s="3">
        <v>4.4950462571232135E-2</v>
      </c>
      <c r="K77" s="2" t="s">
        <v>28</v>
      </c>
    </row>
    <row r="78" spans="1:12">
      <c r="A78" s="2" t="s">
        <v>32</v>
      </c>
      <c r="B78" s="2" t="s">
        <v>14</v>
      </c>
      <c r="C78" s="3">
        <v>4.3198697731203578E-2</v>
      </c>
      <c r="D78" s="3">
        <v>9.0069173564320995E-2</v>
      </c>
      <c r="E78" s="3">
        <v>2.5067114465706995E-2</v>
      </c>
    </row>
    <row r="79" spans="1:12">
      <c r="A79" s="2" t="s">
        <v>32</v>
      </c>
      <c r="B79" s="2" t="s">
        <v>15</v>
      </c>
      <c r="C79" s="3">
        <v>0.57816664971004172</v>
      </c>
      <c r="D79" s="3">
        <v>0.39080936064894339</v>
      </c>
      <c r="E79" s="3">
        <v>0.65064477643323426</v>
      </c>
    </row>
    <row r="80" spans="1:12">
      <c r="A80" s="2" t="s">
        <v>32</v>
      </c>
      <c r="B80" s="2" t="s">
        <v>29</v>
      </c>
      <c r="C80" s="3">
        <v>0.25550920744734967</v>
      </c>
      <c r="D80" s="3">
        <v>0.34531982074063455</v>
      </c>
      <c r="E80" s="3">
        <v>0.22076647048751025</v>
      </c>
    </row>
    <row r="81" spans="1:10">
      <c r="A81" s="4" t="s">
        <v>32</v>
      </c>
      <c r="B81" s="2" t="s">
        <v>16</v>
      </c>
      <c r="C81" s="3">
        <v>4.0207549089429237E-2</v>
      </c>
      <c r="D81" s="3">
        <v>8.6810232283411858E-3</v>
      </c>
      <c r="E81" s="3">
        <v>5.240341052589996E-2</v>
      </c>
    </row>
    <row r="82" spans="1:10">
      <c r="A82" s="2" t="s">
        <v>3</v>
      </c>
      <c r="B82" s="2" t="s">
        <v>8</v>
      </c>
      <c r="C82" s="3">
        <v>1.444460494005489E-4</v>
      </c>
      <c r="D82" s="3">
        <v>6.7603892932973806E-4</v>
      </c>
      <c r="E82" s="3">
        <v>3.5324728395583212E-5</v>
      </c>
    </row>
    <row r="83" spans="1:10">
      <c r="A83" s="2" t="s">
        <v>3</v>
      </c>
      <c r="B83" s="2" t="s">
        <v>9</v>
      </c>
      <c r="C83" s="3">
        <v>6.5000722230247002E-4</v>
      </c>
      <c r="D83" s="3">
        <v>2.7464570348162834E-3</v>
      </c>
      <c r="E83" s="3">
        <v>2.1966403750926336E-4</v>
      </c>
    </row>
    <row r="84" spans="1:10">
      <c r="A84" s="2" t="s">
        <v>3</v>
      </c>
      <c r="B84" s="2" t="s">
        <v>10</v>
      </c>
      <c r="C84" s="3">
        <v>0</v>
      </c>
      <c r="D84" s="3">
        <v>0</v>
      </c>
      <c r="E84" s="3">
        <v>0</v>
      </c>
    </row>
    <row r="85" spans="1:10">
      <c r="A85" s="2" t="s">
        <v>3</v>
      </c>
      <c r="B85" s="2" t="s">
        <v>11</v>
      </c>
      <c r="C85" s="3">
        <v>0</v>
      </c>
      <c r="D85" s="3">
        <v>0</v>
      </c>
      <c r="E85" s="3">
        <v>0</v>
      </c>
      <c r="F85" s="1"/>
      <c r="G85" s="1"/>
      <c r="H85" s="1"/>
      <c r="I85" s="1"/>
      <c r="J85" s="1"/>
    </row>
    <row r="86" spans="1:10">
      <c r="A86" s="2" t="s">
        <v>3</v>
      </c>
      <c r="B86" s="2" t="s">
        <v>12</v>
      </c>
      <c r="C86" s="3">
        <v>0</v>
      </c>
      <c r="D86" s="3">
        <v>0</v>
      </c>
      <c r="E86" s="3">
        <v>0</v>
      </c>
      <c r="F86" s="1"/>
      <c r="G86" s="1"/>
      <c r="H86" s="1"/>
      <c r="I86" s="1"/>
      <c r="J86" s="1"/>
    </row>
    <row r="87" spans="1:10">
      <c r="A87" s="2" t="s">
        <v>3</v>
      </c>
      <c r="B87" s="2" t="s">
        <v>13</v>
      </c>
      <c r="C87" s="3">
        <v>1.4480716452405026E-2</v>
      </c>
      <c r="D87" s="3">
        <v>5.2193416322378602E-2</v>
      </c>
      <c r="E87" s="3">
        <v>6.7393418331221514E-3</v>
      </c>
      <c r="F87" s="1"/>
      <c r="G87" s="1"/>
      <c r="H87" s="1"/>
      <c r="I87" s="1"/>
      <c r="J87" s="1"/>
    </row>
    <row r="88" spans="1:10">
      <c r="A88" s="2" t="s">
        <v>3</v>
      </c>
      <c r="B88" s="2" t="s">
        <v>14</v>
      </c>
      <c r="C88" s="3">
        <v>7.113967932977033E-3</v>
      </c>
      <c r="D88" s="3">
        <v>2.8826289982868861E-2</v>
      </c>
      <c r="E88" s="3">
        <v>2.6570285087976864E-3</v>
      </c>
      <c r="F88" s="1"/>
      <c r="G88" s="1"/>
      <c r="H88" s="1"/>
      <c r="I88" s="1"/>
      <c r="J88" s="1"/>
    </row>
    <row r="89" spans="1:10">
      <c r="A89" s="2" t="s">
        <v>3</v>
      </c>
      <c r="B89" s="2" t="s">
        <v>15</v>
      </c>
      <c r="C89" s="3">
        <v>0.66441571573017477</v>
      </c>
      <c r="D89" s="3">
        <v>0.49480491912613772</v>
      </c>
      <c r="E89" s="3">
        <v>0.69923212294880122</v>
      </c>
      <c r="F89" s="1"/>
      <c r="G89" s="1"/>
      <c r="H89" s="1"/>
      <c r="I89" s="1"/>
      <c r="J89" s="1"/>
    </row>
    <row r="90" spans="1:10">
      <c r="A90" s="2" t="s">
        <v>3</v>
      </c>
      <c r="B90" s="2" t="s">
        <v>29</v>
      </c>
      <c r="C90" s="3">
        <v>0.26097789975444169</v>
      </c>
      <c r="D90" s="3">
        <v>0.41513887800135779</v>
      </c>
      <c r="E90" s="3">
        <v>0.22933291309479709</v>
      </c>
      <c r="F90" s="1"/>
      <c r="G90" s="1"/>
      <c r="H90" s="1"/>
      <c r="I90" s="1"/>
      <c r="J90" s="1"/>
    </row>
    <row r="91" spans="1:10">
      <c r="A91" s="4" t="s">
        <v>3</v>
      </c>
      <c r="B91" s="2" t="s">
        <v>16</v>
      </c>
      <c r="C91" s="3">
        <v>5.2217246858298427E-2</v>
      </c>
      <c r="D91" s="3">
        <v>5.6140006031110603E-3</v>
      </c>
      <c r="E91" s="3">
        <v>6.1783604848576937E-2</v>
      </c>
      <c r="F91" s="1"/>
      <c r="G91" s="1"/>
      <c r="H91" s="1"/>
      <c r="I91" s="1"/>
      <c r="J91" s="1"/>
    </row>
    <row r="92" spans="1:10">
      <c r="A92" s="2" t="s">
        <v>33</v>
      </c>
      <c r="B92" s="2" t="s">
        <v>8</v>
      </c>
      <c r="C92" s="3">
        <v>2.9069767441860465E-3</v>
      </c>
      <c r="D92" s="3">
        <v>7.5528838459069407E-3</v>
      </c>
      <c r="E92" s="3">
        <v>8.8720128605962966E-4</v>
      </c>
      <c r="F92" s="1"/>
      <c r="G92" s="1"/>
      <c r="H92" s="1"/>
      <c r="I92" s="1"/>
      <c r="J92" s="1"/>
    </row>
    <row r="93" spans="1:10">
      <c r="A93" s="2" t="s">
        <v>33</v>
      </c>
      <c r="B93" s="2" t="s">
        <v>9</v>
      </c>
      <c r="C93" s="3">
        <v>1.308139534883721E-2</v>
      </c>
      <c r="D93" s="3">
        <v>3.2034295433236139E-2</v>
      </c>
      <c r="E93" s="3">
        <v>4.8417552500045185E-3</v>
      </c>
      <c r="F93" s="1"/>
      <c r="G93" s="1"/>
      <c r="H93" s="1"/>
      <c r="I93" s="1"/>
      <c r="J93" s="1"/>
    </row>
    <row r="94" spans="1:10">
      <c r="A94" s="2" t="s">
        <v>33</v>
      </c>
      <c r="B94" s="2" t="s">
        <v>10</v>
      </c>
      <c r="C94" s="3">
        <v>1.8895348837209301E-2</v>
      </c>
      <c r="D94" s="3">
        <v>5.3104115173353235E-2</v>
      </c>
      <c r="E94" s="3">
        <v>4.0233281132194725E-3</v>
      </c>
      <c r="F94" s="1"/>
      <c r="G94" s="1"/>
      <c r="H94" s="1"/>
      <c r="I94" s="1"/>
      <c r="J94" s="1"/>
    </row>
    <row r="95" spans="1:10">
      <c r="A95" s="2" t="s">
        <v>33</v>
      </c>
      <c r="B95" s="2" t="s">
        <v>11</v>
      </c>
      <c r="C95" s="3">
        <v>0</v>
      </c>
      <c r="D95" s="3">
        <v>0</v>
      </c>
      <c r="E95" s="3">
        <v>0</v>
      </c>
    </row>
    <row r="96" spans="1:10">
      <c r="A96" s="2" t="s">
        <v>33</v>
      </c>
      <c r="B96" s="2" t="s">
        <v>12</v>
      </c>
      <c r="C96" s="3">
        <v>7.2674418604651162E-3</v>
      </c>
      <c r="D96" s="3">
        <v>1.6116687281023286E-2</v>
      </c>
      <c r="E96" s="3">
        <v>3.4202946119201681E-3</v>
      </c>
    </row>
    <row r="97" spans="1:5">
      <c r="A97" s="2" t="s">
        <v>33</v>
      </c>
      <c r="B97" s="2" t="s">
        <v>13</v>
      </c>
      <c r="C97" s="3">
        <v>3.7790697674418602E-2</v>
      </c>
      <c r="D97" s="3">
        <v>7.3575500448251105E-2</v>
      </c>
      <c r="E97" s="3">
        <v>2.223350618651547E-2</v>
      </c>
    </row>
    <row r="98" spans="1:5">
      <c r="A98" s="2" t="s">
        <v>33</v>
      </c>
      <c r="B98" s="2" t="s">
        <v>14</v>
      </c>
      <c r="C98" s="3">
        <v>2.7616279069767442E-2</v>
      </c>
      <c r="D98" s="3">
        <v>6.2800849455334928E-2</v>
      </c>
      <c r="E98" s="3">
        <v>1.2320034393853129E-2</v>
      </c>
    </row>
    <row r="99" spans="1:5">
      <c r="A99" s="2" t="s">
        <v>33</v>
      </c>
      <c r="B99" s="2" t="s">
        <v>15</v>
      </c>
      <c r="C99" s="3">
        <v>0.20203488372093023</v>
      </c>
      <c r="D99" s="3">
        <v>0.11278400413836043</v>
      </c>
      <c r="E99" s="3">
        <v>0.24083607630833642</v>
      </c>
    </row>
    <row r="100" spans="1:5">
      <c r="A100" s="2" t="s">
        <v>33</v>
      </c>
      <c r="B100" s="2" t="s">
        <v>29</v>
      </c>
      <c r="C100" s="3">
        <v>0.59883720930232553</v>
      </c>
      <c r="D100" s="3">
        <v>0.6315729444783077</v>
      </c>
      <c r="E100" s="3">
        <v>0.58460557852182993</v>
      </c>
    </row>
    <row r="101" spans="1:5">
      <c r="A101" s="4" t="s">
        <v>33</v>
      </c>
      <c r="B101" s="2" t="s">
        <v>16</v>
      </c>
      <c r="C101" s="3">
        <v>9.1569767441860461E-2</v>
      </c>
      <c r="D101" s="3">
        <v>1.0458719746226223E-2</v>
      </c>
      <c r="E101" s="3">
        <v>0.12683222532826124</v>
      </c>
    </row>
    <row r="103" spans="1:5">
      <c r="D103" s="2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83370-8BCB-4736-BB83-B604F561426D}">
  <dimension ref="A1:M44"/>
  <sheetViews>
    <sheetView zoomScaleNormal="100" workbookViewId="0"/>
  </sheetViews>
  <sheetFormatPr defaultRowHeight="15"/>
  <cols>
    <col min="11" max="11" width="9.140625" style="8"/>
  </cols>
  <sheetData>
    <row r="1" spans="1:13" s="11" customFormat="1">
      <c r="A1" s="11" t="s">
        <v>124</v>
      </c>
      <c r="B1" s="11" t="s">
        <v>34</v>
      </c>
      <c r="C1" s="11" t="s">
        <v>38</v>
      </c>
      <c r="D1" s="11" t="s">
        <v>35</v>
      </c>
      <c r="E1" s="11" t="s">
        <v>10</v>
      </c>
      <c r="F1" s="11" t="s">
        <v>36</v>
      </c>
      <c r="G1" s="11" t="s">
        <v>37</v>
      </c>
      <c r="H1" s="11" t="s">
        <v>16</v>
      </c>
      <c r="I1" s="11" t="s">
        <v>125</v>
      </c>
      <c r="J1" s="7" t="s">
        <v>39</v>
      </c>
      <c r="K1" s="15"/>
      <c r="L1" s="7"/>
      <c r="M1" s="7"/>
    </row>
    <row r="2" spans="1:13">
      <c r="A2" s="5" t="s">
        <v>40</v>
      </c>
      <c r="B2" s="5" t="s">
        <v>41</v>
      </c>
      <c r="C2">
        <v>87.476308605788361</v>
      </c>
      <c r="D2">
        <v>8.8466216963397108E-4</v>
      </c>
      <c r="E2">
        <v>0</v>
      </c>
      <c r="F2">
        <v>0</v>
      </c>
      <c r="G2">
        <v>4.7550591617825941E-3</v>
      </c>
      <c r="H2">
        <v>0.20070772973570716</v>
      </c>
      <c r="I2">
        <v>0.79365254893287629</v>
      </c>
      <c r="J2" s="5">
        <f t="shared" ref="J2:J43" si="0">SUM(D2:G2)</f>
        <v>5.6397213314165655E-3</v>
      </c>
      <c r="L2" s="5"/>
    </row>
    <row r="3" spans="1:13">
      <c r="A3" s="5" t="s">
        <v>42</v>
      </c>
      <c r="B3" s="5" t="s">
        <v>43</v>
      </c>
      <c r="C3">
        <v>87.160952063579771</v>
      </c>
      <c r="D3">
        <v>2.3373587845734321E-4</v>
      </c>
      <c r="E3">
        <v>0</v>
      </c>
      <c r="F3">
        <v>0</v>
      </c>
      <c r="G3">
        <v>9.3494351382937286E-3</v>
      </c>
      <c r="H3">
        <v>0.12933385274639658</v>
      </c>
      <c r="I3">
        <v>0.86108297623685237</v>
      </c>
      <c r="J3" s="5">
        <f t="shared" si="0"/>
        <v>9.5831710167510725E-3</v>
      </c>
      <c r="L3" s="5"/>
    </row>
    <row r="4" spans="1:13">
      <c r="A4" s="5" t="s">
        <v>44</v>
      </c>
      <c r="B4" s="5" t="s">
        <v>45</v>
      </c>
      <c r="C4">
        <v>85.380735053541173</v>
      </c>
      <c r="D4">
        <v>6.0790273556231007E-4</v>
      </c>
      <c r="E4">
        <v>0</v>
      </c>
      <c r="F4">
        <v>0</v>
      </c>
      <c r="G4">
        <v>3.3232016210739616E-2</v>
      </c>
      <c r="H4">
        <v>0</v>
      </c>
      <c r="I4">
        <v>0.96616008105369811</v>
      </c>
      <c r="J4" s="5">
        <f t="shared" si="0"/>
        <v>3.3839918946301929E-2</v>
      </c>
      <c r="L4" s="5"/>
    </row>
    <row r="5" spans="1:13">
      <c r="A5" s="5" t="s">
        <v>46</v>
      </c>
      <c r="B5" s="5" t="s">
        <v>47</v>
      </c>
      <c r="C5">
        <v>83.985547207502435</v>
      </c>
      <c r="D5">
        <v>2.569637167231987E-3</v>
      </c>
      <c r="E5">
        <v>0</v>
      </c>
      <c r="F5">
        <v>0</v>
      </c>
      <c r="G5">
        <v>3.4433138040908626E-2</v>
      </c>
      <c r="H5">
        <v>5.6686195909137628E-2</v>
      </c>
      <c r="I5">
        <v>0.90631102888272175</v>
      </c>
      <c r="J5" s="5">
        <f t="shared" si="0"/>
        <v>3.7002775208140611E-2</v>
      </c>
      <c r="L5" s="5"/>
    </row>
    <row r="6" spans="1:13">
      <c r="A6" s="5" t="s">
        <v>48</v>
      </c>
      <c r="B6" s="5" t="s">
        <v>49</v>
      </c>
      <c r="C6">
        <v>83.713413548056465</v>
      </c>
      <c r="D6">
        <v>2.4830326104949511E-3</v>
      </c>
      <c r="E6">
        <v>0</v>
      </c>
      <c r="F6">
        <v>0</v>
      </c>
      <c r="G6">
        <v>8.2684985929481869E-2</v>
      </c>
      <c r="H6">
        <v>5.0571097500413838E-2</v>
      </c>
      <c r="I6">
        <v>0.86426088395960932</v>
      </c>
      <c r="J6" s="5">
        <f t="shared" si="0"/>
        <v>8.5168018539976825E-2</v>
      </c>
      <c r="L6" s="5"/>
    </row>
    <row r="7" spans="1:13">
      <c r="A7" s="5" t="s">
        <v>50</v>
      </c>
      <c r="B7" s="5" t="s">
        <v>51</v>
      </c>
      <c r="C7">
        <v>83.111265809711369</v>
      </c>
      <c r="D7">
        <v>0</v>
      </c>
      <c r="E7">
        <v>0</v>
      </c>
      <c r="F7">
        <v>0</v>
      </c>
      <c r="G7">
        <v>1.1973999315771468E-3</v>
      </c>
      <c r="H7">
        <v>1.7105713308244953E-4</v>
      </c>
      <c r="I7">
        <v>0.9986315429353404</v>
      </c>
      <c r="J7" s="5">
        <f t="shared" si="0"/>
        <v>1.1973999315771468E-3</v>
      </c>
      <c r="L7" s="5"/>
    </row>
    <row r="8" spans="1:13">
      <c r="A8" s="5" t="s">
        <v>52</v>
      </c>
      <c r="B8" s="5" t="s">
        <v>53</v>
      </c>
      <c r="C8">
        <v>81.737245681158043</v>
      </c>
      <c r="D8">
        <v>5.1334702258726901E-4</v>
      </c>
      <c r="E8">
        <v>0</v>
      </c>
      <c r="F8">
        <v>0</v>
      </c>
      <c r="G8">
        <v>0.13218685831622176</v>
      </c>
      <c r="H8">
        <v>7.4435318275154006E-3</v>
      </c>
      <c r="I8">
        <v>0.85985626283367556</v>
      </c>
      <c r="J8" s="5">
        <f t="shared" si="0"/>
        <v>0.13270020533880902</v>
      </c>
      <c r="L8" s="5"/>
    </row>
    <row r="9" spans="1:13">
      <c r="A9" s="5" t="s">
        <v>54</v>
      </c>
      <c r="B9" s="5" t="s">
        <v>55</v>
      </c>
      <c r="C9">
        <v>80.808973557455289</v>
      </c>
      <c r="D9">
        <v>2.236448519750636E-3</v>
      </c>
      <c r="E9">
        <v>4.4728970395012721E-4</v>
      </c>
      <c r="F9">
        <v>4.1933409745324425E-4</v>
      </c>
      <c r="G9">
        <v>2.216879595202818E-2</v>
      </c>
      <c r="H9">
        <v>5.3646808867518381E-2</v>
      </c>
      <c r="I9">
        <v>0.92108132285929945</v>
      </c>
      <c r="J9" s="5">
        <f t="shared" si="0"/>
        <v>2.5271868273182188E-2</v>
      </c>
      <c r="L9" s="5"/>
    </row>
    <row r="10" spans="1:13">
      <c r="A10" s="5" t="s">
        <v>56</v>
      </c>
      <c r="B10" s="5" t="s">
        <v>57</v>
      </c>
      <c r="C10">
        <v>80.506948392981315</v>
      </c>
      <c r="D10">
        <v>5.4054054054054055E-4</v>
      </c>
      <c r="E10">
        <v>0</v>
      </c>
      <c r="F10">
        <v>0</v>
      </c>
      <c r="G10">
        <v>4.4864864864864865E-2</v>
      </c>
      <c r="H10">
        <v>5.4054054054054055E-4</v>
      </c>
      <c r="I10">
        <v>0.95405405405405408</v>
      </c>
      <c r="J10" s="5">
        <f t="shared" si="0"/>
        <v>4.5405405405405407E-2</v>
      </c>
      <c r="L10" s="5"/>
      <c r="M10" s="5"/>
    </row>
    <row r="11" spans="1:13">
      <c r="A11" s="5" t="s">
        <v>58</v>
      </c>
      <c r="B11" s="5" t="s">
        <v>59</v>
      </c>
      <c r="C11">
        <v>80.45222215987387</v>
      </c>
      <c r="D11">
        <v>3.1039834454216247E-4</v>
      </c>
      <c r="E11">
        <v>0</v>
      </c>
      <c r="F11">
        <v>0</v>
      </c>
      <c r="G11">
        <v>5.0698396275219862E-3</v>
      </c>
      <c r="H11">
        <v>5.9803414381789967E-2</v>
      </c>
      <c r="I11">
        <v>0.93481634764614585</v>
      </c>
      <c r="J11" s="5">
        <f t="shared" si="0"/>
        <v>5.3802379720641483E-3</v>
      </c>
      <c r="L11" s="5"/>
    </row>
    <row r="12" spans="1:13">
      <c r="A12" s="5" t="s">
        <v>60</v>
      </c>
      <c r="B12" s="5" t="s">
        <v>61</v>
      </c>
      <c r="C12">
        <v>80.410363542378931</v>
      </c>
      <c r="D12">
        <v>2.4509803921568627E-3</v>
      </c>
      <c r="E12">
        <v>0</v>
      </c>
      <c r="F12">
        <v>0</v>
      </c>
      <c r="G12">
        <v>0</v>
      </c>
      <c r="H12">
        <v>0.19607843137254902</v>
      </c>
      <c r="I12">
        <v>0.80147058823529416</v>
      </c>
      <c r="J12" s="5">
        <f t="shared" si="0"/>
        <v>2.4509803921568627E-3</v>
      </c>
      <c r="L12" s="5"/>
    </row>
    <row r="13" spans="1:13">
      <c r="A13" s="5" t="s">
        <v>62</v>
      </c>
      <c r="B13" s="5" t="s">
        <v>63</v>
      </c>
      <c r="C13">
        <v>80.102334083915068</v>
      </c>
      <c r="D13">
        <v>9.4179694857788666E-4</v>
      </c>
      <c r="E13">
        <v>0</v>
      </c>
      <c r="F13">
        <v>0</v>
      </c>
      <c r="G13">
        <v>7.5343755886230932E-3</v>
      </c>
      <c r="H13">
        <v>7.9299303070258051E-2</v>
      </c>
      <c r="I13">
        <v>0.91222452439254098</v>
      </c>
      <c r="J13" s="5">
        <f t="shared" si="0"/>
        <v>8.4761725372009804E-3</v>
      </c>
      <c r="L13" s="5"/>
    </row>
    <row r="14" spans="1:13">
      <c r="A14" s="5" t="s">
        <v>64</v>
      </c>
      <c r="B14" s="5" t="s">
        <v>65</v>
      </c>
      <c r="C14">
        <v>79.429857885278892</v>
      </c>
      <c r="D14">
        <v>1.0156408693885842E-4</v>
      </c>
      <c r="E14">
        <v>0</v>
      </c>
      <c r="F14">
        <v>0</v>
      </c>
      <c r="G14">
        <v>7.6173065204143816E-3</v>
      </c>
      <c r="H14">
        <v>8.8970140158439973E-2</v>
      </c>
      <c r="I14">
        <v>0.90331098923420683</v>
      </c>
      <c r="J14" s="5">
        <f t="shared" si="0"/>
        <v>7.7188706073532398E-3</v>
      </c>
      <c r="L14" s="5"/>
    </row>
    <row r="15" spans="1:13">
      <c r="A15" s="5" t="s">
        <v>66</v>
      </c>
      <c r="B15" s="5" t="s">
        <v>67</v>
      </c>
      <c r="C15">
        <v>77.884968876603821</v>
      </c>
      <c r="D15">
        <v>2.4024024024024023E-3</v>
      </c>
      <c r="E15">
        <v>0</v>
      </c>
      <c r="F15">
        <v>9.6096096096096092E-3</v>
      </c>
      <c r="G15">
        <v>5.6656656656656659E-2</v>
      </c>
      <c r="H15">
        <v>7.8678678678678685E-2</v>
      </c>
      <c r="I15">
        <v>0.85265265265265267</v>
      </c>
      <c r="J15" s="5">
        <f t="shared" si="0"/>
        <v>6.8668668668668664E-2</v>
      </c>
      <c r="L15" s="5"/>
    </row>
    <row r="16" spans="1:13">
      <c r="A16" s="5" t="s">
        <v>68</v>
      </c>
      <c r="B16" s="5" t="s">
        <v>69</v>
      </c>
      <c r="C16">
        <v>77.535595430664387</v>
      </c>
      <c r="D16">
        <v>7.3046018991964939E-4</v>
      </c>
      <c r="E16">
        <v>0</v>
      </c>
      <c r="F16">
        <v>7.3046018991964939E-4</v>
      </c>
      <c r="G16">
        <v>0</v>
      </c>
      <c r="H16">
        <v>6.3306549793036276E-3</v>
      </c>
      <c r="I16">
        <v>0.99220842464085712</v>
      </c>
      <c r="J16" s="5">
        <f t="shared" si="0"/>
        <v>1.4609203798392988E-3</v>
      </c>
      <c r="L16" s="5"/>
    </row>
    <row r="17" spans="1:12">
      <c r="A17" s="5" t="s">
        <v>70</v>
      </c>
      <c r="B17" s="5" t="s">
        <v>71</v>
      </c>
      <c r="C17">
        <v>76.658381338338003</v>
      </c>
      <c r="D17">
        <v>2.0093770931011385E-3</v>
      </c>
      <c r="E17">
        <v>2.277294038847957E-2</v>
      </c>
      <c r="F17">
        <v>2.6791694574681848E-3</v>
      </c>
      <c r="G17">
        <v>0</v>
      </c>
      <c r="H17">
        <v>3.6838580040187544E-2</v>
      </c>
      <c r="I17">
        <v>0.9356999330207636</v>
      </c>
      <c r="J17" s="5">
        <f t="shared" si="0"/>
        <v>2.7461486939048891E-2</v>
      </c>
      <c r="L17" s="5"/>
    </row>
    <row r="18" spans="1:12">
      <c r="A18" s="5" t="s">
        <v>72</v>
      </c>
      <c r="B18" s="5" t="s">
        <v>73</v>
      </c>
      <c r="C18">
        <v>75.79023472549261</v>
      </c>
      <c r="D18">
        <v>1.6142050040355124E-3</v>
      </c>
      <c r="E18">
        <v>0</v>
      </c>
      <c r="F18">
        <v>0</v>
      </c>
      <c r="G18">
        <v>0.19785541335178139</v>
      </c>
      <c r="H18">
        <v>6.4568200161420498E-3</v>
      </c>
      <c r="I18">
        <v>0.79407356162804099</v>
      </c>
      <c r="J18" s="5">
        <f t="shared" si="0"/>
        <v>0.19946961835581689</v>
      </c>
      <c r="L18" s="5"/>
    </row>
    <row r="19" spans="1:12">
      <c r="A19" s="5" t="s">
        <v>74</v>
      </c>
      <c r="B19" s="5" t="s">
        <v>75</v>
      </c>
      <c r="C19">
        <v>74.858119837296869</v>
      </c>
      <c r="D19">
        <v>3.7593984962406013E-3</v>
      </c>
      <c r="E19">
        <v>3.7593984962406013E-3</v>
      </c>
      <c r="F19">
        <v>0</v>
      </c>
      <c r="G19">
        <v>7.8947368421052627E-2</v>
      </c>
      <c r="H19">
        <v>6.3909774436090222E-2</v>
      </c>
      <c r="I19">
        <v>0.84962406015037595</v>
      </c>
      <c r="J19" s="5">
        <f t="shared" si="0"/>
        <v>8.646616541353383E-2</v>
      </c>
      <c r="L19" s="5"/>
    </row>
    <row r="20" spans="1:12">
      <c r="A20" s="5" t="s">
        <v>76</v>
      </c>
      <c r="B20" s="5" t="s">
        <v>77</v>
      </c>
      <c r="C20">
        <v>74.840062809253496</v>
      </c>
      <c r="D20">
        <v>1.9899636615331373E-3</v>
      </c>
      <c r="E20">
        <v>0</v>
      </c>
      <c r="F20">
        <v>0</v>
      </c>
      <c r="G20">
        <v>9.8979062121474309E-2</v>
      </c>
      <c r="H20">
        <v>9.3528292092057444E-2</v>
      </c>
      <c r="I20">
        <v>0.80550268212493514</v>
      </c>
      <c r="J20" s="5">
        <f t="shared" si="0"/>
        <v>0.10096902578300744</v>
      </c>
      <c r="L20" s="5"/>
    </row>
    <row r="21" spans="1:12">
      <c r="A21" s="5" t="s">
        <v>78</v>
      </c>
      <c r="B21" s="5" t="s">
        <v>79</v>
      </c>
      <c r="C21">
        <v>73.618806244555884</v>
      </c>
      <c r="D21">
        <v>2.4658148397220356E-3</v>
      </c>
      <c r="E21">
        <v>0</v>
      </c>
      <c r="F21">
        <v>0</v>
      </c>
      <c r="G21">
        <v>0.23604572965702758</v>
      </c>
      <c r="H21">
        <v>6.4447433310916838E-3</v>
      </c>
      <c r="I21">
        <v>0.75504371217215871</v>
      </c>
      <c r="J21" s="5">
        <f t="shared" si="0"/>
        <v>0.23851154449674961</v>
      </c>
      <c r="L21" s="5"/>
    </row>
    <row r="22" spans="1:12">
      <c r="A22" s="5" t="s">
        <v>80</v>
      </c>
      <c r="B22" s="5" t="s">
        <v>81</v>
      </c>
      <c r="C22">
        <v>72.669761814251331</v>
      </c>
      <c r="D22">
        <v>4.1581225791752106E-3</v>
      </c>
      <c r="E22">
        <v>0</v>
      </c>
      <c r="F22">
        <v>0</v>
      </c>
      <c r="G22">
        <v>0.25860104807473228</v>
      </c>
      <c r="H22">
        <v>8.4871269081795403E-2</v>
      </c>
      <c r="I22">
        <v>0.65236956026429715</v>
      </c>
      <c r="J22" s="5">
        <f t="shared" si="0"/>
        <v>0.26275917065390747</v>
      </c>
      <c r="L22" s="5"/>
    </row>
    <row r="23" spans="1:12">
      <c r="A23" s="5" t="s">
        <v>82</v>
      </c>
      <c r="B23" s="5" t="s">
        <v>83</v>
      </c>
      <c r="C23">
        <v>72.428472467145397</v>
      </c>
      <c r="D23">
        <v>4.4444444444444444E-3</v>
      </c>
      <c r="E23">
        <v>0</v>
      </c>
      <c r="F23">
        <v>2.6666666666666666E-3</v>
      </c>
      <c r="G23">
        <v>5.3333333333333332E-3</v>
      </c>
      <c r="H23">
        <v>4.622222222222222E-2</v>
      </c>
      <c r="I23">
        <v>0.94133333333333336</v>
      </c>
      <c r="J23" s="5">
        <f t="shared" si="0"/>
        <v>1.2444444444444445E-2</v>
      </c>
      <c r="L23" s="5"/>
    </row>
    <row r="24" spans="1:12">
      <c r="A24" s="5" t="s">
        <v>84</v>
      </c>
      <c r="B24" s="5" t="s">
        <v>85</v>
      </c>
      <c r="C24">
        <v>72.284508289641408</v>
      </c>
      <c r="D24">
        <v>1.6772598870056497E-3</v>
      </c>
      <c r="E24">
        <v>0</v>
      </c>
      <c r="F24">
        <v>0</v>
      </c>
      <c r="G24">
        <v>0.16578389830508475</v>
      </c>
      <c r="H24">
        <v>4.1490112994350282E-3</v>
      </c>
      <c r="I24">
        <v>0.82838983050847459</v>
      </c>
      <c r="J24" s="5">
        <f t="shared" si="0"/>
        <v>0.1674611581920904</v>
      </c>
      <c r="L24" s="5"/>
    </row>
    <row r="25" spans="1:12">
      <c r="A25" s="5" t="s">
        <v>86</v>
      </c>
      <c r="B25" s="5" t="s">
        <v>87</v>
      </c>
      <c r="C25">
        <v>72.255948057732084</v>
      </c>
      <c r="D25">
        <v>8.9971587919604329E-3</v>
      </c>
      <c r="E25">
        <v>2.3781963590445123E-2</v>
      </c>
      <c r="F25">
        <v>1.9467536567399769E-3</v>
      </c>
      <c r="G25">
        <v>0.10780806061243818</v>
      </c>
      <c r="H25">
        <v>0.10091550036830474</v>
      </c>
      <c r="I25">
        <v>0.75655056298011158</v>
      </c>
      <c r="J25" s="5">
        <f t="shared" si="0"/>
        <v>0.1425339366515837</v>
      </c>
      <c r="L25" s="5"/>
    </row>
    <row r="26" spans="1:12">
      <c r="A26" s="5" t="s">
        <v>88</v>
      </c>
      <c r="B26" s="5" t="s">
        <v>89</v>
      </c>
      <c r="C26">
        <v>71.656134894079386</v>
      </c>
      <c r="D26">
        <v>4.2953907153477616E-3</v>
      </c>
      <c r="E26">
        <v>0</v>
      </c>
      <c r="F26">
        <v>0</v>
      </c>
      <c r="G26">
        <v>0.29638195935899553</v>
      </c>
      <c r="H26">
        <v>7.6325788865025612E-2</v>
      </c>
      <c r="I26">
        <v>0.62299686106063112</v>
      </c>
      <c r="J26" s="5">
        <f t="shared" si="0"/>
        <v>0.30067735007434326</v>
      </c>
      <c r="L26" s="5"/>
    </row>
    <row r="27" spans="1:12">
      <c r="A27" s="5" t="s">
        <v>90</v>
      </c>
      <c r="B27" s="5" t="s">
        <v>91</v>
      </c>
      <c r="C27">
        <v>71.098882054375352</v>
      </c>
      <c r="D27">
        <v>6.3157894736842104E-3</v>
      </c>
      <c r="E27">
        <v>0</v>
      </c>
      <c r="F27">
        <v>0</v>
      </c>
      <c r="G27">
        <v>0.12842105263157894</v>
      </c>
      <c r="H27">
        <v>2.3157894736842106E-2</v>
      </c>
      <c r="I27">
        <v>0.84210526315789469</v>
      </c>
      <c r="J27" s="5">
        <f t="shared" si="0"/>
        <v>0.13473684210526315</v>
      </c>
      <c r="L27" s="5"/>
    </row>
    <row r="28" spans="1:12">
      <c r="A28" s="5" t="s">
        <v>92</v>
      </c>
      <c r="B28" s="5" t="s">
        <v>93</v>
      </c>
      <c r="C28">
        <v>69.916326115592213</v>
      </c>
      <c r="D28">
        <v>5.9288537549407111E-3</v>
      </c>
      <c r="E28">
        <v>0</v>
      </c>
      <c r="F28">
        <v>0</v>
      </c>
      <c r="G28">
        <v>1.976284584980237E-3</v>
      </c>
      <c r="H28">
        <v>0.20158102766798419</v>
      </c>
      <c r="I28">
        <v>0.79051383399209485</v>
      </c>
      <c r="J28" s="5">
        <f t="shared" si="0"/>
        <v>7.9051383399209481E-3</v>
      </c>
      <c r="L28" s="5"/>
    </row>
    <row r="29" spans="1:12">
      <c r="A29" s="5" t="s">
        <v>94</v>
      </c>
      <c r="B29" s="5" t="s">
        <v>95</v>
      </c>
      <c r="C29">
        <v>69.399896020193069</v>
      </c>
      <c r="D29">
        <v>4.4596012591815318E-3</v>
      </c>
      <c r="E29">
        <v>0</v>
      </c>
      <c r="F29">
        <v>0</v>
      </c>
      <c r="G29">
        <v>1.1542497376705142E-2</v>
      </c>
      <c r="H29">
        <v>2.6232948583420775E-3</v>
      </c>
      <c r="I29">
        <v>0.98137460650577124</v>
      </c>
      <c r="J29" s="5">
        <f t="shared" si="0"/>
        <v>1.6002098635886673E-2</v>
      </c>
      <c r="L29" s="5"/>
    </row>
    <row r="30" spans="1:12">
      <c r="A30" s="5" t="s">
        <v>96</v>
      </c>
      <c r="B30" s="5" t="s">
        <v>97</v>
      </c>
      <c r="C30">
        <v>69.318173343658756</v>
      </c>
      <c r="D30">
        <v>4.2787729349481468E-3</v>
      </c>
      <c r="E30">
        <v>0</v>
      </c>
      <c r="F30">
        <v>0</v>
      </c>
      <c r="G30">
        <v>0.29363985785771268</v>
      </c>
      <c r="H30">
        <v>5.526144027848285E-2</v>
      </c>
      <c r="I30">
        <v>0.64681992892885631</v>
      </c>
      <c r="J30" s="5">
        <f t="shared" si="0"/>
        <v>0.29791863079266084</v>
      </c>
      <c r="L30" s="5"/>
    </row>
    <row r="31" spans="1:12">
      <c r="A31" s="5" t="s">
        <v>98</v>
      </c>
      <c r="B31" s="5" t="s">
        <v>99</v>
      </c>
      <c r="C31">
        <v>68.091584612649584</v>
      </c>
      <c r="D31">
        <v>3.2679738562091504E-3</v>
      </c>
      <c r="E31">
        <v>0</v>
      </c>
      <c r="F31">
        <v>0</v>
      </c>
      <c r="G31">
        <v>0.25032679738562091</v>
      </c>
      <c r="H31">
        <v>4.8039215686274513E-2</v>
      </c>
      <c r="I31">
        <v>0.69836601307189539</v>
      </c>
      <c r="J31" s="5">
        <f t="shared" si="0"/>
        <v>0.25359477124183005</v>
      </c>
      <c r="L31" s="5"/>
    </row>
    <row r="32" spans="1:12">
      <c r="A32" s="5" t="s">
        <v>100</v>
      </c>
      <c r="B32" s="5" t="s">
        <v>101</v>
      </c>
      <c r="C32">
        <v>67.031865220232589</v>
      </c>
      <c r="D32">
        <v>4.7248471372984989E-3</v>
      </c>
      <c r="E32">
        <v>1.1117287381878821E-3</v>
      </c>
      <c r="F32">
        <v>3.1962201222901611E-3</v>
      </c>
      <c r="G32">
        <v>7.92106725958866E-2</v>
      </c>
      <c r="H32">
        <v>7.8793774319066145E-2</v>
      </c>
      <c r="I32">
        <v>0.83296275708727074</v>
      </c>
      <c r="J32" s="5">
        <f t="shared" si="0"/>
        <v>8.8243468593663138E-2</v>
      </c>
      <c r="L32" s="5"/>
    </row>
    <row r="33" spans="1:12">
      <c r="A33" s="5" t="s">
        <v>102</v>
      </c>
      <c r="B33" s="5" t="s">
        <v>103</v>
      </c>
      <c r="C33">
        <v>65.59432658320658</v>
      </c>
      <c r="D33">
        <v>7.6258831445553434E-3</v>
      </c>
      <c r="E33">
        <v>3.5886508915554559E-3</v>
      </c>
      <c r="F33">
        <v>0</v>
      </c>
      <c r="G33">
        <v>0.16384434226757877</v>
      </c>
      <c r="H33">
        <v>6.8184366939553667E-2</v>
      </c>
      <c r="I33">
        <v>0.7567567567567568</v>
      </c>
      <c r="J33" s="5">
        <f t="shared" si="0"/>
        <v>0.17505887630368958</v>
      </c>
      <c r="L33" s="5"/>
    </row>
    <row r="34" spans="1:12">
      <c r="A34" s="5" t="s">
        <v>104</v>
      </c>
      <c r="B34" s="5" t="s">
        <v>105</v>
      </c>
      <c r="C34">
        <v>65.378057625236025</v>
      </c>
      <c r="D34">
        <v>1.1111111111111112E-2</v>
      </c>
      <c r="E34">
        <v>0</v>
      </c>
      <c r="F34">
        <v>1.1111111111111111E-3</v>
      </c>
      <c r="G34">
        <v>0.47055555555555556</v>
      </c>
      <c r="H34">
        <v>7.9444444444444443E-2</v>
      </c>
      <c r="I34">
        <v>0.43777777777777777</v>
      </c>
      <c r="J34" s="5">
        <f t="shared" si="0"/>
        <v>0.48277777777777781</v>
      </c>
      <c r="L34" s="5"/>
    </row>
    <row r="35" spans="1:12">
      <c r="A35" s="5" t="s">
        <v>106</v>
      </c>
      <c r="B35" s="5" t="s">
        <v>107</v>
      </c>
      <c r="C35">
        <v>62.799953545320349</v>
      </c>
      <c r="D35">
        <v>7.874015748031496E-3</v>
      </c>
      <c r="E35">
        <v>0</v>
      </c>
      <c r="F35">
        <v>0</v>
      </c>
      <c r="G35">
        <v>0.45781777277840269</v>
      </c>
      <c r="H35">
        <v>5.736782902137233E-2</v>
      </c>
      <c r="I35">
        <v>0.4769403824521935</v>
      </c>
      <c r="J35" s="5">
        <f t="shared" si="0"/>
        <v>0.46569178852643417</v>
      </c>
      <c r="L35" s="5"/>
    </row>
    <row r="36" spans="1:12">
      <c r="A36" s="5" t="s">
        <v>108</v>
      </c>
      <c r="B36" s="5" t="s">
        <v>109</v>
      </c>
      <c r="C36">
        <v>61.482789491842595</v>
      </c>
      <c r="D36">
        <v>1.5403961018547626E-2</v>
      </c>
      <c r="E36">
        <v>0</v>
      </c>
      <c r="F36">
        <v>0</v>
      </c>
      <c r="G36">
        <v>0.45300220056585977</v>
      </c>
      <c r="H36">
        <v>0.1068846274756366</v>
      </c>
      <c r="I36">
        <v>0.42470921093995601</v>
      </c>
      <c r="J36" s="5">
        <f t="shared" si="0"/>
        <v>0.4684061615844074</v>
      </c>
      <c r="L36" s="5"/>
    </row>
    <row r="37" spans="1:12">
      <c r="A37" s="5" t="s">
        <v>110</v>
      </c>
      <c r="B37" s="5" t="s">
        <v>111</v>
      </c>
      <c r="C37">
        <v>60.871617445392843</v>
      </c>
      <c r="D37">
        <v>1.4612627515853323E-2</v>
      </c>
      <c r="E37">
        <v>0</v>
      </c>
      <c r="F37">
        <v>2.2056796250344637E-3</v>
      </c>
      <c r="G37">
        <v>0.23049352081610147</v>
      </c>
      <c r="H37">
        <v>8.850289495450786E-2</v>
      </c>
      <c r="I37">
        <v>0.66418527708850295</v>
      </c>
      <c r="J37" s="5">
        <f t="shared" si="0"/>
        <v>0.24731182795698925</v>
      </c>
      <c r="L37" s="5"/>
    </row>
    <row r="38" spans="1:12">
      <c r="A38" s="5" t="s">
        <v>112</v>
      </c>
      <c r="B38" s="5" t="s">
        <v>113</v>
      </c>
      <c r="C38">
        <v>60.424632864323272</v>
      </c>
      <c r="D38">
        <v>1.0891763104152484E-2</v>
      </c>
      <c r="E38">
        <v>1.9060585432266849E-2</v>
      </c>
      <c r="F38">
        <v>0</v>
      </c>
      <c r="G38">
        <v>0.47311095983662355</v>
      </c>
      <c r="H38">
        <v>7.1477195371000682E-2</v>
      </c>
      <c r="I38">
        <v>0.42545949625595642</v>
      </c>
      <c r="J38" s="5">
        <f t="shared" si="0"/>
        <v>0.50306330837304292</v>
      </c>
      <c r="L38" s="5"/>
    </row>
    <row r="39" spans="1:12">
      <c r="A39" s="5" t="s">
        <v>114</v>
      </c>
      <c r="B39" s="5" t="s">
        <v>115</v>
      </c>
      <c r="C39">
        <v>59.924231733714116</v>
      </c>
      <c r="D39">
        <v>4.4340723453908989E-3</v>
      </c>
      <c r="E39">
        <v>0</v>
      </c>
      <c r="F39">
        <v>0</v>
      </c>
      <c r="G39">
        <v>0.29591598599766628</v>
      </c>
      <c r="H39">
        <v>2.9638273045507584E-2</v>
      </c>
      <c r="I39">
        <v>0.67001166861143524</v>
      </c>
      <c r="J39" s="5">
        <f t="shared" si="0"/>
        <v>0.30035005834305717</v>
      </c>
      <c r="L39" s="5"/>
    </row>
    <row r="40" spans="1:12">
      <c r="A40" s="5" t="s">
        <v>116</v>
      </c>
      <c r="B40" s="5" t="s">
        <v>117</v>
      </c>
      <c r="C40">
        <v>59.409088886041815</v>
      </c>
      <c r="D40">
        <v>4.9689440993788817E-2</v>
      </c>
      <c r="E40">
        <v>0</v>
      </c>
      <c r="F40">
        <v>0</v>
      </c>
      <c r="G40">
        <v>0.51552795031055898</v>
      </c>
      <c r="H40">
        <v>0</v>
      </c>
      <c r="I40">
        <v>0.43478260869565216</v>
      </c>
      <c r="J40" s="5">
        <f t="shared" si="0"/>
        <v>0.56521739130434778</v>
      </c>
      <c r="L40" s="5"/>
    </row>
    <row r="41" spans="1:12">
      <c r="A41" s="5" t="s">
        <v>118</v>
      </c>
      <c r="B41" s="5" t="s">
        <v>119</v>
      </c>
      <c r="C41">
        <v>56.316111376115948</v>
      </c>
      <c r="D41">
        <v>3.367875647668394E-2</v>
      </c>
      <c r="E41">
        <v>2.5906735751295338E-3</v>
      </c>
      <c r="F41">
        <v>5.1813471502590676E-3</v>
      </c>
      <c r="G41">
        <v>0.27720207253886009</v>
      </c>
      <c r="H41">
        <v>6.2176165803108807E-2</v>
      </c>
      <c r="I41">
        <v>0.61917098445595853</v>
      </c>
      <c r="J41" s="5">
        <f t="shared" si="0"/>
        <v>0.31865284974093261</v>
      </c>
      <c r="L41" s="5"/>
    </row>
    <row r="42" spans="1:12">
      <c r="A42" s="5" t="s">
        <v>120</v>
      </c>
      <c r="B42" s="5" t="s">
        <v>121</v>
      </c>
      <c r="C42">
        <v>52.748027022444823</v>
      </c>
      <c r="D42">
        <v>3.0024902170046247E-2</v>
      </c>
      <c r="E42">
        <v>0</v>
      </c>
      <c r="F42">
        <v>8.5378868729989329E-4</v>
      </c>
      <c r="G42">
        <v>0.5633582355033796</v>
      </c>
      <c r="H42">
        <v>2.6254002134471717E-2</v>
      </c>
      <c r="I42">
        <v>0.37950907150480256</v>
      </c>
      <c r="J42" s="5">
        <f t="shared" si="0"/>
        <v>0.59423692636072578</v>
      </c>
      <c r="L42" s="5"/>
    </row>
    <row r="43" spans="1:12">
      <c r="A43" s="5" t="s">
        <v>122</v>
      </c>
      <c r="B43" s="5" t="s">
        <v>123</v>
      </c>
      <c r="C43">
        <v>48.017497791336261</v>
      </c>
      <c r="D43">
        <v>5.3333333333333337E-2</v>
      </c>
      <c r="E43">
        <v>0.192</v>
      </c>
      <c r="F43">
        <v>0</v>
      </c>
      <c r="G43">
        <v>0.5013333333333333</v>
      </c>
      <c r="H43">
        <v>5.6000000000000001E-2</v>
      </c>
      <c r="I43">
        <v>0.19733333333333333</v>
      </c>
      <c r="J43" s="5">
        <f t="shared" si="0"/>
        <v>0.74666666666666659</v>
      </c>
      <c r="L43" s="5"/>
    </row>
    <row r="44" spans="1:12">
      <c r="J44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E78BFC-BC26-472B-B68D-671491CBAB9B}">
  <ds:schemaRefs>
    <ds:schemaRef ds:uri="http://schemas.microsoft.com/office/2006/metadata/properties"/>
    <ds:schemaRef ds:uri="http://schemas.microsoft.com/office/infopath/2007/PartnerControls"/>
    <ds:schemaRef ds:uri="03670651-1d3f-4393-a695-0ad38e7dc27c"/>
    <ds:schemaRef ds:uri="98cfd510-5244-40a7-ac81-0d7d1b58424e"/>
  </ds:schemaRefs>
</ds:datastoreItem>
</file>

<file path=customXml/itemProps2.xml><?xml version="1.0" encoding="utf-8"?>
<ds:datastoreItem xmlns:ds="http://schemas.openxmlformats.org/officeDocument/2006/customXml" ds:itemID="{0B794A0A-6CD6-481F-8063-73B7CA57D0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9012BA-2F5B-4ADE-AACD-61B11999DD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a_overall</vt:lpstr>
      <vt:lpstr>b_biome</vt:lpstr>
      <vt:lpstr>c_country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Hayley Clements</dc:creator>
  <cp:lastModifiedBy>Hazel Mayhew</cp:lastModifiedBy>
  <dcterms:created xsi:type="dcterms:W3CDTF">2023-12-12T10:23:05Z</dcterms:created>
  <dcterms:modified xsi:type="dcterms:W3CDTF">2025-10-21T17:08:13Z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50318000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