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ED328427-283B-904D-A693-1B372B33D8B2}" xr6:coauthVersionLast="47" xr6:coauthVersionMax="47" xr10:uidLastSave="{00000000-0000-0000-0000-000000000000}"/>
  <bookViews>
    <workbookView xWindow="3000" yWindow="1540" windowWidth="27240" windowHeight="16440" activeTab="2" xr2:uid="{DDE5D554-EAC6-324F-B4FF-5D3073FE6024}"/>
  </bookViews>
  <sheets>
    <sheet name="Extended Data Fig.7a" sheetId="1" r:id="rId1"/>
    <sheet name="Extended Data Fig.7e" sheetId="2" r:id="rId2"/>
    <sheet name="Extended Data Fig.7l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3" l="1"/>
  <c r="G23" i="3"/>
  <c r="H22" i="3"/>
  <c r="G22" i="3"/>
  <c r="H21" i="3"/>
  <c r="G21" i="3"/>
  <c r="H20" i="3"/>
  <c r="G20" i="3"/>
  <c r="I18" i="3"/>
  <c r="F18" i="3"/>
  <c r="I17" i="3"/>
  <c r="F17" i="3"/>
  <c r="H14" i="3"/>
  <c r="G14" i="3"/>
  <c r="H13" i="3"/>
  <c r="G13" i="3"/>
  <c r="H12" i="3"/>
  <c r="G12" i="3"/>
  <c r="H11" i="3"/>
  <c r="G11" i="3"/>
  <c r="I6" i="3"/>
  <c r="F6" i="3"/>
  <c r="I5" i="3"/>
  <c r="F5" i="3"/>
  <c r="C31" i="2"/>
  <c r="C32" i="2" s="1"/>
  <c r="B31" i="2"/>
  <c r="B32" i="2" s="1"/>
  <c r="E10" i="1"/>
  <c r="H10" i="1" s="1"/>
  <c r="H9" i="1"/>
  <c r="E9" i="1"/>
  <c r="G9" i="1" s="1"/>
  <c r="E8" i="1"/>
  <c r="H8" i="1" s="1"/>
  <c r="H7" i="1"/>
  <c r="E7" i="1"/>
  <c r="G7" i="1" s="1"/>
  <c r="E6" i="1"/>
  <c r="H6" i="1" s="1"/>
  <c r="H5" i="1"/>
  <c r="E5" i="1"/>
  <c r="G5" i="1" s="1"/>
  <c r="E4" i="1"/>
  <c r="H4" i="1" s="1"/>
  <c r="F5" i="1" l="1"/>
  <c r="F7" i="1"/>
  <c r="F9" i="1"/>
  <c r="F6" i="1"/>
  <c r="G10" i="1"/>
  <c r="F4" i="1"/>
  <c r="F8" i="1"/>
  <c r="F10" i="1"/>
  <c r="G4" i="1"/>
  <c r="G6" i="1"/>
  <c r="G8" i="1"/>
</calcChain>
</file>

<file path=xl/sharedStrings.xml><?xml version="1.0" encoding="utf-8"?>
<sst xmlns="http://schemas.openxmlformats.org/spreadsheetml/2006/main" count="48" uniqueCount="28">
  <si>
    <t>CD90+</t>
  </si>
  <si>
    <t>PanCK+</t>
  </si>
  <si>
    <t>Hep</t>
  </si>
  <si>
    <t>total</t>
  </si>
  <si>
    <t>DC%</t>
  </si>
  <si>
    <t>PFs%</t>
  </si>
  <si>
    <t>Hep%</t>
  </si>
  <si>
    <t>DSD15</t>
  </si>
  <si>
    <t>DSD26</t>
  </si>
  <si>
    <t>DSD28</t>
  </si>
  <si>
    <t>Correct 
configuration</t>
  </si>
  <si>
    <t>Incorrect 
configuration</t>
  </si>
  <si>
    <t>Forming 
biliary lumens</t>
  </si>
  <si>
    <t>Scattered</t>
  </si>
  <si>
    <t>Forming 
biliary lumens （%）</t>
  </si>
  <si>
    <t>Scattered （%）</t>
  </si>
  <si>
    <t>+</t>
  </si>
  <si>
    <t>-</t>
  </si>
  <si>
    <t>percentage</t>
  </si>
  <si>
    <t>Total</t>
  </si>
  <si>
    <t>KI67</t>
  </si>
  <si>
    <t>KI67%</t>
  </si>
  <si>
    <t>Cleaved Cas3</t>
  </si>
  <si>
    <t>Cleaved Cas3%</t>
  </si>
  <si>
    <t>F-PHH2</t>
  </si>
  <si>
    <t>DSD43</t>
  </si>
  <si>
    <t>DSD47</t>
  </si>
  <si>
    <t>F-PHH3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</si>
</sst>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756DB-4BAA-9B41-9E15-1CD3BA64559A}">
  <dimension ref="A3:H10"/>
  <sheetViews>
    <sheetView workbookViewId="0">
      <selection sqref="A1:XFD1048576"/>
    </sheetView>
  </sheetViews>
  <sheetFormatPr baseColWidth="10" defaultRowHeight="16" x14ac:dyDescent="0.2"/>
  <cols>
    <col min="1" max="2" width="10.83203125" style="1"/>
    <col min="3" max="3" width="8.83203125" style="1" bestFit="1" customWidth="1"/>
    <col min="4" max="4" width="31" style="1" bestFit="1" customWidth="1"/>
    <col min="5" max="16384" width="10.83203125" style="1"/>
  </cols>
  <sheetData>
    <row r="3" spans="1:8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x14ac:dyDescent="0.2">
      <c r="A4" s="2" t="s">
        <v>7</v>
      </c>
      <c r="B4" s="1">
        <v>49</v>
      </c>
      <c r="C4" s="1">
        <v>41</v>
      </c>
      <c r="D4" s="1">
        <v>90</v>
      </c>
      <c r="E4">
        <f>B4+C4+D4</f>
        <v>180</v>
      </c>
      <c r="F4">
        <f>C4/E4*100</f>
        <v>22.777777777777779</v>
      </c>
      <c r="G4">
        <f>B4/E4*100</f>
        <v>27.222222222222221</v>
      </c>
      <c r="H4">
        <f>D4/E4*100</f>
        <v>50</v>
      </c>
    </row>
    <row r="5" spans="1:8" x14ac:dyDescent="0.2">
      <c r="A5" s="2"/>
      <c r="B5" s="1">
        <v>21</v>
      </c>
      <c r="C5" s="1">
        <v>29</v>
      </c>
      <c r="D5" s="1">
        <v>114</v>
      </c>
      <c r="E5">
        <f>B5+C5+D5</f>
        <v>164</v>
      </c>
      <c r="F5">
        <f>C5/E5*100</f>
        <v>17.682926829268293</v>
      </c>
      <c r="G5">
        <f>B5/E5*100</f>
        <v>12.804878048780488</v>
      </c>
      <c r="H5">
        <f>D5/E5*100</f>
        <v>69.512195121951208</v>
      </c>
    </row>
    <row r="6" spans="1:8" x14ac:dyDescent="0.2">
      <c r="A6" s="2" t="s">
        <v>8</v>
      </c>
      <c r="B6" s="1">
        <v>3</v>
      </c>
      <c r="C6" s="1">
        <v>11</v>
      </c>
      <c r="D6" s="1">
        <v>165</v>
      </c>
      <c r="E6">
        <f t="shared" ref="E6:E10" si="0">B6+C6+D6</f>
        <v>179</v>
      </c>
      <c r="F6">
        <f t="shared" ref="F6:F10" si="1">C6/E6*100</f>
        <v>6.1452513966480442</v>
      </c>
      <c r="G6">
        <f t="shared" ref="G6:G10" si="2">B6/E6*100</f>
        <v>1.6759776536312849</v>
      </c>
      <c r="H6">
        <f t="shared" ref="H6:H10" si="3">D6/E6*100</f>
        <v>92.178770949720672</v>
      </c>
    </row>
    <row r="7" spans="1:8" x14ac:dyDescent="0.2">
      <c r="A7" s="2"/>
      <c r="B7" s="1">
        <v>9</v>
      </c>
      <c r="C7" s="1">
        <v>16</v>
      </c>
      <c r="D7" s="1">
        <v>80</v>
      </c>
      <c r="E7">
        <f t="shared" si="0"/>
        <v>105</v>
      </c>
      <c r="F7">
        <f t="shared" si="1"/>
        <v>15.238095238095239</v>
      </c>
      <c r="G7">
        <f t="shared" si="2"/>
        <v>8.5714285714285712</v>
      </c>
      <c r="H7">
        <f t="shared" si="3"/>
        <v>76.19047619047619</v>
      </c>
    </row>
    <row r="8" spans="1:8" x14ac:dyDescent="0.2">
      <c r="A8" s="2"/>
      <c r="B8" s="1">
        <v>6</v>
      </c>
      <c r="C8" s="1">
        <v>16</v>
      </c>
      <c r="D8" s="1">
        <v>129</v>
      </c>
      <c r="E8">
        <f t="shared" si="0"/>
        <v>151</v>
      </c>
      <c r="F8">
        <f t="shared" si="1"/>
        <v>10.596026490066226</v>
      </c>
      <c r="G8">
        <f t="shared" si="2"/>
        <v>3.9735099337748347</v>
      </c>
      <c r="H8">
        <f t="shared" si="3"/>
        <v>85.430463576158942</v>
      </c>
    </row>
    <row r="9" spans="1:8" x14ac:dyDescent="0.2">
      <c r="A9" s="2" t="s">
        <v>9</v>
      </c>
      <c r="B9" s="1">
        <v>5</v>
      </c>
      <c r="C9" s="1">
        <v>16</v>
      </c>
      <c r="D9" s="1">
        <v>83</v>
      </c>
      <c r="E9">
        <f t="shared" si="0"/>
        <v>104</v>
      </c>
      <c r="F9">
        <f t="shared" si="1"/>
        <v>15.384615384615385</v>
      </c>
      <c r="G9">
        <f t="shared" si="2"/>
        <v>4.8076923076923084</v>
      </c>
      <c r="H9">
        <f t="shared" si="3"/>
        <v>79.807692307692307</v>
      </c>
    </row>
    <row r="10" spans="1:8" x14ac:dyDescent="0.2">
      <c r="A10" s="2"/>
      <c r="B10" s="1">
        <v>8</v>
      </c>
      <c r="C10" s="1">
        <v>24</v>
      </c>
      <c r="D10" s="1">
        <v>103</v>
      </c>
      <c r="E10">
        <f t="shared" si="0"/>
        <v>135</v>
      </c>
      <c r="F10">
        <f t="shared" si="1"/>
        <v>17.777777777777779</v>
      </c>
      <c r="G10">
        <f t="shared" si="2"/>
        <v>5.9259259259259265</v>
      </c>
      <c r="H10">
        <f t="shared" si="3"/>
        <v>76.296296296296291</v>
      </c>
    </row>
  </sheetData>
  <mergeCells count="3">
    <mergeCell ref="A4:A5"/>
    <mergeCell ref="A6:A8"/>
    <mergeCell ref="A9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0462-F4BF-8F43-907A-28E812FC57F0}">
  <dimension ref="A4:G32"/>
  <sheetViews>
    <sheetView workbookViewId="0">
      <selection sqref="A1:XFD1048576"/>
    </sheetView>
  </sheetViews>
  <sheetFormatPr baseColWidth="10" defaultRowHeight="16" x14ac:dyDescent="0.2"/>
  <cols>
    <col min="2" max="2" width="13.1640625" customWidth="1"/>
    <col min="3" max="3" width="13.5" customWidth="1"/>
    <col min="4" max="4" width="20.33203125" bestFit="1" customWidth="1"/>
    <col min="5" max="5" width="9" bestFit="1" customWidth="1"/>
    <col min="6" max="6" width="26.6640625" bestFit="1" customWidth="1"/>
    <col min="7" max="7" width="15" bestFit="1" customWidth="1"/>
  </cols>
  <sheetData>
    <row r="4" spans="2:7" ht="34" x14ac:dyDescent="0.2">
      <c r="B4" s="3" t="s">
        <v>10</v>
      </c>
      <c r="C4" s="3" t="s">
        <v>11</v>
      </c>
      <c r="D4" t="s">
        <v>12</v>
      </c>
      <c r="E4" t="s">
        <v>13</v>
      </c>
      <c r="F4" t="s">
        <v>14</v>
      </c>
      <c r="G4" t="s">
        <v>15</v>
      </c>
    </row>
    <row r="5" spans="2:7" x14ac:dyDescent="0.2">
      <c r="B5" s="4" t="s">
        <v>16</v>
      </c>
      <c r="C5" s="4" t="s">
        <v>17</v>
      </c>
    </row>
    <row r="6" spans="2:7" x14ac:dyDescent="0.2">
      <c r="B6" s="4">
        <v>1</v>
      </c>
      <c r="C6" s="4">
        <v>0</v>
      </c>
      <c r="D6">
        <v>61</v>
      </c>
      <c r="E6">
        <v>4</v>
      </c>
      <c r="F6">
        <v>93.84615384615384</v>
      </c>
      <c r="G6">
        <v>6.1538461538461542</v>
      </c>
    </row>
    <row r="7" spans="2:7" x14ac:dyDescent="0.2">
      <c r="B7" s="4">
        <v>1</v>
      </c>
      <c r="C7" s="4">
        <v>0</v>
      </c>
      <c r="D7">
        <v>36</v>
      </c>
      <c r="E7">
        <v>7</v>
      </c>
      <c r="F7">
        <v>83.720930232558146</v>
      </c>
      <c r="G7">
        <v>16.279069767441861</v>
      </c>
    </row>
    <row r="8" spans="2:7" x14ac:dyDescent="0.2">
      <c r="B8" s="4">
        <v>1</v>
      </c>
      <c r="C8" s="4">
        <v>0</v>
      </c>
      <c r="D8">
        <v>72</v>
      </c>
      <c r="E8">
        <v>14</v>
      </c>
      <c r="F8">
        <v>83.720930232558146</v>
      </c>
      <c r="G8">
        <v>16.279069767441861</v>
      </c>
    </row>
    <row r="9" spans="2:7" x14ac:dyDescent="0.2">
      <c r="B9" s="4">
        <v>1</v>
      </c>
      <c r="C9" s="4">
        <v>0</v>
      </c>
      <c r="D9">
        <v>5</v>
      </c>
      <c r="E9">
        <v>8</v>
      </c>
      <c r="F9">
        <v>38.461538461538467</v>
      </c>
      <c r="G9">
        <v>61.53846153846154</v>
      </c>
    </row>
    <row r="10" spans="2:7" x14ac:dyDescent="0.2">
      <c r="B10" s="4">
        <v>1</v>
      </c>
      <c r="C10" s="4">
        <v>0</v>
      </c>
      <c r="D10">
        <v>6</v>
      </c>
      <c r="E10">
        <v>13</v>
      </c>
      <c r="F10">
        <v>31.578947368421051</v>
      </c>
      <c r="G10">
        <v>68.421052631578945</v>
      </c>
    </row>
    <row r="11" spans="2:7" x14ac:dyDescent="0.2">
      <c r="B11" s="4">
        <v>1</v>
      </c>
      <c r="C11" s="4">
        <v>0</v>
      </c>
      <c r="D11">
        <v>49</v>
      </c>
      <c r="E11">
        <v>20</v>
      </c>
      <c r="F11">
        <v>71.014492753623188</v>
      </c>
      <c r="G11">
        <v>28.985507246376812</v>
      </c>
    </row>
    <row r="12" spans="2:7" x14ac:dyDescent="0.2">
      <c r="B12" s="4">
        <v>1</v>
      </c>
      <c r="C12" s="4">
        <v>0</v>
      </c>
      <c r="D12">
        <v>62</v>
      </c>
      <c r="E12">
        <v>42</v>
      </c>
      <c r="F12">
        <v>59.615384615384613</v>
      </c>
      <c r="G12">
        <v>40.384615384615387</v>
      </c>
    </row>
    <row r="13" spans="2:7" x14ac:dyDescent="0.2">
      <c r="B13" s="5">
        <v>0</v>
      </c>
      <c r="C13" s="5">
        <v>1</v>
      </c>
    </row>
    <row r="14" spans="2:7" x14ac:dyDescent="0.2">
      <c r="B14" s="4">
        <v>1</v>
      </c>
      <c r="C14" s="4">
        <v>0</v>
      </c>
      <c r="D14">
        <v>49</v>
      </c>
      <c r="E14">
        <v>14</v>
      </c>
      <c r="F14">
        <v>77.777777777777786</v>
      </c>
      <c r="G14">
        <v>22.222222222222221</v>
      </c>
    </row>
    <row r="15" spans="2:7" x14ac:dyDescent="0.2">
      <c r="B15" s="4">
        <v>1</v>
      </c>
      <c r="C15" s="4">
        <v>0</v>
      </c>
      <c r="D15">
        <v>54</v>
      </c>
      <c r="E15">
        <v>14</v>
      </c>
      <c r="F15">
        <v>79.411764705882348</v>
      </c>
      <c r="G15">
        <v>20.588235294117645</v>
      </c>
    </row>
    <row r="16" spans="2:7" x14ac:dyDescent="0.2">
      <c r="B16" s="4">
        <v>1</v>
      </c>
      <c r="C16" s="4">
        <v>0</v>
      </c>
      <c r="D16">
        <v>48</v>
      </c>
      <c r="E16">
        <v>8</v>
      </c>
      <c r="F16">
        <v>85.714285714285708</v>
      </c>
      <c r="G16">
        <v>14.285714285714285</v>
      </c>
    </row>
    <row r="17" spans="1:7" x14ac:dyDescent="0.2">
      <c r="B17" s="5">
        <v>0</v>
      </c>
      <c r="C17" s="5">
        <v>1</v>
      </c>
    </row>
    <row r="18" spans="1:7" x14ac:dyDescent="0.2">
      <c r="B18" s="4">
        <v>1</v>
      </c>
      <c r="C18" s="4">
        <v>0</v>
      </c>
      <c r="D18">
        <v>34</v>
      </c>
      <c r="E18">
        <v>15</v>
      </c>
      <c r="F18">
        <v>69.387755102040813</v>
      </c>
      <c r="G18">
        <v>30.612244897959183</v>
      </c>
    </row>
    <row r="19" spans="1:7" x14ac:dyDescent="0.2">
      <c r="B19" s="4">
        <v>1</v>
      </c>
      <c r="C19" s="4">
        <v>0</v>
      </c>
      <c r="D19">
        <v>39</v>
      </c>
      <c r="E19">
        <v>4</v>
      </c>
      <c r="F19">
        <v>90.697674418604649</v>
      </c>
      <c r="G19">
        <v>9.3023255813953494</v>
      </c>
    </row>
    <row r="20" spans="1:7" x14ac:dyDescent="0.2">
      <c r="B20" s="4">
        <v>1</v>
      </c>
      <c r="C20" s="4">
        <v>0</v>
      </c>
      <c r="D20">
        <v>36</v>
      </c>
      <c r="E20">
        <v>4</v>
      </c>
      <c r="F20">
        <v>90</v>
      </c>
      <c r="G20">
        <v>10</v>
      </c>
    </row>
    <row r="21" spans="1:7" x14ac:dyDescent="0.2">
      <c r="B21" s="4">
        <v>1</v>
      </c>
      <c r="C21" s="4">
        <v>0</v>
      </c>
      <c r="D21">
        <v>60</v>
      </c>
      <c r="E21">
        <v>14</v>
      </c>
      <c r="F21">
        <v>81.081081081081081</v>
      </c>
      <c r="G21">
        <v>18.918918918918919</v>
      </c>
    </row>
    <row r="22" spans="1:7" x14ac:dyDescent="0.2">
      <c r="B22" s="4">
        <v>1</v>
      </c>
      <c r="C22" s="4">
        <v>0</v>
      </c>
      <c r="D22">
        <v>63</v>
      </c>
      <c r="E22">
        <v>21</v>
      </c>
      <c r="F22">
        <v>75</v>
      </c>
      <c r="G22">
        <v>25</v>
      </c>
    </row>
    <row r="23" spans="1:7" x14ac:dyDescent="0.2">
      <c r="B23" s="4">
        <v>1</v>
      </c>
      <c r="C23" s="4">
        <v>0</v>
      </c>
      <c r="D23">
        <v>92</v>
      </c>
      <c r="E23">
        <v>39</v>
      </c>
      <c r="F23">
        <v>70.229007633587784</v>
      </c>
      <c r="G23">
        <v>29.770992366412212</v>
      </c>
    </row>
    <row r="24" spans="1:7" x14ac:dyDescent="0.2">
      <c r="B24" s="4">
        <v>1</v>
      </c>
      <c r="C24" s="4">
        <v>0</v>
      </c>
      <c r="D24">
        <v>25</v>
      </c>
      <c r="E24">
        <v>18</v>
      </c>
      <c r="F24">
        <v>58.139534883720934</v>
      </c>
      <c r="G24">
        <v>41.860465116279073</v>
      </c>
    </row>
    <row r="25" spans="1:7" x14ac:dyDescent="0.2">
      <c r="B25" s="5">
        <v>0</v>
      </c>
      <c r="C25" s="5">
        <v>1</v>
      </c>
    </row>
    <row r="26" spans="1:7" x14ac:dyDescent="0.2">
      <c r="B26" s="5">
        <v>0</v>
      </c>
      <c r="C26" s="5">
        <v>1</v>
      </c>
    </row>
    <row r="27" spans="1:7" x14ac:dyDescent="0.2">
      <c r="B27" s="4">
        <v>1</v>
      </c>
      <c r="C27" s="4">
        <v>0</v>
      </c>
      <c r="D27">
        <v>36</v>
      </c>
      <c r="E27">
        <v>7</v>
      </c>
      <c r="F27">
        <v>83.720930232558146</v>
      </c>
      <c r="G27">
        <v>16.279069767441861</v>
      </c>
    </row>
    <row r="28" spans="1:7" x14ac:dyDescent="0.2">
      <c r="B28" s="5">
        <v>0</v>
      </c>
      <c r="C28" s="5">
        <v>1</v>
      </c>
    </row>
    <row r="29" spans="1:7" x14ac:dyDescent="0.2">
      <c r="B29" s="4">
        <v>1</v>
      </c>
      <c r="C29" s="4">
        <v>0</v>
      </c>
      <c r="D29">
        <v>31</v>
      </c>
      <c r="E29">
        <v>15</v>
      </c>
      <c r="F29">
        <v>67.391304347826093</v>
      </c>
      <c r="G29">
        <v>32.608695652173914</v>
      </c>
    </row>
    <row r="30" spans="1:7" x14ac:dyDescent="0.2">
      <c r="B30" s="4">
        <v>1</v>
      </c>
      <c r="C30" s="4">
        <v>0</v>
      </c>
      <c r="D30">
        <v>17</v>
      </c>
      <c r="E30">
        <v>10</v>
      </c>
      <c r="F30">
        <v>62.962962962962962</v>
      </c>
      <c r="G30">
        <v>37.037037037037038</v>
      </c>
    </row>
    <row r="31" spans="1:7" x14ac:dyDescent="0.2">
      <c r="A31" t="s">
        <v>3</v>
      </c>
      <c r="B31" s="4">
        <f>SUM(B4:B30)</f>
        <v>20</v>
      </c>
      <c r="C31" s="4">
        <f>SUM(C4:C30)</f>
        <v>5</v>
      </c>
    </row>
    <row r="32" spans="1:7" x14ac:dyDescent="0.2">
      <c r="A32" t="s">
        <v>18</v>
      </c>
      <c r="B32" s="4">
        <f>B31/25*100</f>
        <v>80</v>
      </c>
      <c r="C32" s="4">
        <f>C31/25*100</f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A899-FCA9-1248-98F5-861EDB859E59}">
  <dimension ref="B3:I23"/>
  <sheetViews>
    <sheetView tabSelected="1" workbookViewId="0">
      <selection activeCell="G36" sqref="G36"/>
    </sheetView>
  </sheetViews>
  <sheetFormatPr baseColWidth="10" defaultRowHeight="16" x14ac:dyDescent="0.2"/>
  <cols>
    <col min="1" max="1" width="10.83203125" style="4"/>
    <col min="2" max="2" width="19" style="4" bestFit="1" customWidth="1"/>
    <col min="3" max="7" width="10.83203125" style="4"/>
    <col min="8" max="9" width="13.33203125" style="4" bestFit="1" customWidth="1"/>
    <col min="10" max="16384" width="10.83203125" style="4"/>
  </cols>
  <sheetData>
    <row r="3" spans="2:9" x14ac:dyDescent="0.2">
      <c r="B3" s="6"/>
    </row>
    <row r="4" spans="2:9" x14ac:dyDescent="0.2">
      <c r="B4" s="6"/>
      <c r="D4" s="6" t="s">
        <v>19</v>
      </c>
      <c r="E4" s="6" t="s">
        <v>20</v>
      </c>
      <c r="F4" s="6" t="s">
        <v>21</v>
      </c>
      <c r="G4" s="6" t="s">
        <v>19</v>
      </c>
      <c r="H4" s="6" t="s">
        <v>22</v>
      </c>
      <c r="I4" s="6" t="s">
        <v>23</v>
      </c>
    </row>
    <row r="5" spans="2:9" x14ac:dyDescent="0.2">
      <c r="B5" s="6"/>
      <c r="C5" s="7" t="s">
        <v>24</v>
      </c>
      <c r="D5" s="4">
        <v>1247</v>
      </c>
      <c r="E5" s="4">
        <v>16</v>
      </c>
      <c r="F5" s="4">
        <f>E5/D5*100</f>
        <v>1.2830793905372895</v>
      </c>
      <c r="G5" s="4">
        <v>1350</v>
      </c>
      <c r="H5" s="4">
        <v>35</v>
      </c>
      <c r="I5" s="4">
        <f>H5/G5*100</f>
        <v>2.5925925925925926</v>
      </c>
    </row>
    <row r="6" spans="2:9" x14ac:dyDescent="0.2">
      <c r="B6" s="6"/>
      <c r="C6" s="7"/>
      <c r="D6" s="4">
        <v>1115</v>
      </c>
      <c r="E6" s="4">
        <v>23</v>
      </c>
      <c r="F6" s="4">
        <f>E6/D6*100</f>
        <v>2.0627802690582961</v>
      </c>
      <c r="G6" s="4">
        <v>728</v>
      </c>
      <c r="H6" s="4">
        <v>20</v>
      </c>
      <c r="I6" s="4">
        <f>H6/G6*100</f>
        <v>2.7472527472527473</v>
      </c>
    </row>
    <row r="7" spans="2:9" x14ac:dyDescent="0.2">
      <c r="B7" s="6"/>
      <c r="C7" s="8"/>
    </row>
    <row r="8" spans="2:9" x14ac:dyDescent="0.2">
      <c r="B8" s="6"/>
      <c r="C8" s="8"/>
    </row>
    <row r="9" spans="2:9" x14ac:dyDescent="0.2">
      <c r="B9" s="6"/>
    </row>
    <row r="10" spans="2:9" x14ac:dyDescent="0.2">
      <c r="B10" s="6"/>
      <c r="D10" s="6" t="s">
        <v>19</v>
      </c>
      <c r="E10" s="6" t="s">
        <v>20</v>
      </c>
      <c r="F10" s="6" t="s">
        <v>22</v>
      </c>
      <c r="G10" s="6" t="s">
        <v>21</v>
      </c>
      <c r="H10" s="6" t="s">
        <v>23</v>
      </c>
    </row>
    <row r="11" spans="2:9" x14ac:dyDescent="0.2">
      <c r="B11" s="6"/>
      <c r="C11" s="7" t="s">
        <v>25</v>
      </c>
      <c r="D11" s="4">
        <v>776</v>
      </c>
      <c r="E11" s="4">
        <v>5</v>
      </c>
      <c r="F11" s="4">
        <v>5</v>
      </c>
      <c r="G11" s="4">
        <f>E11/D11*100</f>
        <v>0.64432989690721643</v>
      </c>
      <c r="H11" s="4">
        <f>F11/D11*100</f>
        <v>0.64432989690721643</v>
      </c>
    </row>
    <row r="12" spans="2:9" x14ac:dyDescent="0.2">
      <c r="B12" s="6"/>
      <c r="C12" s="7"/>
      <c r="D12" s="4">
        <v>584</v>
      </c>
      <c r="E12" s="4">
        <v>40</v>
      </c>
      <c r="F12" s="4">
        <v>3</v>
      </c>
      <c r="G12" s="4">
        <f>E12/D12*100</f>
        <v>6.8493150684931505</v>
      </c>
      <c r="H12" s="4">
        <f>F12/D12*100</f>
        <v>0.51369863013698625</v>
      </c>
    </row>
    <row r="13" spans="2:9" x14ac:dyDescent="0.2">
      <c r="B13" s="6"/>
      <c r="C13" s="7" t="s">
        <v>26</v>
      </c>
      <c r="D13" s="4">
        <v>851</v>
      </c>
      <c r="E13" s="4">
        <v>8</v>
      </c>
      <c r="F13" s="4">
        <v>5</v>
      </c>
      <c r="G13" s="4">
        <f>E13/D13*100</f>
        <v>0.9400705052878966</v>
      </c>
      <c r="H13" s="4">
        <f>F13/D13*100</f>
        <v>0.58754406580493534</v>
      </c>
    </row>
    <row r="14" spans="2:9" x14ac:dyDescent="0.2">
      <c r="B14" s="6"/>
      <c r="C14" s="7"/>
      <c r="D14" s="4">
        <v>591</v>
      </c>
      <c r="E14" s="4">
        <v>39</v>
      </c>
      <c r="F14" s="4">
        <v>9</v>
      </c>
      <c r="G14" s="4">
        <f>E14/D14*100</f>
        <v>6.5989847715736047</v>
      </c>
      <c r="H14" s="4">
        <f>F14/D14*100</f>
        <v>1.5228426395939088</v>
      </c>
    </row>
    <row r="15" spans="2:9" x14ac:dyDescent="0.2">
      <c r="B15" s="6"/>
      <c r="C15" s="6"/>
    </row>
    <row r="16" spans="2:9" x14ac:dyDescent="0.2">
      <c r="B16" s="6"/>
      <c r="C16" s="6"/>
      <c r="D16" s="6" t="s">
        <v>19</v>
      </c>
      <c r="E16" s="6" t="s">
        <v>20</v>
      </c>
      <c r="F16" s="6" t="s">
        <v>21</v>
      </c>
      <c r="G16" s="6" t="s">
        <v>19</v>
      </c>
      <c r="H16" s="6" t="s">
        <v>22</v>
      </c>
      <c r="I16" s="6" t="s">
        <v>23</v>
      </c>
    </row>
    <row r="17" spans="3:9" x14ac:dyDescent="0.2">
      <c r="C17" s="7" t="s">
        <v>27</v>
      </c>
      <c r="D17" s="4">
        <v>2225</v>
      </c>
      <c r="E17" s="4">
        <v>10</v>
      </c>
      <c r="F17" s="4">
        <f>E17/D17*100</f>
        <v>0.44943820224719105</v>
      </c>
      <c r="G17" s="4">
        <v>2261</v>
      </c>
      <c r="H17" s="4">
        <v>27</v>
      </c>
      <c r="I17" s="4">
        <f>H17/G17*100</f>
        <v>1.1941618752764263</v>
      </c>
    </row>
    <row r="18" spans="3:9" x14ac:dyDescent="0.2">
      <c r="C18" s="7"/>
      <c r="D18" s="4">
        <v>1995</v>
      </c>
      <c r="E18" s="4">
        <v>16</v>
      </c>
      <c r="F18" s="4">
        <f>E18/D18*100</f>
        <v>0.80200501253132828</v>
      </c>
      <c r="G18" s="4">
        <v>1646</v>
      </c>
      <c r="H18" s="4">
        <v>33</v>
      </c>
      <c r="I18" s="4">
        <f>H18/G18*100</f>
        <v>2.0048602673147022</v>
      </c>
    </row>
    <row r="19" spans="3:9" x14ac:dyDescent="0.2">
      <c r="C19" s="6"/>
      <c r="D19" s="6" t="s">
        <v>19</v>
      </c>
      <c r="E19" s="6" t="s">
        <v>20</v>
      </c>
      <c r="F19" s="6" t="s">
        <v>22</v>
      </c>
      <c r="G19" s="6" t="s">
        <v>21</v>
      </c>
      <c r="H19" s="6" t="s">
        <v>23</v>
      </c>
    </row>
    <row r="20" spans="3:9" x14ac:dyDescent="0.2">
      <c r="C20" s="7" t="s">
        <v>25</v>
      </c>
      <c r="D20" s="4">
        <v>1538</v>
      </c>
      <c r="E20" s="4">
        <v>19</v>
      </c>
      <c r="F20" s="4">
        <v>25</v>
      </c>
      <c r="G20" s="4">
        <f>E20/D20*100</f>
        <v>1.2353706111833551</v>
      </c>
      <c r="H20" s="4">
        <f>F20/D20*100</f>
        <v>1.6254876462938883</v>
      </c>
    </row>
    <row r="21" spans="3:9" x14ac:dyDescent="0.2">
      <c r="C21" s="7"/>
      <c r="D21" s="4">
        <v>1236</v>
      </c>
      <c r="E21" s="4">
        <v>14</v>
      </c>
      <c r="F21" s="4">
        <v>40</v>
      </c>
      <c r="G21" s="4">
        <f>E21/D21*100</f>
        <v>1.1326860841423949</v>
      </c>
      <c r="H21" s="4">
        <f>F21/D21*100</f>
        <v>3.2362459546925564</v>
      </c>
    </row>
    <row r="22" spans="3:9" x14ac:dyDescent="0.2">
      <c r="C22" s="7" t="s">
        <v>26</v>
      </c>
      <c r="D22" s="4">
        <v>878</v>
      </c>
      <c r="E22" s="4">
        <v>42</v>
      </c>
      <c r="F22" s="4">
        <v>15</v>
      </c>
      <c r="G22" s="4">
        <f>E22/D22*100</f>
        <v>4.7835990888382689</v>
      </c>
      <c r="H22" s="4">
        <f>F22/D22*100</f>
        <v>1.7084282460136675</v>
      </c>
    </row>
    <row r="23" spans="3:9" x14ac:dyDescent="0.2">
      <c r="C23" s="7"/>
      <c r="D23" s="4">
        <v>1113</v>
      </c>
      <c r="E23" s="4">
        <v>7</v>
      </c>
      <c r="F23" s="4">
        <v>15</v>
      </c>
      <c r="G23" s="4">
        <f>E23/D23*100</f>
        <v>0.62893081761006298</v>
      </c>
      <c r="H23" s="4">
        <f>F23/D23*100</f>
        <v>1.3477088948787064</v>
      </c>
    </row>
  </sheetData>
  <mergeCells count="7">
    <mergeCell ref="C22:C23"/>
    <mergeCell ref="C5:C6"/>
    <mergeCell ref="C7:C8"/>
    <mergeCell ref="C11:C12"/>
    <mergeCell ref="C13:C14"/>
    <mergeCell ref="C17:C18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Fig.7a</vt:lpstr>
      <vt:lpstr>Extended Data Fig.7e</vt:lpstr>
      <vt:lpstr>Extended Data Fig.7l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2025-10-01T19:45:16Z</dcterms:created>
  <dcterms:modified xsi:type="dcterms:W3CDTF">2025-10-01T19:49:48Z</dcterms:modified>
</cp:coreProperties>
</file>