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Supplemental Tables\"/>
    </mc:Choice>
  </mc:AlternateContent>
  <xr:revisionPtr revIDLastSave="0" documentId="13_ncr:1_{706A1795-34FB-48A0-8678-55655BDDA723}" xr6:coauthVersionLast="47" xr6:coauthVersionMax="47" xr10:uidLastSave="{00000000-0000-0000-0000-000000000000}"/>
  <bookViews>
    <workbookView xWindow="-120" yWindow="-120" windowWidth="29040" windowHeight="15720" activeTab="4" xr2:uid="{74B655BA-BF78-4F5E-A571-91193FF45B4A}"/>
  </bookViews>
  <sheets>
    <sheet name="Fig 4b" sheetId="8" r:id="rId1"/>
    <sheet name="Fig 4c" sheetId="5" r:id="rId2"/>
    <sheet name="Fig 4d" sheetId="4" r:id="rId3"/>
    <sheet name="Fig 4fg" sheetId="7" r:id="rId4"/>
    <sheet name="Fig 4h-k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Q24" i="9" l="1"/>
  <c r="BQ23" i="9"/>
  <c r="BR23" i="9" s="1"/>
  <c r="BQ22" i="9"/>
  <c r="BQ21" i="9"/>
  <c r="BQ20" i="9"/>
  <c r="BQ19" i="9"/>
  <c r="BQ18" i="9"/>
  <c r="BU5" i="9" s="1"/>
  <c r="BR17" i="9"/>
  <c r="BQ17" i="9"/>
  <c r="BQ16" i="9"/>
  <c r="BQ15" i="9"/>
  <c r="BQ14" i="9"/>
  <c r="BR14" i="9" s="1"/>
  <c r="BQ13" i="9"/>
  <c r="BR12" i="9"/>
  <c r="BQ12" i="9"/>
  <c r="BQ11" i="9"/>
  <c r="BQ10" i="9"/>
  <c r="BQ9" i="9"/>
  <c r="BQ8" i="9"/>
  <c r="BQ7" i="9"/>
  <c r="BQ6" i="9"/>
  <c r="BQ5" i="9"/>
  <c r="BR5" i="9" s="1"/>
  <c r="BQ4" i="9"/>
  <c r="BU3" i="9"/>
  <c r="BT3" i="9"/>
  <c r="BQ3" i="9"/>
  <c r="BR3" i="9" s="1"/>
  <c r="AM48" i="9"/>
  <c r="AP47" i="9"/>
  <c r="AQ47" i="9" s="1"/>
  <c r="AO47" i="9"/>
  <c r="AM47" i="9"/>
  <c r="AN47" i="9" s="1"/>
  <c r="AM46" i="9"/>
  <c r="AN45" i="9" s="1"/>
  <c r="AP45" i="9"/>
  <c r="AQ45" i="9" s="1"/>
  <c r="AO45" i="9"/>
  <c r="AM45" i="9"/>
  <c r="AM44" i="9"/>
  <c r="AN43" i="9" s="1"/>
  <c r="AP43" i="9"/>
  <c r="AQ43" i="9" s="1"/>
  <c r="AO43" i="9"/>
  <c r="AM43" i="9"/>
  <c r="BE12" i="9" s="1"/>
  <c r="AM42" i="9"/>
  <c r="AN41" i="9" s="1"/>
  <c r="BF12" i="9" s="1"/>
  <c r="AQ41" i="9"/>
  <c r="AP41" i="9"/>
  <c r="AO41" i="9"/>
  <c r="AM41" i="9"/>
  <c r="AM40" i="9"/>
  <c r="AN39" i="9" s="1"/>
  <c r="AP39" i="9"/>
  <c r="AQ39" i="9" s="1"/>
  <c r="AO39" i="9"/>
  <c r="AM39" i="9"/>
  <c r="AM38" i="9"/>
  <c r="AP37" i="9"/>
  <c r="AQ37" i="9" s="1"/>
  <c r="AO37" i="9"/>
  <c r="AM37" i="9"/>
  <c r="AN37" i="9" s="1"/>
  <c r="AM36" i="9"/>
  <c r="AN35" i="9" s="1"/>
  <c r="AP35" i="9"/>
  <c r="AQ35" i="9" s="1"/>
  <c r="AO35" i="9"/>
  <c r="AM35" i="9"/>
  <c r="AM34" i="9"/>
  <c r="AP33" i="9"/>
  <c r="AQ33" i="9" s="1"/>
  <c r="AO33" i="9"/>
  <c r="AN33" i="9"/>
  <c r="AM33" i="9"/>
  <c r="AM32" i="9"/>
  <c r="AP31" i="9"/>
  <c r="AQ31" i="9" s="1"/>
  <c r="AO31" i="9"/>
  <c r="AM31" i="9"/>
  <c r="AN31" i="9" s="1"/>
  <c r="AM30" i="9"/>
  <c r="AQ29" i="9"/>
  <c r="AP29" i="9"/>
  <c r="AO29" i="9"/>
  <c r="AM29" i="9"/>
  <c r="BE9" i="9" s="1"/>
  <c r="AM28" i="9"/>
  <c r="AP27" i="9"/>
  <c r="AQ27" i="9" s="1"/>
  <c r="AO27" i="9"/>
  <c r="AM27" i="9"/>
  <c r="AN27" i="9" s="1"/>
  <c r="AM26" i="9"/>
  <c r="AN25" i="9" s="1"/>
  <c r="BF8" i="9" s="1"/>
  <c r="AP25" i="9"/>
  <c r="AQ25" i="9" s="1"/>
  <c r="AO25" i="9"/>
  <c r="AM25" i="9"/>
  <c r="AM24" i="9"/>
  <c r="AN23" i="9" s="1"/>
  <c r="AP23" i="9"/>
  <c r="AQ23" i="9" s="1"/>
  <c r="AO23" i="9"/>
  <c r="AM23" i="9"/>
  <c r="AM22" i="9"/>
  <c r="AN21" i="9" s="1"/>
  <c r="AQ21" i="9"/>
  <c r="AP21" i="9"/>
  <c r="AO21" i="9"/>
  <c r="AM21" i="9"/>
  <c r="AM20" i="9"/>
  <c r="AN19" i="9" s="1"/>
  <c r="AP19" i="9"/>
  <c r="AQ19" i="9" s="1"/>
  <c r="AO19" i="9"/>
  <c r="AM19" i="9"/>
  <c r="AM18" i="9"/>
  <c r="AP17" i="9"/>
  <c r="AQ17" i="9" s="1"/>
  <c r="AO17" i="9"/>
  <c r="AM17" i="9"/>
  <c r="AN17" i="9" s="1"/>
  <c r="AM16" i="9"/>
  <c r="AN15" i="9" s="1"/>
  <c r="AP15" i="9"/>
  <c r="AQ15" i="9" s="1"/>
  <c r="AO15" i="9"/>
  <c r="AM15" i="9"/>
  <c r="AM14" i="9"/>
  <c r="AP13" i="9"/>
  <c r="AQ13" i="9" s="1"/>
  <c r="AO13" i="9"/>
  <c r="AM13" i="9"/>
  <c r="AN13" i="9" s="1"/>
  <c r="AM12" i="9"/>
  <c r="AQ11" i="9"/>
  <c r="AP11" i="9"/>
  <c r="AO11" i="9"/>
  <c r="AM11" i="9"/>
  <c r="BE6" i="9" s="1"/>
  <c r="BE10" i="9"/>
  <c r="AM10" i="9"/>
  <c r="AP9" i="9"/>
  <c r="AQ9" i="9" s="1"/>
  <c r="AO9" i="9"/>
  <c r="AM9" i="9"/>
  <c r="BE5" i="9" s="1"/>
  <c r="AM8" i="9"/>
  <c r="AQ7" i="9"/>
  <c r="AP7" i="9"/>
  <c r="AO7" i="9"/>
  <c r="AM7" i="9"/>
  <c r="AN7" i="9" s="1"/>
  <c r="AM6" i="9"/>
  <c r="AP5" i="9"/>
  <c r="AQ5" i="9" s="1"/>
  <c r="AO5" i="9"/>
  <c r="AM5" i="9"/>
  <c r="AN5" i="9" s="1"/>
  <c r="AM4" i="9"/>
  <c r="AN3" i="9" s="1"/>
  <c r="BF4" i="9" s="1"/>
  <c r="AP3" i="9"/>
  <c r="AQ3" i="9" s="1"/>
  <c r="AO3" i="9"/>
  <c r="AM3" i="9"/>
  <c r="BE4" i="9" s="1"/>
  <c r="Y25" i="9"/>
  <c r="Y24" i="9"/>
  <c r="AA24" i="9" s="1"/>
  <c r="Y23" i="9"/>
  <c r="Y22" i="9"/>
  <c r="AA22" i="9" s="1"/>
  <c r="Y21" i="9"/>
  <c r="AA20" i="9"/>
  <c r="Z20" i="9"/>
  <c r="Y20" i="9"/>
  <c r="Y19" i="9"/>
  <c r="Y18" i="9"/>
  <c r="Y17" i="9"/>
  <c r="Z16" i="9" s="1"/>
  <c r="AA16" i="9"/>
  <c r="Y16" i="9"/>
  <c r="Y15" i="9"/>
  <c r="AA14" i="9"/>
  <c r="Y14" i="9"/>
  <c r="Z14" i="9" s="1"/>
  <c r="Y13" i="9"/>
  <c r="AA12" i="9"/>
  <c r="Z12" i="9"/>
  <c r="Y12" i="9"/>
  <c r="Y11" i="9"/>
  <c r="Y10" i="9"/>
  <c r="Z10" i="9" s="1"/>
  <c r="Y9" i="9"/>
  <c r="Y8" i="9"/>
  <c r="AA8" i="9" s="1"/>
  <c r="Y7" i="9"/>
  <c r="Y6" i="9"/>
  <c r="Y5" i="9"/>
  <c r="AA5" i="9" s="1"/>
  <c r="Y4" i="9"/>
  <c r="Y3" i="9"/>
  <c r="AA3" i="9" s="1"/>
  <c r="I135" i="9"/>
  <c r="I134" i="9"/>
  <c r="I133" i="9"/>
  <c r="I121" i="9"/>
  <c r="I120" i="9"/>
  <c r="I118" i="9"/>
  <c r="I113" i="9"/>
  <c r="I104" i="9"/>
  <c r="I103" i="9"/>
  <c r="I101" i="9"/>
  <c r="I100" i="9"/>
  <c r="I98" i="9"/>
  <c r="I93" i="9"/>
  <c r="M17" i="9"/>
  <c r="M16" i="9"/>
  <c r="M15" i="9"/>
  <c r="M14" i="9"/>
  <c r="M13" i="9"/>
  <c r="I146" i="9" s="1"/>
  <c r="I83" i="9"/>
  <c r="I51" i="9"/>
  <c r="I50" i="9"/>
  <c r="I48" i="9"/>
  <c r="I44" i="9"/>
  <c r="M9" i="9"/>
  <c r="M8" i="9"/>
  <c r="M7" i="9"/>
  <c r="M6" i="9"/>
  <c r="M5" i="9"/>
  <c r="I76" i="9" s="1"/>
  <c r="I3" i="9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23" i="7"/>
  <c r="K23" i="7"/>
  <c r="V71" i="8"/>
  <c r="S71" i="8"/>
  <c r="V70" i="8"/>
  <c r="S70" i="8"/>
  <c r="V69" i="8"/>
  <c r="U69" i="8"/>
  <c r="S69" i="8"/>
  <c r="V68" i="8"/>
  <c r="U68" i="8"/>
  <c r="S68" i="8"/>
  <c r="V67" i="8"/>
  <c r="U67" i="8"/>
  <c r="S67" i="8"/>
  <c r="V66" i="8"/>
  <c r="U66" i="8"/>
  <c r="S66" i="8"/>
  <c r="V65" i="8"/>
  <c r="U65" i="8"/>
  <c r="S65" i="8"/>
  <c r="V64" i="8"/>
  <c r="U64" i="8"/>
  <c r="S64" i="8"/>
  <c r="V63" i="8"/>
  <c r="U63" i="8"/>
  <c r="T63" i="8"/>
  <c r="S63" i="8"/>
  <c r="V62" i="8"/>
  <c r="U62" i="8"/>
  <c r="T62" i="8"/>
  <c r="S62" i="8"/>
  <c r="V61" i="8"/>
  <c r="U61" i="8"/>
  <c r="T61" i="8"/>
  <c r="S61" i="8"/>
  <c r="V60" i="8"/>
  <c r="U60" i="8"/>
  <c r="T60" i="8"/>
  <c r="S60" i="8"/>
  <c r="V59" i="8"/>
  <c r="U59" i="8"/>
  <c r="T59" i="8"/>
  <c r="S59" i="8"/>
  <c r="V58" i="8"/>
  <c r="U58" i="8"/>
  <c r="T58" i="8"/>
  <c r="S58" i="8"/>
  <c r="V57" i="8"/>
  <c r="U57" i="8"/>
  <c r="T57" i="8"/>
  <c r="S57" i="8"/>
  <c r="V56" i="8"/>
  <c r="U56" i="8"/>
  <c r="T56" i="8"/>
  <c r="S56" i="8"/>
  <c r="V55" i="8"/>
  <c r="U55" i="8"/>
  <c r="T55" i="8"/>
  <c r="S55" i="8"/>
  <c r="V54" i="8"/>
  <c r="U54" i="8"/>
  <c r="T54" i="8"/>
  <c r="S54" i="8"/>
  <c r="V53" i="8"/>
  <c r="U53" i="8"/>
  <c r="T53" i="8"/>
  <c r="S53" i="8"/>
  <c r="V52" i="8"/>
  <c r="U52" i="8"/>
  <c r="T52" i="8"/>
  <c r="S52" i="8"/>
  <c r="V51" i="8"/>
  <c r="U51" i="8"/>
  <c r="T51" i="8"/>
  <c r="S51" i="8"/>
  <c r="V50" i="8"/>
  <c r="U50" i="8"/>
  <c r="T50" i="8"/>
  <c r="S50" i="8"/>
  <c r="V49" i="8"/>
  <c r="U49" i="8"/>
  <c r="T49" i="8"/>
  <c r="S49" i="8"/>
  <c r="V48" i="8"/>
  <c r="U48" i="8"/>
  <c r="T48" i="8"/>
  <c r="S48" i="8"/>
  <c r="V47" i="8"/>
  <c r="U47" i="8"/>
  <c r="T47" i="8"/>
  <c r="S47" i="8"/>
  <c r="V46" i="8"/>
  <c r="U46" i="8"/>
  <c r="T46" i="8"/>
  <c r="S46" i="8"/>
  <c r="V45" i="8"/>
  <c r="U45" i="8"/>
  <c r="T45" i="8"/>
  <c r="S45" i="8"/>
  <c r="R45" i="8"/>
  <c r="V44" i="8"/>
  <c r="U44" i="8"/>
  <c r="T44" i="8"/>
  <c r="S44" i="8"/>
  <c r="R44" i="8"/>
  <c r="V43" i="8"/>
  <c r="U43" i="8"/>
  <c r="T43" i="8"/>
  <c r="S43" i="8"/>
  <c r="R43" i="8"/>
  <c r="V42" i="8"/>
  <c r="U42" i="8"/>
  <c r="T42" i="8"/>
  <c r="S42" i="8"/>
  <c r="R42" i="8"/>
  <c r="V41" i="8"/>
  <c r="U41" i="8"/>
  <c r="T41" i="8"/>
  <c r="S41" i="8"/>
  <c r="R41" i="8"/>
  <c r="V40" i="8"/>
  <c r="U40" i="8"/>
  <c r="T40" i="8"/>
  <c r="S40" i="8"/>
  <c r="R40" i="8"/>
  <c r="V39" i="8"/>
  <c r="U39" i="8"/>
  <c r="T39" i="8"/>
  <c r="S39" i="8"/>
  <c r="R39" i="8"/>
  <c r="V38" i="8"/>
  <c r="U38" i="8"/>
  <c r="T38" i="8"/>
  <c r="S38" i="8"/>
  <c r="R38" i="8"/>
  <c r="V37" i="8"/>
  <c r="U37" i="8"/>
  <c r="T37" i="8"/>
  <c r="S37" i="8"/>
  <c r="R37" i="8"/>
  <c r="V36" i="8"/>
  <c r="U36" i="8"/>
  <c r="T36" i="8"/>
  <c r="S36" i="8"/>
  <c r="R36" i="8"/>
  <c r="P36" i="8"/>
  <c r="V35" i="8"/>
  <c r="U35" i="8"/>
  <c r="T35" i="8"/>
  <c r="S35" i="8"/>
  <c r="R35" i="8"/>
  <c r="P35" i="8"/>
  <c r="V34" i="8"/>
  <c r="U34" i="8"/>
  <c r="T34" i="8"/>
  <c r="S34" i="8"/>
  <c r="R34" i="8"/>
  <c r="P34" i="8"/>
  <c r="V33" i="8"/>
  <c r="U33" i="8"/>
  <c r="T33" i="8"/>
  <c r="S33" i="8"/>
  <c r="R33" i="8"/>
  <c r="P33" i="8"/>
  <c r="V32" i="8"/>
  <c r="U32" i="8"/>
  <c r="T32" i="8"/>
  <c r="S32" i="8"/>
  <c r="R32" i="8"/>
  <c r="Q32" i="8"/>
  <c r="P32" i="8"/>
  <c r="V31" i="8"/>
  <c r="U31" i="8"/>
  <c r="T31" i="8"/>
  <c r="S31" i="8"/>
  <c r="R31" i="8"/>
  <c r="Q31" i="8"/>
  <c r="P31" i="8"/>
  <c r="V30" i="8"/>
  <c r="U30" i="8"/>
  <c r="T30" i="8"/>
  <c r="S30" i="8"/>
  <c r="R30" i="8"/>
  <c r="Q30" i="8"/>
  <c r="P30" i="8"/>
  <c r="V29" i="8"/>
  <c r="U29" i="8"/>
  <c r="T29" i="8"/>
  <c r="S29" i="8"/>
  <c r="R29" i="8"/>
  <c r="Q29" i="8"/>
  <c r="P29" i="8"/>
  <c r="V28" i="8"/>
  <c r="U28" i="8"/>
  <c r="T28" i="8"/>
  <c r="S28" i="8"/>
  <c r="R28" i="8"/>
  <c r="Q28" i="8"/>
  <c r="P28" i="8"/>
  <c r="V27" i="8"/>
  <c r="U27" i="8"/>
  <c r="T27" i="8"/>
  <c r="S27" i="8"/>
  <c r="R27" i="8"/>
  <c r="Q27" i="8"/>
  <c r="P27" i="8"/>
  <c r="V26" i="8"/>
  <c r="U26" i="8"/>
  <c r="T26" i="8"/>
  <c r="S26" i="8"/>
  <c r="R26" i="8"/>
  <c r="Q26" i="8"/>
  <c r="P26" i="8"/>
  <c r="V25" i="8"/>
  <c r="U25" i="8"/>
  <c r="T25" i="8"/>
  <c r="S25" i="8"/>
  <c r="R25" i="8"/>
  <c r="Q25" i="8"/>
  <c r="P25" i="8"/>
  <c r="V24" i="8"/>
  <c r="U24" i="8"/>
  <c r="T24" i="8"/>
  <c r="S24" i="8"/>
  <c r="R24" i="8"/>
  <c r="Q24" i="8"/>
  <c r="P24" i="8"/>
  <c r="V23" i="8"/>
  <c r="U23" i="8"/>
  <c r="T23" i="8"/>
  <c r="S23" i="8"/>
  <c r="R23" i="8"/>
  <c r="Q23" i="8"/>
  <c r="P23" i="8"/>
  <c r="V22" i="8"/>
  <c r="U22" i="8"/>
  <c r="T22" i="8"/>
  <c r="S22" i="8"/>
  <c r="R22" i="8"/>
  <c r="Q22" i="8"/>
  <c r="P22" i="8"/>
  <c r="V21" i="8"/>
  <c r="U21" i="8"/>
  <c r="T21" i="8"/>
  <c r="S21" i="8"/>
  <c r="R21" i="8"/>
  <c r="Q21" i="8"/>
  <c r="P21" i="8"/>
  <c r="V20" i="8"/>
  <c r="U20" i="8"/>
  <c r="T20" i="8"/>
  <c r="S20" i="8"/>
  <c r="R20" i="8"/>
  <c r="Q20" i="8"/>
  <c r="P20" i="8"/>
  <c r="V19" i="8"/>
  <c r="U19" i="8"/>
  <c r="T19" i="8"/>
  <c r="S19" i="8"/>
  <c r="R19" i="8"/>
  <c r="Q19" i="8"/>
  <c r="P19" i="8"/>
  <c r="V18" i="8"/>
  <c r="U18" i="8"/>
  <c r="T18" i="8"/>
  <c r="S18" i="8"/>
  <c r="R18" i="8"/>
  <c r="Q18" i="8"/>
  <c r="P18" i="8"/>
  <c r="V17" i="8"/>
  <c r="U17" i="8"/>
  <c r="T17" i="8"/>
  <c r="S17" i="8"/>
  <c r="R17" i="8"/>
  <c r="Q17" i="8"/>
  <c r="P17" i="8"/>
  <c r="V16" i="8"/>
  <c r="U16" i="8"/>
  <c r="T16" i="8"/>
  <c r="S16" i="8"/>
  <c r="R16" i="8"/>
  <c r="Q16" i="8"/>
  <c r="P16" i="8"/>
  <c r="V15" i="8"/>
  <c r="U15" i="8"/>
  <c r="T15" i="8"/>
  <c r="S15" i="8"/>
  <c r="R15" i="8"/>
  <c r="Q15" i="8"/>
  <c r="P15" i="8"/>
  <c r="V14" i="8"/>
  <c r="U14" i="8"/>
  <c r="T14" i="8"/>
  <c r="S14" i="8"/>
  <c r="R14" i="8"/>
  <c r="Q14" i="8"/>
  <c r="P14" i="8"/>
  <c r="V13" i="8"/>
  <c r="U13" i="8"/>
  <c r="T13" i="8"/>
  <c r="S13" i="8"/>
  <c r="R13" i="8"/>
  <c r="Q13" i="8"/>
  <c r="P13" i="8"/>
  <c r="V12" i="8"/>
  <c r="U12" i="8"/>
  <c r="T12" i="8"/>
  <c r="S12" i="8"/>
  <c r="R12" i="8"/>
  <c r="Q12" i="8"/>
  <c r="P12" i="8"/>
  <c r="V11" i="8"/>
  <c r="U11" i="8"/>
  <c r="T11" i="8"/>
  <c r="S11" i="8"/>
  <c r="R11" i="8"/>
  <c r="Q11" i="8"/>
  <c r="P11" i="8"/>
  <c r="V10" i="8"/>
  <c r="U10" i="8"/>
  <c r="T10" i="8"/>
  <c r="S10" i="8"/>
  <c r="R10" i="8"/>
  <c r="Q10" i="8"/>
  <c r="P10" i="8"/>
  <c r="V9" i="8"/>
  <c r="U9" i="8"/>
  <c r="T9" i="8"/>
  <c r="S9" i="8"/>
  <c r="R9" i="8"/>
  <c r="Q9" i="8"/>
  <c r="P9" i="8"/>
  <c r="V8" i="8"/>
  <c r="U8" i="8"/>
  <c r="T8" i="8"/>
  <c r="S8" i="8"/>
  <c r="R8" i="8"/>
  <c r="Q8" i="8"/>
  <c r="P8" i="8"/>
  <c r="V7" i="8"/>
  <c r="U7" i="8"/>
  <c r="T7" i="8"/>
  <c r="S7" i="8"/>
  <c r="R7" i="8"/>
  <c r="Q7" i="8"/>
  <c r="P7" i="8"/>
  <c r="V6" i="8"/>
  <c r="U6" i="8"/>
  <c r="T6" i="8"/>
  <c r="S6" i="8"/>
  <c r="R6" i="8"/>
  <c r="Q6" i="8"/>
  <c r="P6" i="8"/>
  <c r="V5" i="8"/>
  <c r="U5" i="8"/>
  <c r="T5" i="8"/>
  <c r="S5" i="8"/>
  <c r="R5" i="8"/>
  <c r="Q5" i="8"/>
  <c r="P5" i="8"/>
  <c r="V4" i="8"/>
  <c r="U4" i="8"/>
  <c r="T4" i="8"/>
  <c r="S4" i="8"/>
  <c r="R4" i="8"/>
  <c r="Q4" i="8"/>
  <c r="P4" i="8"/>
  <c r="BB106" i="8"/>
  <c r="BB105" i="8"/>
  <c r="AX105" i="8"/>
  <c r="BB104" i="8"/>
  <c r="AX104" i="8"/>
  <c r="AQ104" i="8"/>
  <c r="BB103" i="8"/>
  <c r="AX103" i="8"/>
  <c r="AQ103" i="8"/>
  <c r="BB102" i="8"/>
  <c r="AX102" i="8"/>
  <c r="AW102" i="8"/>
  <c r="AQ102" i="8"/>
  <c r="BB101" i="8"/>
  <c r="AX101" i="8"/>
  <c r="AW101" i="8"/>
  <c r="AQ101" i="8"/>
  <c r="BB100" i="8"/>
  <c r="AX100" i="8"/>
  <c r="AW100" i="8"/>
  <c r="AQ100" i="8"/>
  <c r="BB99" i="8"/>
  <c r="AX99" i="8"/>
  <c r="AW99" i="8"/>
  <c r="AQ99" i="8"/>
  <c r="BB98" i="8"/>
  <c r="AX98" i="8"/>
  <c r="AW98" i="8"/>
  <c r="AQ98" i="8"/>
  <c r="BB97" i="8"/>
  <c r="AX97" i="8"/>
  <c r="AW97" i="8"/>
  <c r="AQ97" i="8"/>
  <c r="BB96" i="8"/>
  <c r="AX96" i="8"/>
  <c r="AW96" i="8"/>
  <c r="AQ96" i="8"/>
  <c r="BB95" i="8"/>
  <c r="AX95" i="8"/>
  <c r="AW95" i="8"/>
  <c r="AQ95" i="8"/>
  <c r="BB94" i="8"/>
  <c r="AX94" i="8"/>
  <c r="AW94" i="8"/>
  <c r="AS94" i="8"/>
  <c r="AQ94" i="8"/>
  <c r="BB93" i="8"/>
  <c r="AX93" i="8"/>
  <c r="AW93" i="8"/>
  <c r="AT93" i="8"/>
  <c r="AS93" i="8"/>
  <c r="AQ93" i="8"/>
  <c r="BB92" i="8"/>
  <c r="BA92" i="8"/>
  <c r="AX92" i="8"/>
  <c r="AW92" i="8"/>
  <c r="AT92" i="8"/>
  <c r="AS92" i="8"/>
  <c r="AR92" i="8"/>
  <c r="AQ92" i="8"/>
  <c r="BB91" i="8"/>
  <c r="BA91" i="8"/>
  <c r="AX91" i="8"/>
  <c r="AW91" i="8"/>
  <c r="AT91" i="8"/>
  <c r="AS91" i="8"/>
  <c r="AR91" i="8"/>
  <c r="AQ91" i="8"/>
  <c r="BB90" i="8"/>
  <c r="BA90" i="8"/>
  <c r="AX90" i="8"/>
  <c r="AW90" i="8"/>
  <c r="AT90" i="8"/>
  <c r="AS90" i="8"/>
  <c r="AR90" i="8"/>
  <c r="AQ90" i="8"/>
  <c r="BB89" i="8"/>
  <c r="BA89" i="8"/>
  <c r="AX89" i="8"/>
  <c r="AW89" i="8"/>
  <c r="AT89" i="8"/>
  <c r="AS89" i="8"/>
  <c r="AR89" i="8"/>
  <c r="AQ89" i="8"/>
  <c r="BB88" i="8"/>
  <c r="BA88" i="8"/>
  <c r="AX88" i="8"/>
  <c r="AW88" i="8"/>
  <c r="AV88" i="8"/>
  <c r="AU88" i="8"/>
  <c r="AT88" i="8"/>
  <c r="AS88" i="8"/>
  <c r="AR88" i="8"/>
  <c r="AQ88" i="8"/>
  <c r="BC87" i="8"/>
  <c r="BB87" i="8"/>
  <c r="BA87" i="8"/>
  <c r="AX87" i="8"/>
  <c r="AW87" i="8"/>
  <c r="AV87" i="8"/>
  <c r="AU87" i="8"/>
  <c r="AT87" i="8"/>
  <c r="AS87" i="8"/>
  <c r="AR87" i="8"/>
  <c r="AQ87" i="8"/>
  <c r="BC86" i="8"/>
  <c r="BB86" i="8"/>
  <c r="BA86" i="8"/>
  <c r="AX86" i="8"/>
  <c r="AW86" i="8"/>
  <c r="AV86" i="8"/>
  <c r="AU86" i="8"/>
  <c r="AT86" i="8"/>
  <c r="AS86" i="8"/>
  <c r="AR86" i="8"/>
  <c r="AQ86" i="8"/>
  <c r="BC85" i="8"/>
  <c r="BB85" i="8"/>
  <c r="BA85" i="8"/>
  <c r="AX85" i="8"/>
  <c r="AW85" i="8"/>
  <c r="AV85" i="8"/>
  <c r="AU85" i="8"/>
  <c r="AT85" i="8"/>
  <c r="AS85" i="8"/>
  <c r="AR85" i="8"/>
  <c r="AQ85" i="8"/>
  <c r="BC84" i="8"/>
  <c r="BB84" i="8"/>
  <c r="BA84" i="8"/>
  <c r="AX84" i="8"/>
  <c r="AW84" i="8"/>
  <c r="AV84" i="8"/>
  <c r="AU84" i="8"/>
  <c r="AT84" i="8"/>
  <c r="AS84" i="8"/>
  <c r="AR84" i="8"/>
  <c r="AQ84" i="8"/>
  <c r="BC83" i="8"/>
  <c r="BB83" i="8"/>
  <c r="BA83" i="8"/>
  <c r="AX83" i="8"/>
  <c r="AW83" i="8"/>
  <c r="AV83" i="8"/>
  <c r="AU83" i="8"/>
  <c r="AT83" i="8"/>
  <c r="AS83" i="8"/>
  <c r="AR83" i="8"/>
  <c r="AQ83" i="8"/>
  <c r="BC82" i="8"/>
  <c r="BB82" i="8"/>
  <c r="BA82" i="8"/>
  <c r="AY82" i="8"/>
  <c r="AX82" i="8"/>
  <c r="AW82" i="8"/>
  <c r="AV82" i="8"/>
  <c r="AU82" i="8"/>
  <c r="AT82" i="8"/>
  <c r="AS82" i="8"/>
  <c r="AR82" i="8"/>
  <c r="AQ82" i="8"/>
  <c r="BD81" i="8"/>
  <c r="BC81" i="8"/>
  <c r="BB81" i="8"/>
  <c r="BA81" i="8"/>
  <c r="AY81" i="8"/>
  <c r="AX81" i="8"/>
  <c r="AW81" i="8"/>
  <c r="AV81" i="8"/>
  <c r="AU81" i="8"/>
  <c r="AT81" i="8"/>
  <c r="AS81" i="8"/>
  <c r="AR81" i="8"/>
  <c r="AQ81" i="8"/>
  <c r="BD80" i="8"/>
  <c r="BC80" i="8"/>
  <c r="BB80" i="8"/>
  <c r="BA80" i="8"/>
  <c r="AY80" i="8"/>
  <c r="AX80" i="8"/>
  <c r="AW80" i="8"/>
  <c r="AV80" i="8"/>
  <c r="AU80" i="8"/>
  <c r="AT80" i="8"/>
  <c r="AS80" i="8"/>
  <c r="AR80" i="8"/>
  <c r="AQ80" i="8"/>
  <c r="BD79" i="8"/>
  <c r="BC79" i="8"/>
  <c r="BB79" i="8"/>
  <c r="BA79" i="8"/>
  <c r="AZ79" i="8"/>
  <c r="AY79" i="8"/>
  <c r="AX79" i="8"/>
  <c r="AW79" i="8"/>
  <c r="AV79" i="8"/>
  <c r="AU79" i="8"/>
  <c r="AT79" i="8"/>
  <c r="AS79" i="8"/>
  <c r="AR79" i="8"/>
  <c r="AQ79" i="8"/>
  <c r="BD78" i="8"/>
  <c r="BC78" i="8"/>
  <c r="BB78" i="8"/>
  <c r="BA78" i="8"/>
  <c r="AZ78" i="8"/>
  <c r="AY78" i="8"/>
  <c r="AX78" i="8"/>
  <c r="AW78" i="8"/>
  <c r="AV78" i="8"/>
  <c r="AU78" i="8"/>
  <c r="AT78" i="8"/>
  <c r="AS78" i="8"/>
  <c r="AR78" i="8"/>
  <c r="AQ78" i="8"/>
  <c r="BD77" i="8"/>
  <c r="BC77" i="8"/>
  <c r="BB77" i="8"/>
  <c r="BA77" i="8"/>
  <c r="AZ77" i="8"/>
  <c r="AY77" i="8"/>
  <c r="AX77" i="8"/>
  <c r="AW77" i="8"/>
  <c r="AV77" i="8"/>
  <c r="AU77" i="8"/>
  <c r="AT77" i="8"/>
  <c r="AS77" i="8"/>
  <c r="AR77" i="8"/>
  <c r="AQ77" i="8"/>
  <c r="BD76" i="8"/>
  <c r="BC76" i="8"/>
  <c r="BB76" i="8"/>
  <c r="BA76" i="8"/>
  <c r="AZ76" i="8"/>
  <c r="AY76" i="8"/>
  <c r="AX76" i="8"/>
  <c r="AW76" i="8"/>
  <c r="AV76" i="8"/>
  <c r="AU76" i="8"/>
  <c r="AT76" i="8"/>
  <c r="AS76" i="8"/>
  <c r="AR76" i="8"/>
  <c r="AQ76" i="8"/>
  <c r="BD75" i="8"/>
  <c r="BC75" i="8"/>
  <c r="BB75" i="8"/>
  <c r="BA75" i="8"/>
  <c r="AZ75" i="8"/>
  <c r="AY75" i="8"/>
  <c r="AX75" i="8"/>
  <c r="AW75" i="8"/>
  <c r="AV75" i="8"/>
  <c r="AU75" i="8"/>
  <c r="AT75" i="8"/>
  <c r="AS75" i="8"/>
  <c r="AR75" i="8"/>
  <c r="AQ75" i="8"/>
  <c r="BD74" i="8"/>
  <c r="BC74" i="8"/>
  <c r="BB74" i="8"/>
  <c r="BA74" i="8"/>
  <c r="AZ74" i="8"/>
  <c r="AY74" i="8"/>
  <c r="AX74" i="8"/>
  <c r="AW74" i="8"/>
  <c r="AV74" i="8"/>
  <c r="AU74" i="8"/>
  <c r="AT74" i="8"/>
  <c r="AS74" i="8"/>
  <c r="AR74" i="8"/>
  <c r="AQ74" i="8"/>
  <c r="BD73" i="8"/>
  <c r="BC73" i="8"/>
  <c r="BB73" i="8"/>
  <c r="BA73" i="8"/>
  <c r="AZ73" i="8"/>
  <c r="AY73" i="8"/>
  <c r="AX73" i="8"/>
  <c r="AW73" i="8"/>
  <c r="AV73" i="8"/>
  <c r="AU73" i="8"/>
  <c r="AT73" i="8"/>
  <c r="AS73" i="8"/>
  <c r="AR73" i="8"/>
  <c r="AQ73" i="8"/>
  <c r="BD72" i="8"/>
  <c r="BC72" i="8"/>
  <c r="BB72" i="8"/>
  <c r="BA72" i="8"/>
  <c r="AZ72" i="8"/>
  <c r="AY72" i="8"/>
  <c r="AX72" i="8"/>
  <c r="AW72" i="8"/>
  <c r="AV72" i="8"/>
  <c r="AU72" i="8"/>
  <c r="AT72" i="8"/>
  <c r="AS72" i="8"/>
  <c r="AR72" i="8"/>
  <c r="AQ72" i="8"/>
  <c r="BD71" i="8"/>
  <c r="BC71" i="8"/>
  <c r="BB71" i="8"/>
  <c r="BA71" i="8"/>
  <c r="AZ71" i="8"/>
  <c r="AY71" i="8"/>
  <c r="AX71" i="8"/>
  <c r="AW71" i="8"/>
  <c r="AV71" i="8"/>
  <c r="AU71" i="8"/>
  <c r="AT71" i="8"/>
  <c r="AS71" i="8"/>
  <c r="AR71" i="8"/>
  <c r="AQ71" i="8"/>
  <c r="BD70" i="8"/>
  <c r="BC70" i="8"/>
  <c r="BB70" i="8"/>
  <c r="BA70" i="8"/>
  <c r="AZ70" i="8"/>
  <c r="AY70" i="8"/>
  <c r="AX70" i="8"/>
  <c r="AW70" i="8"/>
  <c r="AV70" i="8"/>
  <c r="AU70" i="8"/>
  <c r="AT70" i="8"/>
  <c r="AS70" i="8"/>
  <c r="AR70" i="8"/>
  <c r="AQ70" i="8"/>
  <c r="BD69" i="8"/>
  <c r="BC69" i="8"/>
  <c r="BB69" i="8"/>
  <c r="BA69" i="8"/>
  <c r="AZ69" i="8"/>
  <c r="AY69" i="8"/>
  <c r="AX69" i="8"/>
  <c r="AW69" i="8"/>
  <c r="AV69" i="8"/>
  <c r="AU69" i="8"/>
  <c r="AT69" i="8"/>
  <c r="AS69" i="8"/>
  <c r="AR69" i="8"/>
  <c r="AQ69" i="8"/>
  <c r="BD68" i="8"/>
  <c r="BC68" i="8"/>
  <c r="BB68" i="8"/>
  <c r="BA68" i="8"/>
  <c r="AZ68" i="8"/>
  <c r="AY68" i="8"/>
  <c r="AX68" i="8"/>
  <c r="AW68" i="8"/>
  <c r="AV68" i="8"/>
  <c r="AU68" i="8"/>
  <c r="AT68" i="8"/>
  <c r="AS68" i="8"/>
  <c r="AR68" i="8"/>
  <c r="AQ68" i="8"/>
  <c r="BD67" i="8"/>
  <c r="BC67" i="8"/>
  <c r="BB67" i="8"/>
  <c r="BA67" i="8"/>
  <c r="AZ67" i="8"/>
  <c r="AY67" i="8"/>
  <c r="AX67" i="8"/>
  <c r="AW67" i="8"/>
  <c r="AV67" i="8"/>
  <c r="AU67" i="8"/>
  <c r="AT67" i="8"/>
  <c r="AS67" i="8"/>
  <c r="AR67" i="8"/>
  <c r="AQ67" i="8"/>
  <c r="BD66" i="8"/>
  <c r="BC66" i="8"/>
  <c r="BB66" i="8"/>
  <c r="BA66" i="8"/>
  <c r="AZ66" i="8"/>
  <c r="AY66" i="8"/>
  <c r="AX66" i="8"/>
  <c r="AW66" i="8"/>
  <c r="AV66" i="8"/>
  <c r="AU66" i="8"/>
  <c r="AT66" i="8"/>
  <c r="AS66" i="8"/>
  <c r="AR66" i="8"/>
  <c r="AQ66" i="8"/>
  <c r="BD65" i="8"/>
  <c r="BC65" i="8"/>
  <c r="BB65" i="8"/>
  <c r="BA65" i="8"/>
  <c r="AZ65" i="8"/>
  <c r="AY65" i="8"/>
  <c r="AX65" i="8"/>
  <c r="AW65" i="8"/>
  <c r="AV65" i="8"/>
  <c r="AU65" i="8"/>
  <c r="AT65" i="8"/>
  <c r="AS65" i="8"/>
  <c r="AR65" i="8"/>
  <c r="AQ65" i="8"/>
  <c r="BD64" i="8"/>
  <c r="BC64" i="8"/>
  <c r="BB64" i="8"/>
  <c r="BA64" i="8"/>
  <c r="AZ64" i="8"/>
  <c r="AY64" i="8"/>
  <c r="AX64" i="8"/>
  <c r="AW64" i="8"/>
  <c r="AV64" i="8"/>
  <c r="AU64" i="8"/>
  <c r="AT64" i="8"/>
  <c r="AS64" i="8"/>
  <c r="AR64" i="8"/>
  <c r="AQ64" i="8"/>
  <c r="BD63" i="8"/>
  <c r="BC63" i="8"/>
  <c r="BB63" i="8"/>
  <c r="BA63" i="8"/>
  <c r="AZ63" i="8"/>
  <c r="AY63" i="8"/>
  <c r="AX63" i="8"/>
  <c r="AW63" i="8"/>
  <c r="AV63" i="8"/>
  <c r="AU63" i="8"/>
  <c r="AT63" i="8"/>
  <c r="AS63" i="8"/>
  <c r="AR63" i="8"/>
  <c r="AQ63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BD61" i="8"/>
  <c r="BC61" i="8"/>
  <c r="BB61" i="8"/>
  <c r="BA61" i="8"/>
  <c r="AZ61" i="8"/>
  <c r="AY61" i="8"/>
  <c r="AX61" i="8"/>
  <c r="AW61" i="8"/>
  <c r="AV61" i="8"/>
  <c r="AU61" i="8"/>
  <c r="AT61" i="8"/>
  <c r="AS61" i="8"/>
  <c r="AR61" i="8"/>
  <c r="AQ61" i="8"/>
  <c r="BD60" i="8"/>
  <c r="BC60" i="8"/>
  <c r="BB60" i="8"/>
  <c r="BA60" i="8"/>
  <c r="AZ60" i="8"/>
  <c r="AY60" i="8"/>
  <c r="AX60" i="8"/>
  <c r="AW60" i="8"/>
  <c r="AV60" i="8"/>
  <c r="AU60" i="8"/>
  <c r="AT60" i="8"/>
  <c r="AS60" i="8"/>
  <c r="AR60" i="8"/>
  <c r="AQ60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BD55" i="8"/>
  <c r="BC55" i="8"/>
  <c r="BB55" i="8"/>
  <c r="BA55" i="8"/>
  <c r="AZ55" i="8"/>
  <c r="AY55" i="8"/>
  <c r="AX55" i="8"/>
  <c r="AW55" i="8"/>
  <c r="AV55" i="8"/>
  <c r="AU55" i="8"/>
  <c r="AT55" i="8"/>
  <c r="AS55" i="8"/>
  <c r="AR55" i="8"/>
  <c r="AQ55" i="8"/>
  <c r="BD54" i="8"/>
  <c r="BC54" i="8"/>
  <c r="BB54" i="8"/>
  <c r="BA54" i="8"/>
  <c r="AZ54" i="8"/>
  <c r="AY54" i="8"/>
  <c r="AX54" i="8"/>
  <c r="AW54" i="8"/>
  <c r="AV54" i="8"/>
  <c r="AU54" i="8"/>
  <c r="AT54" i="8"/>
  <c r="AS54" i="8"/>
  <c r="AR54" i="8"/>
  <c r="AQ54" i="8"/>
  <c r="BD53" i="8"/>
  <c r="BC53" i="8"/>
  <c r="BB53" i="8"/>
  <c r="BA53" i="8"/>
  <c r="AZ53" i="8"/>
  <c r="AY53" i="8"/>
  <c r="AX53" i="8"/>
  <c r="AW53" i="8"/>
  <c r="AV53" i="8"/>
  <c r="AU53" i="8"/>
  <c r="AT53" i="8"/>
  <c r="AS53" i="8"/>
  <c r="AR53" i="8"/>
  <c r="AQ53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BD49" i="8"/>
  <c r="BC49" i="8"/>
  <c r="BB49" i="8"/>
  <c r="BA49" i="8"/>
  <c r="AZ49" i="8"/>
  <c r="AY49" i="8"/>
  <c r="AX49" i="8"/>
  <c r="AW49" i="8"/>
  <c r="AV49" i="8"/>
  <c r="AU49" i="8"/>
  <c r="AT49" i="8"/>
  <c r="AS49" i="8"/>
  <c r="AR49" i="8"/>
  <c r="AQ49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BD45" i="8"/>
  <c r="BC45" i="8"/>
  <c r="BB45" i="8"/>
  <c r="BA45" i="8"/>
  <c r="AZ45" i="8"/>
  <c r="AY45" i="8"/>
  <c r="AX45" i="8"/>
  <c r="AW45" i="8"/>
  <c r="AV45" i="8"/>
  <c r="AU45" i="8"/>
  <c r="AT45" i="8"/>
  <c r="AS45" i="8"/>
  <c r="AR45" i="8"/>
  <c r="AQ45" i="8"/>
  <c r="BD44" i="8"/>
  <c r="BC44" i="8"/>
  <c r="BB44" i="8"/>
  <c r="BA44" i="8"/>
  <c r="AZ44" i="8"/>
  <c r="AY44" i="8"/>
  <c r="AX44" i="8"/>
  <c r="AW44" i="8"/>
  <c r="AV44" i="8"/>
  <c r="AU44" i="8"/>
  <c r="AT44" i="8"/>
  <c r="AS44" i="8"/>
  <c r="AR44" i="8"/>
  <c r="AQ44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BD39" i="8"/>
  <c r="BC39" i="8"/>
  <c r="BB39" i="8"/>
  <c r="BA39" i="8"/>
  <c r="AZ39" i="8"/>
  <c r="AY39" i="8"/>
  <c r="AX39" i="8"/>
  <c r="AW39" i="8"/>
  <c r="AV39" i="8"/>
  <c r="AU39" i="8"/>
  <c r="AT39" i="8"/>
  <c r="AS39" i="8"/>
  <c r="AR39" i="8"/>
  <c r="AQ39" i="8"/>
  <c r="BD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BD35" i="8"/>
  <c r="BC35" i="8"/>
  <c r="BB35" i="8"/>
  <c r="BA35" i="8"/>
  <c r="AY35" i="8"/>
  <c r="AX35" i="8"/>
  <c r="AW35" i="8"/>
  <c r="AV35" i="8"/>
  <c r="AU35" i="8"/>
  <c r="AT35" i="8"/>
  <c r="AS35" i="8"/>
  <c r="AR35" i="8"/>
  <c r="AQ35" i="8"/>
  <c r="BD34" i="8"/>
  <c r="BC34" i="8"/>
  <c r="BB34" i="8"/>
  <c r="BA34" i="8"/>
  <c r="AY34" i="8"/>
  <c r="AX34" i="8"/>
  <c r="AW34" i="8"/>
  <c r="AV34" i="8"/>
  <c r="AU34" i="8"/>
  <c r="AT34" i="8"/>
  <c r="AS34" i="8"/>
  <c r="AR34" i="8"/>
  <c r="AQ34" i="8"/>
  <c r="BD33" i="8"/>
  <c r="BC33" i="8"/>
  <c r="BB33" i="8"/>
  <c r="BA33" i="8"/>
  <c r="AY33" i="8"/>
  <c r="AX33" i="8"/>
  <c r="AW33" i="8"/>
  <c r="AV33" i="8"/>
  <c r="AU33" i="8"/>
  <c r="AT33" i="8"/>
  <c r="AS33" i="8"/>
  <c r="AR33" i="8"/>
  <c r="AQ33" i="8"/>
  <c r="BD32" i="8"/>
  <c r="BC32" i="8"/>
  <c r="BB32" i="8"/>
  <c r="BA32" i="8"/>
  <c r="AY32" i="8"/>
  <c r="AX32" i="8"/>
  <c r="AW32" i="8"/>
  <c r="AV32" i="8"/>
  <c r="AU32" i="8"/>
  <c r="AT32" i="8"/>
  <c r="AS32" i="8"/>
  <c r="AR32" i="8"/>
  <c r="AQ32" i="8"/>
  <c r="BD31" i="8"/>
  <c r="BC31" i="8"/>
  <c r="BB31" i="8"/>
  <c r="BA31" i="8"/>
  <c r="AY31" i="8"/>
  <c r="AX31" i="8"/>
  <c r="AW31" i="8"/>
  <c r="AV31" i="8"/>
  <c r="AU31" i="8"/>
  <c r="AT31" i="8"/>
  <c r="AS31" i="8"/>
  <c r="AR31" i="8"/>
  <c r="AQ31" i="8"/>
  <c r="BD30" i="8"/>
  <c r="BC30" i="8"/>
  <c r="BB30" i="8"/>
  <c r="BA30" i="8"/>
  <c r="AY30" i="8"/>
  <c r="AX30" i="8"/>
  <c r="AW30" i="8"/>
  <c r="AV30" i="8"/>
  <c r="AU30" i="8"/>
  <c r="AT30" i="8"/>
  <c r="AS30" i="8"/>
  <c r="AR30" i="8"/>
  <c r="AQ30" i="8"/>
  <c r="BD29" i="8"/>
  <c r="BC29" i="8"/>
  <c r="BB29" i="8"/>
  <c r="BA29" i="8"/>
  <c r="AY29" i="8"/>
  <c r="AX29" i="8"/>
  <c r="AW29" i="8"/>
  <c r="AV29" i="8"/>
  <c r="AU29" i="8"/>
  <c r="AT29" i="8"/>
  <c r="AS29" i="8"/>
  <c r="AR29" i="8"/>
  <c r="AQ29" i="8"/>
  <c r="BD28" i="8"/>
  <c r="BC28" i="8"/>
  <c r="BB28" i="8"/>
  <c r="BA28" i="8"/>
  <c r="AY28" i="8"/>
  <c r="AX28" i="8"/>
  <c r="AW28" i="8"/>
  <c r="AU28" i="8"/>
  <c r="AT28" i="8"/>
  <c r="AS28" i="8"/>
  <c r="AR28" i="8"/>
  <c r="AQ28" i="8"/>
  <c r="BD27" i="8"/>
  <c r="BC27" i="8"/>
  <c r="BB27" i="8"/>
  <c r="BA27" i="8"/>
  <c r="AY27" i="8"/>
  <c r="AX27" i="8"/>
  <c r="AW27" i="8"/>
  <c r="AU27" i="8"/>
  <c r="AT27" i="8"/>
  <c r="AS27" i="8"/>
  <c r="AR27" i="8"/>
  <c r="AQ27" i="8"/>
  <c r="BD26" i="8"/>
  <c r="BC26" i="8"/>
  <c r="BB26" i="8"/>
  <c r="BA26" i="8"/>
  <c r="AY26" i="8"/>
  <c r="AX26" i="8"/>
  <c r="AW26" i="8"/>
  <c r="AU26" i="8"/>
  <c r="AT26" i="8"/>
  <c r="AS26" i="8"/>
  <c r="AR26" i="8"/>
  <c r="AQ26" i="8"/>
  <c r="BD25" i="8"/>
  <c r="BC25" i="8"/>
  <c r="BB25" i="8"/>
  <c r="BA25" i="8"/>
  <c r="AY25" i="8"/>
  <c r="AX25" i="8"/>
  <c r="AW25" i="8"/>
  <c r="AU25" i="8"/>
  <c r="AT25" i="8"/>
  <c r="AS25" i="8"/>
  <c r="AR25" i="8"/>
  <c r="AQ25" i="8"/>
  <c r="BD24" i="8"/>
  <c r="BB24" i="8"/>
  <c r="BA24" i="8"/>
  <c r="AX24" i="8"/>
  <c r="AW24" i="8"/>
  <c r="AU24" i="8"/>
  <c r="AT24" i="8"/>
  <c r="AS24" i="8"/>
  <c r="AR24" i="8"/>
  <c r="AQ24" i="8"/>
  <c r="BB23" i="8"/>
  <c r="BA23" i="8"/>
  <c r="AX23" i="8"/>
  <c r="AW23" i="8"/>
  <c r="AT23" i="8"/>
  <c r="AS23" i="8"/>
  <c r="AR23" i="8"/>
  <c r="AQ23" i="8"/>
  <c r="BB22" i="8"/>
  <c r="BA22" i="8"/>
  <c r="AX22" i="8"/>
  <c r="AW22" i="8"/>
  <c r="AS22" i="8"/>
  <c r="AR22" i="8"/>
  <c r="AQ22" i="8"/>
  <c r="BB21" i="8"/>
  <c r="AX21" i="8"/>
  <c r="AW21" i="8"/>
  <c r="AS21" i="8"/>
  <c r="AR21" i="8"/>
  <c r="AQ21" i="8"/>
  <c r="BB20" i="8"/>
  <c r="AX20" i="8"/>
  <c r="AW20" i="8"/>
  <c r="AS20" i="8"/>
  <c r="AR20" i="8"/>
  <c r="AQ20" i="8"/>
  <c r="BB19" i="8"/>
  <c r="AX19" i="8"/>
  <c r="AW19" i="8"/>
  <c r="AS19" i="8"/>
  <c r="AR19" i="8"/>
  <c r="AQ19" i="8"/>
  <c r="BB18" i="8"/>
  <c r="AX18" i="8"/>
  <c r="AW18" i="8"/>
  <c r="AS18" i="8"/>
  <c r="AR18" i="8"/>
  <c r="AQ18" i="8"/>
  <c r="BB17" i="8"/>
  <c r="AX17" i="8"/>
  <c r="AW17" i="8"/>
  <c r="AS17" i="8"/>
  <c r="AR17" i="8"/>
  <c r="AQ17" i="8"/>
  <c r="BB16" i="8"/>
  <c r="AX16" i="8"/>
  <c r="AW16" i="8"/>
  <c r="AS16" i="8"/>
  <c r="AR16" i="8"/>
  <c r="AQ16" i="8"/>
  <c r="BB15" i="8"/>
  <c r="AX15" i="8"/>
  <c r="AW15" i="8"/>
  <c r="AS15" i="8"/>
  <c r="AR15" i="8"/>
  <c r="AQ15" i="8"/>
  <c r="BB14" i="8"/>
  <c r="AX14" i="8"/>
  <c r="AW14" i="8"/>
  <c r="AR14" i="8"/>
  <c r="AQ14" i="8"/>
  <c r="BB13" i="8"/>
  <c r="AX13" i="8"/>
  <c r="AW13" i="8"/>
  <c r="AR13" i="8"/>
  <c r="AQ13" i="8"/>
  <c r="AX12" i="8"/>
  <c r="AW12" i="8"/>
  <c r="AQ12" i="8"/>
  <c r="AX11" i="8"/>
  <c r="AW11" i="8"/>
  <c r="AQ11" i="8"/>
  <c r="AX10" i="8"/>
  <c r="AQ10" i="8"/>
  <c r="AX9" i="8"/>
  <c r="AQ9" i="8"/>
  <c r="AX8" i="8"/>
  <c r="AQ8" i="8"/>
  <c r="AX7" i="8"/>
  <c r="AQ7" i="8"/>
  <c r="AX6" i="8"/>
  <c r="AQ6" i="8"/>
  <c r="AX5" i="8"/>
  <c r="AQ5" i="8"/>
  <c r="AQ4" i="8"/>
  <c r="BT4" i="9" l="1"/>
  <c r="BU4" i="9"/>
  <c r="BT5" i="9"/>
  <c r="BR18" i="9"/>
  <c r="BT6" i="9"/>
  <c r="BU6" i="9"/>
  <c r="BF10" i="9"/>
  <c r="BF7" i="9"/>
  <c r="BF11" i="9"/>
  <c r="BF13" i="9"/>
  <c r="AN29" i="9"/>
  <c r="BF9" i="9" s="1"/>
  <c r="BE8" i="9"/>
  <c r="BE7" i="9"/>
  <c r="BE11" i="9"/>
  <c r="AN9" i="9"/>
  <c r="BF5" i="9" s="1"/>
  <c r="AN11" i="9"/>
  <c r="BF6" i="9" s="1"/>
  <c r="BE13" i="9"/>
  <c r="Z5" i="9"/>
  <c r="Z8" i="9"/>
  <c r="AA10" i="9"/>
  <c r="Z22" i="9"/>
  <c r="Z24" i="9"/>
  <c r="Z3" i="9"/>
  <c r="I31" i="9"/>
  <c r="I33" i="9"/>
  <c r="I43" i="9"/>
  <c r="I64" i="9"/>
  <c r="I53" i="9"/>
  <c r="I63" i="9"/>
  <c r="I70" i="9"/>
  <c r="I123" i="9"/>
  <c r="I68" i="9"/>
  <c r="I8" i="9"/>
  <c r="I71" i="9"/>
  <c r="I127" i="9"/>
  <c r="I10" i="9"/>
  <c r="I73" i="9"/>
  <c r="I23" i="9"/>
  <c r="I140" i="9"/>
  <c r="I24" i="9"/>
  <c r="I141" i="9"/>
  <c r="I11" i="9"/>
  <c r="I13" i="9"/>
  <c r="I28" i="9"/>
  <c r="I143" i="9"/>
  <c r="I77" i="9"/>
  <c r="I30" i="9"/>
  <c r="I144" i="9"/>
  <c r="I18" i="9"/>
  <c r="I38" i="9"/>
  <c r="I58" i="9"/>
  <c r="I78" i="9"/>
  <c r="I88" i="9"/>
  <c r="I108" i="9"/>
  <c r="I128" i="9"/>
  <c r="I17" i="9"/>
  <c r="I37" i="9"/>
  <c r="I57" i="9"/>
  <c r="I107" i="9"/>
  <c r="I5" i="9"/>
  <c r="I19" i="9"/>
  <c r="I39" i="9"/>
  <c r="I59" i="9"/>
  <c r="I79" i="9"/>
  <c r="I89" i="9"/>
  <c r="I109" i="9"/>
  <c r="I129" i="9"/>
  <c r="I20" i="9"/>
  <c r="I40" i="9"/>
  <c r="I60" i="9"/>
  <c r="I80" i="9"/>
  <c r="I90" i="9"/>
  <c r="I110" i="9"/>
  <c r="I130" i="9"/>
  <c r="I21" i="9"/>
  <c r="I41" i="9"/>
  <c r="I61" i="9"/>
  <c r="I81" i="9"/>
  <c r="I91" i="9"/>
  <c r="I111" i="9"/>
  <c r="I131" i="9"/>
  <c r="I6" i="9"/>
  <c r="I22" i="9"/>
  <c r="I42" i="9"/>
  <c r="I62" i="9"/>
  <c r="I82" i="9"/>
  <c r="I92" i="9"/>
  <c r="I112" i="9"/>
  <c r="I132" i="9"/>
  <c r="I94" i="9"/>
  <c r="I114" i="9"/>
  <c r="I7" i="9"/>
  <c r="I25" i="9"/>
  <c r="I45" i="9"/>
  <c r="I65" i="9"/>
  <c r="I95" i="9"/>
  <c r="I115" i="9"/>
  <c r="I26" i="9"/>
  <c r="I46" i="9"/>
  <c r="I66" i="9"/>
  <c r="I84" i="9"/>
  <c r="I96" i="9"/>
  <c r="I116" i="9"/>
  <c r="I136" i="9"/>
  <c r="I27" i="9"/>
  <c r="I47" i="9"/>
  <c r="I67" i="9"/>
  <c r="I97" i="9"/>
  <c r="I117" i="9"/>
  <c r="I137" i="9"/>
  <c r="I138" i="9"/>
  <c r="I9" i="9"/>
  <c r="I29" i="9"/>
  <c r="I49" i="9"/>
  <c r="I69" i="9"/>
  <c r="I85" i="9"/>
  <c r="I99" i="9"/>
  <c r="I119" i="9"/>
  <c r="I139" i="9"/>
  <c r="I12" i="9"/>
  <c r="I32" i="9"/>
  <c r="I52" i="9"/>
  <c r="I72" i="9"/>
  <c r="I86" i="9"/>
  <c r="I102" i="9"/>
  <c r="I122" i="9"/>
  <c r="I142" i="9"/>
  <c r="I15" i="9"/>
  <c r="I35" i="9"/>
  <c r="I55" i="9"/>
  <c r="I75" i="9"/>
  <c r="I87" i="9"/>
  <c r="I105" i="9"/>
  <c r="I125" i="9"/>
  <c r="I145" i="9"/>
  <c r="I14" i="9"/>
  <c r="I34" i="9"/>
  <c r="I54" i="9"/>
  <c r="I74" i="9"/>
  <c r="I124" i="9"/>
  <c r="I4" i="9"/>
  <c r="I16" i="9"/>
  <c r="I36" i="9"/>
  <c r="I56" i="9"/>
  <c r="I106" i="9"/>
  <c r="I126" i="9"/>
  <c r="N5" i="9" l="1"/>
  <c r="N16" i="9"/>
  <c r="N13" i="9"/>
  <c r="N17" i="9"/>
  <c r="N9" i="9"/>
  <c r="N7" i="9"/>
  <c r="N8" i="9"/>
  <c r="N14" i="9"/>
  <c r="N6" i="9"/>
  <c r="N15" i="9"/>
  <c r="K22" i="7" l="1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K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0BCA22-8484-4061-A5C4-B926C01482EF}" keepAlive="1" name="Query - Video_20250629_584_115031859_2s_Directional_Tracks" description="Connection to the 'Video_20250629_584_115031859_2s_Directional_Tracks' query in the workbook." type="5" refreshedVersion="0" background="1">
    <dbPr connection="Provider=Microsoft.Mashup.OleDb.1;Data Source=$Workbook$;Location=Video_20250629_584_115031859_2s_Directional_Tracks;Extended Properties=&quot;&quot;" command="SELECT * FROM [Video_20250629_584_115031859_2s_Directional_Tracks]"/>
  </connection>
</connections>
</file>

<file path=xl/sharedStrings.xml><?xml version="1.0" encoding="utf-8"?>
<sst xmlns="http://schemas.openxmlformats.org/spreadsheetml/2006/main" count="1394" uniqueCount="275">
  <si>
    <t>LABEL</t>
  </si>
  <si>
    <t>NUMBER_SPOTS</t>
  </si>
  <si>
    <t>NUMBER_GAPS</t>
  </si>
  <si>
    <t>LONGEST_GAP</t>
  </si>
  <si>
    <t>TRACK_DURATION [sec]</t>
  </si>
  <si>
    <t>TRACK_DISPLACEMENT [micron]</t>
  </si>
  <si>
    <t>TRACK_MEAN_SPEED [micron/sec]</t>
  </si>
  <si>
    <t>TRACK_MEDIAN_SPEED [micron/sec]</t>
  </si>
  <si>
    <t>TOTAL_DISTANCE_TRAVELED [micron]</t>
  </si>
  <si>
    <t>CONFINEMENT_RATIO</t>
  </si>
  <si>
    <t>LINEARITY_OF_FORWARD_PROGRESSION</t>
  </si>
  <si>
    <t>MEAN_DIRECTIONAL_CHANGE_RATE [rad/sec]</t>
  </si>
  <si>
    <t>Track_0</t>
  </si>
  <si>
    <t>Track_25</t>
  </si>
  <si>
    <t>Track_81</t>
  </si>
  <si>
    <t>Movie</t>
  </si>
  <si>
    <t>Velocity [micron/min]</t>
  </si>
  <si>
    <t>What</t>
  </si>
  <si>
    <t>Growth</t>
  </si>
  <si>
    <t>Hod_ctrl</t>
  </si>
  <si>
    <t>20250620_172046092</t>
  </si>
  <si>
    <t>20250826_103542674</t>
  </si>
  <si>
    <t>20250826_121822041</t>
  </si>
  <si>
    <t>20250826_104427742</t>
  </si>
  <si>
    <t>20250826_111133060</t>
  </si>
  <si>
    <t>20250826_114547700</t>
  </si>
  <si>
    <t>20250826_124408617</t>
  </si>
  <si>
    <t>20250826_131823186</t>
  </si>
  <si>
    <t>20250826_125138503</t>
  </si>
  <si>
    <t>Protrusion [#]</t>
  </si>
  <si>
    <t>All Protrusions [µm]</t>
  </si>
  <si>
    <t>Average Protrusion [µm]</t>
  </si>
  <si>
    <t>Track_1649</t>
  </si>
  <si>
    <t>Track_1654</t>
  </si>
  <si>
    <t>Track_1674</t>
  </si>
  <si>
    <t>Track_1837</t>
  </si>
  <si>
    <t>Track_1863</t>
  </si>
  <si>
    <t>Track_1889</t>
  </si>
  <si>
    <t>Bef 31ng SwinA</t>
  </si>
  <si>
    <t>Track_44</t>
  </si>
  <si>
    <t>Track_48</t>
  </si>
  <si>
    <t>Track_55</t>
  </si>
  <si>
    <t>Bef 125ng SwinA</t>
  </si>
  <si>
    <t>Track_79</t>
  </si>
  <si>
    <t>Track_80</t>
  </si>
  <si>
    <t>Track_82</t>
  </si>
  <si>
    <t>Bef 250ng SwinA</t>
  </si>
  <si>
    <t>Ctrl_aligned</t>
  </si>
  <si>
    <t>Track_118</t>
  </si>
  <si>
    <t>Track_119</t>
  </si>
  <si>
    <t>Track_120</t>
  </si>
  <si>
    <t>Track_121</t>
  </si>
  <si>
    <t>Track_58</t>
  </si>
  <si>
    <t>Protrusion [micron]</t>
  </si>
  <si>
    <t>Strain</t>
  </si>
  <si>
    <t>HC1</t>
  </si>
  <si>
    <t>Experiment</t>
  </si>
  <si>
    <t>TRACK_MEAN_SPEED [micron/min]</t>
  </si>
  <si>
    <t>TRACK_MEDIAN_SPEED [micron/min]</t>
  </si>
  <si>
    <t>PC</t>
  </si>
  <si>
    <t>DIC</t>
  </si>
  <si>
    <t>Cell Body [micron]</t>
  </si>
  <si>
    <t>Microscopy</t>
  </si>
  <si>
    <t>Raw</t>
  </si>
  <si>
    <t>Normalized to 0 and 1</t>
  </si>
  <si>
    <t>Aligned and normalized to 0 and 1</t>
  </si>
  <si>
    <t>Position [µm]</t>
  </si>
  <si>
    <t>003_Cell 1</t>
  </si>
  <si>
    <t>003_Cell 2</t>
  </si>
  <si>
    <t>010_Cell 1</t>
  </si>
  <si>
    <t>010_Cell 2</t>
  </si>
  <si>
    <t>009_Cell 1</t>
  </si>
  <si>
    <t>007_Cell 1</t>
  </si>
  <si>
    <t>005_Cell 1</t>
  </si>
  <si>
    <t>005_Cell 2</t>
  </si>
  <si>
    <t>016_Cell 1</t>
  </si>
  <si>
    <t>001_Series 3_1</t>
  </si>
  <si>
    <t>001_Series 3_2</t>
  </si>
  <si>
    <t>001_Series 4_1</t>
  </si>
  <si>
    <t>001_Series 5_1</t>
  </si>
  <si>
    <t>001_Series 5_2</t>
  </si>
  <si>
    <t>profile</t>
  </si>
  <si>
    <t>A</t>
  </si>
  <si>
    <t>x0</t>
  </si>
  <si>
    <t>sigma</t>
  </si>
  <si>
    <t>FWHM</t>
  </si>
  <si>
    <t>Line Profiles DIC</t>
  </si>
  <si>
    <t>Position [micron]</t>
  </si>
  <si>
    <t>20251104_121817844_1</t>
  </si>
  <si>
    <t>20251104_121817844_2</t>
  </si>
  <si>
    <t>20251104_121817844_3</t>
  </si>
  <si>
    <t>20251104_121620485_1</t>
  </si>
  <si>
    <t>20251104_121620485_2</t>
  </si>
  <si>
    <t>20251104_114854845_4</t>
  </si>
  <si>
    <t>20251104_114749552_1</t>
  </si>
  <si>
    <t>20251104_114749552_3</t>
  </si>
  <si>
    <t>PC line profiles</t>
  </si>
  <si>
    <t>Normalized</t>
  </si>
  <si>
    <t>20260203_123958</t>
  </si>
  <si>
    <t>20260211_105321</t>
  </si>
  <si>
    <t>20260211_122409</t>
  </si>
  <si>
    <t>20260203_121420</t>
  </si>
  <si>
    <t>20260211_111449</t>
  </si>
  <si>
    <t>20260211_112005</t>
  </si>
  <si>
    <t>20260211_123504</t>
  </si>
  <si>
    <t>20260109_121111615</t>
  </si>
  <si>
    <t>20260109_133540642</t>
  </si>
  <si>
    <t>20260109_135225477</t>
  </si>
  <si>
    <t>Track_85</t>
  </si>
  <si>
    <t>Track_88</t>
  </si>
  <si>
    <t>Track_91</t>
  </si>
  <si>
    <t>Track_94</t>
  </si>
  <si>
    <t>Track_98</t>
  </si>
  <si>
    <t>Track_101</t>
  </si>
  <si>
    <t>Track_105</t>
  </si>
  <si>
    <t>Track_108</t>
  </si>
  <si>
    <t>Track_9</t>
  </si>
  <si>
    <t>Track_12</t>
  </si>
  <si>
    <t>Track_19</t>
  </si>
  <si>
    <t>Track_26</t>
  </si>
  <si>
    <t>Track_43</t>
  </si>
  <si>
    <t>Track_57</t>
  </si>
  <si>
    <t>Track_67</t>
  </si>
  <si>
    <t>Track_69</t>
  </si>
  <si>
    <t>Track_70</t>
  </si>
  <si>
    <t>Track_72</t>
  </si>
  <si>
    <t>Track_75</t>
  </si>
  <si>
    <t>Track_76</t>
  </si>
  <si>
    <t>Track_84</t>
  </si>
  <si>
    <t>Track_89</t>
  </si>
  <si>
    <t>Track_106</t>
  </si>
  <si>
    <t>Track_114</t>
  </si>
  <si>
    <t>Track_127</t>
  </si>
  <si>
    <t>Track_129</t>
  </si>
  <si>
    <t>Track_130</t>
  </si>
  <si>
    <t>Track_144</t>
  </si>
  <si>
    <t>Track_150</t>
  </si>
  <si>
    <t>Track_224</t>
  </si>
  <si>
    <t>Track_250</t>
  </si>
  <si>
    <t>Track_252</t>
  </si>
  <si>
    <t>Track_268</t>
  </si>
  <si>
    <t>Track_287</t>
  </si>
  <si>
    <t>Track_332</t>
  </si>
  <si>
    <t>Track_371</t>
  </si>
  <si>
    <t>Track_401</t>
  </si>
  <si>
    <t>Track_442</t>
  </si>
  <si>
    <t>Track_526</t>
  </si>
  <si>
    <t>Track_601</t>
  </si>
  <si>
    <t>Track_629</t>
  </si>
  <si>
    <t>Track_631</t>
  </si>
  <si>
    <t>Track_645</t>
  </si>
  <si>
    <t>20260109_130630946</t>
  </si>
  <si>
    <t>Track_5</t>
  </si>
  <si>
    <t>Track_8</t>
  </si>
  <si>
    <t>Track_11</t>
  </si>
  <si>
    <t>Track_20</t>
  </si>
  <si>
    <t>Track_24</t>
  </si>
  <si>
    <t>Track_42</t>
  </si>
  <si>
    <t>Track_3012</t>
  </si>
  <si>
    <t>Track_3015</t>
  </si>
  <si>
    <t>Track_3016</t>
  </si>
  <si>
    <t>Track_3017</t>
  </si>
  <si>
    <t>Track_3019</t>
  </si>
  <si>
    <t>Track_3020</t>
  </si>
  <si>
    <t>Track_3022</t>
  </si>
  <si>
    <t>Track_3024</t>
  </si>
  <si>
    <t>Track_3025</t>
  </si>
  <si>
    <t>Track_3027</t>
  </si>
  <si>
    <t>Track_3028</t>
  </si>
  <si>
    <t>Track_3041</t>
  </si>
  <si>
    <t>Track_3048</t>
  </si>
  <si>
    <t>Track_3050</t>
  </si>
  <si>
    <t>Track_3051</t>
  </si>
  <si>
    <t>Track_3052</t>
  </si>
  <si>
    <t>Track_3057</t>
  </si>
  <si>
    <t>Track_3061</t>
  </si>
  <si>
    <t>Track_3063</t>
  </si>
  <si>
    <t>Track_3074</t>
  </si>
  <si>
    <t>Track_3076</t>
  </si>
  <si>
    <t>Track_3088</t>
  </si>
  <si>
    <t>Track_3116</t>
  </si>
  <si>
    <t>Track_3121</t>
  </si>
  <si>
    <t>Track_3175</t>
  </si>
  <si>
    <t>Track_3184</t>
  </si>
  <si>
    <t>Track_3192</t>
  </si>
  <si>
    <t>Track_3214</t>
  </si>
  <si>
    <t>Track_3221</t>
  </si>
  <si>
    <t>Track_3223</t>
  </si>
  <si>
    <t>Track_3227</t>
  </si>
  <si>
    <t>Track_3230</t>
  </si>
  <si>
    <t>Track_3242</t>
  </si>
  <si>
    <t>Track_3249</t>
  </si>
  <si>
    <t>Track_3256</t>
  </si>
  <si>
    <t>Track_3261</t>
  </si>
  <si>
    <t>Track_3278</t>
  </si>
  <si>
    <t>Track_3283</t>
  </si>
  <si>
    <t>Track_3288</t>
  </si>
  <si>
    <t>Track_3396</t>
  </si>
  <si>
    <t>Track_3428</t>
  </si>
  <si>
    <t>Track_3448</t>
  </si>
  <si>
    <t>Track_3454</t>
  </si>
  <si>
    <t>Track_3501</t>
  </si>
  <si>
    <t>Track_3512</t>
  </si>
  <si>
    <t>Track_3551</t>
  </si>
  <si>
    <t>Track_3560</t>
  </si>
  <si>
    <t>Track_3725</t>
  </si>
  <si>
    <t>Track_3741</t>
  </si>
  <si>
    <t>Track_3749</t>
  </si>
  <si>
    <t>Track_3828</t>
  </si>
  <si>
    <t>Track_3842</t>
  </si>
  <si>
    <t>Track_3882</t>
  </si>
  <si>
    <t>Track_3894</t>
  </si>
  <si>
    <t>Track_3993</t>
  </si>
  <si>
    <t>Track_3994</t>
  </si>
  <si>
    <t>Track_4001</t>
  </si>
  <si>
    <t>Track_4097</t>
  </si>
  <si>
    <t>Condition</t>
  </si>
  <si>
    <t>Culture</t>
  </si>
  <si>
    <t>Date</t>
  </si>
  <si>
    <t>Age</t>
  </si>
  <si>
    <t>Concentration</t>
  </si>
  <si>
    <t>Dilution</t>
  </si>
  <si>
    <t>HC1/FOV</t>
  </si>
  <si>
    <t>Relative [%]</t>
  </si>
  <si>
    <t>Conc</t>
  </si>
  <si>
    <t>Mean</t>
  </si>
  <si>
    <t>Fraction</t>
  </si>
  <si>
    <t>NC</t>
  </si>
  <si>
    <t>25b</t>
  </si>
  <si>
    <t>None</t>
  </si>
  <si>
    <t>DMSO</t>
  </si>
  <si>
    <t>SwinA</t>
  </si>
  <si>
    <t>Swin A</t>
  </si>
  <si>
    <t>26b</t>
  </si>
  <si>
    <t>Concentration [ng/µl]</t>
  </si>
  <si>
    <t>Mobile HC1</t>
  </si>
  <si>
    <t>Ratio</t>
  </si>
  <si>
    <t>Average</t>
  </si>
  <si>
    <t>Std.Dev.</t>
  </si>
  <si>
    <t>Cond</t>
  </si>
  <si>
    <t>Mean # of 
protrusions per cell</t>
  </si>
  <si>
    <t>Ratio of dynamic 
arms per cell</t>
  </si>
  <si>
    <t># of Cells</t>
  </si>
  <si>
    <t># of Cells with 
dynamic arms</t>
  </si>
  <si>
    <t>Ratio of cells
with dynamic arms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</si>
  <si>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</si>
  <si>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</si>
  <si>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</si>
  <si>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</si>
  <si>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</si>
  <si>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</si>
  <si>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</si>
  <si>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</si>
  <si>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</si>
  <si>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</si>
  <si>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</si>
  <si>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Protrusions</t>
  </si>
  <si>
    <t># of protrusions</t>
  </si>
  <si>
    <t>Ratio of dynamic protrusions</t>
  </si>
  <si>
    <t>Dynamic protrusions</t>
  </si>
  <si>
    <t>Framerate [s]</t>
  </si>
  <si>
    <t>Kymo Width [µm]</t>
  </si>
  <si>
    <t>Kymo Height [Frames]</t>
  </si>
  <si>
    <t>Velocity [µm/min]</t>
  </si>
  <si>
    <t>Std.dev.</t>
  </si>
  <si>
    <t>4h_Density of M.peptidophilum with Swinholide A</t>
  </si>
  <si>
    <t>11/02/2026 Averages</t>
  </si>
  <si>
    <t>03/02/2026 Averages</t>
  </si>
  <si>
    <t>4i_Mobility of M.peptidophilum with Swinholide A</t>
  </si>
  <si>
    <t>Fig. 4j_ Protrusions of M. peptidophilum in presence of Swinholide A</t>
  </si>
  <si>
    <t>Averages of the duplicates</t>
  </si>
  <si>
    <t>Fig. 4k_Protrusion growth rates in the presence of Swinholide A</t>
  </si>
  <si>
    <t>Fig 4b</t>
  </si>
  <si>
    <t>Fig 4c</t>
  </si>
  <si>
    <t>Fig 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</si>
</sst>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164" fontId="0" fillId="0" borderId="0" xfId="0" applyNumberFormat="1"/>
    <xf numFmtId="164" fontId="4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0" fillId="0" borderId="0" xfId="0" quotePrefix="1" applyNumberFormat="1" applyAlignment="1">
      <alignment horizontal="center"/>
    </xf>
    <xf numFmtId="2" fontId="1" fillId="0" borderId="1" xfId="0" applyNumberFormat="1" applyFon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14" fontId="0" fillId="0" borderId="0" xfId="0" applyNumberFormat="1"/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9" fontId="3" fillId="0" borderId="0" xfId="1" applyFont="1" applyFill="1" applyAlignment="1">
      <alignment horizontal="right"/>
    </xf>
    <xf numFmtId="9" fontId="0" fillId="0" borderId="0" xfId="1" applyFont="1" applyFill="1"/>
    <xf numFmtId="1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EF26-834E-412D-9E87-9F5B4F38D8EE}">
  <dimension ref="A1:BT106"/>
  <sheetViews>
    <sheetView zoomScaleNormal="100" workbookViewId="0">
      <selection sqref="A1:C1"/>
    </sheetView>
  </sheetViews>
  <sheetFormatPr defaultRowHeight="15"/>
  <cols>
    <col min="1" max="1" width="18.85546875" style="1" bestFit="1" customWidth="1"/>
    <col min="2" max="2" width="18" style="1" bestFit="1" customWidth="1"/>
    <col min="3" max="3" width="11.28515625" style="1" bestFit="1" customWidth="1"/>
    <col min="4" max="4" width="9.140625" style="1"/>
    <col min="5" max="5" width="16.7109375" bestFit="1" customWidth="1"/>
    <col min="6" max="13" width="21" bestFit="1" customWidth="1"/>
    <col min="15" max="15" width="16.7109375" bestFit="1" customWidth="1"/>
    <col min="16" max="22" width="21" bestFit="1" customWidth="1"/>
    <col min="26" max="26" width="13.28515625" bestFit="1" customWidth="1"/>
    <col min="27" max="35" width="10" bestFit="1" customWidth="1"/>
    <col min="36" max="40" width="14" bestFit="1" customWidth="1"/>
    <col min="42" max="42" width="13.28515625" bestFit="1" customWidth="1"/>
    <col min="43" max="51" width="12" bestFit="1" customWidth="1"/>
    <col min="52" max="56" width="14" bestFit="1" customWidth="1"/>
    <col min="58" max="58" width="13.28515625" bestFit="1" customWidth="1"/>
    <col min="59" max="67" width="12" bestFit="1" customWidth="1"/>
    <col min="68" max="72" width="14" bestFit="1" customWidth="1"/>
  </cols>
  <sheetData>
    <row r="1" spans="1:72">
      <c r="A1" s="36" t="s">
        <v>272</v>
      </c>
      <c r="B1" s="36"/>
      <c r="C1" s="36"/>
      <c r="E1" s="28" t="s">
        <v>96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Z1" s="28" t="s">
        <v>86</v>
      </c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</row>
    <row r="2" spans="1:72">
      <c r="A2" s="4" t="s">
        <v>53</v>
      </c>
      <c r="B2" s="4" t="s">
        <v>61</v>
      </c>
      <c r="C2" s="4" t="s">
        <v>62</v>
      </c>
      <c r="E2" s="2"/>
      <c r="F2" s="28" t="s">
        <v>63</v>
      </c>
      <c r="G2" s="28"/>
      <c r="H2" s="28"/>
      <c r="I2" s="28"/>
      <c r="J2" s="28"/>
      <c r="K2" s="28"/>
      <c r="L2" s="28"/>
      <c r="M2" s="28"/>
      <c r="N2" s="2"/>
      <c r="O2" s="2"/>
      <c r="P2" s="28" t="s">
        <v>97</v>
      </c>
      <c r="Q2" s="28"/>
      <c r="R2" s="28"/>
      <c r="S2" s="28"/>
      <c r="T2" s="28"/>
      <c r="U2" s="28"/>
      <c r="V2" s="28"/>
      <c r="Z2" s="2"/>
      <c r="AA2" s="28" t="s">
        <v>63</v>
      </c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"/>
      <c r="AP2" s="2"/>
      <c r="AQ2" s="28" t="s">
        <v>64</v>
      </c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"/>
      <c r="BF2" s="28" t="s">
        <v>65</v>
      </c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</row>
    <row r="3" spans="1:72">
      <c r="A3" s="1">
        <v>0.54900000000000004</v>
      </c>
      <c r="B3" s="10">
        <v>1.647</v>
      </c>
      <c r="C3" s="1" t="s">
        <v>59</v>
      </c>
      <c r="E3" s="2" t="s">
        <v>87</v>
      </c>
      <c r="F3" s="2" t="s">
        <v>88</v>
      </c>
      <c r="G3" s="2" t="s">
        <v>89</v>
      </c>
      <c r="H3" s="2" t="s">
        <v>90</v>
      </c>
      <c r="I3" s="2" t="s">
        <v>91</v>
      </c>
      <c r="J3" s="2" t="s">
        <v>92</v>
      </c>
      <c r="K3" s="2" t="s">
        <v>93</v>
      </c>
      <c r="L3" s="2" t="s">
        <v>94</v>
      </c>
      <c r="M3" s="2" t="s">
        <v>95</v>
      </c>
      <c r="N3" s="2"/>
      <c r="O3" s="2" t="s">
        <v>87</v>
      </c>
      <c r="P3" s="2" t="s">
        <v>88</v>
      </c>
      <c r="Q3" s="2" t="s">
        <v>89</v>
      </c>
      <c r="R3" s="2" t="s">
        <v>90</v>
      </c>
      <c r="S3" s="2" t="s">
        <v>91</v>
      </c>
      <c r="T3" s="2" t="s">
        <v>92</v>
      </c>
      <c r="U3" s="2" t="s">
        <v>94</v>
      </c>
      <c r="V3" s="2" t="s">
        <v>95</v>
      </c>
      <c r="Z3" s="2" t="s">
        <v>66</v>
      </c>
      <c r="AA3" s="2" t="s">
        <v>67</v>
      </c>
      <c r="AB3" s="2" t="s">
        <v>68</v>
      </c>
      <c r="AC3" s="2" t="s">
        <v>69</v>
      </c>
      <c r="AD3" s="2" t="s">
        <v>70</v>
      </c>
      <c r="AE3" s="2" t="s">
        <v>71</v>
      </c>
      <c r="AF3" s="2" t="s">
        <v>72</v>
      </c>
      <c r="AG3" s="2" t="s">
        <v>73</v>
      </c>
      <c r="AH3" s="2" t="s">
        <v>74</v>
      </c>
      <c r="AI3" s="2" t="s">
        <v>75</v>
      </c>
      <c r="AJ3" s="2" t="s">
        <v>76</v>
      </c>
      <c r="AK3" s="2" t="s">
        <v>77</v>
      </c>
      <c r="AL3" s="2" t="s">
        <v>78</v>
      </c>
      <c r="AM3" s="2" t="s">
        <v>79</v>
      </c>
      <c r="AN3" s="2" t="s">
        <v>80</v>
      </c>
      <c r="AO3" s="2"/>
      <c r="AP3" s="2" t="s">
        <v>66</v>
      </c>
      <c r="AQ3" s="2" t="s">
        <v>67</v>
      </c>
      <c r="AR3" s="2" t="s">
        <v>68</v>
      </c>
      <c r="AS3" s="2" t="s">
        <v>69</v>
      </c>
      <c r="AT3" s="2" t="s">
        <v>70</v>
      </c>
      <c r="AU3" s="2" t="s">
        <v>71</v>
      </c>
      <c r="AV3" s="2" t="s">
        <v>72</v>
      </c>
      <c r="AW3" s="2" t="s">
        <v>73</v>
      </c>
      <c r="AX3" s="2" t="s">
        <v>74</v>
      </c>
      <c r="AY3" s="2" t="s">
        <v>75</v>
      </c>
      <c r="AZ3" s="2" t="s">
        <v>76</v>
      </c>
      <c r="BA3" s="2" t="s">
        <v>77</v>
      </c>
      <c r="BB3" s="2" t="s">
        <v>78</v>
      </c>
      <c r="BC3" s="2" t="s">
        <v>79</v>
      </c>
      <c r="BD3" s="2" t="s">
        <v>80</v>
      </c>
      <c r="BE3" s="2"/>
      <c r="BF3" s="2" t="s">
        <v>66</v>
      </c>
      <c r="BG3" s="2" t="s">
        <v>67</v>
      </c>
      <c r="BH3" s="2" t="s">
        <v>68</v>
      </c>
      <c r="BI3" s="2" t="s">
        <v>69</v>
      </c>
      <c r="BJ3" s="2" t="s">
        <v>70</v>
      </c>
      <c r="BK3" s="2" t="s">
        <v>71</v>
      </c>
      <c r="BL3" s="2" t="s">
        <v>72</v>
      </c>
      <c r="BM3" s="2" t="s">
        <v>73</v>
      </c>
      <c r="BN3" s="2" t="s">
        <v>74</v>
      </c>
      <c r="BO3" s="2" t="s">
        <v>75</v>
      </c>
      <c r="BP3" s="2" t="s">
        <v>76</v>
      </c>
      <c r="BQ3" s="2" t="s">
        <v>77</v>
      </c>
      <c r="BR3" s="2" t="s">
        <v>78</v>
      </c>
      <c r="BS3" s="2" t="s">
        <v>79</v>
      </c>
      <c r="BT3" s="2" t="s">
        <v>80</v>
      </c>
    </row>
    <row r="4" spans="1:72">
      <c r="A4" s="1">
        <v>0.45800000000000002</v>
      </c>
      <c r="B4" s="10">
        <v>1.6459999999999999</v>
      </c>
      <c r="C4" s="1" t="s">
        <v>59</v>
      </c>
      <c r="E4">
        <v>0</v>
      </c>
      <c r="F4">
        <v>32029.248</v>
      </c>
      <c r="G4">
        <v>31894.901999999998</v>
      </c>
      <c r="H4">
        <v>32881.800999999999</v>
      </c>
      <c r="I4">
        <v>9829.2710000000006</v>
      </c>
      <c r="J4">
        <v>9870.6020000000008</v>
      </c>
      <c r="K4">
        <v>55835.976999999999</v>
      </c>
      <c r="L4">
        <v>20626.627</v>
      </c>
      <c r="M4">
        <v>20551.313999999998</v>
      </c>
      <c r="O4" s="7">
        <v>0</v>
      </c>
      <c r="P4" s="8">
        <f t="shared" ref="P4:P32" si="0">(F4 - MIN(F$4:F$100)) / (MAX(F$4:F$100) - MIN(F$4:F$100))</f>
        <v>0.1669493625706035</v>
      </c>
      <c r="Q4" s="8">
        <f t="shared" ref="Q4:Q32" si="1">(G4 - MIN(G$4:G$100)) / (MAX(G$4:G$100) - MIN(G$4:G$100))</f>
        <v>0.24714739901304741</v>
      </c>
      <c r="R4" s="8">
        <f t="shared" ref="R4:R32" si="2">(H4 - MIN(H$4:H$100)) / (MAX(H$4:H$100) - MIN(H$4:H$100))</f>
        <v>0.35877465213511589</v>
      </c>
      <c r="S4" s="8">
        <f t="shared" ref="S4:S32" si="3">(I4 - MIN(I$4:I$100)) / (MAX(I$4:I$100) - MIN(I$4:I$100))</f>
        <v>0.15179525568738136</v>
      </c>
      <c r="T4" s="8">
        <f t="shared" ref="T4:T32" si="4">(J4 - MIN(J$4:J$100)) / (MAX(J$4:J$100) - MIN(J$4:J$100))</f>
        <v>0.23299808054907301</v>
      </c>
      <c r="U4" s="8">
        <f t="shared" ref="U4:U35" si="5">(L4 - MIN(L$4:L$100)) / (MAX(L$4:L$100) - MIN(L$4:L$100))</f>
        <v>0.36971204218434084</v>
      </c>
      <c r="V4" s="8">
        <f t="shared" ref="V4:V35" si="6">(M4 - MIN(M$4:M$100)) / (MAX(M$4:M$100) - MIN(M$4:M$100))</f>
        <v>0.2619431173305779</v>
      </c>
      <c r="Z4">
        <v>0</v>
      </c>
      <c r="AA4">
        <v>730.64030000000002</v>
      </c>
      <c r="AB4">
        <v>733.09379999999999</v>
      </c>
      <c r="AC4">
        <v>2941.4</v>
      </c>
      <c r="AD4">
        <v>2922.672</v>
      </c>
      <c r="AE4">
        <v>2995.6410000000001</v>
      </c>
      <c r="AF4">
        <v>702.88480000000004</v>
      </c>
      <c r="AG4">
        <v>737.04660000000001</v>
      </c>
      <c r="AH4">
        <v>733.92240000000004</v>
      </c>
      <c r="AI4">
        <v>3023.377</v>
      </c>
      <c r="AJ4">
        <v>702.3922</v>
      </c>
      <c r="AK4">
        <v>715.60850000000005</v>
      </c>
      <c r="AL4">
        <v>793.33069999999998</v>
      </c>
      <c r="AM4">
        <v>737.36540000000002</v>
      </c>
      <c r="AN4">
        <v>748.52650000000006</v>
      </c>
      <c r="AP4">
        <v>0</v>
      </c>
      <c r="AQ4" s="6">
        <f t="shared" ref="AQ4:AQ67" si="7">(AA4 - MIN(AA$3:AA$100)) / (MAX(AA$3:AA$100) - MIN(AA$3:AA$100))</f>
        <v>0.23840596021763449</v>
      </c>
      <c r="BF4">
        <v>0</v>
      </c>
      <c r="BG4">
        <v>0.3722253638664545</v>
      </c>
      <c r="BH4">
        <v>0.43516289081025833</v>
      </c>
      <c r="BI4">
        <v>0.4187782805429871</v>
      </c>
      <c r="BJ4">
        <v>0.4510583076749472</v>
      </c>
      <c r="BK4">
        <v>0.36421145126467774</v>
      </c>
      <c r="BL4">
        <v>0.3073798804716234</v>
      </c>
      <c r="BM4">
        <v>0.38228795820884848</v>
      </c>
      <c r="BN4">
        <v>0.38664605109345523</v>
      </c>
      <c r="BO4">
        <v>0.35882021753039101</v>
      </c>
      <c r="BP4">
        <v>0.36059903594951626</v>
      </c>
      <c r="BQ4">
        <v>0.48174172195461668</v>
      </c>
      <c r="BR4">
        <v>0.46105351087107754</v>
      </c>
      <c r="BS4">
        <v>0.36976581498384509</v>
      </c>
      <c r="BT4">
        <v>0.30321250518175685</v>
      </c>
    </row>
    <row r="5" spans="1:72">
      <c r="A5" s="1">
        <v>0.82399999999999995</v>
      </c>
      <c r="B5" s="10">
        <v>1.83</v>
      </c>
      <c r="C5" s="1" t="s">
        <v>59</v>
      </c>
      <c r="E5">
        <v>0.14705799999999999</v>
      </c>
      <c r="F5">
        <v>31980.232</v>
      </c>
      <c r="G5">
        <v>31886.463</v>
      </c>
      <c r="H5">
        <v>32913</v>
      </c>
      <c r="I5">
        <v>9793.51</v>
      </c>
      <c r="J5">
        <v>10097.474</v>
      </c>
      <c r="K5">
        <v>55824.921999999999</v>
      </c>
      <c r="L5">
        <v>20539.136999999999</v>
      </c>
      <c r="M5">
        <v>20471.476999999999</v>
      </c>
      <c r="O5" s="7">
        <v>0.14705799999999999</v>
      </c>
      <c r="P5" s="8">
        <f t="shared" si="0"/>
        <v>0.15397094631019645</v>
      </c>
      <c r="Q5" s="8">
        <f t="shared" si="1"/>
        <v>0.24364522047456744</v>
      </c>
      <c r="R5" s="8">
        <f t="shared" si="2"/>
        <v>0.37263239341967219</v>
      </c>
      <c r="S5" s="8">
        <f t="shared" si="3"/>
        <v>0.14458341811778325</v>
      </c>
      <c r="T5" s="8">
        <f t="shared" si="4"/>
        <v>0.28364586733151681</v>
      </c>
      <c r="U5" s="8">
        <f t="shared" si="5"/>
        <v>0.2982088654458781</v>
      </c>
      <c r="V5" s="8">
        <f t="shared" si="6"/>
        <v>0.20398383409548079</v>
      </c>
      <c r="Z5">
        <v>4.4999999999999998E-2</v>
      </c>
      <c r="AA5">
        <v>734.21479999999997</v>
      </c>
      <c r="AB5">
        <v>729.14700000000005</v>
      </c>
      <c r="AC5">
        <v>2936.97</v>
      </c>
      <c r="AD5">
        <v>2932.569</v>
      </c>
      <c r="AE5">
        <v>3002.442</v>
      </c>
      <c r="AF5">
        <v>702.98979999999995</v>
      </c>
      <c r="AG5">
        <v>732.84140000000002</v>
      </c>
      <c r="AH5">
        <v>737.26639999999998</v>
      </c>
      <c r="AI5">
        <v>3022.3780000000002</v>
      </c>
      <c r="AJ5">
        <v>700.64030000000002</v>
      </c>
      <c r="AK5">
        <v>713.17690000000005</v>
      </c>
      <c r="AL5">
        <v>798.24080000000004</v>
      </c>
      <c r="AM5">
        <v>737.2029</v>
      </c>
      <c r="AN5">
        <v>746.34950000000003</v>
      </c>
      <c r="AP5">
        <v>4.4999999999999998E-2</v>
      </c>
      <c r="AQ5" s="6">
        <f t="shared" si="7"/>
        <v>0.33653049011480068</v>
      </c>
      <c r="AX5" s="6">
        <f t="shared" ref="AX5:AX68" si="8">(AH4 - MIN(AH$3:AH$100)) / (MAX(AH$3:AH$100) - MIN(AH$3:AH$100))</f>
        <v>0.345174281259502</v>
      </c>
      <c r="BF5">
        <v>4.4999999999999998E-2</v>
      </c>
      <c r="BG5">
        <v>0.30593331539850954</v>
      </c>
      <c r="BH5">
        <v>0.41820072233774774</v>
      </c>
      <c r="BI5">
        <v>0.40135427952329333</v>
      </c>
      <c r="BJ5">
        <v>0.45437106056453685</v>
      </c>
      <c r="BK5">
        <v>0.35601481435715787</v>
      </c>
      <c r="BL5">
        <v>0.30744170016521266</v>
      </c>
      <c r="BM5">
        <v>0.48582213714510714</v>
      </c>
      <c r="BN5">
        <v>0.40561302878213756</v>
      </c>
      <c r="BO5">
        <v>0.34745233525271985</v>
      </c>
      <c r="BP5">
        <v>0.31101242283492053</v>
      </c>
      <c r="BQ5">
        <v>0.50060589536186961</v>
      </c>
      <c r="BR5">
        <v>0.45046744192766125</v>
      </c>
      <c r="BS5">
        <v>0.19116781593879545</v>
      </c>
      <c r="BT5">
        <v>0.24458621157705068</v>
      </c>
    </row>
    <row r="6" spans="1:72">
      <c r="A6" s="1">
        <v>0.54900000000000004</v>
      </c>
      <c r="B6" s="10">
        <v>1.464</v>
      </c>
      <c r="C6" s="1" t="s">
        <v>59</v>
      </c>
      <c r="E6">
        <v>0.29411599999999999</v>
      </c>
      <c r="F6">
        <v>32090.386999999999</v>
      </c>
      <c r="G6">
        <v>31794.226999999999</v>
      </c>
      <c r="H6">
        <v>32837.222999999998</v>
      </c>
      <c r="I6">
        <v>9886.5370000000003</v>
      </c>
      <c r="J6">
        <v>10358.737999999999</v>
      </c>
      <c r="K6">
        <v>55761.667999999998</v>
      </c>
      <c r="L6">
        <v>20379.342000000001</v>
      </c>
      <c r="M6">
        <v>20436.812000000002</v>
      </c>
      <c r="O6" s="7">
        <v>0.29411599999999999</v>
      </c>
      <c r="P6" s="8">
        <f t="shared" si="0"/>
        <v>0.18313769682360295</v>
      </c>
      <c r="Q6" s="8">
        <f t="shared" si="1"/>
        <v>0.20536735109723611</v>
      </c>
      <c r="R6" s="8">
        <f t="shared" si="2"/>
        <v>0.33897432549057732</v>
      </c>
      <c r="S6" s="8">
        <f t="shared" si="3"/>
        <v>0.16334395651399691</v>
      </c>
      <c r="T6" s="8">
        <f t="shared" si="4"/>
        <v>0.34197145782275584</v>
      </c>
      <c r="U6" s="8">
        <f t="shared" si="5"/>
        <v>0.16761279587310043</v>
      </c>
      <c r="V6" s="8">
        <f t="shared" si="6"/>
        <v>0.17881807694848764</v>
      </c>
      <c r="Z6">
        <v>0.09</v>
      </c>
      <c r="AA6">
        <v>732.28650000000005</v>
      </c>
      <c r="AB6">
        <v>732.99779999999998</v>
      </c>
      <c r="AC6">
        <v>2924.672</v>
      </c>
      <c r="AD6">
        <v>2939.7820000000002</v>
      </c>
      <c r="AE6">
        <v>3008.2919999999999</v>
      </c>
      <c r="AF6">
        <v>703.11479999999995</v>
      </c>
      <c r="AG6">
        <v>734.04679999999996</v>
      </c>
      <c r="AH6">
        <v>734.61120000000005</v>
      </c>
      <c r="AI6">
        <v>3044.672</v>
      </c>
      <c r="AJ6">
        <v>701.8048</v>
      </c>
      <c r="AK6">
        <v>712.71460000000002</v>
      </c>
      <c r="AL6">
        <v>794.54459999999995</v>
      </c>
      <c r="AM6">
        <v>739.87789999999995</v>
      </c>
      <c r="AN6">
        <v>749.65390000000002</v>
      </c>
      <c r="AP6">
        <v>0.09</v>
      </c>
      <c r="AQ6" s="6">
        <f t="shared" si="7"/>
        <v>0.28359622490268688</v>
      </c>
      <c r="AX6" s="6">
        <f t="shared" si="8"/>
        <v>0.39954216518797075</v>
      </c>
      <c r="BF6">
        <v>0.09</v>
      </c>
      <c r="BG6">
        <v>0.382278015383687</v>
      </c>
      <c r="BH6">
        <v>0.40926270475356602</v>
      </c>
      <c r="BI6">
        <v>0.40136065260340426</v>
      </c>
      <c r="BJ6">
        <v>0.43705769509776987</v>
      </c>
      <c r="BK6">
        <v>0.35425741146911438</v>
      </c>
      <c r="BL6">
        <v>0.36743462181029651</v>
      </c>
      <c r="BM6">
        <v>0.46281777197345059</v>
      </c>
      <c r="BN6">
        <v>0.41507538178643455</v>
      </c>
      <c r="BO6">
        <v>0.3434165067178504</v>
      </c>
      <c r="BP6">
        <v>0.34397298620722844</v>
      </c>
      <c r="BQ6">
        <v>0.4907619891544715</v>
      </c>
      <c r="BR6">
        <v>0.38237774141096759</v>
      </c>
      <c r="BS6">
        <v>0.2205566104430163</v>
      </c>
      <c r="BT6">
        <v>0.35416429742727934</v>
      </c>
    </row>
    <row r="7" spans="1:72">
      <c r="A7" s="1">
        <v>0.54900000000000004</v>
      </c>
      <c r="B7" s="10">
        <v>1.4630000000000001</v>
      </c>
      <c r="C7" s="1" t="s">
        <v>59</v>
      </c>
      <c r="E7">
        <v>0.44117400000000001</v>
      </c>
      <c r="F7">
        <v>32102.01</v>
      </c>
      <c r="G7">
        <v>31801.396000000001</v>
      </c>
      <c r="H7">
        <v>32873.684000000001</v>
      </c>
      <c r="I7">
        <v>9762.6270000000004</v>
      </c>
      <c r="J7">
        <v>10700.825000000001</v>
      </c>
      <c r="K7">
        <v>55799.688000000002</v>
      </c>
      <c r="L7">
        <v>20472.155999999999</v>
      </c>
      <c r="M7">
        <v>20460.636999999999</v>
      </c>
      <c r="O7" s="7">
        <v>0.44117400000000001</v>
      </c>
      <c r="P7" s="8">
        <f t="shared" si="0"/>
        <v>0.18621522522646541</v>
      </c>
      <c r="Q7" s="8">
        <f t="shared" si="1"/>
        <v>0.20834248060812288</v>
      </c>
      <c r="R7" s="8">
        <f t="shared" si="2"/>
        <v>0.35516930305319921</v>
      </c>
      <c r="S7" s="8">
        <f t="shared" si="3"/>
        <v>0.1383553154455455</v>
      </c>
      <c r="T7" s="8">
        <f t="shared" si="4"/>
        <v>0.41834028886865821</v>
      </c>
      <c r="U7" s="8">
        <f t="shared" si="5"/>
        <v>0.24346713174924001</v>
      </c>
      <c r="V7" s="8">
        <f t="shared" si="6"/>
        <v>0.1961143170761982</v>
      </c>
      <c r="Z7">
        <v>0.13500000000000001</v>
      </c>
      <c r="AA7">
        <v>731.47360000000003</v>
      </c>
      <c r="AB7">
        <v>736.92420000000004</v>
      </c>
      <c r="AC7">
        <v>2920.9250000000002</v>
      </c>
      <c r="AD7">
        <v>2936.2420000000002</v>
      </c>
      <c r="AE7">
        <v>2989.9059999999999</v>
      </c>
      <c r="AF7">
        <v>702.61440000000005</v>
      </c>
      <c r="AG7">
        <v>733.6499</v>
      </c>
      <c r="AH7">
        <v>731.29060000000004</v>
      </c>
      <c r="AI7">
        <v>3036.2829999999999</v>
      </c>
      <c r="AJ7">
        <v>707.89819999999997</v>
      </c>
      <c r="AK7">
        <v>712.4058</v>
      </c>
      <c r="AL7">
        <v>790.93489999999997</v>
      </c>
      <c r="AM7">
        <v>741.62279999999998</v>
      </c>
      <c r="AN7">
        <v>745.97940000000006</v>
      </c>
      <c r="AP7">
        <v>0.13500000000000001</v>
      </c>
      <c r="AQ7" s="6">
        <f t="shared" si="7"/>
        <v>0.2612810954150917</v>
      </c>
      <c r="AX7" s="6">
        <f t="shared" si="8"/>
        <v>0.3563730248151033</v>
      </c>
      <c r="BF7">
        <v>0.13500000000000001</v>
      </c>
      <c r="BG7">
        <v>0.42291960623912339</v>
      </c>
      <c r="BH7">
        <v>0.36185108168253621</v>
      </c>
      <c r="BI7">
        <v>0.37711108278631122</v>
      </c>
      <c r="BJ7">
        <v>0.38877291119242829</v>
      </c>
      <c r="BK7">
        <v>0.37132344107723325</v>
      </c>
      <c r="BL7">
        <v>0.41854559897873977</v>
      </c>
      <c r="BM7">
        <v>0.48880753886613032</v>
      </c>
      <c r="BN7">
        <v>0.37704875387964559</v>
      </c>
      <c r="BO7">
        <v>0.38177351247600738</v>
      </c>
      <c r="BP7">
        <v>0.51644348586615862</v>
      </c>
      <c r="BQ7">
        <v>0.49083583265170033</v>
      </c>
      <c r="BR7">
        <v>0.38061514779780875</v>
      </c>
      <c r="BS7">
        <v>0.38880930965943944</v>
      </c>
      <c r="BT7">
        <v>0.37641374806944955</v>
      </c>
    </row>
    <row r="8" spans="1:72">
      <c r="A8" s="1">
        <v>0.54900000000000004</v>
      </c>
      <c r="B8" s="10">
        <v>1.373</v>
      </c>
      <c r="C8" s="1" t="s">
        <v>59</v>
      </c>
      <c r="E8">
        <v>0.58823199999999998</v>
      </c>
      <c r="F8">
        <v>32371.195</v>
      </c>
      <c r="G8">
        <v>31641.275000000001</v>
      </c>
      <c r="H8">
        <v>32593.039000000001</v>
      </c>
      <c r="I8">
        <v>9812.9760000000006</v>
      </c>
      <c r="J8">
        <v>10890.424000000001</v>
      </c>
      <c r="K8">
        <v>55871.472999999998</v>
      </c>
      <c r="L8">
        <v>20521.491999999998</v>
      </c>
      <c r="M8">
        <v>20378.518</v>
      </c>
      <c r="O8" s="7">
        <v>0.58823199999999998</v>
      </c>
      <c r="P8" s="8">
        <f t="shared" si="0"/>
        <v>0.25748980864938265</v>
      </c>
      <c r="Q8" s="8">
        <f t="shared" si="1"/>
        <v>0.14189238820854369</v>
      </c>
      <c r="R8" s="8">
        <f t="shared" si="2"/>
        <v>0.23051448069337213</v>
      </c>
      <c r="S8" s="8">
        <f t="shared" si="3"/>
        <v>0.14850908099437501</v>
      </c>
      <c r="T8" s="8">
        <f t="shared" si="4"/>
        <v>0.46066710630829194</v>
      </c>
      <c r="U8" s="8">
        <f t="shared" si="5"/>
        <v>0.28378809103108577</v>
      </c>
      <c r="V8" s="8">
        <f t="shared" si="6"/>
        <v>0.13649836983390584</v>
      </c>
      <c r="Z8">
        <v>0.18</v>
      </c>
      <c r="AA8">
        <v>731.82259999999997</v>
      </c>
      <c r="AB8">
        <v>735.14030000000002</v>
      </c>
      <c r="AC8">
        <v>2920.3240000000001</v>
      </c>
      <c r="AD8">
        <v>2934.0590000000002</v>
      </c>
      <c r="AE8">
        <v>2991.8380000000002</v>
      </c>
      <c r="AF8">
        <v>706.21730000000002</v>
      </c>
      <c r="AG8">
        <v>739.46280000000002</v>
      </c>
      <c r="AH8">
        <v>734.63570000000004</v>
      </c>
      <c r="AI8">
        <v>3030.1</v>
      </c>
      <c r="AJ8">
        <v>706.56179999999995</v>
      </c>
      <c r="AK8">
        <v>716.41049999999996</v>
      </c>
      <c r="AL8">
        <v>796.23350000000005</v>
      </c>
      <c r="AM8">
        <v>738.91930000000002</v>
      </c>
      <c r="AN8">
        <v>742.97360000000003</v>
      </c>
      <c r="AP8">
        <v>0.18</v>
      </c>
      <c r="AQ8" s="6">
        <f t="shared" si="7"/>
        <v>0.2708615852553784</v>
      </c>
      <c r="AX8" s="6">
        <f t="shared" si="8"/>
        <v>0.30238558600742471</v>
      </c>
      <c r="BF8">
        <v>0.18</v>
      </c>
      <c r="BG8">
        <v>0.27287376263444235</v>
      </c>
      <c r="BH8">
        <v>0.33274597789208732</v>
      </c>
      <c r="BI8">
        <v>0.3164552928430307</v>
      </c>
      <c r="BJ8">
        <v>0.37698886076765448</v>
      </c>
      <c r="BK8">
        <v>0.29518190149619539</v>
      </c>
      <c r="BL8">
        <v>0.44872751888205381</v>
      </c>
      <c r="BM8">
        <v>0.45306098717283605</v>
      </c>
      <c r="BN8">
        <v>0.31188858485795912</v>
      </c>
      <c r="BO8">
        <v>0.38807165706973801</v>
      </c>
      <c r="BP8">
        <v>0.47861738291145361</v>
      </c>
      <c r="BQ8">
        <v>0.46855024387288202</v>
      </c>
      <c r="BR8">
        <v>0.26572609137642578</v>
      </c>
      <c r="BS8">
        <v>0.28474188569461684</v>
      </c>
      <c r="BT8">
        <v>0.30475327505309951</v>
      </c>
    </row>
    <row r="9" spans="1:72">
      <c r="A9" s="1">
        <v>0.73199999999999998</v>
      </c>
      <c r="B9" s="10">
        <v>1.4822315950098912</v>
      </c>
      <c r="C9" s="1" t="s">
        <v>59</v>
      </c>
      <c r="E9">
        <v>0.73529</v>
      </c>
      <c r="F9">
        <v>32221.178</v>
      </c>
      <c r="G9">
        <v>31333.187999999998</v>
      </c>
      <c r="H9">
        <v>32468.342000000001</v>
      </c>
      <c r="I9">
        <v>9804.93</v>
      </c>
      <c r="J9">
        <v>10610.584999999999</v>
      </c>
      <c r="K9">
        <v>55996.741999999998</v>
      </c>
      <c r="L9">
        <v>20560.416000000001</v>
      </c>
      <c r="M9">
        <v>20455.559000000001</v>
      </c>
      <c r="O9" s="7">
        <v>0.73529</v>
      </c>
      <c r="P9" s="8">
        <f t="shared" si="0"/>
        <v>0.2177684304843448</v>
      </c>
      <c r="Q9" s="8">
        <f t="shared" si="1"/>
        <v>1.4036519102620878E-2</v>
      </c>
      <c r="R9" s="8">
        <f t="shared" si="2"/>
        <v>0.17512748864361766</v>
      </c>
      <c r="S9" s="8">
        <f t="shared" si="3"/>
        <v>0.14688646291644128</v>
      </c>
      <c r="T9" s="8">
        <f t="shared" si="4"/>
        <v>0.39819476064460313</v>
      </c>
      <c r="U9" s="8">
        <f t="shared" si="5"/>
        <v>0.31559960836298728</v>
      </c>
      <c r="V9" s="8">
        <f t="shared" si="6"/>
        <v>0.19242784037657659</v>
      </c>
      <c r="Z9">
        <v>0.22500000000000001</v>
      </c>
      <c r="AA9">
        <v>727.2115</v>
      </c>
      <c r="AB9">
        <v>729.76620000000003</v>
      </c>
      <c r="AC9">
        <v>2898.56</v>
      </c>
      <c r="AD9">
        <v>2911.625</v>
      </c>
      <c r="AE9">
        <v>2997.616</v>
      </c>
      <c r="AF9">
        <v>704.82230000000004</v>
      </c>
      <c r="AG9">
        <v>740.86170000000004</v>
      </c>
      <c r="AH9">
        <v>732.75890000000004</v>
      </c>
      <c r="AI9">
        <v>3038.6610000000001</v>
      </c>
      <c r="AJ9">
        <v>700.54840000000002</v>
      </c>
      <c r="AK9">
        <v>719.43089999999995</v>
      </c>
      <c r="AL9">
        <v>796.31949999999995</v>
      </c>
      <c r="AM9">
        <v>738.69590000000005</v>
      </c>
      <c r="AN9">
        <v>748.00559999999996</v>
      </c>
      <c r="AP9">
        <v>0.22500000000000001</v>
      </c>
      <c r="AQ9" s="6">
        <f t="shared" si="7"/>
        <v>0.14428107894433445</v>
      </c>
      <c r="AX9" s="6">
        <f t="shared" si="8"/>
        <v>0.35677135410823935</v>
      </c>
      <c r="BF9">
        <v>0.22500000000000001</v>
      </c>
      <c r="BG9">
        <v>0.23009371860262065</v>
      </c>
      <c r="BH9">
        <v>0.33876545912225114</v>
      </c>
      <c r="BI9">
        <v>0.41101268242941913</v>
      </c>
      <c r="BJ9">
        <v>0.36249657440394484</v>
      </c>
      <c r="BK9">
        <v>0.30073556921661709</v>
      </c>
      <c r="BL9">
        <v>0.37379741377311981</v>
      </c>
      <c r="BM9">
        <v>0.46282671699733408</v>
      </c>
      <c r="BN9">
        <v>0.3126348425948971</v>
      </c>
      <c r="BO9">
        <v>0.42389763275751741</v>
      </c>
      <c r="BP9">
        <v>0.30841124140605369</v>
      </c>
      <c r="BQ9">
        <v>0.44927330425035478</v>
      </c>
      <c r="BR9">
        <v>0.45118718954317044</v>
      </c>
      <c r="BS9">
        <v>0.32298433214519701</v>
      </c>
      <c r="BT9">
        <v>0.30931322017234636</v>
      </c>
    </row>
    <row r="10" spans="1:72">
      <c r="A10" s="1">
        <v>0.54900000000000004</v>
      </c>
      <c r="B10" s="10">
        <v>1.3720000000000001</v>
      </c>
      <c r="C10" s="1" t="s">
        <v>59</v>
      </c>
      <c r="E10">
        <v>0.88234800000000002</v>
      </c>
      <c r="F10">
        <v>31978.418000000001</v>
      </c>
      <c r="G10">
        <v>31450.550999999999</v>
      </c>
      <c r="H10">
        <v>32535.623</v>
      </c>
      <c r="I10">
        <v>9600.5869999999995</v>
      </c>
      <c r="J10">
        <v>10336.858</v>
      </c>
      <c r="K10">
        <v>55930.894999999997</v>
      </c>
      <c r="L10">
        <v>20570.028999999999</v>
      </c>
      <c r="M10">
        <v>20406.613000000001</v>
      </c>
      <c r="O10" s="7">
        <v>0.88234800000000002</v>
      </c>
      <c r="P10" s="8">
        <f t="shared" si="0"/>
        <v>0.15349063687865658</v>
      </c>
      <c r="Q10" s="8">
        <f t="shared" si="1"/>
        <v>6.2742074240872137E-2</v>
      </c>
      <c r="R10" s="8">
        <f t="shared" si="2"/>
        <v>0.20501186607129815</v>
      </c>
      <c r="S10" s="8">
        <f t="shared" si="3"/>
        <v>0.10567708609576019</v>
      </c>
      <c r="T10" s="8">
        <f t="shared" si="4"/>
        <v>0.33708688160885625</v>
      </c>
      <c r="U10" s="8">
        <f t="shared" si="5"/>
        <v>0.32345604953325424</v>
      </c>
      <c r="V10" s="8">
        <f t="shared" si="6"/>
        <v>0.15689450273582012</v>
      </c>
      <c r="Z10">
        <v>0.27</v>
      </c>
      <c r="AA10">
        <v>735.63760000000002</v>
      </c>
      <c r="AB10">
        <v>736.10760000000005</v>
      </c>
      <c r="AC10">
        <v>2918.9349999999999</v>
      </c>
      <c r="AD10">
        <v>2909.3719999999998</v>
      </c>
      <c r="AE10">
        <v>3002.8069999999998</v>
      </c>
      <c r="AF10">
        <v>702.16959999999995</v>
      </c>
      <c r="AG10">
        <v>741.21379999999999</v>
      </c>
      <c r="AH10">
        <v>738.00350000000003</v>
      </c>
      <c r="AI10">
        <v>3041.7089999999998</v>
      </c>
      <c r="AJ10">
        <v>705.8732</v>
      </c>
      <c r="AK10">
        <v>718.62070000000006</v>
      </c>
      <c r="AL10">
        <v>802.40049999999997</v>
      </c>
      <c r="AM10">
        <v>738.13310000000001</v>
      </c>
      <c r="AN10">
        <v>748.48069999999996</v>
      </c>
      <c r="AP10">
        <v>0.27</v>
      </c>
      <c r="AQ10" s="6">
        <f t="shared" si="7"/>
        <v>0.37558814325165768</v>
      </c>
      <c r="AX10" s="6">
        <f t="shared" si="8"/>
        <v>0.32625770442015556</v>
      </c>
      <c r="BF10">
        <v>0.27</v>
      </c>
      <c r="BG10">
        <v>0.23520239814209859</v>
      </c>
      <c r="BH10">
        <v>0.34784028309802628</v>
      </c>
      <c r="BI10">
        <v>0.43485756165955014</v>
      </c>
      <c r="BJ10">
        <v>0.31693211677655464</v>
      </c>
      <c r="BK10">
        <v>0.34052426897875021</v>
      </c>
      <c r="BL10">
        <v>0.31295138035648429</v>
      </c>
      <c r="BM10">
        <v>0.47012362023006704</v>
      </c>
      <c r="BN10">
        <v>0.39959744353885585</v>
      </c>
      <c r="BO10">
        <v>0.40312731925783735</v>
      </c>
      <c r="BP10">
        <v>0.45912692010495287</v>
      </c>
      <c r="BQ10">
        <v>0.45236715744190903</v>
      </c>
      <c r="BR10">
        <v>0.36595488706004203</v>
      </c>
      <c r="BS10">
        <v>0.2726680509751212</v>
      </c>
      <c r="BT10">
        <v>0.21168710632412652</v>
      </c>
    </row>
    <row r="11" spans="1:72">
      <c r="A11" s="1">
        <v>0.64100000000000001</v>
      </c>
      <c r="B11" s="10">
        <v>2.105</v>
      </c>
      <c r="C11" s="1" t="s">
        <v>59</v>
      </c>
      <c r="E11">
        <v>1.029406</v>
      </c>
      <c r="F11">
        <v>31779.865000000002</v>
      </c>
      <c r="G11">
        <v>31372.945</v>
      </c>
      <c r="H11">
        <v>32411.559000000001</v>
      </c>
      <c r="I11">
        <v>9736.7739999999994</v>
      </c>
      <c r="J11">
        <v>10035.530000000001</v>
      </c>
      <c r="K11">
        <v>55904.004000000001</v>
      </c>
      <c r="L11">
        <v>20506.243999999999</v>
      </c>
      <c r="M11">
        <v>20461.258000000002</v>
      </c>
      <c r="O11" s="7">
        <v>1.029406</v>
      </c>
      <c r="P11" s="8">
        <f t="shared" si="0"/>
        <v>0.10091793645935235</v>
      </c>
      <c r="Q11" s="8">
        <f t="shared" si="1"/>
        <v>3.053564366173666E-2</v>
      </c>
      <c r="R11" s="8">
        <f t="shared" si="2"/>
        <v>0.149906035284185</v>
      </c>
      <c r="S11" s="8">
        <f t="shared" si="3"/>
        <v>0.13314160115660431</v>
      </c>
      <c r="T11" s="8">
        <f t="shared" si="4"/>
        <v>0.26981724809048357</v>
      </c>
      <c r="U11" s="8">
        <f t="shared" si="5"/>
        <v>0.27132631895532816</v>
      </c>
      <c r="V11" s="8">
        <f t="shared" si="6"/>
        <v>0.19656514457333812</v>
      </c>
      <c r="Z11">
        <v>0.315</v>
      </c>
      <c r="AA11">
        <v>736.99369999999999</v>
      </c>
      <c r="AB11">
        <v>731.53369999999995</v>
      </c>
      <c r="AC11">
        <v>2940.2730000000001</v>
      </c>
      <c r="AD11">
        <v>2932.1770000000001</v>
      </c>
      <c r="AE11">
        <v>3006.538</v>
      </c>
      <c r="AF11">
        <v>699.88570000000004</v>
      </c>
      <c r="AG11">
        <v>735.8723</v>
      </c>
      <c r="AH11">
        <v>734.60180000000003</v>
      </c>
      <c r="AI11">
        <v>3048.1190000000001</v>
      </c>
      <c r="AJ11">
        <v>707.73050000000001</v>
      </c>
      <c r="AK11">
        <v>714.63530000000003</v>
      </c>
      <c r="AL11">
        <v>793.65800000000002</v>
      </c>
      <c r="AM11">
        <v>737.06769999999995</v>
      </c>
      <c r="AN11">
        <v>746.82839999999999</v>
      </c>
      <c r="AP11">
        <v>0.315</v>
      </c>
      <c r="AQ11" s="6">
        <f t="shared" si="7"/>
        <v>0.4128147973273455</v>
      </c>
      <c r="AW11" s="6">
        <f t="shared" ref="AW11:AW74" si="9">(AG4 - MIN(AG$3:AG$100)) / (MAX(AG$3:AG$100) - MIN(AG$3:AG$100))</f>
        <v>0.48770730092849413</v>
      </c>
      <c r="AX11" s="6">
        <f t="shared" si="8"/>
        <v>0.4115261864928984</v>
      </c>
      <c r="BF11">
        <v>0.315</v>
      </c>
      <c r="BG11">
        <v>0.35506009080877043</v>
      </c>
      <c r="BH11">
        <v>0.31698040932472465</v>
      </c>
      <c r="BI11">
        <v>0.4668695430501571</v>
      </c>
      <c r="BJ11">
        <v>0.32224783582931671</v>
      </c>
      <c r="BK11">
        <v>0.30294948496425123</v>
      </c>
      <c r="BL11">
        <v>0.32574960242209583</v>
      </c>
      <c r="BM11">
        <v>0.42738653237204177</v>
      </c>
      <c r="BN11">
        <v>0.2972820935537327</v>
      </c>
      <c r="BO11">
        <v>0.40776711452335263</v>
      </c>
      <c r="BP11">
        <v>0.51169682508682413</v>
      </c>
      <c r="BQ11">
        <v>0.49737382229088872</v>
      </c>
      <c r="BR11">
        <v>0.43828426878633087</v>
      </c>
      <c r="BS11">
        <v>0.24490785465501272</v>
      </c>
      <c r="BT11">
        <v>0.54212721623237514</v>
      </c>
    </row>
    <row r="12" spans="1:72">
      <c r="A12" s="1">
        <v>0.54900000000000004</v>
      </c>
      <c r="B12" s="10">
        <v>1.5549999999999999</v>
      </c>
      <c r="C12" s="1" t="s">
        <v>59</v>
      </c>
      <c r="E12">
        <v>1.176464</v>
      </c>
      <c r="F12">
        <v>31575.638999999999</v>
      </c>
      <c r="G12">
        <v>31299.365000000002</v>
      </c>
      <c r="H12">
        <v>32299.936000000002</v>
      </c>
      <c r="I12">
        <v>9733.9770000000008</v>
      </c>
      <c r="J12">
        <v>9790.8420000000006</v>
      </c>
      <c r="K12">
        <v>55849.305</v>
      </c>
      <c r="L12">
        <v>20533.412</v>
      </c>
      <c r="M12">
        <v>20428.631000000001</v>
      </c>
      <c r="O12" s="7">
        <v>1.176464</v>
      </c>
      <c r="P12" s="8">
        <f t="shared" si="0"/>
        <v>4.684314375497136E-2</v>
      </c>
      <c r="Q12" s="8">
        <f t="shared" si="1"/>
        <v>0</v>
      </c>
      <c r="R12" s="8">
        <f t="shared" si="2"/>
        <v>0.10032615594811664</v>
      </c>
      <c r="S12" s="8">
        <f t="shared" si="3"/>
        <v>0.13257753668183694</v>
      </c>
      <c r="T12" s="8">
        <f t="shared" si="4"/>
        <v>0.21519214824465582</v>
      </c>
      <c r="U12" s="8">
        <f t="shared" si="5"/>
        <v>0.29352998000951297</v>
      </c>
      <c r="V12" s="8">
        <f t="shared" si="6"/>
        <v>0.17287891470358416</v>
      </c>
      <c r="Z12">
        <v>0.36</v>
      </c>
      <c r="AA12">
        <v>729.32460000000003</v>
      </c>
      <c r="AB12">
        <v>734.71439999999996</v>
      </c>
      <c r="AC12">
        <v>2940.739</v>
      </c>
      <c r="AD12">
        <v>2928.835</v>
      </c>
      <c r="AE12">
        <v>3011.902</v>
      </c>
      <c r="AF12">
        <v>699.88969999999995</v>
      </c>
      <c r="AG12">
        <v>733.0711</v>
      </c>
      <c r="AH12">
        <v>733.48389999999995</v>
      </c>
      <c r="AI12">
        <v>3048.6</v>
      </c>
      <c r="AJ12">
        <v>708.60519999999997</v>
      </c>
      <c r="AK12">
        <v>711.89859999999999</v>
      </c>
      <c r="AL12">
        <v>791.18320000000006</v>
      </c>
      <c r="AM12">
        <v>739.55280000000005</v>
      </c>
      <c r="AN12">
        <v>746.77499999999998</v>
      </c>
      <c r="AP12">
        <v>0.36</v>
      </c>
      <c r="AQ12" s="6">
        <f t="shared" si="7"/>
        <v>0.20228833705755539</v>
      </c>
      <c r="AW12" s="6">
        <f t="shared" si="9"/>
        <v>0.39366826484426809</v>
      </c>
      <c r="AX12" s="6">
        <f t="shared" si="8"/>
        <v>0.35622019643324654</v>
      </c>
      <c r="BF12">
        <v>0.36</v>
      </c>
      <c r="BG12">
        <v>0.38641766543502098</v>
      </c>
      <c r="BH12">
        <v>0.35792200211594011</v>
      </c>
      <c r="BI12">
        <v>0.51250398317506918</v>
      </c>
      <c r="BJ12">
        <v>0.21773088517401959</v>
      </c>
      <c r="BK12">
        <v>0.35713721815479649</v>
      </c>
      <c r="BL12">
        <v>0.25614990039301982</v>
      </c>
      <c r="BM12">
        <v>0.54640231139417106</v>
      </c>
      <c r="BN12">
        <v>0.30571204206357311</v>
      </c>
      <c r="BO12">
        <v>0.38989123480486221</v>
      </c>
      <c r="BP12">
        <v>0.53645475104797224</v>
      </c>
      <c r="BQ12">
        <v>0.50867566421278898</v>
      </c>
      <c r="BR12">
        <v>0.23802631544383837</v>
      </c>
      <c r="BS12">
        <v>0.42063359872080991</v>
      </c>
      <c r="BT12">
        <v>0.49587110359476083</v>
      </c>
    </row>
    <row r="13" spans="1:72">
      <c r="A13" s="1">
        <v>0.64100000000000001</v>
      </c>
      <c r="B13" s="10">
        <v>2.0129999999999999</v>
      </c>
      <c r="C13" s="1" t="s">
        <v>59</v>
      </c>
      <c r="E13">
        <v>1.3235220000000001</v>
      </c>
      <c r="F13">
        <v>31482.032999999999</v>
      </c>
      <c r="G13">
        <v>31465.888999999999</v>
      </c>
      <c r="H13">
        <v>32255.955000000002</v>
      </c>
      <c r="I13">
        <v>9657.1360000000004</v>
      </c>
      <c r="J13">
        <v>9837.5810000000001</v>
      </c>
      <c r="K13">
        <v>55890.491999999998</v>
      </c>
      <c r="L13">
        <v>20580.083999999999</v>
      </c>
      <c r="M13">
        <v>20416.633000000002</v>
      </c>
      <c r="O13" s="7">
        <v>1.3235220000000001</v>
      </c>
      <c r="P13" s="8">
        <f t="shared" si="0"/>
        <v>2.2058223882446736E-2</v>
      </c>
      <c r="Q13" s="8">
        <f t="shared" si="1"/>
        <v>6.9107332496970555E-2</v>
      </c>
      <c r="R13" s="8">
        <f t="shared" si="2"/>
        <v>8.0791000352230316E-2</v>
      </c>
      <c r="S13" s="8">
        <f t="shared" si="3"/>
        <v>0.1170811912025303</v>
      </c>
      <c r="T13" s="8">
        <f t="shared" si="4"/>
        <v>0.22562634420724539</v>
      </c>
      <c r="U13" s="8">
        <f t="shared" si="5"/>
        <v>0.33167372517738786</v>
      </c>
      <c r="V13" s="8">
        <f t="shared" si="6"/>
        <v>0.16416872418722361</v>
      </c>
      <c r="Z13">
        <v>0.40500000000000003</v>
      </c>
      <c r="AA13">
        <v>729.45060000000001</v>
      </c>
      <c r="AB13">
        <v>735.54190000000006</v>
      </c>
      <c r="AC13">
        <v>2937.125</v>
      </c>
      <c r="AD13">
        <v>2939.6529999999998</v>
      </c>
      <c r="AE13">
        <v>3013.232</v>
      </c>
      <c r="AF13">
        <v>703.77149999999995</v>
      </c>
      <c r="AG13">
        <v>733.74339999999995</v>
      </c>
      <c r="AH13">
        <v>741.38099999999997</v>
      </c>
      <c r="AI13">
        <v>3035.4059999999999</v>
      </c>
      <c r="AJ13">
        <v>708.75819999999999</v>
      </c>
      <c r="AK13">
        <v>717.27359999999999</v>
      </c>
      <c r="AL13">
        <v>794.09929999999997</v>
      </c>
      <c r="AM13">
        <v>739.49369999999999</v>
      </c>
      <c r="AN13">
        <v>751.42679999999996</v>
      </c>
      <c r="AP13">
        <v>0.40500000000000003</v>
      </c>
      <c r="AQ13" s="6">
        <f t="shared" si="7"/>
        <v>0.20574719585376208</v>
      </c>
      <c r="AR13" s="6">
        <f t="shared" ref="AR13:AR76" si="10">(AB4 - MIN(AB$3:AB$100)) / (MAX(AB$3:AB$100) - MIN(AB$3:AB$100))</f>
        <v>0.30853124657984066</v>
      </c>
      <c r="AW13" s="6">
        <f t="shared" si="9"/>
        <v>0.42062409431633141</v>
      </c>
      <c r="AX13" s="6">
        <f t="shared" si="8"/>
        <v>0.33804499982928704</v>
      </c>
      <c r="BB13" s="6">
        <f t="shared" ref="BB13:BB76" si="11">(AL4 - MIN(AL$3:AL$100)) / (MAX(AL$3:AL$100) - MIN(AL$3:AL$100))</f>
        <v>0.36111891859234113</v>
      </c>
      <c r="BF13">
        <v>0.40500000000000003</v>
      </c>
      <c r="BG13">
        <v>0.33898463278449253</v>
      </c>
      <c r="BH13">
        <v>0.41383203823282599</v>
      </c>
      <c r="BI13">
        <v>0.48351602829647566</v>
      </c>
      <c r="BJ13">
        <v>0.20414134412328916</v>
      </c>
      <c r="BK13">
        <v>0.34153340266836907</v>
      </c>
      <c r="BL13">
        <v>0.22415511797515886</v>
      </c>
      <c r="BM13">
        <v>0.53443610569440314</v>
      </c>
      <c r="BN13">
        <v>0.37278094002461581</v>
      </c>
      <c r="BO13">
        <v>0.33612539987204065</v>
      </c>
      <c r="BP13">
        <v>0.5407853360165974</v>
      </c>
      <c r="BQ13">
        <v>0.44426898724590269</v>
      </c>
      <c r="BR13">
        <v>0.34534751463793423</v>
      </c>
      <c r="BS13">
        <v>0.38411968716109474</v>
      </c>
      <c r="BT13">
        <v>0.4516069862908153</v>
      </c>
    </row>
    <row r="14" spans="1:72">
      <c r="A14" s="1">
        <v>0.44600000000000001</v>
      </c>
      <c r="B14" s="10">
        <v>1.3195815856354194</v>
      </c>
      <c r="C14" s="1" t="s">
        <v>59</v>
      </c>
      <c r="E14">
        <v>1.47058</v>
      </c>
      <c r="F14">
        <v>31398.724999999999</v>
      </c>
      <c r="G14">
        <v>31952.447</v>
      </c>
      <c r="H14">
        <v>32111.256000000001</v>
      </c>
      <c r="I14">
        <v>9681.4560000000001</v>
      </c>
      <c r="J14">
        <v>9639.2780000000002</v>
      </c>
      <c r="K14">
        <v>55767.949000000001</v>
      </c>
      <c r="L14">
        <v>20498.342000000001</v>
      </c>
      <c r="M14">
        <v>20456.537</v>
      </c>
      <c r="O14" s="7">
        <v>1.47058</v>
      </c>
      <c r="P14" s="8">
        <f t="shared" si="0"/>
        <v>0</v>
      </c>
      <c r="Q14" s="8">
        <f t="shared" si="1"/>
        <v>0.2710285299523616</v>
      </c>
      <c r="R14" s="8">
        <f t="shared" si="2"/>
        <v>1.6519667741121423E-2</v>
      </c>
      <c r="S14" s="8">
        <f t="shared" si="3"/>
        <v>0.12198574895238691</v>
      </c>
      <c r="T14" s="8">
        <f t="shared" si="4"/>
        <v>0.18135641198855393</v>
      </c>
      <c r="U14" s="8">
        <f t="shared" si="5"/>
        <v>0.26486823114429614</v>
      </c>
      <c r="V14" s="8">
        <f t="shared" si="6"/>
        <v>0.19313783923680275</v>
      </c>
      <c r="Z14">
        <v>0.45</v>
      </c>
      <c r="AA14">
        <v>734.6182</v>
      </c>
      <c r="AB14">
        <v>732.56370000000004</v>
      </c>
      <c r="AC14">
        <v>2939.973</v>
      </c>
      <c r="AD14">
        <v>2931.1439999999998</v>
      </c>
      <c r="AE14">
        <v>3021.375</v>
      </c>
      <c r="AF14">
        <v>707.07860000000005</v>
      </c>
      <c r="AG14">
        <v>740.70650000000001</v>
      </c>
      <c r="AH14">
        <v>735.99519999999995</v>
      </c>
      <c r="AI14">
        <v>3040.67</v>
      </c>
      <c r="AJ14">
        <v>705.61440000000005</v>
      </c>
      <c r="AK14">
        <v>710.53840000000002</v>
      </c>
      <c r="AL14">
        <v>794.3297</v>
      </c>
      <c r="AM14">
        <v>737.54039999999998</v>
      </c>
      <c r="AN14">
        <v>748.82600000000002</v>
      </c>
      <c r="AP14">
        <v>0.45</v>
      </c>
      <c r="AQ14" s="6">
        <f t="shared" si="7"/>
        <v>0.34760432851472256</v>
      </c>
      <c r="AR14" s="6">
        <f t="shared" si="10"/>
        <v>0.23653825106709142</v>
      </c>
      <c r="AW14" s="6">
        <f t="shared" si="9"/>
        <v>0.41174839436821348</v>
      </c>
      <c r="AX14" s="6">
        <f t="shared" si="8"/>
        <v>0.4664387247609616</v>
      </c>
      <c r="BB14" s="6">
        <f t="shared" si="11"/>
        <v>0.49009821665454045</v>
      </c>
      <c r="BF14">
        <v>0.45</v>
      </c>
      <c r="BG14">
        <v>0.37412224595231236</v>
      </c>
      <c r="BH14">
        <v>0.3192222100616543</v>
      </c>
      <c r="BI14">
        <v>0.41765343190363946</v>
      </c>
      <c r="BJ14">
        <v>0.14818322505762968</v>
      </c>
      <c r="BK14">
        <v>0.27915246499782037</v>
      </c>
      <c r="BL14">
        <v>0.19389746894719595</v>
      </c>
      <c r="BM14">
        <v>0.30901479506950236</v>
      </c>
      <c r="BN14">
        <v>0.32145661706247708</v>
      </c>
      <c r="BO14">
        <v>0.23034676903390983</v>
      </c>
      <c r="BP14">
        <v>0.45180172147828751</v>
      </c>
      <c r="BQ14">
        <v>0.38272705928686046</v>
      </c>
      <c r="BR14">
        <v>0.37566097260493603</v>
      </c>
      <c r="BS14">
        <v>0.12993992693516199</v>
      </c>
      <c r="BT14">
        <v>0.44266685253731686</v>
      </c>
    </row>
    <row r="15" spans="1:72">
      <c r="A15" s="1">
        <v>0.48899999999999999</v>
      </c>
      <c r="B15" s="10">
        <v>1.2350993940432113</v>
      </c>
      <c r="C15" s="1" t="s">
        <v>59</v>
      </c>
      <c r="E15">
        <v>1.6176379999999999</v>
      </c>
      <c r="F15">
        <v>31578.285</v>
      </c>
      <c r="G15">
        <v>32003.465</v>
      </c>
      <c r="H15">
        <v>32074.063999999998</v>
      </c>
      <c r="I15">
        <v>9524.4930000000004</v>
      </c>
      <c r="J15">
        <v>9511.2379999999994</v>
      </c>
      <c r="K15">
        <v>55770.379000000001</v>
      </c>
      <c r="L15">
        <v>20529.605</v>
      </c>
      <c r="M15">
        <v>20459.217000000001</v>
      </c>
      <c r="O15" s="7">
        <v>1.6176379999999999</v>
      </c>
      <c r="P15" s="8">
        <f t="shared" si="0"/>
        <v>4.7543749463822463E-2</v>
      </c>
      <c r="Q15" s="8">
        <f t="shared" si="1"/>
        <v>0.29220096088922654</v>
      </c>
      <c r="R15" s="8">
        <f t="shared" si="2"/>
        <v>0</v>
      </c>
      <c r="S15" s="8">
        <f t="shared" si="3"/>
        <v>9.0331386366418548E-2</v>
      </c>
      <c r="T15" s="8">
        <f t="shared" si="4"/>
        <v>0.1527722648940506</v>
      </c>
      <c r="U15" s="8">
        <f t="shared" si="5"/>
        <v>0.29041862335339941</v>
      </c>
      <c r="V15" s="8">
        <f t="shared" si="6"/>
        <v>0.19508343938548164</v>
      </c>
      <c r="Z15">
        <v>0.495</v>
      </c>
      <c r="AA15">
        <v>731.423</v>
      </c>
      <c r="AB15">
        <v>732.41409999999996</v>
      </c>
      <c r="AC15">
        <v>2944.7539999999999</v>
      </c>
      <c r="AD15">
        <v>2958.0309999999999</v>
      </c>
      <c r="AE15">
        <v>3012.0360000000001</v>
      </c>
      <c r="AF15">
        <v>709.03150000000005</v>
      </c>
      <c r="AG15">
        <v>739.15099999999995</v>
      </c>
      <c r="AH15">
        <v>737.92939999999999</v>
      </c>
      <c r="AI15">
        <v>3038.55</v>
      </c>
      <c r="AJ15">
        <v>705.41030000000001</v>
      </c>
      <c r="AK15">
        <v>718.55589999999995</v>
      </c>
      <c r="AL15">
        <v>792.75779999999997</v>
      </c>
      <c r="AM15">
        <v>739.41470000000004</v>
      </c>
      <c r="AN15">
        <v>745.45309999999995</v>
      </c>
      <c r="AP15">
        <v>0.495</v>
      </c>
      <c r="AQ15" s="6">
        <f t="shared" si="7"/>
        <v>0.25989206164455042</v>
      </c>
      <c r="AR15" s="6">
        <f t="shared" si="10"/>
        <v>0.3067801247674295</v>
      </c>
      <c r="AS15" s="6">
        <f t="shared" ref="AS15:AS78" si="12">(AC4 - MIN(AC$3:AC$100)) / (MAX(AC$3:AC$100) - MIN(AC$3:AC$100))</f>
        <v>0.40597476260276649</v>
      </c>
      <c r="AW15" s="6">
        <f t="shared" si="9"/>
        <v>0.54173971769504692</v>
      </c>
      <c r="AX15" s="6">
        <f t="shared" si="8"/>
        <v>0.3788745652926741</v>
      </c>
      <c r="BB15" s="6">
        <f t="shared" si="11"/>
        <v>0.39300583941222211</v>
      </c>
      <c r="BF15">
        <v>0.495</v>
      </c>
      <c r="BG15">
        <v>0.35526872038695195</v>
      </c>
      <c r="BH15">
        <v>0.14395862974718229</v>
      </c>
      <c r="BI15">
        <v>0.37333184628130789</v>
      </c>
      <c r="BJ15">
        <v>6.6029371463575876E-2</v>
      </c>
      <c r="BK15">
        <v>0.22909050968116165</v>
      </c>
      <c r="BL15">
        <v>9.1650786732875786E-2</v>
      </c>
      <c r="BM15">
        <v>0.38219627171404569</v>
      </c>
      <c r="BN15">
        <v>0.27616088601441491</v>
      </c>
      <c r="BO15">
        <v>0.13345105566218857</v>
      </c>
      <c r="BP15">
        <v>0.44602477773909516</v>
      </c>
      <c r="BQ15">
        <v>0.36328728528583032</v>
      </c>
      <c r="BR15">
        <v>0.20446348594259242</v>
      </c>
      <c r="BS15">
        <v>0.20874187088917726</v>
      </c>
      <c r="BT15">
        <v>0.3215513351504613</v>
      </c>
    </row>
    <row r="16" spans="1:72">
      <c r="A16" s="1">
        <v>0.44400000000000001</v>
      </c>
      <c r="B16" s="10">
        <v>1.526402529880952</v>
      </c>
      <c r="C16" s="1" t="s">
        <v>59</v>
      </c>
      <c r="E16">
        <v>1.764696</v>
      </c>
      <c r="F16">
        <v>31707.473000000002</v>
      </c>
      <c r="G16">
        <v>32055.217000000001</v>
      </c>
      <c r="H16">
        <v>32094.351999999999</v>
      </c>
      <c r="I16">
        <v>9645.5400000000009</v>
      </c>
      <c r="J16">
        <v>9647.7630000000008</v>
      </c>
      <c r="K16">
        <v>55881.961000000003</v>
      </c>
      <c r="L16">
        <v>20617.366999999998</v>
      </c>
      <c r="M16">
        <v>20537.184000000001</v>
      </c>
      <c r="O16" s="7">
        <v>1.764696</v>
      </c>
      <c r="P16" s="8">
        <f t="shared" si="0"/>
        <v>8.1750042099890313E-2</v>
      </c>
      <c r="Q16" s="8">
        <f t="shared" si="1"/>
        <v>0.31367800126408724</v>
      </c>
      <c r="R16" s="8">
        <f t="shared" si="2"/>
        <v>9.0113739280451299E-3</v>
      </c>
      <c r="S16" s="8">
        <f t="shared" si="3"/>
        <v>0.11474265289384052</v>
      </c>
      <c r="T16" s="8">
        <f t="shared" si="4"/>
        <v>0.18325063635669572</v>
      </c>
      <c r="U16" s="8">
        <f t="shared" si="5"/>
        <v>0.36214409822962262</v>
      </c>
      <c r="V16" s="8">
        <f t="shared" si="6"/>
        <v>0.25168515833773281</v>
      </c>
      <c r="Z16">
        <v>0.54</v>
      </c>
      <c r="AA16">
        <v>733.76829999999995</v>
      </c>
      <c r="AB16">
        <v>733.60910000000001</v>
      </c>
      <c r="AC16">
        <v>2942.3240000000001</v>
      </c>
      <c r="AD16">
        <v>2962.5729999999999</v>
      </c>
      <c r="AE16">
        <v>3008.4009999999998</v>
      </c>
      <c r="AF16">
        <v>704.18320000000006</v>
      </c>
      <c r="AG16">
        <v>736.48820000000001</v>
      </c>
      <c r="AH16">
        <v>739.55830000000003</v>
      </c>
      <c r="AI16">
        <v>3034.1080000000002</v>
      </c>
      <c r="AJ16">
        <v>702.7423</v>
      </c>
      <c r="AK16">
        <v>717.66610000000003</v>
      </c>
      <c r="AL16">
        <v>798.17989999999998</v>
      </c>
      <c r="AM16">
        <v>734.58950000000004</v>
      </c>
      <c r="AN16">
        <v>747.76110000000006</v>
      </c>
      <c r="AP16">
        <v>0.54</v>
      </c>
      <c r="AQ16" s="6">
        <f t="shared" si="7"/>
        <v>0.32427350239649411</v>
      </c>
      <c r="AR16" s="6">
        <f t="shared" si="10"/>
        <v>0.37840100689504358</v>
      </c>
      <c r="AS16" s="6">
        <f t="shared" si="12"/>
        <v>0.39185839015996399</v>
      </c>
      <c r="AW16" s="6">
        <f t="shared" si="9"/>
        <v>0.57302270247061671</v>
      </c>
      <c r="AX16" s="6">
        <f t="shared" si="8"/>
        <v>0.4103214436103918</v>
      </c>
      <c r="BB16" s="6">
        <f t="shared" si="11"/>
        <v>0.29818565810937447</v>
      </c>
      <c r="BF16">
        <v>0.54</v>
      </c>
      <c r="BG16">
        <v>0.215854749891568</v>
      </c>
      <c r="BH16">
        <v>0.10398015395279374</v>
      </c>
      <c r="BI16">
        <v>0.28020521317953012</v>
      </c>
      <c r="BJ16">
        <v>0.13066835394064355</v>
      </c>
      <c r="BK16">
        <v>0.1003058292916498</v>
      </c>
      <c r="BL16">
        <v>0</v>
      </c>
      <c r="BM16">
        <v>0.26498962377229729</v>
      </c>
      <c r="BN16">
        <v>0.17880432927037443</v>
      </c>
      <c r="BO16">
        <v>5.9454894433781116E-2</v>
      </c>
      <c r="BP16">
        <v>0.3705084333188981</v>
      </c>
      <c r="BQ16">
        <v>0.22493486624859768</v>
      </c>
      <c r="BR16">
        <v>0.17655093790469337</v>
      </c>
      <c r="BS16">
        <v>3.357133074978174E-2</v>
      </c>
      <c r="BT16">
        <v>0.33083997637485951</v>
      </c>
    </row>
    <row r="17" spans="1:72">
      <c r="A17" s="1">
        <v>0.46899999999999997</v>
      </c>
      <c r="B17" s="10">
        <v>1.3235264384929186</v>
      </c>
      <c r="C17" s="1" t="s">
        <v>59</v>
      </c>
      <c r="E17">
        <v>1.911754</v>
      </c>
      <c r="F17">
        <v>32132.432000000001</v>
      </c>
      <c r="G17">
        <v>32727.365000000002</v>
      </c>
      <c r="H17">
        <v>32566.15</v>
      </c>
      <c r="I17">
        <v>9641.2309999999998</v>
      </c>
      <c r="J17">
        <v>9667.3619999999992</v>
      </c>
      <c r="K17">
        <v>55878.582000000002</v>
      </c>
      <c r="L17">
        <v>20524.57</v>
      </c>
      <c r="M17">
        <v>20618.219000000001</v>
      </c>
      <c r="O17" s="7">
        <v>1.911754</v>
      </c>
      <c r="P17" s="8">
        <f t="shared" si="0"/>
        <v>0.19427033742399552</v>
      </c>
      <c r="Q17" s="8">
        <f t="shared" si="1"/>
        <v>0.59261890661811734</v>
      </c>
      <c r="R17" s="8">
        <f t="shared" si="2"/>
        <v>0.218571123361393</v>
      </c>
      <c r="S17" s="8">
        <f t="shared" si="3"/>
        <v>0.11387366690107169</v>
      </c>
      <c r="T17" s="8">
        <f t="shared" si="4"/>
        <v>0.18762599326785726</v>
      </c>
      <c r="U17" s="8">
        <f t="shared" si="5"/>
        <v>0.28630365598709306</v>
      </c>
      <c r="V17" s="8">
        <f t="shared" si="6"/>
        <v>0.31051415387809772</v>
      </c>
      <c r="Z17">
        <v>0.58499999999999996</v>
      </c>
      <c r="AA17">
        <v>728.18870000000004</v>
      </c>
      <c r="AB17">
        <v>727.88329999999996</v>
      </c>
      <c r="AC17">
        <v>2954.9859999999999</v>
      </c>
      <c r="AD17">
        <v>2956.3490000000002</v>
      </c>
      <c r="AE17">
        <v>3006.0129999999999</v>
      </c>
      <c r="AF17">
        <v>700.24620000000004</v>
      </c>
      <c r="AG17">
        <v>736.65409999999997</v>
      </c>
      <c r="AH17">
        <v>736.27359999999999</v>
      </c>
      <c r="AI17">
        <v>3032.5309999999999</v>
      </c>
      <c r="AJ17">
        <v>698.76610000000005</v>
      </c>
      <c r="AK17">
        <v>716.44269999999995</v>
      </c>
      <c r="AL17">
        <v>794.23239999999998</v>
      </c>
      <c r="AM17">
        <v>735.38350000000003</v>
      </c>
      <c r="AN17">
        <v>746.16300000000001</v>
      </c>
      <c r="AP17">
        <v>0.58499999999999996</v>
      </c>
      <c r="AQ17" s="6">
        <f t="shared" si="7"/>
        <v>0.17110645049714357</v>
      </c>
      <c r="AR17" s="6">
        <f t="shared" si="10"/>
        <v>0.34586115063295869</v>
      </c>
      <c r="AS17" s="6">
        <f t="shared" si="12"/>
        <v>0.3526703205659299</v>
      </c>
      <c r="AW17" s="6">
        <f t="shared" si="9"/>
        <v>0.5808965597438146</v>
      </c>
      <c r="AX17" s="6">
        <f t="shared" si="8"/>
        <v>0.43680465118547757</v>
      </c>
      <c r="BB17" s="6">
        <f t="shared" si="11"/>
        <v>0.43737013677831638</v>
      </c>
      <c r="BF17">
        <v>0.58499999999999996</v>
      </c>
      <c r="BG17">
        <v>0.10705167974261859</v>
      </c>
      <c r="BH17">
        <v>0</v>
      </c>
      <c r="BI17">
        <v>0.1833726339940101</v>
      </c>
      <c r="BJ17">
        <v>0.15566311479373879</v>
      </c>
      <c r="BK17">
        <v>6.4646339830919622E-2</v>
      </c>
      <c r="BL17">
        <v>3.0379742922803741E-2</v>
      </c>
      <c r="BM17">
        <v>0.28313460471939494</v>
      </c>
      <c r="BN17">
        <v>4.4004818971531488E-2</v>
      </c>
      <c r="BO17">
        <v>1.2015355086372781E-2</v>
      </c>
      <c r="BP17">
        <v>0.25796417219311729</v>
      </c>
      <c r="BQ17">
        <v>0.16560824320639775</v>
      </c>
      <c r="BR17">
        <v>0.14750097848900182</v>
      </c>
      <c r="BS17">
        <v>8.0626714192120141E-2</v>
      </c>
      <c r="BT17">
        <v>0.41111775517166599</v>
      </c>
    </row>
    <row r="18" spans="1:72">
      <c r="A18" s="1">
        <v>0.49</v>
      </c>
      <c r="B18" s="10">
        <v>1.3706894978615791</v>
      </c>
      <c r="C18" s="1" t="s">
        <v>59</v>
      </c>
      <c r="E18">
        <v>2.0588120000000001</v>
      </c>
      <c r="F18">
        <v>32359.405999999999</v>
      </c>
      <c r="G18">
        <v>33709.008000000002</v>
      </c>
      <c r="H18">
        <v>32798.633000000002</v>
      </c>
      <c r="I18">
        <v>9463.5300000000007</v>
      </c>
      <c r="J18">
        <v>9547.2999999999993</v>
      </c>
      <c r="K18">
        <v>55760.894999999997</v>
      </c>
      <c r="L18">
        <v>20501.285</v>
      </c>
      <c r="M18">
        <v>20481.991999999998</v>
      </c>
      <c r="O18" s="7">
        <v>2.0588120000000001</v>
      </c>
      <c r="P18" s="8">
        <f t="shared" si="0"/>
        <v>0.25436832690272954</v>
      </c>
      <c r="Q18" s="8">
        <f t="shared" si="1"/>
        <v>1</v>
      </c>
      <c r="R18" s="8">
        <f t="shared" si="2"/>
        <v>0.321833704439551</v>
      </c>
      <c r="S18" s="8">
        <f t="shared" si="3"/>
        <v>7.8037120161463344E-2</v>
      </c>
      <c r="T18" s="8">
        <f t="shared" si="4"/>
        <v>0.16082288589156676</v>
      </c>
      <c r="U18" s="8">
        <f t="shared" si="5"/>
        <v>0.26727346430398569</v>
      </c>
      <c r="V18" s="8">
        <f t="shared" si="6"/>
        <v>0.21161741079822535</v>
      </c>
      <c r="Z18">
        <v>0.63</v>
      </c>
      <c r="AA18">
        <v>729.38120000000004</v>
      </c>
      <c r="AB18">
        <v>735.84569999999997</v>
      </c>
      <c r="AC18">
        <v>2951.308</v>
      </c>
      <c r="AD18">
        <v>2957.1709999999998</v>
      </c>
      <c r="AE18">
        <v>3005.5010000000002</v>
      </c>
      <c r="AF18">
        <v>701.07429999999999</v>
      </c>
      <c r="AG18">
        <v>732.87729999999999</v>
      </c>
      <c r="AH18">
        <v>732.30240000000003</v>
      </c>
      <c r="AI18">
        <v>3047.5189999999998</v>
      </c>
      <c r="AJ18">
        <v>694.79819999999995</v>
      </c>
      <c r="AK18">
        <v>717.79369999999994</v>
      </c>
      <c r="AL18">
        <v>795.6096</v>
      </c>
      <c r="AM18">
        <v>739.92920000000004</v>
      </c>
      <c r="AN18">
        <v>749.15</v>
      </c>
      <c r="AP18">
        <v>0.63</v>
      </c>
      <c r="AQ18" s="6">
        <f t="shared" si="7"/>
        <v>0.20384207838982002</v>
      </c>
      <c r="AR18" s="6">
        <f t="shared" si="10"/>
        <v>0.24783298675714246</v>
      </c>
      <c r="AS18" s="6">
        <f t="shared" si="12"/>
        <v>0.34073035498056303</v>
      </c>
      <c r="AW18" s="6">
        <f t="shared" si="9"/>
        <v>0.46144694706334893</v>
      </c>
      <c r="AX18" s="6">
        <f t="shared" si="8"/>
        <v>0.38340088672978173</v>
      </c>
      <c r="BB18" s="6">
        <f t="shared" si="11"/>
        <v>0.4396291986372064</v>
      </c>
      <c r="BF18">
        <v>0.63</v>
      </c>
      <c r="BG18">
        <v>0</v>
      </c>
      <c r="BH18">
        <v>3.541279048557229E-2</v>
      </c>
      <c r="BI18">
        <v>0.11335797590975735</v>
      </c>
      <c r="BJ18">
        <v>0.22234133445101825</v>
      </c>
      <c r="BK18">
        <v>0</v>
      </c>
      <c r="BL18">
        <v>8.8079153935674212E-2</v>
      </c>
      <c r="BM18">
        <v>0.23091579154516359</v>
      </c>
      <c r="BN18">
        <v>0</v>
      </c>
      <c r="BO18">
        <v>0</v>
      </c>
      <c r="BP18">
        <v>0.14565483822576092</v>
      </c>
      <c r="BQ18">
        <v>0.12521585022266671</v>
      </c>
      <c r="BR18">
        <v>0.2309339119333618</v>
      </c>
      <c r="BS18">
        <v>4.6877718185888012E-2</v>
      </c>
      <c r="BT18">
        <v>0.1418608831546149</v>
      </c>
    </row>
    <row r="19" spans="1:72">
      <c r="A19" s="1">
        <v>0.68799999999999994</v>
      </c>
      <c r="B19" s="10">
        <v>1.3031894905831265</v>
      </c>
      <c r="C19" s="1" t="s">
        <v>59</v>
      </c>
      <c r="E19">
        <v>2.20587</v>
      </c>
      <c r="F19">
        <v>32412.918000000001</v>
      </c>
      <c r="G19">
        <v>33558.008000000002</v>
      </c>
      <c r="H19">
        <v>32724.541000000001</v>
      </c>
      <c r="I19">
        <v>9673.7170000000006</v>
      </c>
      <c r="J19">
        <v>9443.2060000000001</v>
      </c>
      <c r="K19">
        <v>55752.620999999999</v>
      </c>
      <c r="L19">
        <v>20385.93</v>
      </c>
      <c r="M19">
        <v>20517.289000000001</v>
      </c>
      <c r="O19" s="7">
        <v>2.20587</v>
      </c>
      <c r="P19" s="8">
        <f t="shared" si="0"/>
        <v>0.2685371903539891</v>
      </c>
      <c r="Q19" s="8">
        <f t="shared" si="1"/>
        <v>0.93733511561671168</v>
      </c>
      <c r="R19" s="8">
        <f t="shared" si="2"/>
        <v>0.28892406735966586</v>
      </c>
      <c r="S19" s="8">
        <f t="shared" si="3"/>
        <v>0.12042504284933844</v>
      </c>
      <c r="T19" s="8">
        <f t="shared" si="4"/>
        <v>0.13758453687832725</v>
      </c>
      <c r="U19" s="8">
        <f t="shared" si="5"/>
        <v>0.17299698753332407</v>
      </c>
      <c r="V19" s="8">
        <f t="shared" si="6"/>
        <v>0.23724198111461209</v>
      </c>
      <c r="Z19">
        <v>0.67500000000000004</v>
      </c>
      <c r="AA19">
        <v>729.51570000000004</v>
      </c>
      <c r="AB19">
        <v>737.68349999999998</v>
      </c>
      <c r="AC19">
        <v>2953.86</v>
      </c>
      <c r="AD19">
        <v>2952.875</v>
      </c>
      <c r="AE19">
        <v>3010.473</v>
      </c>
      <c r="AF19">
        <v>696.57090000000005</v>
      </c>
      <c r="AG19">
        <v>734.90790000000004</v>
      </c>
      <c r="AH19">
        <v>732.35770000000002</v>
      </c>
      <c r="AI19">
        <v>3049.98</v>
      </c>
      <c r="AJ19">
        <v>692.53279999999995</v>
      </c>
      <c r="AK19">
        <v>718.79</v>
      </c>
      <c r="AL19">
        <v>798.26189999999997</v>
      </c>
      <c r="AM19">
        <v>737.11760000000004</v>
      </c>
      <c r="AN19">
        <v>749.75649999999996</v>
      </c>
      <c r="AP19">
        <v>0.67500000000000004</v>
      </c>
      <c r="AQ19" s="6">
        <f t="shared" si="7"/>
        <v>0.20753427289847001</v>
      </c>
      <c r="AR19" s="6">
        <f t="shared" si="10"/>
        <v>0.36350552697822197</v>
      </c>
      <c r="AS19" s="6">
        <f t="shared" si="12"/>
        <v>0.33881524440762273</v>
      </c>
      <c r="AW19" s="6">
        <f t="shared" si="9"/>
        <v>0.39880494480920314</v>
      </c>
      <c r="AX19" s="6">
        <f t="shared" si="8"/>
        <v>0.31883577289702558</v>
      </c>
      <c r="BB19" s="6">
        <f t="shared" si="11"/>
        <v>0.59936588658984014</v>
      </c>
      <c r="BF19">
        <v>0.67500000000000004</v>
      </c>
      <c r="BG19">
        <v>7.2273678084560269E-2</v>
      </c>
      <c r="BH19">
        <v>9.8973040020431016E-2</v>
      </c>
      <c r="BI19">
        <v>0.132846854884966</v>
      </c>
      <c r="BJ19">
        <v>0.27872261538213466</v>
      </c>
      <c r="BK19">
        <v>7.2564950109666335E-2</v>
      </c>
      <c r="BL19">
        <v>0.15141961198869341</v>
      </c>
      <c r="BM19">
        <v>0.2193521119201384</v>
      </c>
      <c r="BN19">
        <v>1.9527890366773624E-2</v>
      </c>
      <c r="BO19">
        <v>6.1852847088932371E-2</v>
      </c>
      <c r="BP19">
        <v>8.1533876213199435E-2</v>
      </c>
      <c r="BQ19">
        <v>9.6471795570904989E-2</v>
      </c>
      <c r="BR19">
        <v>0.2966148220726097</v>
      </c>
      <c r="BS19">
        <v>7.1858193514475519E-2</v>
      </c>
      <c r="BT19">
        <v>0.16654254909369773</v>
      </c>
    </row>
    <row r="20" spans="1:72">
      <c r="A20" s="1">
        <v>0.68600000000000005</v>
      </c>
      <c r="B20" s="10">
        <v>1.3104047472613121</v>
      </c>
      <c r="C20" s="1" t="s">
        <v>59</v>
      </c>
      <c r="E20">
        <v>2.3529279999999999</v>
      </c>
      <c r="F20">
        <v>33577.582000000002</v>
      </c>
      <c r="G20">
        <v>32747.886999999999</v>
      </c>
      <c r="H20">
        <v>32870.351999999999</v>
      </c>
      <c r="I20">
        <v>9795.7209999999995</v>
      </c>
      <c r="J20">
        <v>9547.4789999999994</v>
      </c>
      <c r="K20">
        <v>55801.792999999998</v>
      </c>
      <c r="L20">
        <v>20423.303</v>
      </c>
      <c r="M20">
        <v>20466.756000000001</v>
      </c>
      <c r="O20" s="7">
        <v>2.3529279999999999</v>
      </c>
      <c r="P20" s="8">
        <f t="shared" si="0"/>
        <v>0.57691596862049033</v>
      </c>
      <c r="Q20" s="8">
        <f t="shared" si="1"/>
        <v>0.60113552090496281</v>
      </c>
      <c r="R20" s="8">
        <f t="shared" si="2"/>
        <v>0.35368931991399055</v>
      </c>
      <c r="S20" s="8">
        <f t="shared" si="3"/>
        <v>0.14502930533755831</v>
      </c>
      <c r="T20" s="8">
        <f t="shared" si="4"/>
        <v>0.1608628465470644</v>
      </c>
      <c r="U20" s="8">
        <f t="shared" si="5"/>
        <v>0.20354091511643632</v>
      </c>
      <c r="V20" s="8">
        <f t="shared" si="6"/>
        <v>0.20055652875894808</v>
      </c>
      <c r="Z20">
        <v>0.72</v>
      </c>
      <c r="AA20">
        <v>734.72</v>
      </c>
      <c r="AB20">
        <v>734.15890000000002</v>
      </c>
      <c r="AC20">
        <v>2960.9839999999999</v>
      </c>
      <c r="AD20">
        <v>2940.8939999999998</v>
      </c>
      <c r="AE20">
        <v>2988.29</v>
      </c>
      <c r="AF20">
        <v>694.50070000000005</v>
      </c>
      <c r="AG20">
        <v>732.69309999999996</v>
      </c>
      <c r="AH20">
        <v>732.43550000000005</v>
      </c>
      <c r="AI20">
        <v>3063.9789999999998</v>
      </c>
      <c r="AJ20">
        <v>694.84780000000001</v>
      </c>
      <c r="AK20">
        <v>718.27009999999996</v>
      </c>
      <c r="AL20">
        <v>795.90549999999996</v>
      </c>
      <c r="AM20">
        <v>738.1508</v>
      </c>
      <c r="AN20">
        <v>747.80309999999997</v>
      </c>
      <c r="AP20">
        <v>0.72</v>
      </c>
      <c r="AQ20" s="6">
        <f t="shared" si="7"/>
        <v>0.35039886681197646</v>
      </c>
      <c r="AR20" s="6">
        <f t="shared" si="10"/>
        <v>0.28007369304293878</v>
      </c>
      <c r="AS20" s="6">
        <f t="shared" si="12"/>
        <v>0.26946338665477043</v>
      </c>
      <c r="AW20" s="6">
        <f t="shared" si="9"/>
        <v>0.41383929370091355</v>
      </c>
      <c r="AX20" s="6">
        <f t="shared" si="8"/>
        <v>0.31973485901581855</v>
      </c>
      <c r="BB20" s="6">
        <f t="shared" si="11"/>
        <v>0.36971648773670929</v>
      </c>
      <c r="BF20">
        <v>0.72</v>
      </c>
      <c r="BG20">
        <v>9.3597817075780854E-2</v>
      </c>
      <c r="BH20">
        <v>0.11903250519864386</v>
      </c>
      <c r="BI20">
        <v>0.24496208017334845</v>
      </c>
      <c r="BJ20">
        <v>0.38474279818805968</v>
      </c>
      <c r="BK20">
        <v>0.21874174072129057</v>
      </c>
      <c r="BL20">
        <v>0.35288535692372897</v>
      </c>
      <c r="BM20">
        <v>0.11133647601839089</v>
      </c>
      <c r="BN20">
        <v>0.10251045004706837</v>
      </c>
      <c r="BO20">
        <v>0.19157773512475987</v>
      </c>
      <c r="BP20">
        <v>0.14705874028095053</v>
      </c>
      <c r="BQ20">
        <v>0.21635008634008809</v>
      </c>
      <c r="BR20">
        <v>0.28016307274441754</v>
      </c>
      <c r="BS20">
        <v>0.15977658594001512</v>
      </c>
      <c r="BT20">
        <v>0.10823541496234088</v>
      </c>
    </row>
    <row r="21" spans="1:72">
      <c r="A21" s="1">
        <v>0.33600000000000002</v>
      </c>
      <c r="B21" s="11">
        <v>1.86</v>
      </c>
      <c r="C21" s="1" t="s">
        <v>60</v>
      </c>
      <c r="E21">
        <v>2.4999859999999998</v>
      </c>
      <c r="F21">
        <v>35175.457000000002</v>
      </c>
      <c r="G21">
        <v>32150.936000000002</v>
      </c>
      <c r="H21">
        <v>33710.565999999999</v>
      </c>
      <c r="I21">
        <v>9746.6890000000003</v>
      </c>
      <c r="J21">
        <v>9341.616</v>
      </c>
      <c r="K21">
        <v>55628.351999999999</v>
      </c>
      <c r="L21">
        <v>20264.599999999999</v>
      </c>
      <c r="M21">
        <v>20420.101999999999</v>
      </c>
      <c r="O21" s="7">
        <v>2.4999859999999998</v>
      </c>
      <c r="P21" s="8">
        <f t="shared" si="0"/>
        <v>1</v>
      </c>
      <c r="Q21" s="8">
        <f t="shared" si="1"/>
        <v>0.3534013129745775</v>
      </c>
      <c r="R21" s="8">
        <f t="shared" si="2"/>
        <v>0.72688936593027298</v>
      </c>
      <c r="S21" s="8">
        <f t="shared" si="3"/>
        <v>0.13514113611095602</v>
      </c>
      <c r="T21" s="8">
        <f t="shared" si="4"/>
        <v>0.11490519055428336</v>
      </c>
      <c r="U21" s="8">
        <f t="shared" si="5"/>
        <v>7.3837307184968268E-2</v>
      </c>
      <c r="V21" s="8">
        <f t="shared" si="6"/>
        <v>0.16668711482743301</v>
      </c>
      <c r="Z21">
        <v>0.76500000000000001</v>
      </c>
      <c r="AA21">
        <v>734.83759999999995</v>
      </c>
      <c r="AB21">
        <v>734.9366</v>
      </c>
      <c r="AC21">
        <v>2957.0010000000002</v>
      </c>
      <c r="AD21">
        <v>2937.97</v>
      </c>
      <c r="AE21">
        <v>2989.9079999999999</v>
      </c>
      <c r="AF21">
        <v>692.54290000000003</v>
      </c>
      <c r="AG21">
        <v>733.68529999999998</v>
      </c>
      <c r="AH21">
        <v>730.98800000000006</v>
      </c>
      <c r="AI21">
        <v>3055.8629999999998</v>
      </c>
      <c r="AJ21">
        <v>700.80200000000002</v>
      </c>
      <c r="AK21">
        <v>718.274</v>
      </c>
      <c r="AL21">
        <v>793.83029999999997</v>
      </c>
      <c r="AM21">
        <v>736.79139999999995</v>
      </c>
      <c r="AN21">
        <v>747.92740000000003</v>
      </c>
      <c r="AP21">
        <v>0.76500000000000001</v>
      </c>
      <c r="AQ21" s="6">
        <f t="shared" si="7"/>
        <v>0.35362713502176796</v>
      </c>
      <c r="AR21" s="6">
        <f t="shared" si="10"/>
        <v>0.33809237167560452</v>
      </c>
      <c r="AS21" s="6">
        <f t="shared" si="12"/>
        <v>0.33438914027149336</v>
      </c>
      <c r="AW21" s="6">
        <f t="shared" si="9"/>
        <v>0.569552033203929</v>
      </c>
      <c r="AX21" s="6">
        <f t="shared" si="8"/>
        <v>0.32099975775075767</v>
      </c>
      <c r="BB21" s="6">
        <f t="shared" si="11"/>
        <v>0.30470804252290062</v>
      </c>
      <c r="BF21">
        <v>0.76500000000000001</v>
      </c>
      <c r="BG21">
        <v>0.29480457447801423</v>
      </c>
      <c r="BH21">
        <v>0.12179234613841242</v>
      </c>
      <c r="BI21">
        <v>0.48998789114779157</v>
      </c>
      <c r="BJ21">
        <v>0.53282930053358679</v>
      </c>
      <c r="BK21">
        <v>0.39865242895733166</v>
      </c>
      <c r="BL21">
        <v>0.52399608681339616</v>
      </c>
      <c r="BM21">
        <v>0.35195090970893</v>
      </c>
      <c r="BN21">
        <v>0.28048722988802993</v>
      </c>
      <c r="BO21">
        <v>0.38396417146513145</v>
      </c>
      <c r="BP21">
        <v>0.31558925675274124</v>
      </c>
      <c r="BQ21">
        <v>0.39660206307370643</v>
      </c>
      <c r="BR21">
        <v>0.47756567696991431</v>
      </c>
      <c r="BS21">
        <v>0.25547893741371169</v>
      </c>
      <c r="BT21">
        <v>0.30765872681049478</v>
      </c>
    </row>
    <row r="22" spans="1:72">
      <c r="A22" s="1">
        <v>0.32400000000000001</v>
      </c>
      <c r="B22" s="11">
        <v>1.47</v>
      </c>
      <c r="C22" s="1" t="s">
        <v>60</v>
      </c>
      <c r="E22">
        <v>2.6470440000000002</v>
      </c>
      <c r="F22">
        <v>35171.059000000001</v>
      </c>
      <c r="G22">
        <v>32059.037</v>
      </c>
      <c r="H22">
        <v>34325.440999999999</v>
      </c>
      <c r="I22">
        <v>9673.3410000000003</v>
      </c>
      <c r="J22">
        <v>9314.5159999999996</v>
      </c>
      <c r="K22">
        <v>55749.398000000001</v>
      </c>
      <c r="L22">
        <v>20231.775000000001</v>
      </c>
      <c r="M22">
        <v>20383.355</v>
      </c>
      <c r="O22" s="7">
        <v>2.6470440000000002</v>
      </c>
      <c r="P22" s="8">
        <f t="shared" si="0"/>
        <v>0.99883550116873498</v>
      </c>
      <c r="Q22" s="8">
        <f t="shared" si="1"/>
        <v>0.31526329833921402</v>
      </c>
      <c r="R22" s="8">
        <f t="shared" si="2"/>
        <v>1</v>
      </c>
      <c r="S22" s="8">
        <f t="shared" si="3"/>
        <v>0.12034921580517943</v>
      </c>
      <c r="T22" s="8">
        <f t="shared" si="4"/>
        <v>0.10885528125827396</v>
      </c>
      <c r="U22" s="8">
        <f t="shared" si="5"/>
        <v>4.7010335228861416E-2</v>
      </c>
      <c r="V22" s="8">
        <f t="shared" si="6"/>
        <v>0.14000988771418865</v>
      </c>
      <c r="Z22">
        <v>0.81</v>
      </c>
      <c r="AA22">
        <v>735.42899999999997</v>
      </c>
      <c r="AB22">
        <v>737.1703</v>
      </c>
      <c r="AC22">
        <v>2944.402</v>
      </c>
      <c r="AD22">
        <v>2934.3739999999998</v>
      </c>
      <c r="AE22">
        <v>3001.5</v>
      </c>
      <c r="AF22">
        <v>685.9271</v>
      </c>
      <c r="AG22">
        <v>733.52980000000002</v>
      </c>
      <c r="AH22">
        <v>732.92719999999997</v>
      </c>
      <c r="AI22">
        <v>3057.6759999999999</v>
      </c>
      <c r="AJ22">
        <v>712.6653</v>
      </c>
      <c r="AK22">
        <v>717.09699999999998</v>
      </c>
      <c r="AL22">
        <v>798.6644</v>
      </c>
      <c r="AM22">
        <v>736.04139999999995</v>
      </c>
      <c r="AN22">
        <v>745.26620000000003</v>
      </c>
      <c r="AP22">
        <v>0.81</v>
      </c>
      <c r="AQ22" s="6">
        <f t="shared" si="7"/>
        <v>0.36986181035571314</v>
      </c>
      <c r="AR22" s="6">
        <f t="shared" si="10"/>
        <v>0.35318667688154559</v>
      </c>
      <c r="AS22" s="6">
        <f t="shared" si="12"/>
        <v>0.40238353196099746</v>
      </c>
      <c r="AW22" s="6">
        <f t="shared" si="9"/>
        <v>0.53476707157808034</v>
      </c>
      <c r="AX22" s="6">
        <f t="shared" si="8"/>
        <v>0.2974658127787303</v>
      </c>
      <c r="BA22" s="6">
        <f t="shared" ref="BA22:BA85" si="13">(AK4 - MIN(AK$3:AK$100)) / (MAX(AK$3:AK$100) - MIN(AK$3:AK$100))</f>
        <v>0.44036664243085238</v>
      </c>
      <c r="BB22" s="6">
        <f t="shared" si="11"/>
        <v>0.38130862725216563</v>
      </c>
      <c r="BF22">
        <v>0.81</v>
      </c>
      <c r="BG22">
        <v>0.41148890145546491</v>
      </c>
      <c r="BH22">
        <v>0.43451351647149045</v>
      </c>
      <c r="BI22">
        <v>0.72418265247594249</v>
      </c>
      <c r="BJ22">
        <v>0.69188577047700439</v>
      </c>
      <c r="BK22">
        <v>0.61117804344766746</v>
      </c>
      <c r="BL22">
        <v>0.79640147563608688</v>
      </c>
      <c r="BM22">
        <v>0.68654623682845362</v>
      </c>
      <c r="BN22">
        <v>0.45863309644934136</v>
      </c>
      <c r="BO22">
        <v>0.59233269353806828</v>
      </c>
      <c r="BP22">
        <v>0.65137375778726914</v>
      </c>
      <c r="BQ22">
        <v>0.65140946408555145</v>
      </c>
      <c r="BR22">
        <v>0.59719088284662669</v>
      </c>
      <c r="BS22">
        <v>0.56583793227252399</v>
      </c>
      <c r="BT22">
        <v>0.42178208378119508</v>
      </c>
    </row>
    <row r="23" spans="1:72">
      <c r="A23" s="1">
        <v>0.32700000000000001</v>
      </c>
      <c r="B23" s="11">
        <v>1.37</v>
      </c>
      <c r="C23" s="1" t="s">
        <v>60</v>
      </c>
      <c r="E23">
        <v>2.7941020000000001</v>
      </c>
      <c r="F23">
        <v>33591.788999999997</v>
      </c>
      <c r="G23">
        <v>31747.51</v>
      </c>
      <c r="H23">
        <v>33980.133000000002</v>
      </c>
      <c r="I23">
        <v>9664.5149999999994</v>
      </c>
      <c r="J23">
        <v>9162.6530000000002</v>
      </c>
      <c r="K23">
        <v>55664.487999999998</v>
      </c>
      <c r="L23">
        <v>20174.254000000001</v>
      </c>
      <c r="M23">
        <v>20294.232</v>
      </c>
      <c r="O23" s="7">
        <v>2.7941020000000001</v>
      </c>
      <c r="P23" s="8">
        <f t="shared" si="0"/>
        <v>0.58067768642307593</v>
      </c>
      <c r="Q23" s="8">
        <f t="shared" si="1"/>
        <v>0.18597983186720887</v>
      </c>
      <c r="R23" s="8">
        <f t="shared" si="2"/>
        <v>0.84662364410758517</v>
      </c>
      <c r="S23" s="8">
        <f t="shared" si="3"/>
        <v>0.11856929694414985</v>
      </c>
      <c r="T23" s="8">
        <f t="shared" si="4"/>
        <v>7.4952795080419257E-2</v>
      </c>
      <c r="U23" s="8">
        <f t="shared" si="5"/>
        <v>0</v>
      </c>
      <c r="V23" s="8">
        <f t="shared" si="6"/>
        <v>7.5309245157960766E-2</v>
      </c>
      <c r="Z23">
        <v>0.85499999999999998</v>
      </c>
      <c r="AA23">
        <v>734.12760000000003</v>
      </c>
      <c r="AB23">
        <v>729.52459999999996</v>
      </c>
      <c r="AC23">
        <v>2951.4229999999998</v>
      </c>
      <c r="AD23">
        <v>2923.0680000000002</v>
      </c>
      <c r="AE23">
        <v>2990.5529999999999</v>
      </c>
      <c r="AF23">
        <v>679.99689999999998</v>
      </c>
      <c r="AG23">
        <v>731.76509999999996</v>
      </c>
      <c r="AH23">
        <v>735.10389999999995</v>
      </c>
      <c r="AI23">
        <v>3050.6909999999998</v>
      </c>
      <c r="AJ23">
        <v>719.37879999999996</v>
      </c>
      <c r="AK23">
        <v>716.07889999999998</v>
      </c>
      <c r="AL23">
        <v>795.82479999999998</v>
      </c>
      <c r="AM23">
        <v>740.78899999999999</v>
      </c>
      <c r="AN23">
        <v>754.27369999999996</v>
      </c>
      <c r="AP23">
        <v>0.85499999999999998</v>
      </c>
      <c r="AQ23" s="6">
        <f t="shared" si="7"/>
        <v>0.33413674021774459</v>
      </c>
      <c r="AR23" s="6">
        <f t="shared" si="10"/>
        <v>0.29886177082193421</v>
      </c>
      <c r="AS23" s="6">
        <f t="shared" si="12"/>
        <v>0.40386845962653789</v>
      </c>
      <c r="AT23" s="6">
        <f t="shared" ref="AT23:AT86" si="14">(AD4 - MIN(AD$3:AD$100)) / (MAX(AD$3:AD$100) - MIN(AD$3:AD$100))</f>
        <v>0.31533619202682389</v>
      </c>
      <c r="AW23" s="6">
        <f t="shared" si="9"/>
        <v>0.47522004758752756</v>
      </c>
      <c r="AX23" s="6">
        <f t="shared" si="8"/>
        <v>0.32899398278892283</v>
      </c>
      <c r="BA23" s="6">
        <f t="shared" si="13"/>
        <v>0.39432616862067932</v>
      </c>
      <c r="BB23" s="6">
        <f t="shared" si="11"/>
        <v>0.38736081158110691</v>
      </c>
      <c r="BF23">
        <v>0.85499999999999998</v>
      </c>
      <c r="BG23">
        <v>0.59011699727134515</v>
      </c>
      <c r="BH23">
        <v>0.68634489803363619</v>
      </c>
      <c r="BI23">
        <v>0.87287298451341544</v>
      </c>
      <c r="BJ23">
        <v>0.81376444795511971</v>
      </c>
      <c r="BK23">
        <v>0.81907674564682365</v>
      </c>
      <c r="BL23">
        <v>0.99685955956559413</v>
      </c>
      <c r="BM23">
        <v>0.76017272841118444</v>
      </c>
      <c r="BN23">
        <v>0.70122213930469668</v>
      </c>
      <c r="BO23">
        <v>0.76038643634037129</v>
      </c>
      <c r="BP23">
        <v>0.84139586358374163</v>
      </c>
      <c r="BQ23">
        <v>0.88682821351752428</v>
      </c>
      <c r="BR23">
        <v>0.69812366524906311</v>
      </c>
      <c r="BS23">
        <v>0.81821883177691501</v>
      </c>
      <c r="BT23">
        <v>0.61141783844661046</v>
      </c>
    </row>
    <row r="24" spans="1:72">
      <c r="A24" s="1">
        <v>0.40100000000000002</v>
      </c>
      <c r="B24" s="11">
        <v>1.48</v>
      </c>
      <c r="C24" s="1" t="s">
        <v>60</v>
      </c>
      <c r="E24">
        <v>2.94116</v>
      </c>
      <c r="F24">
        <v>32453.921999999999</v>
      </c>
      <c r="G24">
        <v>31604.666000000001</v>
      </c>
      <c r="H24">
        <v>33387.328000000001</v>
      </c>
      <c r="I24">
        <v>9559.1139999999996</v>
      </c>
      <c r="J24">
        <v>9147.1810000000005</v>
      </c>
      <c r="K24">
        <v>55777.07</v>
      </c>
      <c r="L24">
        <v>20297.905999999999</v>
      </c>
      <c r="M24">
        <v>20239.646000000001</v>
      </c>
      <c r="O24" s="7">
        <v>2.94116</v>
      </c>
      <c r="P24" s="8">
        <f t="shared" si="0"/>
        <v>0.27939419582856267</v>
      </c>
      <c r="Q24" s="8">
        <f t="shared" si="1"/>
        <v>0.1266996812390879</v>
      </c>
      <c r="R24" s="8">
        <f t="shared" si="2"/>
        <v>0.58331589955836038</v>
      </c>
      <c r="S24" s="8">
        <f t="shared" si="3"/>
        <v>9.7313322791491894E-2</v>
      </c>
      <c r="T24" s="8">
        <f t="shared" si="4"/>
        <v>7.1498765684557458E-2</v>
      </c>
      <c r="U24" s="8">
        <f t="shared" si="5"/>
        <v>0.10105738724498919</v>
      </c>
      <c r="V24" s="8">
        <f t="shared" si="6"/>
        <v>3.5681435562522686E-2</v>
      </c>
      <c r="Z24">
        <v>0.9</v>
      </c>
      <c r="AA24">
        <v>734.05020000000002</v>
      </c>
      <c r="AB24">
        <v>736.83169999999996</v>
      </c>
      <c r="AC24">
        <v>2945.7429999999999</v>
      </c>
      <c r="AD24">
        <v>2924.3870000000002</v>
      </c>
      <c r="AE24">
        <v>3006.34</v>
      </c>
      <c r="AF24">
        <v>681.96259999999995</v>
      </c>
      <c r="AG24">
        <v>739.07889999999998</v>
      </c>
      <c r="AH24">
        <v>740.95839999999998</v>
      </c>
      <c r="AI24">
        <v>3029.6819999999998</v>
      </c>
      <c r="AJ24">
        <v>724.22580000000005</v>
      </c>
      <c r="AK24">
        <v>716.2423</v>
      </c>
      <c r="AL24">
        <v>791.94949999999994</v>
      </c>
      <c r="AM24">
        <v>739.80250000000001</v>
      </c>
      <c r="AN24">
        <v>753.01279999999997</v>
      </c>
      <c r="AP24">
        <v>0.9</v>
      </c>
      <c r="AQ24" s="6">
        <f t="shared" si="7"/>
        <v>0.3320120126715026</v>
      </c>
      <c r="AR24" s="6">
        <f t="shared" si="10"/>
        <v>0.29613293933092555</v>
      </c>
      <c r="AS24" s="6">
        <f t="shared" si="12"/>
        <v>0.39235230386845993</v>
      </c>
      <c r="AT24" s="6">
        <f t="shared" si="14"/>
        <v>0.35522222043106011</v>
      </c>
      <c r="AU24" s="6">
        <f t="shared" ref="AU24:AU87" si="15">(AE4 - MIN(AE$3:AE$100)) / (MAX(AE$3:AE$100) - MIN(AE$3:AE$100))</f>
        <v>0.32041367616419419</v>
      </c>
      <c r="AW24" s="6">
        <f t="shared" si="9"/>
        <v>0.47892999624308968</v>
      </c>
      <c r="AX24" s="6">
        <f t="shared" si="8"/>
        <v>0.36438350819176352</v>
      </c>
      <c r="BA24" s="6">
        <f t="shared" si="13"/>
        <v>0.38557287406464863</v>
      </c>
      <c r="BB24" s="6">
        <f t="shared" si="11"/>
        <v>0.34606988906955471</v>
      </c>
      <c r="BD24" s="6">
        <f t="shared" ref="BD24:BD81" si="16">(AN4 - MIN(AN$3:AN$100)) / (MAX(AN$3:AN$100) - MIN(AN$3:AN$100))</f>
        <v>0.33129120183718569</v>
      </c>
      <c r="BF24">
        <v>0.9</v>
      </c>
      <c r="BG24">
        <v>0.89849347483543118</v>
      </c>
      <c r="BH24">
        <v>0.84675312830615457</v>
      </c>
      <c r="BI24">
        <v>0.99442674144414056</v>
      </c>
      <c r="BJ24">
        <v>0.96485741460190444</v>
      </c>
      <c r="BK24">
        <v>0.96005684099966115</v>
      </c>
      <c r="BL24">
        <v>0.98943810535003074</v>
      </c>
      <c r="BM24">
        <v>0.93634721004705057</v>
      </c>
      <c r="BN24">
        <v>0.90010551661683391</v>
      </c>
      <c r="BO24">
        <v>0.91044913627639223</v>
      </c>
      <c r="BP24">
        <v>0.97858766321069113</v>
      </c>
      <c r="BQ24">
        <v>0.95272690781302005</v>
      </c>
      <c r="BR24">
        <v>0.83942010407445355</v>
      </c>
      <c r="BS24">
        <v>0.96200924599605542</v>
      </c>
      <c r="BT24">
        <v>0.88645626598090166</v>
      </c>
    </row>
    <row r="25" spans="1:72">
      <c r="A25" s="1">
        <v>0.35799999999999998</v>
      </c>
      <c r="B25" s="11">
        <v>1.55</v>
      </c>
      <c r="C25" s="1" t="s">
        <v>60</v>
      </c>
      <c r="E25">
        <v>3.0882179999999999</v>
      </c>
      <c r="F25">
        <v>32248.912</v>
      </c>
      <c r="G25">
        <v>31546.055</v>
      </c>
      <c r="H25">
        <v>32963.038999999997</v>
      </c>
      <c r="I25">
        <v>9535.8459999999995</v>
      </c>
      <c r="J25">
        <v>9058.3389999999999</v>
      </c>
      <c r="K25">
        <v>55636.983999999997</v>
      </c>
      <c r="L25">
        <v>20220.474999999999</v>
      </c>
      <c r="M25">
        <v>20275.043000000001</v>
      </c>
      <c r="O25" s="7">
        <v>3.0882179999999999</v>
      </c>
      <c r="P25" s="8">
        <f t="shared" si="0"/>
        <v>0.22511181624748616</v>
      </c>
      <c r="Q25" s="8">
        <f t="shared" si="1"/>
        <v>0.10237616111598219</v>
      </c>
      <c r="R25" s="8">
        <f t="shared" si="2"/>
        <v>0.3948583466918239</v>
      </c>
      <c r="S25" s="8">
        <f t="shared" si="3"/>
        <v>9.2620919431143825E-2</v>
      </c>
      <c r="T25" s="8">
        <f t="shared" si="4"/>
        <v>5.1665332412377946E-2</v>
      </c>
      <c r="U25" s="8">
        <f t="shared" si="5"/>
        <v>3.7775155240921968E-2</v>
      </c>
      <c r="V25" s="8">
        <f t="shared" si="6"/>
        <v>6.1378602899381449E-2</v>
      </c>
      <c r="Z25">
        <v>0.94499999999999995</v>
      </c>
      <c r="AA25">
        <v>736.47609999999997</v>
      </c>
      <c r="AB25">
        <v>736.75130000000001</v>
      </c>
      <c r="AC25">
        <v>2945.4180000000001</v>
      </c>
      <c r="AD25">
        <v>2898.453</v>
      </c>
      <c r="AE25">
        <v>3001.7939999999999</v>
      </c>
      <c r="AF25">
        <v>685.69600000000003</v>
      </c>
      <c r="AG25">
        <v>737.87329999999997</v>
      </c>
      <c r="AH25">
        <v>735.61689999999999</v>
      </c>
      <c r="AI25">
        <v>2988.3490000000002</v>
      </c>
      <c r="AJ25">
        <v>724.98230000000001</v>
      </c>
      <c r="AK25">
        <v>718.61929999999995</v>
      </c>
      <c r="AL25">
        <v>793.05399999999997</v>
      </c>
      <c r="AM25">
        <v>732.93529999999998</v>
      </c>
      <c r="AN25">
        <v>751.80619999999999</v>
      </c>
      <c r="AP25">
        <v>0.94499999999999995</v>
      </c>
      <c r="AQ25" s="6">
        <f t="shared" si="7"/>
        <v>0.39860602500260761</v>
      </c>
      <c r="AR25" s="6">
        <f t="shared" si="10"/>
        <v>0.31793075772500179</v>
      </c>
      <c r="AS25" s="6">
        <f t="shared" si="12"/>
        <v>0.40142756994455436</v>
      </c>
      <c r="AT25" s="6">
        <f t="shared" si="14"/>
        <v>0.38429142553157186</v>
      </c>
      <c r="AU25" s="6">
        <f t="shared" si="15"/>
        <v>0.34375761569855084</v>
      </c>
      <c r="AW25" s="6">
        <f t="shared" si="9"/>
        <v>0.39447108073778586</v>
      </c>
      <c r="AX25" s="6">
        <f t="shared" si="8"/>
        <v>0.45956795091282443</v>
      </c>
      <c r="AY25" s="6">
        <f t="shared" ref="AY25:AY82" si="17">(AI4 - MIN(AI$3:AI$100)) / (MAX(AI$3:AI$100) - MIN(AI$3:AI$100))</f>
        <v>0.3199897632757519</v>
      </c>
      <c r="BA25" s="6">
        <f t="shared" si="13"/>
        <v>0.37972598382259304</v>
      </c>
      <c r="BB25" s="6">
        <f t="shared" si="11"/>
        <v>0.48849848564050902</v>
      </c>
      <c r="BC25" s="6">
        <f t="shared" ref="BC25:BC87" si="18">(AM4 - MIN(AM$3:AM$100)) / (MAX(AM$3:AM$100) - MIN(AM$3:AM$100))</f>
        <v>0.29391385455878011</v>
      </c>
      <c r="BD25" s="6">
        <f t="shared" si="16"/>
        <v>0.2514279635057653</v>
      </c>
      <c r="BF25">
        <v>0.94499999999999995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1</v>
      </c>
      <c r="BT25">
        <v>1</v>
      </c>
    </row>
    <row r="26" spans="1:72">
      <c r="A26" s="1">
        <v>0.36799999999999999</v>
      </c>
      <c r="B26" s="11">
        <v>1.24</v>
      </c>
      <c r="C26" s="1" t="s">
        <v>60</v>
      </c>
      <c r="E26">
        <v>3.2352759999999998</v>
      </c>
      <c r="F26">
        <v>32256.078000000001</v>
      </c>
      <c r="G26">
        <v>31500.384999999998</v>
      </c>
      <c r="H26">
        <v>32989.652000000002</v>
      </c>
      <c r="I26">
        <v>9497.6610000000001</v>
      </c>
      <c r="J26">
        <v>9113.7160000000003</v>
      </c>
      <c r="K26">
        <v>55684.703000000001</v>
      </c>
      <c r="L26">
        <v>20266.703000000001</v>
      </c>
      <c r="M26">
        <v>20301.057000000001</v>
      </c>
      <c r="O26" s="7">
        <v>3.2352759999999998</v>
      </c>
      <c r="P26" s="8">
        <f t="shared" si="0"/>
        <v>0.22700922384749619</v>
      </c>
      <c r="Q26" s="8">
        <f t="shared" si="1"/>
        <v>8.3423146084294145E-2</v>
      </c>
      <c r="R26" s="8">
        <f t="shared" si="2"/>
        <v>0.40667911238322291</v>
      </c>
      <c r="S26" s="8">
        <f t="shared" si="3"/>
        <v>8.4920239427925315E-2</v>
      </c>
      <c r="T26" s="8">
        <f t="shared" si="4"/>
        <v>6.4027909057585014E-2</v>
      </c>
      <c r="U26" s="8">
        <f t="shared" si="5"/>
        <v>7.5556031389805212E-2</v>
      </c>
      <c r="V26" s="8">
        <f t="shared" si="6"/>
        <v>8.0263991805249402E-2</v>
      </c>
      <c r="Z26">
        <v>0.99</v>
      </c>
      <c r="AA26">
        <v>736.0883</v>
      </c>
      <c r="AB26">
        <v>736.8845</v>
      </c>
      <c r="AC26">
        <v>2939.95</v>
      </c>
      <c r="AD26">
        <v>2895.0810000000001</v>
      </c>
      <c r="AE26">
        <v>2983.62</v>
      </c>
      <c r="AF26">
        <v>689.7944</v>
      </c>
      <c r="AG26">
        <v>734.83280000000002</v>
      </c>
      <c r="AH26">
        <v>737.11099999999999</v>
      </c>
      <c r="AI26">
        <v>2950.4870000000001</v>
      </c>
      <c r="AJ26">
        <v>722.61019999999996</v>
      </c>
      <c r="AK26">
        <v>719.21619999999996</v>
      </c>
      <c r="AL26">
        <v>791.33309999999994</v>
      </c>
      <c r="AM26">
        <v>735.0643</v>
      </c>
      <c r="AN26">
        <v>751.5625</v>
      </c>
      <c r="AP26">
        <v>0.99</v>
      </c>
      <c r="AQ26" s="6">
        <f t="shared" si="7"/>
        <v>0.38796042626317029</v>
      </c>
      <c r="AR26" s="6">
        <f t="shared" si="10"/>
        <v>0.21348728612600781</v>
      </c>
      <c r="AS26" s="6">
        <f t="shared" si="12"/>
        <v>0.41666241794659359</v>
      </c>
      <c r="AT26" s="6">
        <f t="shared" si="14"/>
        <v>0.37002482549610705</v>
      </c>
      <c r="AU26" s="6">
        <f t="shared" si="15"/>
        <v>0.36383731666546537</v>
      </c>
      <c r="AW26" s="6">
        <f t="shared" si="9"/>
        <v>0.43988049448092159</v>
      </c>
      <c r="AX26" s="6">
        <f t="shared" si="8"/>
        <v>0.37272403583988156</v>
      </c>
      <c r="AY26" s="6">
        <f t="shared" si="17"/>
        <v>0.31743314139475437</v>
      </c>
      <c r="BA26" s="6">
        <f t="shared" si="13"/>
        <v>0.45555189493774267</v>
      </c>
      <c r="BB26" s="6">
        <f t="shared" si="11"/>
        <v>0.38480491950121964</v>
      </c>
      <c r="BC26" s="6">
        <f t="shared" si="18"/>
        <v>0.28789914535608907</v>
      </c>
      <c r="BD26" s="6">
        <f t="shared" si="16"/>
        <v>0.37264986738373584</v>
      </c>
      <c r="BF26">
        <v>0.99</v>
      </c>
      <c r="BG26">
        <v>0.99746075842341997</v>
      </c>
      <c r="BH26">
        <v>0.88650906570355115</v>
      </c>
      <c r="BI26">
        <v>0.8722006245618501</v>
      </c>
      <c r="BJ26">
        <v>0.98757919172053454</v>
      </c>
      <c r="BK26">
        <v>0.97549246753781715</v>
      </c>
      <c r="BL26">
        <v>0.93792375468091105</v>
      </c>
      <c r="BM26">
        <v>0.94375592607832359</v>
      </c>
      <c r="BN26">
        <v>0.95175988385042865</v>
      </c>
      <c r="BO26">
        <v>0.97547024952015349</v>
      </c>
      <c r="BP26">
        <v>0.93285895030016774</v>
      </c>
      <c r="BQ26">
        <v>0.95714805053167351</v>
      </c>
      <c r="BR26">
        <v>0.99728649895321408</v>
      </c>
      <c r="BS26">
        <v>0.84004204744402611</v>
      </c>
      <c r="BT26">
        <v>0.93537937789581937</v>
      </c>
    </row>
    <row r="27" spans="1:72">
      <c r="A27" s="1">
        <v>0.34599999999999997</v>
      </c>
      <c r="B27" s="11">
        <v>1.64</v>
      </c>
      <c r="C27" s="1" t="s">
        <v>60</v>
      </c>
      <c r="E27">
        <v>3.3823340000000002</v>
      </c>
      <c r="F27">
        <v>32018.705000000002</v>
      </c>
      <c r="G27">
        <v>31450.951000000001</v>
      </c>
      <c r="H27">
        <v>32892.675999999999</v>
      </c>
      <c r="I27">
        <v>9525.7099999999991</v>
      </c>
      <c r="J27">
        <v>9071.0889999999999</v>
      </c>
      <c r="K27">
        <v>55562.226999999999</v>
      </c>
      <c r="L27">
        <v>20339.326000000001</v>
      </c>
      <c r="M27">
        <v>20356.613000000001</v>
      </c>
      <c r="O27" s="7">
        <v>3.3823340000000002</v>
      </c>
      <c r="P27" s="8">
        <f t="shared" si="0"/>
        <v>0.16415779568155819</v>
      </c>
      <c r="Q27" s="8">
        <f t="shared" si="1"/>
        <v>6.2908073934603306E-2</v>
      </c>
      <c r="R27" s="8">
        <f t="shared" si="2"/>
        <v>0.36360502927763799</v>
      </c>
      <c r="S27" s="8">
        <f t="shared" si="3"/>
        <v>9.057681592158176E-2</v>
      </c>
      <c r="T27" s="8">
        <f t="shared" si="4"/>
        <v>5.4511691952013337E-2</v>
      </c>
      <c r="U27" s="8">
        <f t="shared" si="5"/>
        <v>0.13490881689988926</v>
      </c>
      <c r="V27" s="8">
        <f t="shared" si="6"/>
        <v>0.12059599249927726</v>
      </c>
      <c r="Z27">
        <v>1.0349999999999999</v>
      </c>
      <c r="AA27">
        <v>731.41139999999996</v>
      </c>
      <c r="AB27">
        <v>740.03599999999994</v>
      </c>
      <c r="AC27">
        <v>2939.9520000000002</v>
      </c>
      <c r="AD27">
        <v>2881.1959999999999</v>
      </c>
      <c r="AE27">
        <v>2969.0349999999999</v>
      </c>
      <c r="AF27">
        <v>702.83010000000002</v>
      </c>
      <c r="AG27">
        <v>734.37900000000002</v>
      </c>
      <c r="AH27">
        <v>740.78250000000003</v>
      </c>
      <c r="AI27">
        <v>2921.5729999999999</v>
      </c>
      <c r="AJ27">
        <v>718.50739999999996</v>
      </c>
      <c r="AK27">
        <v>715.81460000000004</v>
      </c>
      <c r="AL27">
        <v>797.13509999999997</v>
      </c>
      <c r="AM27">
        <v>730.33169999999996</v>
      </c>
      <c r="AN27">
        <v>748.26099999999997</v>
      </c>
      <c r="AP27">
        <v>1.0349999999999999</v>
      </c>
      <c r="AQ27" s="6">
        <f t="shared" si="7"/>
        <v>0.25957362702521586</v>
      </c>
      <c r="AR27" s="6">
        <f t="shared" si="10"/>
        <v>0.35872824778373652</v>
      </c>
      <c r="AS27" s="6">
        <f t="shared" si="12"/>
        <v>0.40891912561340948</v>
      </c>
      <c r="AT27" s="6">
        <f t="shared" si="14"/>
        <v>0.36122708880757032</v>
      </c>
      <c r="AU27" s="6">
        <f t="shared" si="15"/>
        <v>0.30072870436158583</v>
      </c>
      <c r="AW27" s="6">
        <f t="shared" si="9"/>
        <v>0.3903518972395652</v>
      </c>
      <c r="AX27" s="6">
        <f t="shared" si="8"/>
        <v>0.39701561938579266</v>
      </c>
      <c r="AY27" s="6">
        <f t="shared" si="17"/>
        <v>0.37448752399232277</v>
      </c>
      <c r="BA27" s="6">
        <f t="shared" si="13"/>
        <v>0.51274084340634207</v>
      </c>
      <c r="BB27" s="6">
        <f t="shared" si="11"/>
        <v>0.42098143103688307</v>
      </c>
      <c r="BC27" s="6">
        <f t="shared" si="18"/>
        <v>0.38691051223114092</v>
      </c>
      <c r="BD27" s="6">
        <f t="shared" si="16"/>
        <v>0.23785084613945531</v>
      </c>
      <c r="BF27">
        <v>1.0349999999999999</v>
      </c>
      <c r="BG27">
        <v>0.90197978489192454</v>
      </c>
      <c r="BH27">
        <v>0.80056181824814932</v>
      </c>
      <c r="BI27">
        <v>0.73799630361353585</v>
      </c>
      <c r="BJ27">
        <v>0.84756500572276028</v>
      </c>
      <c r="BK27">
        <v>0.86870964752401836</v>
      </c>
      <c r="BL27">
        <v>0.66750123253014115</v>
      </c>
      <c r="BM27">
        <v>0.80588403671037911</v>
      </c>
      <c r="BN27">
        <v>0.88357078636705799</v>
      </c>
      <c r="BO27">
        <v>0.85054638515675007</v>
      </c>
      <c r="BP27">
        <v>0.81673134239642553</v>
      </c>
      <c r="BQ27">
        <v>0.7131937501893415</v>
      </c>
      <c r="BR27">
        <v>0.79601984822256411</v>
      </c>
      <c r="BS27">
        <v>0.66963515699316467</v>
      </c>
      <c r="BT27">
        <v>0.83807242352095301</v>
      </c>
    </row>
    <row r="28" spans="1:72">
      <c r="A28" s="1">
        <v>0.34300000000000003</v>
      </c>
      <c r="B28" s="10">
        <v>1.395122463276834</v>
      </c>
      <c r="C28" s="1" t="s">
        <v>60</v>
      </c>
      <c r="E28">
        <v>3.5293920000000001</v>
      </c>
      <c r="F28">
        <v>31681.065999999999</v>
      </c>
      <c r="G28">
        <v>31518.976999999999</v>
      </c>
      <c r="H28">
        <v>32678.416000000001</v>
      </c>
      <c r="I28">
        <v>9570.3060000000005</v>
      </c>
      <c r="J28">
        <v>9243.3539999999994</v>
      </c>
      <c r="K28">
        <v>55656.190999999999</v>
      </c>
      <c r="L28">
        <v>20452.133000000002</v>
      </c>
      <c r="M28">
        <v>20385.669999999998</v>
      </c>
      <c r="O28" s="7">
        <v>3.5293920000000001</v>
      </c>
      <c r="P28" s="8">
        <f t="shared" si="0"/>
        <v>7.4758018307891611E-2</v>
      </c>
      <c r="Q28" s="8">
        <f t="shared" si="1"/>
        <v>9.1138811848891041E-2</v>
      </c>
      <c r="R28" s="8">
        <f t="shared" si="2"/>
        <v>0.26843660568621003</v>
      </c>
      <c r="S28" s="8">
        <f t="shared" si="3"/>
        <v>9.9570387361245197E-2</v>
      </c>
      <c r="T28" s="8">
        <f t="shared" si="4"/>
        <v>9.296879988105558E-2</v>
      </c>
      <c r="U28" s="8">
        <f t="shared" si="5"/>
        <v>0.22710288317415683</v>
      </c>
      <c r="V28" s="8">
        <f t="shared" si="6"/>
        <v>0.14169050873813963</v>
      </c>
      <c r="Z28">
        <v>1.08</v>
      </c>
      <c r="AA28">
        <v>732.13779999999997</v>
      </c>
      <c r="AB28">
        <v>739.10609999999997</v>
      </c>
      <c r="AC28">
        <v>2932.3420000000001</v>
      </c>
      <c r="AD28">
        <v>2860.8110000000001</v>
      </c>
      <c r="AE28">
        <v>2931.5149999999999</v>
      </c>
      <c r="AF28">
        <v>713.90170000000001</v>
      </c>
      <c r="AG28">
        <v>735.46579999999994</v>
      </c>
      <c r="AH28">
        <v>737.51639999999998</v>
      </c>
      <c r="AI28">
        <v>2903.0360000000001</v>
      </c>
      <c r="AJ28">
        <v>708.99800000000005</v>
      </c>
      <c r="AK28">
        <v>712.5643</v>
      </c>
      <c r="AL28">
        <v>796.73209999999995</v>
      </c>
      <c r="AM28">
        <v>731.60299999999995</v>
      </c>
      <c r="AN28">
        <v>748.51419999999996</v>
      </c>
      <c r="AP28">
        <v>1.08</v>
      </c>
      <c r="AQ28" s="6">
        <f t="shared" si="7"/>
        <v>0.27951422249795438</v>
      </c>
      <c r="AR28" s="6">
        <f t="shared" si="10"/>
        <v>0.3922512859800813</v>
      </c>
      <c r="AS28" s="6">
        <f t="shared" si="12"/>
        <v>0.44926709578739393</v>
      </c>
      <c r="AT28" s="6">
        <f t="shared" si="14"/>
        <v>0.27081553366756345</v>
      </c>
      <c r="AU28" s="6">
        <f t="shared" si="15"/>
        <v>0.30736015432194214</v>
      </c>
      <c r="AW28" s="6">
        <f t="shared" si="9"/>
        <v>0.41254002898187747</v>
      </c>
      <c r="AX28" s="6">
        <f t="shared" si="8"/>
        <v>0.45670810917149202</v>
      </c>
      <c r="AY28" s="6">
        <f t="shared" si="17"/>
        <v>0.35301855406269994</v>
      </c>
      <c r="BA28" s="6">
        <f t="shared" si="13"/>
        <v>0.49740033021297259</v>
      </c>
      <c r="BB28" s="6">
        <f t="shared" si="11"/>
        <v>0.4906524748548019</v>
      </c>
      <c r="BC28" s="6">
        <f t="shared" si="18"/>
        <v>0.4514955343097517</v>
      </c>
      <c r="BD28" s="6">
        <f t="shared" si="16"/>
        <v>0.12758308234681276</v>
      </c>
      <c r="BF28">
        <v>1.08</v>
      </c>
      <c r="BG28">
        <v>0.77878950922637058</v>
      </c>
      <c r="BH28">
        <v>0.55307358359782588</v>
      </c>
      <c r="BI28">
        <v>0.52176088203428705</v>
      </c>
      <c r="BJ28">
        <v>0.68785968758563909</v>
      </c>
      <c r="BK28">
        <v>0.64798739612616285</v>
      </c>
      <c r="BL28">
        <v>0.49580012456668349</v>
      </c>
      <c r="BM28">
        <v>0.72611231371987728</v>
      </c>
      <c r="BN28">
        <v>0.66644555326313049</v>
      </c>
      <c r="BO28">
        <v>0.6867869481765837</v>
      </c>
      <c r="BP28">
        <v>0.54757274958180269</v>
      </c>
      <c r="BQ28">
        <v>0.50902026719985483</v>
      </c>
      <c r="BR28">
        <v>0.50196879867818467</v>
      </c>
      <c r="BS28">
        <v>0.55395286688800816</v>
      </c>
      <c r="BT28">
        <v>0.67648601751341608</v>
      </c>
    </row>
    <row r="29" spans="1:72">
      <c r="A29" s="1">
        <v>0.375</v>
      </c>
      <c r="B29" s="10">
        <v>1.8394543988512679</v>
      </c>
      <c r="C29" s="1" t="s">
        <v>60</v>
      </c>
      <c r="E29">
        <v>3.67645</v>
      </c>
      <c r="F29">
        <v>31602.973000000002</v>
      </c>
      <c r="G29">
        <v>31902.616999999998</v>
      </c>
      <c r="H29">
        <v>32651.988000000001</v>
      </c>
      <c r="I29">
        <v>9563.61</v>
      </c>
      <c r="J29">
        <v>9187.0239999999994</v>
      </c>
      <c r="K29">
        <v>55659.184000000001</v>
      </c>
      <c r="L29">
        <v>20514.210999999999</v>
      </c>
      <c r="M29">
        <v>20476.442999999999</v>
      </c>
      <c r="O29" s="7">
        <v>3.67645</v>
      </c>
      <c r="P29" s="8">
        <f t="shared" si="0"/>
        <v>5.4080617846329324E-2</v>
      </c>
      <c r="Q29" s="8">
        <f t="shared" si="1"/>
        <v>0.25034911810587573</v>
      </c>
      <c r="R29" s="8">
        <f t="shared" si="2"/>
        <v>0.25669801192781244</v>
      </c>
      <c r="S29" s="8">
        <f t="shared" si="3"/>
        <v>9.8220020638669539E-2</v>
      </c>
      <c r="T29" s="8">
        <f t="shared" si="4"/>
        <v>8.0393471813003714E-2</v>
      </c>
      <c r="U29" s="8">
        <f t="shared" si="5"/>
        <v>0.27783752948310692</v>
      </c>
      <c r="V29" s="8">
        <f t="shared" si="6"/>
        <v>0.20758900213217449</v>
      </c>
      <c r="Z29">
        <v>1.125</v>
      </c>
      <c r="AA29">
        <v>728.99680000000001</v>
      </c>
      <c r="AB29">
        <v>738.61609999999996</v>
      </c>
      <c r="AC29">
        <v>2913.3069999999998</v>
      </c>
      <c r="AD29">
        <v>2876.85</v>
      </c>
      <c r="AE29">
        <v>2921.1260000000002</v>
      </c>
      <c r="AF29">
        <v>731.52750000000003</v>
      </c>
      <c r="AG29">
        <v>732.33249999999998</v>
      </c>
      <c r="AH29">
        <v>736.66869999999994</v>
      </c>
      <c r="AI29">
        <v>2898.3409999999999</v>
      </c>
      <c r="AJ29">
        <v>697.08119999999997</v>
      </c>
      <c r="AK29">
        <v>711.5376</v>
      </c>
      <c r="AL29">
        <v>794.14</v>
      </c>
      <c r="AM29">
        <v>730.69119999999998</v>
      </c>
      <c r="AN29">
        <v>750.70249999999999</v>
      </c>
      <c r="AP29">
        <v>1.125</v>
      </c>
      <c r="AQ29" s="6">
        <f t="shared" si="7"/>
        <v>0.19328981393535816</v>
      </c>
      <c r="AR29" s="6">
        <f t="shared" si="10"/>
        <v>0.32795957827149785</v>
      </c>
      <c r="AS29" s="6">
        <f t="shared" si="12"/>
        <v>0.43754700146580866</v>
      </c>
      <c r="AT29" s="6">
        <f t="shared" si="14"/>
        <v>0.26173568906872025</v>
      </c>
      <c r="AU29" s="6">
        <f t="shared" si="15"/>
        <v>0.32719272050772497</v>
      </c>
      <c r="AV29" s="6">
        <f t="shared" ref="AV29:AV88" si="19">(AF4 - MIN(AF$3:AF$100)) / (MAX(AF$3:AF$100) - MIN(AF$3:AF$100))</f>
        <v>0.35373074123358206</v>
      </c>
      <c r="AW29" s="6">
        <f t="shared" si="9"/>
        <v>0.40906265094727901</v>
      </c>
      <c r="AX29" s="6">
        <f t="shared" si="8"/>
        <v>0.40360674981180966</v>
      </c>
      <c r="AY29" s="6">
        <f t="shared" si="17"/>
        <v>0.33719513755598213</v>
      </c>
      <c r="BA29" s="6">
        <f t="shared" si="13"/>
        <v>0.42193984973795007</v>
      </c>
      <c r="BB29" s="6">
        <f t="shared" si="11"/>
        <v>0.4287541799211419</v>
      </c>
      <c r="BC29" s="6">
        <f t="shared" si="18"/>
        <v>0.35142927997453544</v>
      </c>
      <c r="BD29" s="6">
        <f t="shared" si="16"/>
        <v>0.31218198693280153</v>
      </c>
      <c r="BF29">
        <v>1.125</v>
      </c>
      <c r="BG29">
        <v>0.50584986356723627</v>
      </c>
      <c r="BH29">
        <v>0.31443033818540034</v>
      </c>
      <c r="BI29">
        <v>0.27535211267605636</v>
      </c>
      <c r="BJ29">
        <v>0.43699724340270485</v>
      </c>
      <c r="BK29">
        <v>0.40890165751924712</v>
      </c>
      <c r="BL29">
        <v>0.28423767817594781</v>
      </c>
      <c r="BM29">
        <v>0.61174794711701841</v>
      </c>
      <c r="BN29">
        <v>0.42578474935332461</v>
      </c>
      <c r="BO29">
        <v>0.4802866282789508</v>
      </c>
      <c r="BP29">
        <v>0.21027395903209928</v>
      </c>
      <c r="BQ29">
        <v>0.25263943167014991</v>
      </c>
      <c r="BR29">
        <v>0.45495141703595204</v>
      </c>
      <c r="BS29">
        <v>0.3200861676493772</v>
      </c>
      <c r="BT29">
        <v>0.54817290372756078</v>
      </c>
    </row>
    <row r="30" spans="1:72">
      <c r="A30" s="1">
        <v>0.30399999999999999</v>
      </c>
      <c r="B30" s="10">
        <v>1.530858440014544</v>
      </c>
      <c r="C30" s="1" t="s">
        <v>60</v>
      </c>
      <c r="E30">
        <v>3.8235079999999999</v>
      </c>
      <c r="F30">
        <v>31789.243999999999</v>
      </c>
      <c r="G30">
        <v>32155.044999999998</v>
      </c>
      <c r="H30">
        <v>32685.076000000001</v>
      </c>
      <c r="I30">
        <v>9673.9459999999999</v>
      </c>
      <c r="J30">
        <v>9004.1119999999992</v>
      </c>
      <c r="K30">
        <v>55762.625</v>
      </c>
      <c r="L30">
        <v>20610.815999999999</v>
      </c>
      <c r="M30">
        <v>20603.445</v>
      </c>
      <c r="O30" s="7">
        <v>3.8235079999999999</v>
      </c>
      <c r="P30" s="8">
        <f t="shared" si="0"/>
        <v>0.10340130038350613</v>
      </c>
      <c r="Q30" s="8">
        <f t="shared" si="1"/>
        <v>0.35510654482842341</v>
      </c>
      <c r="R30" s="8">
        <f t="shared" si="2"/>
        <v>0.27139479527418214</v>
      </c>
      <c r="S30" s="8">
        <f t="shared" si="3"/>
        <v>0.12047122474591386</v>
      </c>
      <c r="T30" s="8">
        <f t="shared" si="4"/>
        <v>3.9559486235451642E-2</v>
      </c>
      <c r="U30" s="8">
        <f t="shared" si="5"/>
        <v>0.35679014565431544</v>
      </c>
      <c r="V30" s="8">
        <f t="shared" si="6"/>
        <v>0.2997886700734031</v>
      </c>
      <c r="Z30">
        <v>1.17</v>
      </c>
      <c r="AA30">
        <v>732.83789999999999</v>
      </c>
      <c r="AB30">
        <v>736.01689999999996</v>
      </c>
      <c r="AC30">
        <v>2942.9810000000002</v>
      </c>
      <c r="AD30">
        <v>2883.0520000000001</v>
      </c>
      <c r="AE30">
        <v>2902.2919999999999</v>
      </c>
      <c r="AF30">
        <v>744.49800000000005</v>
      </c>
      <c r="AG30">
        <v>736.96230000000003</v>
      </c>
      <c r="AH30">
        <v>737.38059999999996</v>
      </c>
      <c r="AI30">
        <v>2922.51</v>
      </c>
      <c r="AJ30">
        <v>693.49739999999997</v>
      </c>
      <c r="AK30">
        <v>704.23059999999998</v>
      </c>
      <c r="AL30">
        <v>794.0729</v>
      </c>
      <c r="AM30">
        <v>731.36609999999996</v>
      </c>
      <c r="AN30">
        <v>743.36279999999999</v>
      </c>
      <c r="AP30">
        <v>1.17</v>
      </c>
      <c r="AQ30" s="6">
        <f t="shared" si="7"/>
        <v>0.29873284982513554</v>
      </c>
      <c r="AR30" s="6">
        <f t="shared" si="10"/>
        <v>0.34214548903724845</v>
      </c>
      <c r="AS30" s="6">
        <f t="shared" si="12"/>
        <v>0.44567905168568034</v>
      </c>
      <c r="AT30" s="6">
        <f t="shared" si="14"/>
        <v>0.35364241613334829</v>
      </c>
      <c r="AU30" s="6">
        <f t="shared" si="15"/>
        <v>0.34501045174178496</v>
      </c>
      <c r="AV30" s="6">
        <f t="shared" si="19"/>
        <v>0.35535350819033612</v>
      </c>
      <c r="AW30" s="6">
        <f t="shared" si="9"/>
        <v>0.36959944183050936</v>
      </c>
      <c r="AX30" s="6">
        <f t="shared" si="8"/>
        <v>0.38982455626929607</v>
      </c>
      <c r="AY30" s="6">
        <f t="shared" si="17"/>
        <v>0.35910428662827937</v>
      </c>
      <c r="BA30" s="6">
        <f t="shared" si="13"/>
        <v>0.37012254233693742</v>
      </c>
      <c r="BB30" s="6">
        <f t="shared" si="11"/>
        <v>0.37424249190283837</v>
      </c>
      <c r="BC30" s="6">
        <f t="shared" si="18"/>
        <v>0.34316044283065361</v>
      </c>
      <c r="BD30" s="6">
        <f t="shared" si="16"/>
        <v>0.32961102897747646</v>
      </c>
      <c r="BF30">
        <v>1.17</v>
      </c>
      <c r="BG30">
        <v>0.26077050197374702</v>
      </c>
      <c r="BH30">
        <v>0.22419101820437123</v>
      </c>
      <c r="BI30">
        <v>0.11587215601300192</v>
      </c>
      <c r="BJ30">
        <v>0.19462221720697009</v>
      </c>
      <c r="BK30">
        <v>0.22136068291577851</v>
      </c>
      <c r="BL30">
        <v>0.16958069247329866</v>
      </c>
      <c r="BM30">
        <v>0.37918403492137454</v>
      </c>
      <c r="BN30">
        <v>0.33033204404709116</v>
      </c>
      <c r="BO30">
        <v>0.31049264235444729</v>
      </c>
      <c r="BP30">
        <v>0.10883637464937759</v>
      </c>
      <c r="BQ30">
        <v>0.10314611166651459</v>
      </c>
      <c r="BR30">
        <v>0.21109094300071574</v>
      </c>
      <c r="BS30">
        <v>6.652453446150608E-2</v>
      </c>
      <c r="BT30">
        <v>0.37603956110069636</v>
      </c>
    </row>
    <row r="31" spans="1:72">
      <c r="A31" s="1">
        <v>0.316</v>
      </c>
      <c r="B31" s="10">
        <v>1.271584010521132</v>
      </c>
      <c r="C31" s="1" t="s">
        <v>60</v>
      </c>
      <c r="E31">
        <v>3.9705659999999998</v>
      </c>
      <c r="F31">
        <v>31614.653999999999</v>
      </c>
      <c r="G31">
        <v>32096.074000000001</v>
      </c>
      <c r="H31">
        <v>32751.986000000001</v>
      </c>
      <c r="I31">
        <v>9525.7129999999997</v>
      </c>
      <c r="J31">
        <v>9318.7440000000006</v>
      </c>
      <c r="K31">
        <v>55840.976999999999</v>
      </c>
      <c r="L31">
        <v>20611.23</v>
      </c>
      <c r="M31">
        <v>20611.592000000001</v>
      </c>
      <c r="O31" s="7">
        <v>3.9705659999999998</v>
      </c>
      <c r="P31" s="8">
        <f t="shared" si="0"/>
        <v>5.7173503441599743E-2</v>
      </c>
      <c r="Q31" s="8">
        <f t="shared" si="1"/>
        <v>0.33063362498096144</v>
      </c>
      <c r="R31" s="8">
        <f t="shared" si="2"/>
        <v>0.30111438466325374</v>
      </c>
      <c r="S31" s="8">
        <f t="shared" si="3"/>
        <v>9.0577420924593796E-2</v>
      </c>
      <c r="T31" s="8">
        <f t="shared" si="4"/>
        <v>0.10979915640600581</v>
      </c>
      <c r="U31" s="8">
        <f t="shared" si="5"/>
        <v>0.35712849649635192</v>
      </c>
      <c r="V31" s="8">
        <f t="shared" si="6"/>
        <v>0.30570314933134601</v>
      </c>
      <c r="Z31">
        <v>1.2150000000000001</v>
      </c>
      <c r="AA31">
        <v>730.41020000000003</v>
      </c>
      <c r="AB31">
        <v>734.42129999999997</v>
      </c>
      <c r="AC31">
        <v>2950.4639999999999</v>
      </c>
      <c r="AD31">
        <v>2899.5970000000002</v>
      </c>
      <c r="AE31">
        <v>2923.433</v>
      </c>
      <c r="AF31">
        <v>744.01779999999997</v>
      </c>
      <c r="AG31">
        <v>735.93359999999996</v>
      </c>
      <c r="AH31">
        <v>739.56979999999999</v>
      </c>
      <c r="AI31">
        <v>2973.2</v>
      </c>
      <c r="AJ31">
        <v>693.19230000000005</v>
      </c>
      <c r="AK31">
        <v>701.09730000000002</v>
      </c>
      <c r="AL31">
        <v>789.69920000000002</v>
      </c>
      <c r="AM31">
        <v>733.7414</v>
      </c>
      <c r="AN31">
        <v>744.03560000000004</v>
      </c>
      <c r="AP31">
        <v>1.2150000000000001</v>
      </c>
      <c r="AQ31" s="6">
        <f t="shared" si="7"/>
        <v>0.23208942522551321</v>
      </c>
      <c r="AR31" s="6">
        <f t="shared" si="10"/>
        <v>0.38289008062456742</v>
      </c>
      <c r="AS31" s="6">
        <f t="shared" si="12"/>
        <v>0.46837996303613538</v>
      </c>
      <c r="AT31" s="6">
        <f t="shared" si="14"/>
        <v>0.34017377847274788</v>
      </c>
      <c r="AU31" s="6">
        <f t="shared" si="15"/>
        <v>0.35781683880290699</v>
      </c>
      <c r="AV31" s="6">
        <f t="shared" si="19"/>
        <v>0.35728537361504514</v>
      </c>
      <c r="AW31" s="6">
        <f t="shared" si="9"/>
        <v>0.5331547310231316</v>
      </c>
      <c r="AX31" s="6">
        <f t="shared" si="8"/>
        <v>0.40139886744414011</v>
      </c>
      <c r="AY31" s="6">
        <f t="shared" si="17"/>
        <v>0.36690467050543812</v>
      </c>
      <c r="BA31" s="6">
        <f t="shared" si="13"/>
        <v>0.4718940289012078</v>
      </c>
      <c r="BB31" s="6">
        <f t="shared" si="11"/>
        <v>0.50122540971764351</v>
      </c>
      <c r="BC31" s="6">
        <f t="shared" si="18"/>
        <v>0.32232919151204276</v>
      </c>
      <c r="BD31" s="6">
        <f t="shared" si="16"/>
        <v>0.26899640853879841</v>
      </c>
      <c r="BF31">
        <v>1.2150000000000001</v>
      </c>
      <c r="BG31">
        <v>2.8763430529097061E-2</v>
      </c>
      <c r="BH31">
        <v>0.17361460727445285</v>
      </c>
      <c r="BI31">
        <v>2.1767255114397192E-2</v>
      </c>
      <c r="BJ31">
        <v>1.3573420598713335E-2</v>
      </c>
      <c r="BK31">
        <v>0.16017766244821385</v>
      </c>
      <c r="BL31">
        <v>3.403483230635463E-2</v>
      </c>
      <c r="BM31">
        <v>0.10363257419897472</v>
      </c>
      <c r="BN31">
        <v>0.12457789288681492</v>
      </c>
      <c r="BO31">
        <v>0.1513397312859884</v>
      </c>
      <c r="BP31">
        <v>0.10020067874135795</v>
      </c>
      <c r="BQ31">
        <v>2.1425974734162186E-2</v>
      </c>
      <c r="BR31">
        <v>2.1106467483956348E-2</v>
      </c>
      <c r="BS31">
        <v>0</v>
      </c>
      <c r="BT31">
        <v>9.8579923768574995E-2</v>
      </c>
    </row>
    <row r="32" spans="1:72">
      <c r="A32" s="1">
        <v>0.36</v>
      </c>
      <c r="B32" s="10">
        <v>1.50709979090743</v>
      </c>
      <c r="C32" s="1" t="s">
        <v>60</v>
      </c>
      <c r="E32">
        <v>4.1176240000000002</v>
      </c>
      <c r="F32">
        <v>31887.620999999999</v>
      </c>
      <c r="G32">
        <v>32120.528999999999</v>
      </c>
      <c r="H32">
        <v>32793.133000000002</v>
      </c>
      <c r="I32">
        <v>9393.3019999999997</v>
      </c>
      <c r="J32">
        <v>10618.438</v>
      </c>
      <c r="K32">
        <v>55605.745999999999</v>
      </c>
      <c r="L32">
        <v>20541.291000000001</v>
      </c>
      <c r="M32">
        <v>20419.275000000001</v>
      </c>
      <c r="O32" s="7">
        <v>4.1176240000000002</v>
      </c>
      <c r="P32" s="8">
        <f t="shared" si="0"/>
        <v>0.12944948172123416</v>
      </c>
      <c r="Q32" s="8">
        <f t="shared" si="1"/>
        <v>0.34078243125641311</v>
      </c>
      <c r="R32" s="8">
        <f t="shared" si="2"/>
        <v>0.31939075508011455</v>
      </c>
      <c r="S32" s="8">
        <f t="shared" si="3"/>
        <v>6.3874402988069498E-2</v>
      </c>
      <c r="T32" s="8">
        <f t="shared" si="4"/>
        <v>0.39994789487713328</v>
      </c>
      <c r="U32" s="8">
        <f t="shared" si="5"/>
        <v>0.29996927055154515</v>
      </c>
      <c r="V32" s="8">
        <f t="shared" si="6"/>
        <v>0.16608673746812241</v>
      </c>
      <c r="Z32">
        <v>1.26</v>
      </c>
      <c r="AA32">
        <v>731.25699999999995</v>
      </c>
      <c r="AB32">
        <v>734.75130000000001</v>
      </c>
      <c r="AC32">
        <v>2960.51</v>
      </c>
      <c r="AD32">
        <v>2913.587</v>
      </c>
      <c r="AE32">
        <v>2966.02</v>
      </c>
      <c r="AF32">
        <v>744.70119999999997</v>
      </c>
      <c r="AG32">
        <v>737.09580000000005</v>
      </c>
      <c r="AH32">
        <v>740.72829999999999</v>
      </c>
      <c r="AI32">
        <v>3048.375</v>
      </c>
      <c r="AJ32">
        <v>689.65219999999999</v>
      </c>
      <c r="AK32">
        <v>698.96400000000006</v>
      </c>
      <c r="AL32">
        <v>796.7595</v>
      </c>
      <c r="AM32">
        <v>736.327</v>
      </c>
      <c r="AN32">
        <v>742.44619999999998</v>
      </c>
      <c r="AP32">
        <v>1.26</v>
      </c>
      <c r="AQ32" s="6">
        <f t="shared" si="7"/>
        <v>0.25533515243684723</v>
      </c>
      <c r="AR32" s="6">
        <f t="shared" si="10"/>
        <v>0.24342599686257343</v>
      </c>
      <c r="AS32" s="6">
        <f t="shared" si="12"/>
        <v>0.45568797399783406</v>
      </c>
      <c r="AT32" s="6">
        <f t="shared" si="14"/>
        <v>0.3837715409540069</v>
      </c>
      <c r="AU32" s="6">
        <f t="shared" si="15"/>
        <v>0.37622837999718595</v>
      </c>
      <c r="AV32" s="6">
        <f t="shared" si="19"/>
        <v>0.34955172994685157</v>
      </c>
      <c r="AW32" s="6">
        <f t="shared" si="9"/>
        <v>0.50619442903912526</v>
      </c>
      <c r="AX32" s="6">
        <f t="shared" si="8"/>
        <v>0.43699162207817344</v>
      </c>
      <c r="AY32" s="6">
        <f t="shared" si="17"/>
        <v>0.38330902111324439</v>
      </c>
      <c r="BA32" s="6">
        <f t="shared" si="13"/>
        <v>0.34436820261140866</v>
      </c>
      <c r="BB32" s="6">
        <f t="shared" si="11"/>
        <v>0.42663433931634431</v>
      </c>
      <c r="BC32" s="6">
        <f t="shared" si="18"/>
        <v>0.28289490729944888</v>
      </c>
      <c r="BD32" s="6">
        <f t="shared" si="16"/>
        <v>0.26703742970237276</v>
      </c>
      <c r="BF32">
        <v>1.26</v>
      </c>
      <c r="BG32">
        <v>5.9371585749500404E-2</v>
      </c>
      <c r="BH32">
        <v>6.613403378205969E-2</v>
      </c>
      <c r="BI32">
        <v>0</v>
      </c>
      <c r="BJ32">
        <v>0</v>
      </c>
      <c r="BK32">
        <v>9.0265978808193328E-2</v>
      </c>
      <c r="BL32">
        <v>5.2472555919777293E-2</v>
      </c>
      <c r="BM32">
        <v>0</v>
      </c>
      <c r="BN32">
        <v>3.5313111211913176E-2</v>
      </c>
      <c r="BO32">
        <v>7.5349968010237259E-2</v>
      </c>
      <c r="BP32">
        <v>0</v>
      </c>
      <c r="BQ32">
        <v>0</v>
      </c>
      <c r="BR32">
        <v>3.5903322659704182E-2</v>
      </c>
      <c r="BS32">
        <v>7.458239411336178E-3</v>
      </c>
      <c r="BT32">
        <v>6.194628582748337E-2</v>
      </c>
    </row>
    <row r="33" spans="1:72">
      <c r="A33" s="1">
        <v>0.33</v>
      </c>
      <c r="B33" s="10">
        <v>1.7474820531675921</v>
      </c>
      <c r="C33" s="1" t="s">
        <v>60</v>
      </c>
      <c r="E33">
        <v>4.2646819999999996</v>
      </c>
      <c r="F33">
        <v>31998.567999999999</v>
      </c>
      <c r="H33">
        <v>32882.796999999999</v>
      </c>
      <c r="I33">
        <v>9282.2559999999994</v>
      </c>
      <c r="J33">
        <v>12168.523999999999</v>
      </c>
      <c r="K33">
        <v>55673.718999999997</v>
      </c>
      <c r="L33">
        <v>20767.57</v>
      </c>
      <c r="M33">
        <v>20514.895</v>
      </c>
      <c r="O33" s="7">
        <v>4.2646819999999996</v>
      </c>
      <c r="P33" s="8">
        <f>(F33 - MIN(F$4:F$100)) / (MAX(F$4:F$100) - MIN(F$4:F$100))</f>
        <v>0.15882593734477327</v>
      </c>
      <c r="Q33" s="8"/>
      <c r="R33" s="8">
        <f t="shared" ref="R33:R45" si="20">(H33 - MIN(H$4:H$100)) / (MAX(H$4:H$100) - MIN(H$4:H$100))</f>
        <v>0.35921704805547894</v>
      </c>
      <c r="S33" s="8">
        <f t="shared" ref="S33:S45" si="21">(I33 - MIN(I$4:I$100)) / (MAX(I$4:I$100) - MIN(I$4:I$100))</f>
        <v>4.1480014834673749E-2</v>
      </c>
      <c r="T33" s="8">
        <f t="shared" ref="T33:T45" si="22">(J33 - MIN(J$4:J$100)) / (MAX(J$4:J$100) - MIN(J$4:J$100))</f>
        <v>0.74599511631676141</v>
      </c>
      <c r="U33" s="8">
        <f t="shared" si="5"/>
        <v>0.48490088935600523</v>
      </c>
      <c r="V33" s="8">
        <f t="shared" si="6"/>
        <v>0.23550400844448624</v>
      </c>
      <c r="Z33">
        <v>1.3049999999999999</v>
      </c>
      <c r="AA33">
        <v>732.06150000000002</v>
      </c>
      <c r="AB33">
        <v>735.24879999999996</v>
      </c>
      <c r="AC33">
        <v>2974.8310000000001</v>
      </c>
      <c r="AD33">
        <v>2939.8939999999998</v>
      </c>
      <c r="AE33">
        <v>3018.4349999999999</v>
      </c>
      <c r="AF33">
        <v>740.68460000000005</v>
      </c>
      <c r="AG33">
        <v>735.4973</v>
      </c>
      <c r="AH33">
        <v>735.16160000000002</v>
      </c>
      <c r="AI33">
        <v>3129.7950000000001</v>
      </c>
      <c r="AJ33">
        <v>697.87239999999997</v>
      </c>
      <c r="AK33">
        <v>697.44590000000005</v>
      </c>
      <c r="AL33">
        <v>793.51480000000004</v>
      </c>
      <c r="AM33">
        <v>744.71199999999999</v>
      </c>
      <c r="AN33">
        <v>747.88229999999999</v>
      </c>
      <c r="AP33">
        <v>1.3049999999999999</v>
      </c>
      <c r="AQ33" s="6">
        <f t="shared" si="7"/>
        <v>0.27741969133803029</v>
      </c>
      <c r="AR33" s="6">
        <f t="shared" si="10"/>
        <v>0.37671372806537506</v>
      </c>
      <c r="AS33" s="6">
        <f t="shared" si="12"/>
        <v>0.41554075584730144</v>
      </c>
      <c r="AT33" s="6">
        <f t="shared" si="14"/>
        <v>0.34947930939983407</v>
      </c>
      <c r="AU33" s="6">
        <f t="shared" si="15"/>
        <v>0.38079350859308253</v>
      </c>
      <c r="AV33" s="6">
        <f t="shared" si="19"/>
        <v>0.40523427345632429</v>
      </c>
      <c r="AW33" s="6">
        <f t="shared" si="9"/>
        <v>0.43820106624684774</v>
      </c>
      <c r="AX33" s="6">
        <f t="shared" si="8"/>
        <v>0.45582690722504315</v>
      </c>
      <c r="AY33" s="6">
        <f t="shared" si="17"/>
        <v>0.38453998720409471</v>
      </c>
      <c r="BA33" s="6">
        <f t="shared" si="13"/>
        <v>0.4961733921051818</v>
      </c>
      <c r="BB33" s="6">
        <f t="shared" si="11"/>
        <v>0.32483733441207757</v>
      </c>
      <c r="BC33" s="6">
        <f t="shared" si="18"/>
        <v>0.37487739246625468</v>
      </c>
      <c r="BD33" s="6">
        <f t="shared" si="16"/>
        <v>0.43768869845299113</v>
      </c>
      <c r="BF33">
        <v>1.3049999999999999</v>
      </c>
      <c r="BG33">
        <v>0.17371157509841231</v>
      </c>
      <c r="BH33">
        <v>4.4939987596220803E-2</v>
      </c>
      <c r="BI33">
        <v>0.12969536677076032</v>
      </c>
      <c r="BJ33">
        <v>3.37280157335599E-2</v>
      </c>
      <c r="BK33">
        <v>6.2885504515358112E-2</v>
      </c>
      <c r="BL33">
        <v>0.12014966547818408</v>
      </c>
      <c r="BM33">
        <v>0.1636000143120398</v>
      </c>
      <c r="BN33">
        <v>8.8985138252781593E-2</v>
      </c>
      <c r="BO33">
        <v>2.2996801023673272E-2</v>
      </c>
      <c r="BP33">
        <v>0.23266846117050258</v>
      </c>
      <c r="BQ33">
        <v>0.18523735950801237</v>
      </c>
      <c r="BR33">
        <v>0</v>
      </c>
      <c r="BS33">
        <v>6.4514696247929784E-2</v>
      </c>
      <c r="BT33">
        <v>8.9221581049997695E-2</v>
      </c>
    </row>
    <row r="34" spans="1:72">
      <c r="A34" s="1">
        <v>0.32600000000000001</v>
      </c>
      <c r="B34" s="27"/>
      <c r="C34" s="1" t="s">
        <v>60</v>
      </c>
      <c r="E34">
        <v>4.41174</v>
      </c>
      <c r="F34">
        <v>32056.690999999999</v>
      </c>
      <c r="H34">
        <v>32938.523000000001</v>
      </c>
      <c r="I34">
        <v>9076.5709999999999</v>
      </c>
      <c r="J34">
        <v>13306.315000000001</v>
      </c>
      <c r="K34">
        <v>55727.531000000003</v>
      </c>
      <c r="L34">
        <v>21077.143</v>
      </c>
      <c r="M34">
        <v>20900.030999999999</v>
      </c>
      <c r="O34" s="7">
        <v>4.41174</v>
      </c>
      <c r="P34" s="8">
        <f>(F34 - MIN(F$4:F$100)) / (MAX(F$4:F$100) - MIN(F$4:F$100))</f>
        <v>0.1742156975925217</v>
      </c>
      <c r="Q34" s="8"/>
      <c r="R34" s="8">
        <f t="shared" si="20"/>
        <v>0.38396901096529029</v>
      </c>
      <c r="S34" s="8">
        <f t="shared" si="21"/>
        <v>0</v>
      </c>
      <c r="T34" s="8">
        <f t="shared" si="22"/>
        <v>1</v>
      </c>
      <c r="U34" s="8">
        <f t="shared" si="5"/>
        <v>0.73790640921491191</v>
      </c>
      <c r="V34" s="8">
        <f t="shared" si="6"/>
        <v>0.51510126921370858</v>
      </c>
      <c r="Z34">
        <v>1.35</v>
      </c>
      <c r="AA34">
        <v>732.06539999999995</v>
      </c>
      <c r="AB34">
        <v>733.55700000000002</v>
      </c>
      <c r="AC34">
        <v>2965.7339999999999</v>
      </c>
      <c r="AD34">
        <v>2976.6390000000001</v>
      </c>
      <c r="AE34">
        <v>3080.3519999999999</v>
      </c>
      <c r="AF34">
        <v>723.18709999999999</v>
      </c>
      <c r="AG34">
        <v>735.93399999999997</v>
      </c>
      <c r="AH34">
        <v>735.41560000000004</v>
      </c>
      <c r="AI34">
        <v>3195.462</v>
      </c>
      <c r="AJ34">
        <v>701.4271</v>
      </c>
      <c r="AK34">
        <v>703.77719999999999</v>
      </c>
      <c r="AL34">
        <v>796.26829999999995</v>
      </c>
      <c r="AM34">
        <v>751.53060000000005</v>
      </c>
      <c r="AN34">
        <v>750.9932</v>
      </c>
      <c r="AP34">
        <v>1.35</v>
      </c>
      <c r="AQ34" s="6">
        <f t="shared" si="7"/>
        <v>0.27752675125314907</v>
      </c>
      <c r="AR34" s="6">
        <f t="shared" si="10"/>
        <v>0.37524716354748189</v>
      </c>
      <c r="AS34" s="6">
        <f t="shared" si="12"/>
        <v>0.43791345357211098</v>
      </c>
      <c r="AT34" s="6">
        <f t="shared" si="14"/>
        <v>0.45783695774829442</v>
      </c>
      <c r="AU34" s="6">
        <f t="shared" si="15"/>
        <v>0.40874376585352495</v>
      </c>
      <c r="AV34" s="6">
        <f t="shared" si="19"/>
        <v>0.38367465531657191</v>
      </c>
      <c r="AW34" s="6">
        <f t="shared" si="9"/>
        <v>0.4280529366513417</v>
      </c>
      <c r="AX34" s="6">
        <f t="shared" si="8"/>
        <v>0.36532161432294663</v>
      </c>
      <c r="AY34" s="6">
        <f t="shared" si="17"/>
        <v>0.35077415227127334</v>
      </c>
      <c r="BA34" s="6">
        <f t="shared" si="13"/>
        <v>0.47932571419915759</v>
      </c>
      <c r="BB34" s="6">
        <f t="shared" si="11"/>
        <v>0.35385051840215953</v>
      </c>
      <c r="BC34" s="6">
        <f t="shared" si="18"/>
        <v>0.37268988899622801</v>
      </c>
      <c r="BD34" s="6">
        <f t="shared" si="16"/>
        <v>0.34227835841975685</v>
      </c>
      <c r="BF34">
        <v>1.35</v>
      </c>
      <c r="BG34">
        <v>2.2592387216505932E-3</v>
      </c>
      <c r="BH34">
        <v>5.2792674473752667E-2</v>
      </c>
      <c r="BI34">
        <v>0.23911159263271931</v>
      </c>
      <c r="BJ34">
        <v>0.12845582190124527</v>
      </c>
      <c r="BK34">
        <v>0.12092442137853163</v>
      </c>
      <c r="BL34">
        <v>0.18280701591702544</v>
      </c>
      <c r="BM34">
        <v>0.22042327853015384</v>
      </c>
      <c r="BN34">
        <v>2.6410045051856533E-2</v>
      </c>
      <c r="BO34">
        <v>3.6522072936660745E-2</v>
      </c>
      <c r="BP34">
        <v>0.33328238527487886</v>
      </c>
      <c r="BQ34">
        <v>0.33386727862098087</v>
      </c>
      <c r="BR34">
        <v>1.7313345013908122E-2</v>
      </c>
      <c r="BS34">
        <v>0.23102775649495849</v>
      </c>
      <c r="BT34">
        <v>0</v>
      </c>
    </row>
    <row r="35" spans="1:72">
      <c r="E35">
        <v>4.5587980000000003</v>
      </c>
      <c r="F35">
        <v>32073.398000000001</v>
      </c>
      <c r="H35">
        <v>33105.718999999997</v>
      </c>
      <c r="I35">
        <v>9275.9009999999998</v>
      </c>
      <c r="J35">
        <v>13043.531000000001</v>
      </c>
      <c r="K35">
        <v>55764.991999999998</v>
      </c>
      <c r="L35">
        <v>21287.636999999999</v>
      </c>
      <c r="M35">
        <v>21134.346000000001</v>
      </c>
      <c r="O35" s="7">
        <v>4.5587980000000003</v>
      </c>
      <c r="P35" s="8">
        <f>(F35 - MIN(F$4:F$100)) / (MAX(F$4:F$100) - MIN(F$4:F$100))</f>
        <v>0.17863936334375907</v>
      </c>
      <c r="Q35" s="8"/>
      <c r="R35" s="8">
        <f t="shared" si="20"/>
        <v>0.45823289480171409</v>
      </c>
      <c r="S35" s="8">
        <f t="shared" si="21"/>
        <v>4.0198416787784894E-2</v>
      </c>
      <c r="T35" s="8">
        <f t="shared" si="22"/>
        <v>0.94133507880285927</v>
      </c>
      <c r="U35" s="8">
        <f t="shared" si="5"/>
        <v>0.9099373805760459</v>
      </c>
      <c r="V35" s="8">
        <f t="shared" si="6"/>
        <v>0.6852069777352211</v>
      </c>
      <c r="Z35">
        <v>1.395</v>
      </c>
      <c r="AA35">
        <v>735.67679999999996</v>
      </c>
      <c r="AB35">
        <v>735.80150000000003</v>
      </c>
      <c r="AC35">
        <v>2945.0650000000001</v>
      </c>
      <c r="AD35">
        <v>3016.1060000000002</v>
      </c>
      <c r="AE35">
        <v>3140.9209999999998</v>
      </c>
      <c r="AF35">
        <v>712.07730000000004</v>
      </c>
      <c r="AG35">
        <v>736.26030000000003</v>
      </c>
      <c r="AH35">
        <v>736.47320000000002</v>
      </c>
      <c r="AI35">
        <v>3254.0990000000002</v>
      </c>
      <c r="AJ35">
        <v>706.22329999999999</v>
      </c>
      <c r="AK35">
        <v>713.2971</v>
      </c>
      <c r="AL35">
        <v>788.64469999999994</v>
      </c>
      <c r="AM35">
        <v>755.41539999999998</v>
      </c>
      <c r="AN35">
        <v>756.16250000000002</v>
      </c>
      <c r="AP35">
        <v>1.395</v>
      </c>
      <c r="AQ35" s="6">
        <f t="shared" si="7"/>
        <v>0.37666423265492044</v>
      </c>
      <c r="AR35" s="6">
        <f t="shared" si="10"/>
        <v>0.37767684506220206</v>
      </c>
      <c r="AS35" s="6">
        <f t="shared" si="12"/>
        <v>0.41981390606079927</v>
      </c>
      <c r="AT35" s="6">
        <f t="shared" si="14"/>
        <v>0.47614173101413643</v>
      </c>
      <c r="AU35" s="6">
        <f t="shared" si="15"/>
        <v>0.37668832528429136</v>
      </c>
      <c r="AV35" s="6">
        <f t="shared" si="19"/>
        <v>0.34267738001956544</v>
      </c>
      <c r="AW35" s="6">
        <f t="shared" si="9"/>
        <v>0.45235656654203182</v>
      </c>
      <c r="AX35" s="6">
        <f t="shared" si="8"/>
        <v>0.36945123230076732</v>
      </c>
      <c r="AY35" s="6">
        <f t="shared" si="17"/>
        <v>0.36424568138195823</v>
      </c>
      <c r="BA35" s="6">
        <f t="shared" si="13"/>
        <v>0.45616157714562516</v>
      </c>
      <c r="BB35" s="6">
        <f t="shared" si="11"/>
        <v>0.30864563987926996</v>
      </c>
      <c r="BC35" s="6">
        <f t="shared" si="18"/>
        <v>0.30039123370013704</v>
      </c>
      <c r="BD35" s="6">
        <f t="shared" si="16"/>
        <v>0.21854353225161213</v>
      </c>
      <c r="BF35">
        <v>1.395</v>
      </c>
      <c r="BG35">
        <v>2.1022175128060514E-2</v>
      </c>
      <c r="BH35">
        <v>0.1587738499142678</v>
      </c>
      <c r="BI35">
        <v>0.36601555031546817</v>
      </c>
      <c r="BJ35">
        <v>0.20204568536101752</v>
      </c>
      <c r="BK35">
        <v>0.18263260325600106</v>
      </c>
      <c r="BL35">
        <v>0.1793466585682873</v>
      </c>
      <c r="BM35">
        <v>0.38078295794049932</v>
      </c>
      <c r="BN35">
        <v>0.23655882510742773</v>
      </c>
      <c r="BO35">
        <v>0.10618554062699985</v>
      </c>
      <c r="BP35">
        <v>0.46903631747433472</v>
      </c>
      <c r="BQ35">
        <v>0.352409570117241</v>
      </c>
      <c r="BR35">
        <v>0.19780188027497381</v>
      </c>
      <c r="BS35">
        <v>0.18827705416199247</v>
      </c>
      <c r="BT35">
        <v>0.18255921875630576</v>
      </c>
    </row>
    <row r="36" spans="1:72">
      <c r="E36">
        <v>4.7058559999999998</v>
      </c>
      <c r="F36">
        <v>32067.24</v>
      </c>
      <c r="H36">
        <v>33010.277000000002</v>
      </c>
      <c r="I36">
        <v>10868.353999999999</v>
      </c>
      <c r="J36">
        <v>11641.046</v>
      </c>
      <c r="K36">
        <v>55730.093999999997</v>
      </c>
      <c r="L36">
        <v>21397.835999999999</v>
      </c>
      <c r="M36">
        <v>21389.127</v>
      </c>
      <c r="O36" s="7">
        <v>4.7058559999999998</v>
      </c>
      <c r="P36" s="8">
        <f>(F36 - MIN(F$4:F$100)) / (MAX(F$4:F$100) - MIN(F$4:F$100))</f>
        <v>0.17700885315664505</v>
      </c>
      <c r="Q36" s="8"/>
      <c r="R36" s="8">
        <f t="shared" si="20"/>
        <v>0.41584017248110966</v>
      </c>
      <c r="S36" s="8">
        <f t="shared" si="21"/>
        <v>0.36134470389438411</v>
      </c>
      <c r="T36" s="8">
        <f t="shared" si="22"/>
        <v>0.62823887810124823</v>
      </c>
      <c r="U36" s="8">
        <f t="shared" ref="U36:U69" si="23">(L36 - MIN(L$4:L$100)) / (MAX(L$4:L$100) - MIN(L$4:L$100))</f>
        <v>1</v>
      </c>
      <c r="V36" s="8">
        <f t="shared" ref="V36:V69" si="24">(M36 - MIN(M$4:M$100)) / (MAX(M$4:M$100) - MIN(M$4:M$100))</f>
        <v>0.87017039246675287</v>
      </c>
      <c r="Z36">
        <v>1.44</v>
      </c>
      <c r="AA36">
        <v>735.51509999999996</v>
      </c>
      <c r="AB36">
        <v>738.86659999999995</v>
      </c>
      <c r="AC36">
        <v>2931.1559999999999</v>
      </c>
      <c r="AD36">
        <v>3046.348</v>
      </c>
      <c r="AE36">
        <v>3181.9940000000001</v>
      </c>
      <c r="AF36">
        <v>698.38829999999996</v>
      </c>
      <c r="AG36">
        <v>734.3492</v>
      </c>
      <c r="AH36">
        <v>737.63980000000004</v>
      </c>
      <c r="AI36">
        <v>3289.0909999999999</v>
      </c>
      <c r="AJ36">
        <v>706.56029999999998</v>
      </c>
      <c r="AK36">
        <v>726.75459999999998</v>
      </c>
      <c r="AL36">
        <v>792.73030000000006</v>
      </c>
      <c r="AM36">
        <v>756.44179999999994</v>
      </c>
      <c r="AN36">
        <v>763.65980000000002</v>
      </c>
      <c r="AP36">
        <v>1.44</v>
      </c>
      <c r="AQ36" s="6">
        <f t="shared" si="7"/>
        <v>0.3722253638664545</v>
      </c>
      <c r="AR36" s="6">
        <f t="shared" si="10"/>
        <v>0.43516289081025833</v>
      </c>
      <c r="AS36" s="6">
        <f t="shared" si="12"/>
        <v>0.4187782805429871</v>
      </c>
      <c r="AT36" s="6">
        <f t="shared" si="14"/>
        <v>0.4510583076749472</v>
      </c>
      <c r="AU36" s="6">
        <f t="shared" si="15"/>
        <v>0.36421145126467774</v>
      </c>
      <c r="AV36" s="6">
        <f t="shared" si="19"/>
        <v>0.3073798804716234</v>
      </c>
      <c r="AW36" s="6">
        <f t="shared" si="9"/>
        <v>0.38228795820884848</v>
      </c>
      <c r="AX36" s="6">
        <f t="shared" si="8"/>
        <v>0.38664605109345523</v>
      </c>
      <c r="AY36" s="6">
        <f t="shared" si="17"/>
        <v>0.35882021753039101</v>
      </c>
      <c r="AZ36" s="6">
        <f t="shared" ref="AZ36:AZ79" si="25">(AJ4 - MIN(AJ$3:AJ$100)) / (MAX(AJ$3:AJ$100) - MIN(AJ$3:AJ$100))</f>
        <v>0.36059903594951626</v>
      </c>
      <c r="BA36" s="6">
        <f t="shared" si="13"/>
        <v>0.48174172195461668</v>
      </c>
      <c r="BB36" s="6">
        <f t="shared" si="11"/>
        <v>0.46105351087107754</v>
      </c>
      <c r="BC36" s="6">
        <f t="shared" si="18"/>
        <v>0.36976581498384509</v>
      </c>
      <c r="BD36" s="6">
        <f t="shared" si="16"/>
        <v>0.30321250518175685</v>
      </c>
      <c r="BF36">
        <v>1.44</v>
      </c>
      <c r="BG36">
        <v>6.8446972400501668E-2</v>
      </c>
      <c r="BH36">
        <v>0.21360585166539117</v>
      </c>
      <c r="BI36">
        <v>0.46655088904467507</v>
      </c>
      <c r="BJ36">
        <v>0.2638232876049833</v>
      </c>
      <c r="BK36">
        <v>0.25152828835137148</v>
      </c>
      <c r="BL36">
        <v>0.28828532261379941</v>
      </c>
      <c r="BM36">
        <v>0.41701924969139609</v>
      </c>
      <c r="BN36">
        <v>0.2946612493882812</v>
      </c>
      <c r="BO36">
        <v>0.19680358285348765</v>
      </c>
      <c r="BP36">
        <v>0.47857492619607594</v>
      </c>
      <c r="BQ36">
        <v>0.47320995789027254</v>
      </c>
      <c r="BR36">
        <v>0.40355250611391447</v>
      </c>
      <c r="BS36">
        <v>0.21273933915927093</v>
      </c>
      <c r="BT36">
        <v>0.2570444365367896</v>
      </c>
    </row>
    <row r="37" spans="1:72">
      <c r="E37">
        <v>4.8529140000000002</v>
      </c>
      <c r="H37">
        <v>32902.733999999997</v>
      </c>
      <c r="I37">
        <v>12735.646000000001</v>
      </c>
      <c r="J37">
        <v>10164.743</v>
      </c>
      <c r="K37">
        <v>55815.211000000003</v>
      </c>
      <c r="L37">
        <v>21265.184000000001</v>
      </c>
      <c r="M37">
        <v>21567.963</v>
      </c>
      <c r="O37" s="7">
        <v>4.8529140000000002</v>
      </c>
      <c r="P37" s="8"/>
      <c r="Q37" s="8"/>
      <c r="R37" s="8">
        <f t="shared" si="20"/>
        <v>0.36807251739712987</v>
      </c>
      <c r="S37" s="8">
        <f t="shared" si="21"/>
        <v>0.73791713193078856</v>
      </c>
      <c r="T37" s="8">
        <f t="shared" si="22"/>
        <v>0.29866326026263312</v>
      </c>
      <c r="U37" s="8">
        <f t="shared" si="23"/>
        <v>0.89158715966727331</v>
      </c>
      <c r="V37" s="8">
        <f t="shared" si="24"/>
        <v>1</v>
      </c>
      <c r="Z37">
        <v>1.4850000000000001</v>
      </c>
      <c r="AA37">
        <v>733.10019999999997</v>
      </c>
      <c r="AB37">
        <v>733.67989999999998</v>
      </c>
      <c r="AC37">
        <v>2901.931</v>
      </c>
      <c r="AD37">
        <v>3083.8389999999999</v>
      </c>
      <c r="AE37">
        <v>3193.6309999999999</v>
      </c>
      <c r="AF37">
        <v>690.96950000000004</v>
      </c>
      <c r="AG37">
        <v>739.67129999999997</v>
      </c>
      <c r="AH37">
        <v>738.22180000000003</v>
      </c>
      <c r="AI37">
        <v>3279.5059999999999</v>
      </c>
      <c r="AJ37">
        <v>699.25559999999996</v>
      </c>
      <c r="AK37">
        <v>739.18809999999996</v>
      </c>
      <c r="AL37">
        <v>793.88430000000005</v>
      </c>
      <c r="AM37">
        <v>752.12019999999995</v>
      </c>
      <c r="AN37">
        <v>766.75490000000002</v>
      </c>
      <c r="AP37">
        <v>1.4850000000000001</v>
      </c>
      <c r="AQ37" s="6">
        <f t="shared" si="7"/>
        <v>0.30593331539850954</v>
      </c>
      <c r="AR37" s="6">
        <f t="shared" si="10"/>
        <v>0.41820072233774774</v>
      </c>
      <c r="AS37" s="6">
        <f t="shared" si="12"/>
        <v>0.40135427952329333</v>
      </c>
      <c r="AT37" s="6">
        <f t="shared" si="14"/>
        <v>0.45437106056453685</v>
      </c>
      <c r="AU37" s="6">
        <f t="shared" si="15"/>
        <v>0.35601481435715787</v>
      </c>
      <c r="AV37" s="6">
        <f t="shared" si="19"/>
        <v>0.30744170016521266</v>
      </c>
      <c r="AW37" s="6">
        <f t="shared" si="9"/>
        <v>0.48582213714510714</v>
      </c>
      <c r="AX37" s="6">
        <f t="shared" si="8"/>
        <v>0.40561302878213756</v>
      </c>
      <c r="AY37" s="6">
        <f t="shared" si="17"/>
        <v>0.34745233525271985</v>
      </c>
      <c r="AZ37" s="6">
        <f t="shared" si="25"/>
        <v>0.31101242283492053</v>
      </c>
      <c r="BA37" s="6">
        <f t="shared" si="13"/>
        <v>0.50060589536186961</v>
      </c>
      <c r="BB37" s="6">
        <f t="shared" si="11"/>
        <v>0.45046744192766125</v>
      </c>
      <c r="BC37" s="6">
        <f t="shared" si="18"/>
        <v>0.19116781593879545</v>
      </c>
      <c r="BD37" s="6">
        <f t="shared" si="16"/>
        <v>0.24458621157705068</v>
      </c>
      <c r="BF37">
        <v>1.4850000000000001</v>
      </c>
      <c r="BG37">
        <v>0.13429705557782184</v>
      </c>
      <c r="BH37">
        <v>0.25666885556893221</v>
      </c>
      <c r="BI37">
        <v>0.51832579185520355</v>
      </c>
      <c r="BJ37">
        <v>0.34359534441345752</v>
      </c>
      <c r="BK37">
        <v>0.30478926611267304</v>
      </c>
      <c r="BL37">
        <v>0.37814952020190296</v>
      </c>
      <c r="BM37">
        <v>0.51465418537667651</v>
      </c>
      <c r="BN37">
        <v>0.298444564756149</v>
      </c>
      <c r="BO37">
        <v>0.25134229046705053</v>
      </c>
      <c r="BP37">
        <v>0.2718192136450211</v>
      </c>
      <c r="BQ37">
        <v>0.50463699294131747</v>
      </c>
      <c r="BR37">
        <v>0.45404516547628049</v>
      </c>
      <c r="BS37">
        <v>0.22456888415114784</v>
      </c>
      <c r="BT37">
        <v>0.19667927407727756</v>
      </c>
    </row>
    <row r="38" spans="1:72">
      <c r="E38">
        <v>4.9999719999999996</v>
      </c>
      <c r="H38">
        <v>32949.690999999999</v>
      </c>
      <c r="I38">
        <v>14035.224</v>
      </c>
      <c r="J38">
        <v>9299.0020000000004</v>
      </c>
      <c r="K38">
        <v>55737.343999999997</v>
      </c>
      <c r="L38">
        <v>21013.886999999999</v>
      </c>
      <c r="M38">
        <v>21371.145</v>
      </c>
      <c r="O38" s="7">
        <v>4.9999719999999996</v>
      </c>
      <c r="P38" s="8"/>
      <c r="Q38" s="8"/>
      <c r="R38" s="8">
        <f t="shared" si="20"/>
        <v>0.3889295306827778</v>
      </c>
      <c r="S38" s="8">
        <f t="shared" si="21"/>
        <v>1</v>
      </c>
      <c r="T38" s="8">
        <f t="shared" si="22"/>
        <v>0.10539187561922288</v>
      </c>
      <c r="U38" s="8">
        <f t="shared" si="23"/>
        <v>0.6862090158240306</v>
      </c>
      <c r="V38" s="8">
        <f t="shared" si="24"/>
        <v>0.85711599624528267</v>
      </c>
      <c r="Z38">
        <v>1.53</v>
      </c>
      <c r="AA38">
        <v>735.88130000000001</v>
      </c>
      <c r="AB38">
        <v>724.07159999999999</v>
      </c>
      <c r="AC38">
        <v>2871.5430000000001</v>
      </c>
      <c r="AD38">
        <v>3092.5590000000002</v>
      </c>
      <c r="AE38">
        <v>3186.491</v>
      </c>
      <c r="AF38">
        <v>682.19910000000004</v>
      </c>
      <c r="AG38">
        <v>739.13620000000003</v>
      </c>
      <c r="AH38">
        <v>735.88289999999995</v>
      </c>
      <c r="AI38">
        <v>3230.692</v>
      </c>
      <c r="AJ38">
        <v>703.95090000000005</v>
      </c>
      <c r="AK38">
        <v>742.66849999999999</v>
      </c>
      <c r="AL38">
        <v>787.36699999999996</v>
      </c>
      <c r="AM38">
        <v>747.5163</v>
      </c>
      <c r="AN38">
        <v>764.99339999999995</v>
      </c>
      <c r="AP38">
        <v>1.53</v>
      </c>
      <c r="AQ38" s="6">
        <f t="shared" si="7"/>
        <v>0.382278015383687</v>
      </c>
      <c r="AR38" s="6">
        <f t="shared" si="10"/>
        <v>0.40926270475356602</v>
      </c>
      <c r="AS38" s="6">
        <f t="shared" si="12"/>
        <v>0.40136065260340426</v>
      </c>
      <c r="AT38" s="6">
        <f t="shared" si="14"/>
        <v>0.43705769509776987</v>
      </c>
      <c r="AU38" s="6">
        <f t="shared" si="15"/>
        <v>0.35425741146911438</v>
      </c>
      <c r="AV38" s="6">
        <f t="shared" si="19"/>
        <v>0.36743462181029651</v>
      </c>
      <c r="AW38" s="6">
        <f t="shared" si="9"/>
        <v>0.46281777197345059</v>
      </c>
      <c r="AX38" s="6">
        <f t="shared" si="8"/>
        <v>0.41507538178643455</v>
      </c>
      <c r="AY38" s="6">
        <f t="shared" si="17"/>
        <v>0.3434165067178504</v>
      </c>
      <c r="AZ38" s="6">
        <f t="shared" si="25"/>
        <v>0.34397298620722844</v>
      </c>
      <c r="BA38" s="6">
        <f t="shared" si="13"/>
        <v>0.4907619891544715</v>
      </c>
      <c r="BB38" s="6">
        <f t="shared" si="11"/>
        <v>0.38237774141096759</v>
      </c>
      <c r="BC38" s="6">
        <f t="shared" si="18"/>
        <v>0.2205566104430163</v>
      </c>
      <c r="BD38" s="6">
        <f t="shared" si="16"/>
        <v>0.35416429742727934</v>
      </c>
      <c r="BF38">
        <v>1.53</v>
      </c>
      <c r="BG38">
        <v>0.3528941863720953</v>
      </c>
      <c r="BH38">
        <v>0.42624493816351167</v>
      </c>
      <c r="BI38">
        <v>0.5014180103243896</v>
      </c>
      <c r="BJ38">
        <v>0.35383586155755709</v>
      </c>
      <c r="BK38">
        <v>0.35584662540888806</v>
      </c>
      <c r="BL38">
        <v>0.3315050158953885</v>
      </c>
      <c r="BM38">
        <v>0.48626267957135416</v>
      </c>
      <c r="BN38">
        <v>0.35875974890622131</v>
      </c>
      <c r="BO38">
        <v>0.28048624440179121</v>
      </c>
      <c r="BP38">
        <v>0.40471722412334094</v>
      </c>
      <c r="BQ38">
        <v>0.47042851949468206</v>
      </c>
      <c r="BR38">
        <v>0.57226502473147278</v>
      </c>
      <c r="BS38">
        <v>2.0727613252345633E-2</v>
      </c>
      <c r="BT38">
        <v>0.31487466570796258</v>
      </c>
    </row>
    <row r="39" spans="1:72">
      <c r="E39">
        <v>5.14703</v>
      </c>
      <c r="H39">
        <v>33112.546999999999</v>
      </c>
      <c r="I39">
        <v>13601.353999999999</v>
      </c>
      <c r="J39">
        <v>8985.06</v>
      </c>
      <c r="K39">
        <v>55750.75</v>
      </c>
      <c r="L39">
        <v>20697.518</v>
      </c>
      <c r="M39">
        <v>20956.263999999999</v>
      </c>
      <c r="O39" s="7">
        <v>5.14703</v>
      </c>
      <c r="P39" s="8"/>
      <c r="Q39" s="8"/>
      <c r="R39" s="8">
        <f t="shared" si="20"/>
        <v>0.46126570538830236</v>
      </c>
      <c r="S39" s="8">
        <f t="shared" si="21"/>
        <v>0.91250244774135214</v>
      </c>
      <c r="T39" s="8">
        <f t="shared" si="22"/>
        <v>3.5306243729637324E-2</v>
      </c>
      <c r="U39" s="8">
        <f t="shared" si="23"/>
        <v>0.42764931161131814</v>
      </c>
      <c r="V39" s="8">
        <f t="shared" si="24"/>
        <v>0.55592475173633904</v>
      </c>
      <c r="Z39">
        <v>1.575</v>
      </c>
      <c r="AA39">
        <v>737.36180000000002</v>
      </c>
      <c r="AB39">
        <v>721.87990000000002</v>
      </c>
      <c r="AC39">
        <v>2849.5709999999999</v>
      </c>
      <c r="AD39">
        <v>3089.4769999999999</v>
      </c>
      <c r="AE39">
        <v>3155.3809999999999</v>
      </c>
      <c r="AF39">
        <v>683.39210000000003</v>
      </c>
      <c r="AG39">
        <v>729.05589999999995</v>
      </c>
      <c r="AH39">
        <v>731.87509999999997</v>
      </c>
      <c r="AI39">
        <v>3166.703</v>
      </c>
      <c r="AJ39">
        <v>707.05319999999995</v>
      </c>
      <c r="AK39">
        <v>745.16520000000003</v>
      </c>
      <c r="AL39">
        <v>786.30439999999999</v>
      </c>
      <c r="AM39">
        <v>744.39089999999999</v>
      </c>
      <c r="AN39">
        <v>762.34090000000003</v>
      </c>
      <c r="AP39">
        <v>1.575</v>
      </c>
      <c r="AQ39" s="6">
        <f t="shared" si="7"/>
        <v>0.42291960623912339</v>
      </c>
      <c r="AR39" s="6">
        <f t="shared" si="10"/>
        <v>0.36185108168253621</v>
      </c>
      <c r="AS39" s="6">
        <f t="shared" si="12"/>
        <v>0.37711108278631122</v>
      </c>
      <c r="AT39" s="6">
        <f t="shared" si="14"/>
        <v>0.38877291119242829</v>
      </c>
      <c r="AU39" s="6">
        <f t="shared" si="15"/>
        <v>0.37132344107723325</v>
      </c>
      <c r="AV39" s="6">
        <f t="shared" si="19"/>
        <v>0.41854559897873977</v>
      </c>
      <c r="AW39" s="6">
        <f t="shared" si="9"/>
        <v>0.48880753886613032</v>
      </c>
      <c r="AX39" s="6">
        <f t="shared" si="8"/>
        <v>0.37704875387964559</v>
      </c>
      <c r="AY39" s="6">
        <f t="shared" si="17"/>
        <v>0.38177351247600738</v>
      </c>
      <c r="AZ39" s="6">
        <f t="shared" si="25"/>
        <v>0.51644348586615862</v>
      </c>
      <c r="BA39" s="6">
        <f t="shared" si="13"/>
        <v>0.49083583265170033</v>
      </c>
      <c r="BB39" s="6">
        <f t="shared" si="11"/>
        <v>0.38061514779780875</v>
      </c>
      <c r="BC39" s="6">
        <f t="shared" si="18"/>
        <v>0.38880930965943944</v>
      </c>
      <c r="BD39" s="6">
        <f t="shared" si="16"/>
        <v>0.37641374806944955</v>
      </c>
      <c r="BF39">
        <v>1.575</v>
      </c>
      <c r="BG39">
        <v>0.34597372365365386</v>
      </c>
      <c r="BH39">
        <v>0.29459705957462312</v>
      </c>
      <c r="BI39">
        <v>0.45448983493722545</v>
      </c>
      <c r="BJ39">
        <v>0.40049247980913377</v>
      </c>
      <c r="BK39">
        <v>0.37553846206652775</v>
      </c>
      <c r="BL39">
        <v>0.31785986402758448</v>
      </c>
      <c r="BM39">
        <v>0.5040028981877388</v>
      </c>
      <c r="BN39">
        <v>0.37878677026479907</v>
      </c>
      <c r="BO39">
        <v>0.34431989763275783</v>
      </c>
      <c r="BP39">
        <v>0.49252620286950632</v>
      </c>
      <c r="BQ39">
        <v>0.47419075100730046</v>
      </c>
      <c r="BR39">
        <v>0.47423224731999064</v>
      </c>
      <c r="BS39">
        <v>0.10267571278930787</v>
      </c>
      <c r="BT39">
        <v>0.46378273677414084</v>
      </c>
    </row>
    <row r="40" spans="1:72">
      <c r="E40">
        <v>5.2940880000000003</v>
      </c>
      <c r="H40">
        <v>32975.468999999997</v>
      </c>
      <c r="I40">
        <v>11798.94</v>
      </c>
      <c r="J40">
        <v>9252.6280000000006</v>
      </c>
      <c r="K40">
        <v>55766.358999999997</v>
      </c>
      <c r="L40">
        <v>20546.488000000001</v>
      </c>
      <c r="M40">
        <v>20652.938999999998</v>
      </c>
      <c r="O40" s="7">
        <v>5.2940880000000003</v>
      </c>
      <c r="P40" s="8"/>
      <c r="Q40" s="8"/>
      <c r="R40" s="8">
        <f t="shared" si="20"/>
        <v>0.40037941224415041</v>
      </c>
      <c r="S40" s="8">
        <f t="shared" si="21"/>
        <v>0.54901381484044165</v>
      </c>
      <c r="T40" s="8">
        <f t="shared" si="22"/>
        <v>9.5039163674826718E-2</v>
      </c>
      <c r="U40" s="8">
        <f t="shared" si="23"/>
        <v>0.30421663607343097</v>
      </c>
      <c r="V40" s="8">
        <f t="shared" si="24"/>
        <v>0.33571983938635125</v>
      </c>
      <c r="Z40">
        <v>1.62</v>
      </c>
      <c r="AA40">
        <v>731.89589999999998</v>
      </c>
      <c r="AB40">
        <v>716.17949999999996</v>
      </c>
      <c r="AC40">
        <v>2855.6869999999999</v>
      </c>
      <c r="AD40">
        <v>3054.7350000000001</v>
      </c>
      <c r="AE40">
        <v>3091.076</v>
      </c>
      <c r="AF40">
        <v>687.77110000000005</v>
      </c>
      <c r="AG40">
        <v>732.32839999999999</v>
      </c>
      <c r="AH40">
        <v>731.92100000000005</v>
      </c>
      <c r="AI40">
        <v>3086.0129999999999</v>
      </c>
      <c r="AJ40">
        <v>704.55420000000004</v>
      </c>
      <c r="AK40">
        <v>742.90200000000004</v>
      </c>
      <c r="AL40">
        <v>785.19849999999997</v>
      </c>
      <c r="AM40">
        <v>738.07249999999999</v>
      </c>
      <c r="AN40">
        <v>757.93619999999999</v>
      </c>
      <c r="AP40">
        <v>1.62</v>
      </c>
      <c r="AQ40" s="6">
        <f t="shared" si="7"/>
        <v>0.27287376263444235</v>
      </c>
      <c r="AR40" s="6">
        <f t="shared" si="10"/>
        <v>0.33274597789208732</v>
      </c>
      <c r="AS40" s="6">
        <f t="shared" si="12"/>
        <v>0.3164552928430307</v>
      </c>
      <c r="AT40" s="6">
        <f t="shared" si="14"/>
        <v>0.37698886076765448</v>
      </c>
      <c r="AU40" s="6">
        <f t="shared" si="15"/>
        <v>0.29518190149619539</v>
      </c>
      <c r="AV40" s="6">
        <f t="shared" si="19"/>
        <v>0.44872751888205381</v>
      </c>
      <c r="AW40" s="6">
        <f t="shared" si="9"/>
        <v>0.45306098717283605</v>
      </c>
      <c r="AX40" s="6">
        <f t="shared" si="8"/>
        <v>0.31188858485795912</v>
      </c>
      <c r="AY40" s="6">
        <f t="shared" si="17"/>
        <v>0.38807165706973801</v>
      </c>
      <c r="AZ40" s="6">
        <f t="shared" si="25"/>
        <v>0.47861738291145361</v>
      </c>
      <c r="BA40" s="6">
        <f t="shared" si="13"/>
        <v>0.46855024387288202</v>
      </c>
      <c r="BB40" s="6">
        <f t="shared" si="11"/>
        <v>0.26572609137642578</v>
      </c>
      <c r="BC40" s="6">
        <f t="shared" si="18"/>
        <v>0.28474188569461684</v>
      </c>
      <c r="BD40" s="6">
        <f t="shared" si="16"/>
        <v>0.30475327505309951</v>
      </c>
      <c r="BF40">
        <v>1.62</v>
      </c>
      <c r="BG40">
        <v>0.27933304418005955</v>
      </c>
      <c r="BH40">
        <v>0.30864251577833873</v>
      </c>
      <c r="BI40">
        <v>0.45232936078006564</v>
      </c>
      <c r="BJ40">
        <v>0.45971902052133495</v>
      </c>
      <c r="BK40">
        <v>0.38169966945723094</v>
      </c>
      <c r="BL40">
        <v>0.33703942396409547</v>
      </c>
      <c r="BM40">
        <v>0.47673622913573305</v>
      </c>
      <c r="BN40">
        <v>0.32301254005648206</v>
      </c>
      <c r="BO40">
        <v>0.38878566858605279</v>
      </c>
      <c r="BP40">
        <v>0.42179331504864231</v>
      </c>
      <c r="BQ40">
        <v>0.43995387621557591</v>
      </c>
      <c r="BR40">
        <v>0.49430112243852603</v>
      </c>
      <c r="BS40">
        <v>0.18575272697661974</v>
      </c>
      <c r="BT40">
        <v>0.36463786405273907</v>
      </c>
    </row>
    <row r="41" spans="1:72">
      <c r="E41">
        <v>5.4411459999999998</v>
      </c>
      <c r="H41">
        <v>32747.603999999999</v>
      </c>
      <c r="I41">
        <v>10341.302</v>
      </c>
      <c r="J41">
        <v>9246.5769999999993</v>
      </c>
      <c r="K41">
        <v>55780.847999999998</v>
      </c>
      <c r="L41">
        <v>20560.879000000001</v>
      </c>
      <c r="M41">
        <v>20550.115000000002</v>
      </c>
      <c r="O41" s="7">
        <v>5.4411459999999998</v>
      </c>
      <c r="P41" s="8"/>
      <c r="Q41" s="8"/>
      <c r="R41" s="8">
        <f t="shared" si="20"/>
        <v>0.29916802028269845</v>
      </c>
      <c r="S41" s="8">
        <f t="shared" si="21"/>
        <v>0.25505535475057434</v>
      </c>
      <c r="T41" s="8">
        <f t="shared" si="22"/>
        <v>9.36883149238983E-2</v>
      </c>
      <c r="U41" s="8">
        <f t="shared" si="23"/>
        <v>0.31597800556072292</v>
      </c>
      <c r="V41" s="8">
        <f t="shared" si="24"/>
        <v>0.26107267905510789</v>
      </c>
      <c r="Z41">
        <v>1.665</v>
      </c>
      <c r="AA41">
        <v>730.33749999999998</v>
      </c>
      <c r="AB41">
        <v>718.12090000000001</v>
      </c>
      <c r="AC41">
        <v>2890.8710000000001</v>
      </c>
      <c r="AD41">
        <v>3015.107</v>
      </c>
      <c r="AE41">
        <v>3021.4209999999998</v>
      </c>
      <c r="AF41">
        <v>691.82529999999997</v>
      </c>
      <c r="AG41">
        <v>727.08720000000005</v>
      </c>
      <c r="AH41">
        <v>737.26980000000003</v>
      </c>
      <c r="AI41">
        <v>3019.6660000000002</v>
      </c>
      <c r="AJ41">
        <v>705.51229999999998</v>
      </c>
      <c r="AK41">
        <v>730.01769999999999</v>
      </c>
      <c r="AL41">
        <v>788.37469999999996</v>
      </c>
      <c r="AM41">
        <v>731.22199999999998</v>
      </c>
      <c r="AN41">
        <v>754.43849999999998</v>
      </c>
      <c r="AP41">
        <v>1.665</v>
      </c>
      <c r="AQ41" s="6">
        <f t="shared" si="7"/>
        <v>0.23009371860262065</v>
      </c>
      <c r="AR41" s="6">
        <f t="shared" si="10"/>
        <v>0.33876545912225114</v>
      </c>
      <c r="AS41" s="6">
        <f t="shared" si="12"/>
        <v>0.41101268242941913</v>
      </c>
      <c r="AT41" s="6">
        <f t="shared" si="14"/>
        <v>0.36249657440394484</v>
      </c>
      <c r="AU41" s="6">
        <f t="shared" si="15"/>
        <v>0.30073556921661709</v>
      </c>
      <c r="AV41" s="6">
        <f t="shared" si="19"/>
        <v>0.37379741377311981</v>
      </c>
      <c r="AW41" s="6">
        <f t="shared" si="9"/>
        <v>0.46282671699733408</v>
      </c>
      <c r="AX41" s="6">
        <f t="shared" si="8"/>
        <v>0.3126348425948971</v>
      </c>
      <c r="AY41" s="6">
        <f t="shared" si="17"/>
        <v>0.42389763275751741</v>
      </c>
      <c r="AZ41" s="6">
        <f t="shared" si="25"/>
        <v>0.30841124140605369</v>
      </c>
      <c r="BA41" s="6">
        <f t="shared" si="13"/>
        <v>0.44927330425035478</v>
      </c>
      <c r="BB41" s="6">
        <f t="shared" si="11"/>
        <v>0.45118718954317044</v>
      </c>
      <c r="BC41" s="6">
        <f t="shared" si="18"/>
        <v>0.32298433214519701</v>
      </c>
      <c r="BD41" s="6">
        <f t="shared" si="16"/>
        <v>0.30931322017234636</v>
      </c>
      <c r="BF41">
        <v>1.665</v>
      </c>
      <c r="BG41">
        <v>0.35508479694302908</v>
      </c>
      <c r="BH41">
        <v>0.32781182736857539</v>
      </c>
      <c r="BI41">
        <v>0.40087311197501774</v>
      </c>
      <c r="BJ41">
        <v>0.48977560330791664</v>
      </c>
      <c r="BK41">
        <v>0.37679816296479468</v>
      </c>
      <c r="BL41">
        <v>0.38236562330478907</v>
      </c>
      <c r="BM41">
        <v>0.55896336118217338</v>
      </c>
      <c r="BN41">
        <v>0.4153826643839954</v>
      </c>
      <c r="BO41">
        <v>0.41045681381957766</v>
      </c>
      <c r="BP41">
        <v>0.44891183438484411</v>
      </c>
      <c r="BQ41">
        <v>0.46393407858462798</v>
      </c>
      <c r="BR41">
        <v>0.37036531131711059</v>
      </c>
      <c r="BS41">
        <v>0.30623197900589033</v>
      </c>
      <c r="BT41">
        <v>0.57712470331008736</v>
      </c>
    </row>
    <row r="42" spans="1:72">
      <c r="E42">
        <v>5.5882040000000002</v>
      </c>
      <c r="H42">
        <v>32573.192999999999</v>
      </c>
      <c r="I42">
        <v>9646.2289999999994</v>
      </c>
      <c r="J42">
        <v>9116.0630000000001</v>
      </c>
      <c r="K42">
        <v>55736.690999999999</v>
      </c>
      <c r="L42">
        <v>20510.289000000001</v>
      </c>
      <c r="M42">
        <v>20555.096000000001</v>
      </c>
      <c r="O42" s="7">
        <v>5.5882040000000002</v>
      </c>
      <c r="P42" s="8"/>
      <c r="Q42" s="8"/>
      <c r="R42" s="8">
        <f t="shared" si="20"/>
        <v>0.22169943105930315</v>
      </c>
      <c r="S42" s="8">
        <f t="shared" si="21"/>
        <v>0.1148816019189081</v>
      </c>
      <c r="T42" s="8">
        <f t="shared" si="22"/>
        <v>6.4551862456763323E-2</v>
      </c>
      <c r="U42" s="8">
        <f t="shared" si="23"/>
        <v>0.27463218648198506</v>
      </c>
      <c r="V42" s="8">
        <f t="shared" si="24"/>
        <v>0.26468873664487208</v>
      </c>
      <c r="Z42">
        <v>1.71</v>
      </c>
      <c r="AA42">
        <v>730.52359999999999</v>
      </c>
      <c r="AB42">
        <v>721.60540000000003</v>
      </c>
      <c r="AC42">
        <v>2967.7649999999999</v>
      </c>
      <c r="AD42">
        <v>2952.86</v>
      </c>
      <c r="AE42">
        <v>2966.7829999999999</v>
      </c>
      <c r="AF42">
        <v>691.60140000000001</v>
      </c>
      <c r="AG42">
        <v>727.89859999999999</v>
      </c>
      <c r="AH42">
        <v>730.97670000000005</v>
      </c>
      <c r="AI42">
        <v>2957.4769999999999</v>
      </c>
      <c r="AJ42">
        <v>705.03779999999995</v>
      </c>
      <c r="AK42">
        <v>719.23440000000005</v>
      </c>
      <c r="AL42">
        <v>790.87509999999997</v>
      </c>
      <c r="AM42">
        <v>729.42470000000003</v>
      </c>
      <c r="AN42">
        <v>749.74630000000002</v>
      </c>
      <c r="AP42">
        <v>1.71</v>
      </c>
      <c r="AQ42" s="6">
        <f t="shared" si="7"/>
        <v>0.23520239814209859</v>
      </c>
      <c r="AR42" s="6">
        <f t="shared" si="10"/>
        <v>0.34784028309802628</v>
      </c>
      <c r="AS42" s="6">
        <f t="shared" si="12"/>
        <v>0.43485756165955014</v>
      </c>
      <c r="AT42" s="6">
        <f t="shared" si="14"/>
        <v>0.31693211677655464</v>
      </c>
      <c r="AU42" s="6">
        <f t="shared" si="15"/>
        <v>0.34052426897875021</v>
      </c>
      <c r="AV42" s="6">
        <f t="shared" si="19"/>
        <v>0.31295138035648429</v>
      </c>
      <c r="AW42" s="6">
        <f t="shared" si="9"/>
        <v>0.47012362023006704</v>
      </c>
      <c r="AX42" s="6">
        <f t="shared" si="8"/>
        <v>0.39959744353885585</v>
      </c>
      <c r="AY42" s="6">
        <f t="shared" si="17"/>
        <v>0.40312731925783735</v>
      </c>
      <c r="AZ42" s="6">
        <f t="shared" si="25"/>
        <v>0.45912692010495287</v>
      </c>
      <c r="BA42" s="6">
        <f t="shared" si="13"/>
        <v>0.45236715744190903</v>
      </c>
      <c r="BB42" s="6">
        <f t="shared" si="11"/>
        <v>0.36595488706004203</v>
      </c>
      <c r="BC42" s="6">
        <f t="shared" si="18"/>
        <v>0.2726680509751212</v>
      </c>
      <c r="BD42" s="6">
        <f t="shared" si="16"/>
        <v>0.21168710632412652</v>
      </c>
      <c r="BF42">
        <v>1.71</v>
      </c>
      <c r="BG42">
        <v>0.32520684524626414</v>
      </c>
      <c r="BH42">
        <v>0.35637517784830874</v>
      </c>
      <c r="BI42">
        <v>0.33558727933210203</v>
      </c>
      <c r="BJ42">
        <v>0.4203609369206705</v>
      </c>
      <c r="BK42">
        <v>0.31335317276437391</v>
      </c>
      <c r="BL42">
        <v>0.39626887239333441</v>
      </c>
      <c r="BM42">
        <v>0.47559797484659255</v>
      </c>
      <c r="BN42">
        <v>0.41278458189243911</v>
      </c>
      <c r="BO42">
        <v>0.40732437619961681</v>
      </c>
      <c r="BP42">
        <v>0.43548136008672345</v>
      </c>
      <c r="BQ42">
        <v>0.40733209124784014</v>
      </c>
      <c r="BR42">
        <v>0.43503489725208677</v>
      </c>
      <c r="BS42">
        <v>0.38581120845686706</v>
      </c>
      <c r="BT42">
        <v>0.42406022209097005</v>
      </c>
    </row>
    <row r="43" spans="1:72">
      <c r="E43">
        <v>5.7352619999999996</v>
      </c>
      <c r="H43">
        <v>32744.705000000002</v>
      </c>
      <c r="I43">
        <v>9438.5280000000002</v>
      </c>
      <c r="J43">
        <v>8946.5630000000001</v>
      </c>
      <c r="K43">
        <v>55964.792999999998</v>
      </c>
      <c r="L43">
        <v>20482.572</v>
      </c>
      <c r="M43">
        <v>20558.442999999999</v>
      </c>
      <c r="O43" s="7">
        <v>5.7352619999999996</v>
      </c>
      <c r="P43" s="8"/>
      <c r="Q43" s="8"/>
      <c r="R43" s="8">
        <f t="shared" si="20"/>
        <v>0.29788036388397104</v>
      </c>
      <c r="S43" s="8">
        <f t="shared" si="21"/>
        <v>7.2995025060233157E-2</v>
      </c>
      <c r="T43" s="8">
        <f t="shared" si="22"/>
        <v>2.671202387102228E-2</v>
      </c>
      <c r="U43" s="8">
        <f t="shared" si="23"/>
        <v>0.25197984278944907</v>
      </c>
      <c r="V43" s="8">
        <f t="shared" si="24"/>
        <v>0.26711855892010478</v>
      </c>
      <c r="Z43">
        <v>1.7549999999999999</v>
      </c>
      <c r="AA43">
        <v>734.88980000000004</v>
      </c>
      <c r="AB43">
        <v>722.70510000000002</v>
      </c>
      <c r="AC43">
        <v>3041.26</v>
      </c>
      <c r="AD43">
        <v>2892.7190000000001</v>
      </c>
      <c r="AE43">
        <v>2948.9580000000001</v>
      </c>
      <c r="AF43">
        <v>698.65020000000004</v>
      </c>
      <c r="AG43">
        <v>725.56349999999998</v>
      </c>
      <c r="AH43">
        <v>731.49519999999995</v>
      </c>
      <c r="AI43">
        <v>2927.7840000000001</v>
      </c>
      <c r="AJ43">
        <v>707.68359999999996</v>
      </c>
      <c r="AK43">
        <v>705.69380000000001</v>
      </c>
      <c r="AL43">
        <v>790.24879999999996</v>
      </c>
      <c r="AM43">
        <v>729.62620000000004</v>
      </c>
      <c r="AN43">
        <v>742.18299999999999</v>
      </c>
      <c r="AP43">
        <v>1.7549999999999999</v>
      </c>
      <c r="AQ43" s="6">
        <f t="shared" si="7"/>
        <v>0.35506009080877043</v>
      </c>
      <c r="AR43" s="6">
        <f t="shared" si="10"/>
        <v>0.31698040932472465</v>
      </c>
      <c r="AS43" s="6">
        <f t="shared" si="12"/>
        <v>0.4668695430501571</v>
      </c>
      <c r="AT43" s="6">
        <f t="shared" si="14"/>
        <v>0.32224783582931671</v>
      </c>
      <c r="AU43" s="6">
        <f t="shared" si="15"/>
        <v>0.30294948496425123</v>
      </c>
      <c r="AV43" s="6">
        <f t="shared" si="19"/>
        <v>0.32574960242209583</v>
      </c>
      <c r="AW43" s="6">
        <f t="shared" si="9"/>
        <v>0.42738653237204177</v>
      </c>
      <c r="AX43" s="6">
        <f t="shared" si="8"/>
        <v>0.2972820935537327</v>
      </c>
      <c r="AY43" s="6">
        <f t="shared" si="17"/>
        <v>0.40776711452335263</v>
      </c>
      <c r="AZ43" s="6">
        <f t="shared" si="25"/>
        <v>0.51169682508682413</v>
      </c>
      <c r="BA43" s="6">
        <f t="shared" si="13"/>
        <v>0.49737382229088872</v>
      </c>
      <c r="BB43" s="6">
        <f t="shared" si="11"/>
        <v>0.43828426878633087</v>
      </c>
      <c r="BC43" s="6">
        <f t="shared" si="18"/>
        <v>0.24490785465501272</v>
      </c>
      <c r="BD43" s="6">
        <f t="shared" si="16"/>
        <v>0.54212721623237514</v>
      </c>
      <c r="BF43">
        <v>1.7549999999999999</v>
      </c>
      <c r="BG43">
        <v>0.27919029762656367</v>
      </c>
      <c r="BH43">
        <v>0.34248112071796138</v>
      </c>
      <c r="BI43">
        <v>0.39269326365432433</v>
      </c>
      <c r="BJ43">
        <v>0.40201586252478388</v>
      </c>
      <c r="BK43">
        <v>0.34050367441365642</v>
      </c>
      <c r="BL43">
        <v>0.35865931630509945</v>
      </c>
      <c r="BM43">
        <v>0.42742902123548654</v>
      </c>
      <c r="BN43">
        <v>0.36217725165794484</v>
      </c>
      <c r="BO43">
        <v>0.37541906589891277</v>
      </c>
      <c r="BP43">
        <v>0.5103693451193162</v>
      </c>
      <c r="BQ43">
        <v>0.37431079402587197</v>
      </c>
      <c r="BR43">
        <v>0.35768304311393168</v>
      </c>
      <c r="BS43">
        <v>0.17021071839686472</v>
      </c>
      <c r="BT43">
        <v>0.29676328272026342</v>
      </c>
    </row>
    <row r="44" spans="1:72">
      <c r="E44">
        <v>5.88232</v>
      </c>
      <c r="H44">
        <v>32812.991999999998</v>
      </c>
      <c r="I44">
        <v>9484.6509999999998</v>
      </c>
      <c r="J44">
        <v>8826.9089999999997</v>
      </c>
      <c r="K44">
        <v>56206.398000000001</v>
      </c>
      <c r="L44">
        <v>20499.370999999999</v>
      </c>
      <c r="M44">
        <v>20503.436000000002</v>
      </c>
      <c r="O44" s="7">
        <v>5.88232</v>
      </c>
      <c r="P44" s="8"/>
      <c r="Q44" s="8"/>
      <c r="R44" s="8">
        <f t="shared" si="20"/>
        <v>0.32821157895812197</v>
      </c>
      <c r="S44" s="8">
        <f t="shared" si="21"/>
        <v>8.229654303295672E-2</v>
      </c>
      <c r="T44" s="8">
        <f t="shared" si="22"/>
        <v>0</v>
      </c>
      <c r="U44" s="8">
        <f t="shared" si="23"/>
        <v>0.265709204613993</v>
      </c>
      <c r="V44" s="8">
        <f t="shared" si="24"/>
        <v>0.22718511586847612</v>
      </c>
      <c r="Z44">
        <v>1.8</v>
      </c>
      <c r="AA44">
        <v>736.03210000000001</v>
      </c>
      <c r="AB44">
        <v>722.85640000000001</v>
      </c>
      <c r="AC44">
        <v>3087.922</v>
      </c>
      <c r="AD44">
        <v>2847.7950000000001</v>
      </c>
      <c r="AE44">
        <v>2928.59</v>
      </c>
      <c r="AF44">
        <v>704.46479999999997</v>
      </c>
      <c r="AG44">
        <v>725.04639999999995</v>
      </c>
      <c r="AH44">
        <v>735.62040000000002</v>
      </c>
      <c r="AI44">
        <v>2907.3270000000002</v>
      </c>
      <c r="AJ44">
        <v>705.07460000000003</v>
      </c>
      <c r="AK44">
        <v>697.79840000000002</v>
      </c>
      <c r="AL44">
        <v>797.76369999999997</v>
      </c>
      <c r="AM44">
        <v>731.16769999999997</v>
      </c>
      <c r="AN44">
        <v>741.18439999999998</v>
      </c>
      <c r="AP44">
        <v>1.8</v>
      </c>
      <c r="AQ44" s="6">
        <f t="shared" si="7"/>
        <v>0.38641766543502098</v>
      </c>
      <c r="AR44" s="6">
        <f t="shared" si="10"/>
        <v>0.35792200211594011</v>
      </c>
      <c r="AS44" s="6">
        <f t="shared" si="12"/>
        <v>0.51250398317506918</v>
      </c>
      <c r="AT44" s="6">
        <f t="shared" si="14"/>
        <v>0.21773088517401959</v>
      </c>
      <c r="AU44" s="6">
        <f t="shared" si="15"/>
        <v>0.35713721815479649</v>
      </c>
      <c r="AV44" s="6">
        <f t="shared" si="19"/>
        <v>0.25614990039301982</v>
      </c>
      <c r="AW44" s="6">
        <f t="shared" si="9"/>
        <v>0.54640231139417106</v>
      </c>
      <c r="AX44" s="6">
        <f t="shared" si="8"/>
        <v>0.30571204206357311</v>
      </c>
      <c r="AY44" s="6">
        <f t="shared" si="17"/>
        <v>0.38989123480486221</v>
      </c>
      <c r="AZ44" s="6">
        <f t="shared" si="25"/>
        <v>0.53645475104797224</v>
      </c>
      <c r="BA44" s="6">
        <f t="shared" si="13"/>
        <v>0.50867566421278898</v>
      </c>
      <c r="BB44" s="6">
        <f t="shared" si="11"/>
        <v>0.23802631544383837</v>
      </c>
      <c r="BC44" s="6">
        <f t="shared" si="18"/>
        <v>0.42063359872080991</v>
      </c>
      <c r="BD44" s="6">
        <f t="shared" si="16"/>
        <v>0.49587110359476083</v>
      </c>
      <c r="BF44">
        <v>1.8</v>
      </c>
      <c r="BG44">
        <v>0.26445171597828165</v>
      </c>
      <c r="BH44">
        <v>0.33826930794206811</v>
      </c>
      <c r="BI44">
        <v>0.3524791281626416</v>
      </c>
      <c r="BJ44">
        <v>0.40378105202069775</v>
      </c>
      <c r="BK44">
        <v>0.3793072674787793</v>
      </c>
      <c r="BL44">
        <v>0.39849438136259929</v>
      </c>
      <c r="BM44">
        <v>0.5003421471635322</v>
      </c>
      <c r="BN44">
        <v>0.47847314691522508</v>
      </c>
      <c r="BO44">
        <v>0.36841202815099139</v>
      </c>
      <c r="BP44">
        <v>0.4365229648373492</v>
      </c>
      <c r="BQ44">
        <v>0.41263178224120556</v>
      </c>
      <c r="BR44">
        <v>0.43919314716211977</v>
      </c>
      <c r="BS44">
        <v>0.10217602925554511</v>
      </c>
      <c r="BT44">
        <v>0.41642240572872646</v>
      </c>
    </row>
    <row r="45" spans="1:72">
      <c r="E45">
        <v>6.0293780000000003</v>
      </c>
      <c r="H45">
        <v>32814.781000000003</v>
      </c>
      <c r="I45">
        <v>9497.9230000000007</v>
      </c>
      <c r="J45">
        <v>8925.6460000000006</v>
      </c>
      <c r="K45">
        <v>56229.663999999997</v>
      </c>
      <c r="L45">
        <v>20368.919999999998</v>
      </c>
      <c r="M45">
        <v>20464.111000000001</v>
      </c>
      <c r="O45" s="7">
        <v>6.0293780000000003</v>
      </c>
      <c r="P45" s="8"/>
      <c r="Q45" s="8"/>
      <c r="R45" s="8">
        <f t="shared" si="20"/>
        <v>0.32900620375885692</v>
      </c>
      <c r="S45" s="8">
        <f t="shared" si="21"/>
        <v>8.4973076357631946E-2</v>
      </c>
      <c r="T45" s="8">
        <f t="shared" si="22"/>
        <v>2.2042431518822132E-2</v>
      </c>
      <c r="U45" s="8">
        <f t="shared" si="23"/>
        <v>0.15909518119749855</v>
      </c>
      <c r="V45" s="8">
        <f t="shared" si="24"/>
        <v>0.19863633756743465</v>
      </c>
      <c r="Z45">
        <v>1.845</v>
      </c>
      <c r="AA45">
        <v>734.30420000000004</v>
      </c>
      <c r="AB45">
        <v>740.00040000000001</v>
      </c>
      <c r="AC45">
        <v>3126.0680000000002</v>
      </c>
      <c r="AD45">
        <v>2844.4270000000001</v>
      </c>
      <c r="AE45">
        <v>2920.6129999999998</v>
      </c>
      <c r="AF45">
        <v>701.44669999999996</v>
      </c>
      <c r="AG45">
        <v>720.21619999999996</v>
      </c>
      <c r="AH45">
        <v>732.46360000000004</v>
      </c>
      <c r="AI45">
        <v>2912.6120000000001</v>
      </c>
      <c r="AJ45">
        <v>703.77110000000005</v>
      </c>
      <c r="AK45">
        <v>693.48239999999998</v>
      </c>
      <c r="AL45">
        <v>802.31769999999995</v>
      </c>
      <c r="AM45">
        <v>735.66639999999995</v>
      </c>
      <c r="AN45">
        <v>741.92790000000002</v>
      </c>
      <c r="AP45">
        <v>1.845</v>
      </c>
      <c r="AQ45" s="6">
        <f t="shared" si="7"/>
        <v>0.33898463278449253</v>
      </c>
      <c r="AR45" s="6">
        <f t="shared" si="10"/>
        <v>0.41383203823282599</v>
      </c>
      <c r="AS45" s="6">
        <f t="shared" si="12"/>
        <v>0.48351602829647566</v>
      </c>
      <c r="AT45" s="6">
        <f t="shared" si="14"/>
        <v>0.20414134412328916</v>
      </c>
      <c r="AU45" s="6">
        <f t="shared" si="15"/>
        <v>0.34153340266836907</v>
      </c>
      <c r="AV45" s="6">
        <f t="shared" si="19"/>
        <v>0.22415511797515886</v>
      </c>
      <c r="AW45" s="6">
        <f t="shared" si="9"/>
        <v>0.53443610569440314</v>
      </c>
      <c r="AX45" s="6">
        <f t="shared" si="8"/>
        <v>0.37278094002461581</v>
      </c>
      <c r="AY45" s="6">
        <f t="shared" si="17"/>
        <v>0.33612539987204065</v>
      </c>
      <c r="AZ45" s="6">
        <f t="shared" si="25"/>
        <v>0.5407853360165974</v>
      </c>
      <c r="BA45" s="6">
        <f t="shared" si="13"/>
        <v>0.44426898724590269</v>
      </c>
      <c r="BB45" s="6">
        <f t="shared" si="11"/>
        <v>0.34534751463793423</v>
      </c>
      <c r="BC45" s="6">
        <f t="shared" si="18"/>
        <v>0.38411968716109474</v>
      </c>
      <c r="BD45" s="6">
        <f t="shared" si="16"/>
        <v>0.4516069862908153</v>
      </c>
      <c r="BF45">
        <v>1.845</v>
      </c>
      <c r="BG45">
        <v>0.34458468988311258</v>
      </c>
      <c r="BH45">
        <v>0.31097369669111058</v>
      </c>
      <c r="BI45">
        <v>0.38215537569307334</v>
      </c>
      <c r="BJ45">
        <v>0.35057550013702388</v>
      </c>
      <c r="BK45">
        <v>0.43550640319353101</v>
      </c>
      <c r="BL45">
        <v>0.30919737946318854</v>
      </c>
      <c r="BM45">
        <v>0.35739842925380749</v>
      </c>
      <c r="BN45">
        <v>0.37803075752476623</v>
      </c>
      <c r="BO45">
        <v>0.3722840690978893</v>
      </c>
      <c r="BP45">
        <v>0.39962807917328419</v>
      </c>
      <c r="BQ45">
        <v>0.41875132539610349</v>
      </c>
      <c r="BR45">
        <v>0.36303386754017009</v>
      </c>
      <c r="BS45">
        <v>0.35236202257088839</v>
      </c>
      <c r="BT45">
        <v>0.347751759962726</v>
      </c>
    </row>
    <row r="46" spans="1:72">
      <c r="E46">
        <v>6.1764359999999998</v>
      </c>
      <c r="I46">
        <v>9455.7160000000003</v>
      </c>
      <c r="J46">
        <v>9089.1890000000003</v>
      </c>
      <c r="K46">
        <v>56449.48</v>
      </c>
      <c r="L46">
        <v>20338.895</v>
      </c>
      <c r="M46">
        <v>20388.134999999998</v>
      </c>
      <c r="O46" s="7">
        <v>6.1764359999999998</v>
      </c>
      <c r="P46" s="8"/>
      <c r="Q46" s="8"/>
      <c r="R46" s="8"/>
      <c r="S46" s="8">
        <f t="shared" ref="S46:S63" si="26">(I46 - MIN(I$4:I$100)) / (MAX(I$4:I$100) - MIN(I$4:I$100))</f>
        <v>7.6461288983117076E-2</v>
      </c>
      <c r="T46" s="8">
        <f t="shared" ref="T46:T63" si="27">(J46 - MIN(J$4:J$100)) / (MAX(J$4:J$100) - MIN(J$4:J$100))</f>
        <v>5.855240627886836E-2</v>
      </c>
      <c r="U46" s="8">
        <f t="shared" si="23"/>
        <v>0.13455657242424277</v>
      </c>
      <c r="V46" s="8">
        <f t="shared" si="24"/>
        <v>0.14348002529280129</v>
      </c>
      <c r="Z46">
        <v>1.89</v>
      </c>
      <c r="AA46">
        <v>735.58420000000001</v>
      </c>
      <c r="AB46">
        <v>753.80629999999996</v>
      </c>
      <c r="AC46">
        <v>3127.817</v>
      </c>
      <c r="AD46">
        <v>2852.7959999999998</v>
      </c>
      <c r="AE46">
        <v>2937.5219999999999</v>
      </c>
      <c r="AF46">
        <v>700.56380000000001</v>
      </c>
      <c r="AG46">
        <v>730.97590000000002</v>
      </c>
      <c r="AH46">
        <v>729.67759999999998</v>
      </c>
      <c r="AI46">
        <v>2939.8330000000001</v>
      </c>
      <c r="AJ46">
        <v>702.702</v>
      </c>
      <c r="AK46">
        <v>692.35080000000005</v>
      </c>
      <c r="AL46">
        <v>806.16010000000006</v>
      </c>
      <c r="AM46">
        <v>734.51139999999998</v>
      </c>
      <c r="AN46">
        <v>739.49580000000003</v>
      </c>
      <c r="AP46">
        <v>1.89</v>
      </c>
      <c r="AQ46" s="6">
        <f t="shared" si="7"/>
        <v>0.37412224595231236</v>
      </c>
      <c r="AR46" s="6">
        <f t="shared" si="10"/>
        <v>0.3192222100616543</v>
      </c>
      <c r="AS46" s="6">
        <f t="shared" si="12"/>
        <v>0.41765343190363946</v>
      </c>
      <c r="AT46" s="6">
        <f t="shared" si="14"/>
        <v>0.14818322505762968</v>
      </c>
      <c r="AU46" s="6">
        <f t="shared" si="15"/>
        <v>0.27915246499782037</v>
      </c>
      <c r="AV46" s="6">
        <f t="shared" si="19"/>
        <v>0.19389746894719595</v>
      </c>
      <c r="AW46" s="6">
        <f t="shared" si="9"/>
        <v>0.30901479506950236</v>
      </c>
      <c r="AX46" s="6">
        <f t="shared" si="8"/>
        <v>0.32145661706247708</v>
      </c>
      <c r="AY46" s="6">
        <f t="shared" si="17"/>
        <v>0.23034676903390983</v>
      </c>
      <c r="AZ46" s="6">
        <f t="shared" si="25"/>
        <v>0.45180172147828751</v>
      </c>
      <c r="BA46" s="6">
        <f t="shared" si="13"/>
        <v>0.38272705928686046</v>
      </c>
      <c r="BB46" s="6">
        <f t="shared" si="11"/>
        <v>0.37566097260493603</v>
      </c>
      <c r="BC46" s="6">
        <f t="shared" si="18"/>
        <v>0.12993992693516199</v>
      </c>
      <c r="BD46" s="6">
        <f t="shared" si="16"/>
        <v>0.44266685253731686</v>
      </c>
      <c r="BF46">
        <v>1.89</v>
      </c>
      <c r="BG46">
        <v>0.38005995355246958</v>
      </c>
      <c r="BH46">
        <v>0.29886177082193421</v>
      </c>
      <c r="BI46">
        <v>0.40663437639411149</v>
      </c>
      <c r="BJ46">
        <v>0.34262005706639953</v>
      </c>
      <c r="BK46">
        <v>0.44572817233532142</v>
      </c>
      <c r="BL46">
        <v>0.3210358507858066</v>
      </c>
      <c r="BM46">
        <v>0.34225226756355448</v>
      </c>
      <c r="BN46">
        <v>0.3548187276549456</v>
      </c>
      <c r="BO46">
        <v>0.3462418426103655</v>
      </c>
      <c r="BP46">
        <v>0.36936776289905771</v>
      </c>
      <c r="BQ46">
        <v>0.4513541761337812</v>
      </c>
      <c r="BR46">
        <v>0.28414269915863111</v>
      </c>
      <c r="BS46">
        <v>0.36811871000218216</v>
      </c>
      <c r="BT46">
        <v>0.32382947346023627</v>
      </c>
    </row>
    <row r="47" spans="1:72">
      <c r="E47">
        <v>6.3234940000000002</v>
      </c>
      <c r="I47">
        <v>9432.3979999999992</v>
      </c>
      <c r="J47">
        <v>9167.7450000000008</v>
      </c>
      <c r="K47">
        <v>56485.413999999997</v>
      </c>
      <c r="L47">
        <v>20283.338</v>
      </c>
      <c r="M47">
        <v>20263.861000000001</v>
      </c>
      <c r="O47" s="7">
        <v>6.3234940000000002</v>
      </c>
      <c r="P47" s="8"/>
      <c r="Q47" s="8"/>
      <c r="R47" s="8"/>
      <c r="S47" s="8">
        <f t="shared" si="26"/>
        <v>7.1758802239237002E-2</v>
      </c>
      <c r="T47" s="8">
        <f t="shared" si="27"/>
        <v>7.6089552945189848E-2</v>
      </c>
      <c r="U47" s="8">
        <f t="shared" si="23"/>
        <v>8.9151360513638686E-2</v>
      </c>
      <c r="V47" s="8">
        <f t="shared" si="24"/>
        <v>5.3260804070080499E-2</v>
      </c>
      <c r="Z47">
        <v>1.9350000000000001</v>
      </c>
      <c r="AA47">
        <v>734.89739999999995</v>
      </c>
      <c r="AB47">
        <v>762.60019999999997</v>
      </c>
      <c r="AC47">
        <v>3087.7109999999998</v>
      </c>
      <c r="AD47">
        <v>2876.3009999999999</v>
      </c>
      <c r="AE47">
        <v>2955.5</v>
      </c>
      <c r="AF47">
        <v>701.8048</v>
      </c>
      <c r="AG47">
        <v>745.93820000000005</v>
      </c>
      <c r="AH47">
        <v>723.68949999999995</v>
      </c>
      <c r="AI47">
        <v>2975.2420000000002</v>
      </c>
      <c r="AJ47">
        <v>703.72040000000004</v>
      </c>
      <c r="AK47">
        <v>702.13400000000001</v>
      </c>
      <c r="AL47">
        <v>811.53909999999996</v>
      </c>
      <c r="AM47">
        <v>735.17229999999995</v>
      </c>
      <c r="AN47">
        <v>744.47220000000004</v>
      </c>
      <c r="AP47">
        <v>1.9350000000000001</v>
      </c>
      <c r="AQ47" s="6">
        <f t="shared" si="7"/>
        <v>0.35526872038695195</v>
      </c>
      <c r="AR47" s="6">
        <f t="shared" si="10"/>
        <v>0.14395862974718229</v>
      </c>
      <c r="AS47" s="6">
        <f t="shared" si="12"/>
        <v>0.37333184628130789</v>
      </c>
      <c r="AT47" s="6">
        <f t="shared" si="14"/>
        <v>6.6029371463575876E-2</v>
      </c>
      <c r="AU47" s="6">
        <f t="shared" si="15"/>
        <v>0.22909050968116165</v>
      </c>
      <c r="AV47" s="6">
        <f t="shared" si="19"/>
        <v>9.1650786732875786E-2</v>
      </c>
      <c r="AW47" s="6">
        <f t="shared" si="9"/>
        <v>0.38219627171404569</v>
      </c>
      <c r="AX47" s="6">
        <f t="shared" si="8"/>
        <v>0.27616088601441491</v>
      </c>
      <c r="AY47" s="6">
        <f t="shared" si="17"/>
        <v>0.13345105566218857</v>
      </c>
      <c r="AZ47" s="6">
        <f t="shared" si="25"/>
        <v>0.44602477773909516</v>
      </c>
      <c r="BA47" s="6">
        <f t="shared" si="13"/>
        <v>0.36328728528583032</v>
      </c>
      <c r="BB47" s="6">
        <f t="shared" si="11"/>
        <v>0.20446348594259242</v>
      </c>
      <c r="BC47" s="6">
        <f t="shared" si="18"/>
        <v>0.20874187088917726</v>
      </c>
      <c r="BD47" s="6">
        <f t="shared" si="16"/>
        <v>0.3215513351504613</v>
      </c>
      <c r="BF47">
        <v>1.9350000000000001</v>
      </c>
      <c r="BG47">
        <v>0.48780065992829647</v>
      </c>
      <c r="BH47">
        <v>0.2783772937871663</v>
      </c>
      <c r="BI47">
        <v>0.42465744694410812</v>
      </c>
      <c r="BJ47">
        <v>0.38483549078716067</v>
      </c>
      <c r="BK47">
        <v>0.4308520314822249</v>
      </c>
      <c r="BL47">
        <v>0.35507377407683999</v>
      </c>
      <c r="BM47">
        <v>0.33573581766463434</v>
      </c>
      <c r="BN47">
        <v>0.44755954210015431</v>
      </c>
      <c r="BO47">
        <v>0.39589507357645531</v>
      </c>
      <c r="BP47">
        <v>0.39819304219348489</v>
      </c>
      <c r="BQ47">
        <v>0.49027537944197042</v>
      </c>
      <c r="BR47">
        <v>0.32212120654917731</v>
      </c>
      <c r="BS47">
        <v>0.41243138604809643</v>
      </c>
      <c r="BT47">
        <v>0.33920048717676016</v>
      </c>
    </row>
    <row r="48" spans="1:72">
      <c r="E48">
        <v>6.4705519999999996</v>
      </c>
      <c r="I48">
        <v>9479.7279999999992</v>
      </c>
      <c r="J48">
        <v>9202.7260000000006</v>
      </c>
      <c r="K48">
        <v>56275.078000000001</v>
      </c>
      <c r="L48">
        <v>20305.740000000002</v>
      </c>
      <c r="M48">
        <v>20230.532999999999</v>
      </c>
      <c r="O48" s="7">
        <v>6.4705519999999996</v>
      </c>
      <c r="P48" s="8"/>
      <c r="Q48" s="8"/>
      <c r="R48" s="8"/>
      <c r="S48" s="8">
        <f t="shared" si="26"/>
        <v>8.1303733090417746E-2</v>
      </c>
      <c r="T48" s="8">
        <f t="shared" si="27"/>
        <v>8.3898847302521992E-2</v>
      </c>
      <c r="U48" s="8">
        <f t="shared" si="23"/>
        <v>0.10745990052158412</v>
      </c>
      <c r="V48" s="8">
        <f t="shared" si="24"/>
        <v>2.9065669086809517E-2</v>
      </c>
      <c r="Z48">
        <v>1.98</v>
      </c>
      <c r="AA48">
        <v>729.81880000000001</v>
      </c>
      <c r="AB48">
        <v>771.00149999999996</v>
      </c>
      <c r="AC48">
        <v>3045.5949999999998</v>
      </c>
      <c r="AD48">
        <v>2894.5610000000001</v>
      </c>
      <c r="AE48">
        <v>2975.5720000000001</v>
      </c>
      <c r="AF48">
        <v>704.73760000000004</v>
      </c>
      <c r="AG48">
        <v>749.23059999999998</v>
      </c>
      <c r="AH48">
        <v>715.39840000000004</v>
      </c>
      <c r="AI48">
        <v>2996.5529999999999</v>
      </c>
      <c r="AK48">
        <v>709.98379999999997</v>
      </c>
      <c r="AL48">
        <v>817.65219999999999</v>
      </c>
      <c r="AM48">
        <v>735.49189999999999</v>
      </c>
      <c r="AN48">
        <v>746.50260000000003</v>
      </c>
      <c r="AP48">
        <v>1.98</v>
      </c>
      <c r="AQ48" s="6">
        <f t="shared" si="7"/>
        <v>0.215854749891568</v>
      </c>
      <c r="AR48" s="6">
        <f t="shared" si="10"/>
        <v>0.10398015395279374</v>
      </c>
      <c r="AS48" s="6">
        <f t="shared" si="12"/>
        <v>0.28020521317953012</v>
      </c>
      <c r="AT48" s="6">
        <f t="shared" si="14"/>
        <v>0.13066835394064355</v>
      </c>
      <c r="AU48" s="6">
        <f t="shared" si="15"/>
        <v>0.1003058292916498</v>
      </c>
      <c r="AV48" s="6">
        <f t="shared" si="19"/>
        <v>0</v>
      </c>
      <c r="AW48" s="6">
        <f t="shared" si="9"/>
        <v>0.26498962377229729</v>
      </c>
      <c r="AX48" s="6">
        <f t="shared" si="8"/>
        <v>0.17880432927037443</v>
      </c>
      <c r="AY48" s="6">
        <f t="shared" si="17"/>
        <v>5.9454894433781116E-2</v>
      </c>
      <c r="AZ48" s="6">
        <f t="shared" si="25"/>
        <v>0.3705084333188981</v>
      </c>
      <c r="BA48" s="6">
        <f t="shared" si="13"/>
        <v>0.22493486624859768</v>
      </c>
      <c r="BB48" s="6">
        <f t="shared" si="11"/>
        <v>0.17655093790469337</v>
      </c>
      <c r="BC48" s="6">
        <f t="shared" si="18"/>
        <v>3.357133074978174E-2</v>
      </c>
      <c r="BD48" s="6">
        <f t="shared" si="16"/>
        <v>0.33083997637485951</v>
      </c>
    </row>
    <row r="49" spans="5:72">
      <c r="E49">
        <v>6.61761</v>
      </c>
      <c r="I49">
        <v>9469.8029999999999</v>
      </c>
      <c r="J49">
        <v>8923.0339999999997</v>
      </c>
      <c r="K49">
        <v>56128.538999999997</v>
      </c>
      <c r="L49">
        <v>20388.116999999998</v>
      </c>
      <c r="M49">
        <v>20241.072</v>
      </c>
      <c r="O49" s="7">
        <v>6.61761</v>
      </c>
      <c r="P49" s="8"/>
      <c r="Q49" s="8"/>
      <c r="R49" s="8"/>
      <c r="S49" s="8">
        <f t="shared" si="26"/>
        <v>7.9302181459360022E-2</v>
      </c>
      <c r="T49" s="8">
        <f t="shared" si="27"/>
        <v>2.1459318489996215E-2</v>
      </c>
      <c r="U49" s="8">
        <f t="shared" si="23"/>
        <v>0.17478436263364272</v>
      </c>
      <c r="V49" s="8">
        <f t="shared" si="24"/>
        <v>3.6716669074468508E-2</v>
      </c>
      <c r="Z49">
        <v>2.0249999999999999</v>
      </c>
      <c r="AA49">
        <v>725.85530000000006</v>
      </c>
      <c r="AB49">
        <v>764.77970000000005</v>
      </c>
      <c r="AC49">
        <v>2977.7359999999999</v>
      </c>
      <c r="AD49">
        <v>2909.89</v>
      </c>
      <c r="AE49">
        <v>2991.0889999999999</v>
      </c>
      <c r="AF49">
        <v>705.63720000000001</v>
      </c>
      <c r="AG49">
        <v>757.1087</v>
      </c>
      <c r="AH49">
        <v>712.69179999999994</v>
      </c>
      <c r="AI49">
        <v>3007.9409999999998</v>
      </c>
      <c r="AK49">
        <v>710.96310000000005</v>
      </c>
      <c r="AL49">
        <v>817.5489</v>
      </c>
      <c r="AM49">
        <v>729.98469999999998</v>
      </c>
      <c r="AN49">
        <v>744.85709999999995</v>
      </c>
      <c r="AP49">
        <v>2.0249999999999999</v>
      </c>
      <c r="AQ49" s="6">
        <f t="shared" si="7"/>
        <v>0.10705167974261859</v>
      </c>
      <c r="AR49" s="6">
        <f t="shared" si="10"/>
        <v>0</v>
      </c>
      <c r="AS49" s="6">
        <f t="shared" si="12"/>
        <v>0.1833726339940101</v>
      </c>
      <c r="AT49" s="6">
        <f t="shared" si="14"/>
        <v>0.15566311479373879</v>
      </c>
      <c r="AU49" s="6">
        <f t="shared" si="15"/>
        <v>6.4646339830919622E-2</v>
      </c>
      <c r="AV49" s="6">
        <f t="shared" si="19"/>
        <v>3.0379742922803741E-2</v>
      </c>
      <c r="AW49" s="6">
        <f t="shared" si="9"/>
        <v>0.28313460471939494</v>
      </c>
      <c r="AX49" s="6">
        <f t="shared" si="8"/>
        <v>4.4004818971531488E-2</v>
      </c>
      <c r="AY49" s="6">
        <f t="shared" si="17"/>
        <v>1.2015355086372781E-2</v>
      </c>
      <c r="AZ49" s="6">
        <f t="shared" si="25"/>
        <v>0.25796417219311729</v>
      </c>
      <c r="BA49" s="6">
        <f t="shared" si="13"/>
        <v>0.16560824320639775</v>
      </c>
      <c r="BB49" s="6">
        <f t="shared" si="11"/>
        <v>0.14750097848900182</v>
      </c>
      <c r="BC49" s="6">
        <f t="shared" si="18"/>
        <v>8.0626714192120141E-2</v>
      </c>
      <c r="BD49" s="6">
        <f t="shared" si="16"/>
        <v>0.41111775517166599</v>
      </c>
    </row>
    <row r="50" spans="5:72">
      <c r="E50">
        <v>6.7646680000000003</v>
      </c>
      <c r="I50">
        <v>9369.8909999999996</v>
      </c>
      <c r="J50">
        <v>8993.0550000000003</v>
      </c>
      <c r="K50">
        <v>55964.464999999997</v>
      </c>
      <c r="L50">
        <v>20306.521000000001</v>
      </c>
      <c r="M50">
        <v>20194.603999999999</v>
      </c>
      <c r="O50" s="7">
        <v>6.7646680000000003</v>
      </c>
      <c r="P50" s="8"/>
      <c r="Q50" s="8"/>
      <c r="R50" s="8"/>
      <c r="S50" s="8">
        <f t="shared" si="26"/>
        <v>5.9153161150820532E-2</v>
      </c>
      <c r="T50" s="8">
        <f t="shared" si="27"/>
        <v>3.7091078593902989E-2</v>
      </c>
      <c r="U50" s="8">
        <f t="shared" si="23"/>
        <v>0.10809819039508589</v>
      </c>
      <c r="V50" s="8">
        <f t="shared" si="24"/>
        <v>2.9822856010344881E-3</v>
      </c>
      <c r="Z50">
        <v>2.0699999999999998</v>
      </c>
      <c r="AA50">
        <v>721.9556</v>
      </c>
      <c r="AB50">
        <v>760.06790000000001</v>
      </c>
      <c r="AC50">
        <v>2900.4079999999999</v>
      </c>
      <c r="AD50">
        <v>2929.6840000000002</v>
      </c>
      <c r="AE50">
        <v>3005.9639999999999</v>
      </c>
      <c r="AF50">
        <v>703.20370000000003</v>
      </c>
      <c r="AG50">
        <v>759.95510000000002</v>
      </c>
      <c r="AH50">
        <v>713.89290000000005</v>
      </c>
      <c r="AI50">
        <v>3032.884</v>
      </c>
      <c r="AK50">
        <v>717.34310000000005</v>
      </c>
      <c r="AL50">
        <v>809.88689999999997</v>
      </c>
      <c r="AM50">
        <v>732.19870000000003</v>
      </c>
      <c r="AN50">
        <v>748.07899999999995</v>
      </c>
      <c r="AP50">
        <v>2.0699999999999998</v>
      </c>
      <c r="AQ50" s="6">
        <f t="shared" si="7"/>
        <v>0</v>
      </c>
      <c r="AR50" s="6">
        <f t="shared" si="10"/>
        <v>3.541279048557229E-2</v>
      </c>
      <c r="AS50" s="6">
        <f t="shared" si="12"/>
        <v>0.11335797590975735</v>
      </c>
      <c r="AT50" s="6">
        <f t="shared" si="14"/>
        <v>0.22234133445101825</v>
      </c>
      <c r="AU50" s="6">
        <f t="shared" si="15"/>
        <v>0</v>
      </c>
      <c r="AV50" s="6">
        <f t="shared" si="19"/>
        <v>8.8079153935674212E-2</v>
      </c>
      <c r="AW50" s="6">
        <f t="shared" si="9"/>
        <v>0.23091579154516359</v>
      </c>
      <c r="AX50" s="6">
        <f t="shared" si="8"/>
        <v>0</v>
      </c>
      <c r="AY50" s="6">
        <f t="shared" si="17"/>
        <v>0</v>
      </c>
      <c r="AZ50" s="6">
        <f t="shared" si="25"/>
        <v>0.14565483822576092</v>
      </c>
      <c r="BA50" s="6">
        <f t="shared" si="13"/>
        <v>0.12521585022266671</v>
      </c>
      <c r="BB50" s="6">
        <f t="shared" si="11"/>
        <v>0.2309339119333618</v>
      </c>
      <c r="BC50" s="6">
        <f t="shared" si="18"/>
        <v>4.6877718185888012E-2</v>
      </c>
      <c r="BD50" s="6">
        <f t="shared" si="16"/>
        <v>0.1418608831546149</v>
      </c>
      <c r="BF50" t="s">
        <v>81</v>
      </c>
      <c r="BG50" t="s">
        <v>67</v>
      </c>
      <c r="BH50" t="s">
        <v>68</v>
      </c>
      <c r="BI50" t="s">
        <v>69</v>
      </c>
      <c r="BJ50" t="s">
        <v>70</v>
      </c>
      <c r="BK50" t="s">
        <v>71</v>
      </c>
      <c r="BL50" t="s">
        <v>72</v>
      </c>
      <c r="BM50" t="s">
        <v>73</v>
      </c>
      <c r="BN50" t="s">
        <v>74</v>
      </c>
      <c r="BO50" t="s">
        <v>75</v>
      </c>
      <c r="BP50" t="s">
        <v>76</v>
      </c>
      <c r="BQ50" t="s">
        <v>77</v>
      </c>
      <c r="BR50" t="s">
        <v>78</v>
      </c>
      <c r="BS50" t="s">
        <v>79</v>
      </c>
      <c r="BT50" t="s">
        <v>80</v>
      </c>
    </row>
    <row r="51" spans="5:72">
      <c r="E51">
        <v>6.9117259999999998</v>
      </c>
      <c r="I51">
        <v>9619.4979999999996</v>
      </c>
      <c r="J51">
        <v>9072.7109999999993</v>
      </c>
      <c r="K51">
        <v>55823.811999999998</v>
      </c>
      <c r="L51">
        <v>20374.178</v>
      </c>
      <c r="M51">
        <v>20273.118999999999</v>
      </c>
      <c r="O51" s="7">
        <v>6.9117259999999998</v>
      </c>
      <c r="P51" s="8"/>
      <c r="Q51" s="8"/>
      <c r="R51" s="8"/>
      <c r="S51" s="8">
        <f t="shared" si="26"/>
        <v>0.10949082341514917</v>
      </c>
      <c r="T51" s="8">
        <f t="shared" si="27"/>
        <v>5.4873793534231913E-2</v>
      </c>
      <c r="U51" s="8">
        <f t="shared" si="23"/>
        <v>0.16339240034586919</v>
      </c>
      <c r="V51" s="8">
        <f t="shared" si="24"/>
        <v>5.9981836225477314E-2</v>
      </c>
      <c r="Z51">
        <v>2.1150000000000002</v>
      </c>
      <c r="AA51">
        <v>724.58839999999998</v>
      </c>
      <c r="AB51">
        <v>746.50009999999997</v>
      </c>
      <c r="AC51">
        <v>2850.36</v>
      </c>
      <c r="AD51">
        <v>2932.2249999999999</v>
      </c>
      <c r="AE51">
        <v>3011.701</v>
      </c>
      <c r="AF51">
        <v>705.78120000000001</v>
      </c>
      <c r="AG51">
        <v>757.44</v>
      </c>
      <c r="AH51">
        <v>718.99689999999998</v>
      </c>
      <c r="AI51">
        <v>3050.259</v>
      </c>
      <c r="AK51">
        <v>719.00289999999995</v>
      </c>
      <c r="AL51">
        <v>798.69269999999995</v>
      </c>
      <c r="AM51">
        <v>734.44320000000005</v>
      </c>
      <c r="AN51">
        <v>752.13810000000001</v>
      </c>
      <c r="AP51">
        <v>2.1150000000000002</v>
      </c>
      <c r="AQ51" s="6">
        <f t="shared" si="7"/>
        <v>7.2273678084560269E-2</v>
      </c>
      <c r="AR51" s="6">
        <f t="shared" si="10"/>
        <v>9.8973040020431016E-2</v>
      </c>
      <c r="AS51" s="6">
        <f t="shared" si="12"/>
        <v>0.132846854884966</v>
      </c>
      <c r="AT51" s="6">
        <f t="shared" si="14"/>
        <v>0.27872261538213466</v>
      </c>
      <c r="AU51" s="6">
        <f t="shared" si="15"/>
        <v>7.2564950109666335E-2</v>
      </c>
      <c r="AV51" s="6">
        <f t="shared" si="19"/>
        <v>0.15141961198869341</v>
      </c>
      <c r="AW51" s="6">
        <f t="shared" si="9"/>
        <v>0.2193521119201384</v>
      </c>
      <c r="AX51" s="6">
        <f t="shared" si="8"/>
        <v>1.9527890366773624E-2</v>
      </c>
      <c r="AY51" s="6">
        <f t="shared" si="17"/>
        <v>6.1852847088932371E-2</v>
      </c>
      <c r="AZ51" s="6">
        <f t="shared" si="25"/>
        <v>8.1533876213199435E-2</v>
      </c>
      <c r="BA51" s="6">
        <f t="shared" si="13"/>
        <v>9.6471795570904989E-2</v>
      </c>
      <c r="BB51" s="6">
        <f t="shared" si="11"/>
        <v>0.2966148220726097</v>
      </c>
      <c r="BC51" s="6">
        <f t="shared" si="18"/>
        <v>7.1858193514475519E-2</v>
      </c>
      <c r="BD51" s="6">
        <f t="shared" si="16"/>
        <v>0.16654254909369773</v>
      </c>
      <c r="BF51" t="s">
        <v>82</v>
      </c>
      <c r="BG51">
        <v>0.90677098834954195</v>
      </c>
      <c r="BH51">
        <v>0.86166046466413004</v>
      </c>
      <c r="BI51">
        <v>0.817231575162917</v>
      </c>
      <c r="BJ51">
        <v>0.92019019674262703</v>
      </c>
      <c r="BK51">
        <v>0.90911435047606404</v>
      </c>
      <c r="BL51">
        <v>0.96373618312769505</v>
      </c>
      <c r="BM51">
        <v>0.75655725887516101</v>
      </c>
      <c r="BN51">
        <v>0.88876883686740704</v>
      </c>
      <c r="BO51">
        <v>0.91700609781170705</v>
      </c>
      <c r="BP51">
        <v>0.80056576202210605</v>
      </c>
      <c r="BQ51">
        <v>0.83519954396945295</v>
      </c>
      <c r="BR51">
        <v>0.81856819670063696</v>
      </c>
      <c r="BS51">
        <v>0.88876373794055197</v>
      </c>
      <c r="BT51">
        <v>0.77520706229623804</v>
      </c>
    </row>
    <row r="52" spans="5:72">
      <c r="E52">
        <v>7.0587840000000002</v>
      </c>
      <c r="I52">
        <v>9676.3629999999994</v>
      </c>
      <c r="J52">
        <v>9159.0429999999997</v>
      </c>
      <c r="K52">
        <v>55720.379000000001</v>
      </c>
      <c r="L52">
        <v>20427.491999999998</v>
      </c>
      <c r="M52">
        <v>20291.021000000001</v>
      </c>
      <c r="O52" s="7">
        <v>7.0587840000000002</v>
      </c>
      <c r="P52" s="8"/>
      <c r="Q52" s="8"/>
      <c r="R52" s="8"/>
      <c r="S52" s="8">
        <f t="shared" si="26"/>
        <v>0.12095865550583988</v>
      </c>
      <c r="T52" s="8">
        <f t="shared" si="27"/>
        <v>7.4146884653902762E-2</v>
      </c>
      <c r="U52" s="8">
        <f t="shared" si="23"/>
        <v>0.20696446989249423</v>
      </c>
      <c r="V52" s="8">
        <f t="shared" si="24"/>
        <v>7.2978154830570477E-2</v>
      </c>
      <c r="Z52">
        <v>2.16</v>
      </c>
      <c r="AA52">
        <v>725.36519999999996</v>
      </c>
      <c r="AB52">
        <v>733.41719999999998</v>
      </c>
      <c r="AC52">
        <v>2820.828</v>
      </c>
      <c r="AD52">
        <v>2943.8020000000001</v>
      </c>
      <c r="AE52">
        <v>3013.4960000000001</v>
      </c>
      <c r="AF52">
        <v>700.00329999999997</v>
      </c>
      <c r="AG52">
        <v>751.27470000000005</v>
      </c>
      <c r="AH52">
        <v>729.94370000000004</v>
      </c>
      <c r="AI52">
        <v>3058.7269999999999</v>
      </c>
      <c r="AK52">
        <v>717.19619999999998</v>
      </c>
      <c r="AL52">
        <v>796.90279999999996</v>
      </c>
      <c r="AM52">
        <v>737.69820000000004</v>
      </c>
      <c r="AN52">
        <v>749.43550000000005</v>
      </c>
      <c r="AP52">
        <v>2.16</v>
      </c>
      <c r="AQ52" s="6">
        <f t="shared" si="7"/>
        <v>9.3597817075780854E-2</v>
      </c>
      <c r="AR52" s="6">
        <f t="shared" si="10"/>
        <v>0.11903250519864386</v>
      </c>
      <c r="AS52" s="6">
        <f t="shared" si="12"/>
        <v>0.24496208017334845</v>
      </c>
      <c r="AT52" s="6">
        <f t="shared" si="14"/>
        <v>0.38474279818805968</v>
      </c>
      <c r="AU52" s="6">
        <f t="shared" si="15"/>
        <v>0.21874174072129057</v>
      </c>
      <c r="AV52" s="6">
        <f t="shared" si="19"/>
        <v>0.35288535692372897</v>
      </c>
      <c r="AW52" s="6">
        <f t="shared" si="9"/>
        <v>0.11133647601839089</v>
      </c>
      <c r="AX52" s="6">
        <f t="shared" si="8"/>
        <v>0.10251045004706837</v>
      </c>
      <c r="AY52" s="6">
        <f t="shared" si="17"/>
        <v>0.19157773512475987</v>
      </c>
      <c r="AZ52" s="6">
        <f t="shared" si="25"/>
        <v>0.14705874028095053</v>
      </c>
      <c r="BA52" s="6">
        <f t="shared" si="13"/>
        <v>0.21635008634008809</v>
      </c>
      <c r="BB52" s="6">
        <f t="shared" si="11"/>
        <v>0.28016307274441754</v>
      </c>
      <c r="BC52" s="6">
        <f t="shared" si="18"/>
        <v>0.15977658594001512</v>
      </c>
      <c r="BD52" s="6">
        <f t="shared" si="16"/>
        <v>0.10823541496234088</v>
      </c>
      <c r="BF52" t="s">
        <v>83</v>
      </c>
      <c r="BG52">
        <v>0.61550183175766404</v>
      </c>
      <c r="BH52">
        <v>0.59838257530205796</v>
      </c>
      <c r="BI52">
        <v>0.56397585430188102</v>
      </c>
      <c r="BJ52">
        <v>0.57465641611263296</v>
      </c>
      <c r="BK52">
        <v>0.58922217246133701</v>
      </c>
      <c r="BL52">
        <v>0.55491768664388097</v>
      </c>
      <c r="BM52">
        <v>0.59784685329022302</v>
      </c>
      <c r="BN52">
        <v>0.605442949289832</v>
      </c>
      <c r="BO52">
        <v>0.59786964642761797</v>
      </c>
      <c r="BP52">
        <v>0.57789479319638704</v>
      </c>
      <c r="BQ52">
        <v>0.57075662388666704</v>
      </c>
      <c r="BR52">
        <v>0.58422826383607895</v>
      </c>
      <c r="BS52">
        <v>0.57671955296936805</v>
      </c>
      <c r="BT52">
        <v>0.61153108147820301</v>
      </c>
    </row>
    <row r="53" spans="5:72">
      <c r="E53">
        <v>7.2058419999999996</v>
      </c>
      <c r="I53">
        <v>9740.2649999999994</v>
      </c>
      <c r="J53">
        <v>9209.1290000000008</v>
      </c>
      <c r="K53">
        <v>55754.402000000002</v>
      </c>
      <c r="L53">
        <v>20471.561000000002</v>
      </c>
      <c r="M53">
        <v>20190.495999999999</v>
      </c>
      <c r="O53" s="7">
        <v>7.2058419999999996</v>
      </c>
      <c r="P53" s="8"/>
      <c r="Q53" s="8"/>
      <c r="R53" s="8"/>
      <c r="S53" s="8">
        <f t="shared" si="26"/>
        <v>0.13384562299479302</v>
      </c>
      <c r="T53" s="8">
        <f t="shared" si="27"/>
        <v>8.5328277901132676E-2</v>
      </c>
      <c r="U53" s="8">
        <f t="shared" si="23"/>
        <v>0.24298085457288604</v>
      </c>
      <c r="V53" s="8">
        <f t="shared" si="24"/>
        <v>0</v>
      </c>
      <c r="Z53">
        <v>2.2050000000000001</v>
      </c>
      <c r="AA53">
        <v>732.69479999999999</v>
      </c>
      <c r="AB53">
        <v>728.4701</v>
      </c>
      <c r="AC53">
        <v>2813.9969999999998</v>
      </c>
      <c r="AD53">
        <v>2958.498</v>
      </c>
      <c r="AE53">
        <v>3012.0680000000002</v>
      </c>
      <c r="AF53">
        <v>700.76930000000004</v>
      </c>
      <c r="AG53">
        <v>747.70749999999998</v>
      </c>
      <c r="AH53">
        <v>740.90089999999998</v>
      </c>
      <c r="AI53">
        <v>3057.5030000000002</v>
      </c>
      <c r="AK53">
        <v>717.39490000000001</v>
      </c>
      <c r="AL53">
        <v>787.61929999999995</v>
      </c>
      <c r="AM53">
        <v>739.84820000000002</v>
      </c>
      <c r="AN53">
        <v>755.22770000000003</v>
      </c>
      <c r="AP53">
        <v>2.2050000000000001</v>
      </c>
      <c r="AQ53" s="6">
        <f t="shared" si="7"/>
        <v>0.29480457447801423</v>
      </c>
      <c r="AR53" s="6">
        <f t="shared" si="10"/>
        <v>0.12179234613841242</v>
      </c>
      <c r="AS53" s="6">
        <f t="shared" si="12"/>
        <v>0.48998789114779157</v>
      </c>
      <c r="AT53" s="6">
        <f t="shared" si="14"/>
        <v>0.53282930053358679</v>
      </c>
      <c r="AU53" s="6">
        <f t="shared" si="15"/>
        <v>0.39865242895733166</v>
      </c>
      <c r="AV53" s="6">
        <f t="shared" si="19"/>
        <v>0.52399608681339616</v>
      </c>
      <c r="AW53" s="6">
        <f t="shared" si="9"/>
        <v>0.35195090970893</v>
      </c>
      <c r="AX53" s="6">
        <f t="shared" si="8"/>
        <v>0.28048722988802993</v>
      </c>
      <c r="AY53" s="6">
        <f t="shared" si="17"/>
        <v>0.38396417146513145</v>
      </c>
      <c r="AZ53" s="6">
        <f t="shared" si="25"/>
        <v>0.31558925675274124</v>
      </c>
      <c r="BA53" s="6">
        <f t="shared" si="13"/>
        <v>0.39660206307370643</v>
      </c>
      <c r="BB53" s="6">
        <f t="shared" si="11"/>
        <v>0.47756567696991431</v>
      </c>
      <c r="BC53" s="6">
        <f t="shared" si="18"/>
        <v>0.25547893741371169</v>
      </c>
      <c r="BD53" s="6">
        <f t="shared" si="16"/>
        <v>0.30765872681049478</v>
      </c>
      <c r="BF53" t="s">
        <v>84</v>
      </c>
      <c r="BG53">
        <v>0.100162096147815</v>
      </c>
      <c r="BH53">
        <v>9.5041462035060198E-2</v>
      </c>
      <c r="BI53">
        <v>9.6297513399013407E-2</v>
      </c>
      <c r="BJ53">
        <v>0.127665628704693</v>
      </c>
      <c r="BK53">
        <v>0.109679318175643</v>
      </c>
      <c r="BL53">
        <v>0.113715559739675</v>
      </c>
      <c r="BM53">
        <v>0.104478302549862</v>
      </c>
      <c r="BN53">
        <v>0.103320824040079</v>
      </c>
      <c r="BO53">
        <v>0.116948079756023</v>
      </c>
      <c r="BP53">
        <v>8.6537147016673893E-2</v>
      </c>
      <c r="BQ53">
        <v>9.19303541580197E-2</v>
      </c>
      <c r="BR53">
        <v>0.110378708182106</v>
      </c>
      <c r="BS53">
        <v>9.7551961206042398E-2</v>
      </c>
      <c r="BT53">
        <v>9.6039065994028602E-2</v>
      </c>
    </row>
    <row r="54" spans="5:72">
      <c r="E54">
        <v>7.3529</v>
      </c>
      <c r="I54">
        <v>9769.3019999999997</v>
      </c>
      <c r="J54">
        <v>9278.7250000000004</v>
      </c>
      <c r="K54">
        <v>55782.035000000003</v>
      </c>
      <c r="L54">
        <v>20443.401999999998</v>
      </c>
      <c r="M54">
        <v>20291.738000000001</v>
      </c>
      <c r="O54" s="7">
        <v>7.3529</v>
      </c>
      <c r="P54" s="8"/>
      <c r="Q54" s="8"/>
      <c r="R54" s="8"/>
      <c r="S54" s="8">
        <f t="shared" si="26"/>
        <v>0.13970144714703767</v>
      </c>
      <c r="T54" s="8">
        <f t="shared" si="27"/>
        <v>0.10086515935371802</v>
      </c>
      <c r="U54" s="8">
        <f t="shared" si="23"/>
        <v>0.21996727640648336</v>
      </c>
      <c r="V54" s="8">
        <f t="shared" si="24"/>
        <v>7.3498675467362898E-2</v>
      </c>
      <c r="Z54">
        <v>2.25</v>
      </c>
      <c r="AA54">
        <v>736.94539999999995</v>
      </c>
      <c r="AB54">
        <v>725.69740000000002</v>
      </c>
      <c r="AC54">
        <v>2854.6979999999999</v>
      </c>
      <c r="AD54">
        <v>2965.9560000000001</v>
      </c>
      <c r="AE54">
        <v>2993.5839999999998</v>
      </c>
      <c r="AF54">
        <v>702.97170000000006</v>
      </c>
      <c r="AG54">
        <v>742.59339999999997</v>
      </c>
      <c r="AH54">
        <v>755.82180000000005</v>
      </c>
      <c r="AI54">
        <v>3045.0360000000001</v>
      </c>
      <c r="AK54">
        <v>715.58669999999995</v>
      </c>
      <c r="AL54">
        <v>780.38679999999999</v>
      </c>
      <c r="AM54">
        <v>734.02329999999995</v>
      </c>
      <c r="AN54">
        <v>751.05529999999999</v>
      </c>
      <c r="AP54">
        <v>2.25</v>
      </c>
      <c r="AQ54" s="6">
        <f t="shared" si="7"/>
        <v>0.41148890145546491</v>
      </c>
      <c r="AR54" s="6">
        <f t="shared" si="10"/>
        <v>0.43451351647149045</v>
      </c>
      <c r="AS54" s="6">
        <f t="shared" si="12"/>
        <v>0.72418265247594249</v>
      </c>
      <c r="AT54" s="6">
        <f t="shared" si="14"/>
        <v>0.69188577047700439</v>
      </c>
      <c r="AU54" s="6">
        <f t="shared" si="15"/>
        <v>0.61117804344766746</v>
      </c>
      <c r="AV54" s="6">
        <f t="shared" si="19"/>
        <v>0.79640147563608688</v>
      </c>
      <c r="AW54" s="6">
        <f t="shared" si="9"/>
        <v>0.68654623682845362</v>
      </c>
      <c r="AX54" s="6">
        <f t="shared" si="8"/>
        <v>0.45863309644934136</v>
      </c>
      <c r="AY54" s="6">
        <f t="shared" si="17"/>
        <v>0.59233269353806828</v>
      </c>
      <c r="AZ54" s="6">
        <f t="shared" si="25"/>
        <v>0.65137375778726914</v>
      </c>
      <c r="BA54" s="6">
        <f t="shared" si="13"/>
        <v>0.65140946408555145</v>
      </c>
      <c r="BB54" s="6">
        <f t="shared" si="11"/>
        <v>0.59719088284662669</v>
      </c>
      <c r="BC54" s="6">
        <f t="shared" si="18"/>
        <v>0.56583793227252399</v>
      </c>
      <c r="BD54" s="6">
        <f t="shared" si="16"/>
        <v>0.42178208378119508</v>
      </c>
      <c r="BF54" t="s">
        <v>85</v>
      </c>
      <c r="BG54">
        <v>0.235863711761193</v>
      </c>
      <c r="BH54">
        <v>0.22380553990920701</v>
      </c>
      <c r="BI54">
        <v>0.22676331483863299</v>
      </c>
      <c r="BJ54">
        <v>0.30062958153529001</v>
      </c>
      <c r="BK54">
        <v>0.25827505696533098</v>
      </c>
      <c r="BL54">
        <v>0.26777967950690101</v>
      </c>
      <c r="BM54">
        <v>0.24602760111522301</v>
      </c>
      <c r="BN54">
        <v>0.243301947518693</v>
      </c>
      <c r="BO54">
        <v>0.27539168243736201</v>
      </c>
      <c r="BP54">
        <v>0.203779408434654</v>
      </c>
      <c r="BQ54">
        <v>0.21647944071809899</v>
      </c>
      <c r="BR54">
        <v>0.259921994571846</v>
      </c>
      <c r="BS54">
        <v>0.22971731368007001</v>
      </c>
      <c r="BT54">
        <v>0.22615471770878801</v>
      </c>
    </row>
    <row r="55" spans="5:72">
      <c r="E55">
        <v>7.4999580000000003</v>
      </c>
      <c r="I55">
        <v>9656.9240000000009</v>
      </c>
      <c r="J55">
        <v>9162.2450000000008</v>
      </c>
      <c r="K55">
        <v>55822.120999999999</v>
      </c>
      <c r="L55">
        <v>20515.697</v>
      </c>
      <c r="M55">
        <v>20346.113000000001</v>
      </c>
      <c r="O55" s="7">
        <v>7.4999580000000003</v>
      </c>
      <c r="P55" s="8"/>
      <c r="Q55" s="8"/>
      <c r="R55" s="8"/>
      <c r="S55" s="8">
        <f t="shared" si="26"/>
        <v>0.11703843765635566</v>
      </c>
      <c r="T55" s="8">
        <f t="shared" si="27"/>
        <v>7.4861711575151049E-2</v>
      </c>
      <c r="U55" s="8">
        <f t="shared" si="23"/>
        <v>0.27905199651514956</v>
      </c>
      <c r="V55" s="8">
        <f t="shared" si="24"/>
        <v>0.11297330534960326</v>
      </c>
      <c r="Z55">
        <v>2.2949999999999999</v>
      </c>
      <c r="AA55">
        <v>743.45249999999999</v>
      </c>
      <c r="AB55">
        <v>719.80510000000004</v>
      </c>
      <c r="AC55">
        <v>2889.0349999999999</v>
      </c>
      <c r="AD55">
        <v>2948.732</v>
      </c>
      <c r="AE55">
        <v>3001.4940000000001</v>
      </c>
      <c r="AF55">
        <v>709.31110000000001</v>
      </c>
      <c r="AG55">
        <v>732.19370000000004</v>
      </c>
      <c r="AH55">
        <v>768.05449999999996</v>
      </c>
      <c r="AI55">
        <v>3042.2979999999998</v>
      </c>
      <c r="AK55">
        <v>716.85320000000002</v>
      </c>
      <c r="AL55">
        <v>780.95010000000002</v>
      </c>
      <c r="AM55">
        <v>732.18520000000001</v>
      </c>
      <c r="AN55">
        <v>747.58529999999996</v>
      </c>
      <c r="AP55">
        <v>2.2949999999999999</v>
      </c>
      <c r="AQ55" s="6">
        <f t="shared" si="7"/>
        <v>0.59011699727134515</v>
      </c>
      <c r="AR55" s="6">
        <f t="shared" si="10"/>
        <v>0.68634489803363619</v>
      </c>
      <c r="AS55" s="6">
        <f t="shared" si="12"/>
        <v>0.87287298451341544</v>
      </c>
      <c r="AT55" s="6">
        <f t="shared" si="14"/>
        <v>0.81376444795511971</v>
      </c>
      <c r="AU55" s="6">
        <f t="shared" si="15"/>
        <v>0.81907674564682365</v>
      </c>
      <c r="AV55" s="6">
        <f t="shared" si="19"/>
        <v>0.99685955956559413</v>
      </c>
      <c r="AW55" s="6">
        <f t="shared" si="9"/>
        <v>0.76017272841118444</v>
      </c>
      <c r="AX55" s="6">
        <f t="shared" si="8"/>
        <v>0.70122213930469668</v>
      </c>
      <c r="AY55" s="6">
        <f t="shared" si="17"/>
        <v>0.76038643634037129</v>
      </c>
      <c r="AZ55" s="6">
        <f t="shared" si="25"/>
        <v>0.84139586358374163</v>
      </c>
      <c r="BA55" s="6">
        <f t="shared" si="13"/>
        <v>0.88682821351752428</v>
      </c>
      <c r="BB55" s="6">
        <f t="shared" si="11"/>
        <v>0.69812366524906311</v>
      </c>
      <c r="BC55" s="6">
        <f t="shared" si="18"/>
        <v>0.81821883177691501</v>
      </c>
      <c r="BD55" s="6">
        <f t="shared" si="16"/>
        <v>0.61141783844661046</v>
      </c>
    </row>
    <row r="56" spans="5:72">
      <c r="E56">
        <v>7.6470159999999998</v>
      </c>
      <c r="I56">
        <v>9785.1669999999995</v>
      </c>
      <c r="J56">
        <v>9271.4940000000006</v>
      </c>
      <c r="K56">
        <v>55875.449000000001</v>
      </c>
      <c r="L56">
        <v>20486.855</v>
      </c>
      <c r="M56">
        <v>20355.934000000001</v>
      </c>
      <c r="O56" s="7">
        <v>7.6470159999999998</v>
      </c>
      <c r="P56" s="8"/>
      <c r="Q56" s="8"/>
      <c r="R56" s="8"/>
      <c r="S56" s="8">
        <f t="shared" si="26"/>
        <v>0.14290090474167066</v>
      </c>
      <c r="T56" s="8">
        <f t="shared" si="27"/>
        <v>9.9250882817945252E-2</v>
      </c>
      <c r="U56" s="8">
        <f t="shared" si="23"/>
        <v>0.25548022118664637</v>
      </c>
      <c r="V56" s="8">
        <f t="shared" si="24"/>
        <v>0.12010305873026494</v>
      </c>
      <c r="Z56">
        <v>2.34</v>
      </c>
      <c r="AA56">
        <v>754.68610000000001</v>
      </c>
      <c r="AB56">
        <v>718.64319999999998</v>
      </c>
      <c r="AC56">
        <v>2928.86</v>
      </c>
      <c r="AD56">
        <v>2944.18</v>
      </c>
      <c r="AE56">
        <v>3012.799</v>
      </c>
      <c r="AF56">
        <v>707.66049999999996</v>
      </c>
      <c r="AG56">
        <v>719.87170000000003</v>
      </c>
      <c r="AH56">
        <v>774.19870000000003</v>
      </c>
      <c r="AI56">
        <v>3043.8110000000001</v>
      </c>
      <c r="AK56">
        <v>713.86379999999997</v>
      </c>
      <c r="AL56">
        <v>779.58330000000001</v>
      </c>
      <c r="AM56">
        <v>738.94449999999995</v>
      </c>
      <c r="AN56">
        <v>750.84709999999995</v>
      </c>
      <c r="AP56">
        <v>2.34</v>
      </c>
      <c r="AQ56" s="6">
        <f t="shared" si="7"/>
        <v>0.89849347483543118</v>
      </c>
      <c r="AR56" s="6">
        <f t="shared" si="10"/>
        <v>0.84675312830615457</v>
      </c>
      <c r="AS56" s="6">
        <f t="shared" si="12"/>
        <v>0.99442674144414056</v>
      </c>
      <c r="AT56" s="6">
        <f t="shared" si="14"/>
        <v>0.96485741460190444</v>
      </c>
      <c r="AU56" s="6">
        <f t="shared" si="15"/>
        <v>0.96005684099966115</v>
      </c>
      <c r="AV56" s="6">
        <f t="shared" si="19"/>
        <v>0.98943810535003074</v>
      </c>
      <c r="AW56" s="6">
        <f t="shared" si="9"/>
        <v>0.93634721004705057</v>
      </c>
      <c r="AX56" s="6">
        <f t="shared" si="8"/>
        <v>0.90010551661683391</v>
      </c>
      <c r="AY56" s="6">
        <f t="shared" si="17"/>
        <v>0.91044913627639223</v>
      </c>
      <c r="AZ56" s="6">
        <f t="shared" si="25"/>
        <v>0.97858766321069113</v>
      </c>
      <c r="BA56" s="6">
        <f t="shared" si="13"/>
        <v>0.95272690781302005</v>
      </c>
      <c r="BB56" s="6">
        <f t="shared" si="11"/>
        <v>0.83942010407445355</v>
      </c>
      <c r="BC56" s="6">
        <f t="shared" si="18"/>
        <v>0.96200924599605542</v>
      </c>
      <c r="BD56" s="6">
        <f t="shared" si="16"/>
        <v>0.88645626598090166</v>
      </c>
    </row>
    <row r="57" spans="5:72">
      <c r="E57">
        <v>7.7940740000000002</v>
      </c>
      <c r="I57">
        <v>9706.3459999999995</v>
      </c>
      <c r="J57">
        <v>9577.3559999999998</v>
      </c>
      <c r="K57">
        <v>55775.987999999998</v>
      </c>
      <c r="L57">
        <v>20449.018</v>
      </c>
      <c r="M57">
        <v>20295.143</v>
      </c>
      <c r="O57" s="7">
        <v>7.7940740000000002</v>
      </c>
      <c r="P57" s="8"/>
      <c r="Q57" s="8"/>
      <c r="R57" s="8"/>
      <c r="S57" s="8">
        <f t="shared" si="26"/>
        <v>0.12700525727450571</v>
      </c>
      <c r="T57" s="8">
        <f t="shared" si="27"/>
        <v>0.1675327041130007</v>
      </c>
      <c r="U57" s="8">
        <f t="shared" si="23"/>
        <v>0.22455707913323303</v>
      </c>
      <c r="V57" s="8">
        <f t="shared" si="24"/>
        <v>7.5970604014470616E-2</v>
      </c>
      <c r="Z57">
        <v>2.3849999999999998</v>
      </c>
      <c r="AA57">
        <v>758.38379999999995</v>
      </c>
      <c r="AB57">
        <v>719.07370000000003</v>
      </c>
      <c r="AC57">
        <v>2960.41</v>
      </c>
      <c r="AD57">
        <v>2944.6179999999999</v>
      </c>
      <c r="AE57">
        <v>3029.172</v>
      </c>
      <c r="AF57">
        <v>704.58619999999996</v>
      </c>
      <c r="AG57">
        <v>715.23749999999995</v>
      </c>
      <c r="AH57">
        <v>771.23159999999996</v>
      </c>
      <c r="AI57">
        <v>3033.6350000000002</v>
      </c>
      <c r="AK57">
        <v>712.11980000000005</v>
      </c>
      <c r="AL57">
        <v>780.24239999999998</v>
      </c>
      <c r="AM57">
        <v>739.37019999999995</v>
      </c>
      <c r="AN57">
        <v>748.97519999999997</v>
      </c>
      <c r="AP57">
        <v>2.3849999999999998</v>
      </c>
      <c r="AQ57" s="6">
        <f t="shared" si="7"/>
        <v>1</v>
      </c>
      <c r="AR57" s="6">
        <f t="shared" si="10"/>
        <v>1</v>
      </c>
      <c r="AS57" s="6">
        <f t="shared" si="12"/>
        <v>1</v>
      </c>
      <c r="AT57" s="6">
        <f t="shared" si="14"/>
        <v>1</v>
      </c>
      <c r="AU57" s="6">
        <f t="shared" si="15"/>
        <v>1</v>
      </c>
      <c r="AV57" s="6">
        <f t="shared" si="19"/>
        <v>1</v>
      </c>
      <c r="AW57" s="6">
        <f t="shared" si="9"/>
        <v>1</v>
      </c>
      <c r="AX57" s="6">
        <f t="shared" si="8"/>
        <v>1</v>
      </c>
      <c r="AY57" s="6">
        <f t="shared" si="17"/>
        <v>1</v>
      </c>
      <c r="AZ57" s="6">
        <f t="shared" si="25"/>
        <v>1</v>
      </c>
      <c r="BA57" s="6">
        <f t="shared" si="13"/>
        <v>1</v>
      </c>
      <c r="BB57" s="6">
        <f t="shared" si="11"/>
        <v>1</v>
      </c>
      <c r="BC57" s="6">
        <f t="shared" si="18"/>
        <v>1</v>
      </c>
      <c r="BD57" s="6">
        <f t="shared" si="16"/>
        <v>1</v>
      </c>
    </row>
    <row r="58" spans="5:72">
      <c r="E58">
        <v>7.9411319999999996</v>
      </c>
      <c r="I58">
        <v>9820.6170000000002</v>
      </c>
      <c r="J58">
        <v>9442.4210000000003</v>
      </c>
      <c r="K58">
        <v>55702.644999999997</v>
      </c>
      <c r="L58">
        <v>20572.627</v>
      </c>
      <c r="M58">
        <v>20438.268</v>
      </c>
      <c r="O58" s="7">
        <v>7.9411319999999996</v>
      </c>
      <c r="P58" s="8"/>
      <c r="Q58" s="8"/>
      <c r="R58" s="8"/>
      <c r="S58" s="8">
        <f t="shared" si="26"/>
        <v>0.15005002366570119</v>
      </c>
      <c r="T58" s="8">
        <f t="shared" si="27"/>
        <v>0.13740929042823993</v>
      </c>
      <c r="U58" s="8">
        <f t="shared" si="23"/>
        <v>0.32557932365791592</v>
      </c>
      <c r="V58" s="8">
        <f t="shared" si="24"/>
        <v>0.17987508956657455</v>
      </c>
      <c r="Z58">
        <v>2.4300000000000002</v>
      </c>
      <c r="AA58">
        <v>758.29129999999998</v>
      </c>
      <c r="AB58">
        <v>724.88379999999995</v>
      </c>
      <c r="AC58">
        <v>2976.6579999999999</v>
      </c>
      <c r="AD58">
        <v>2931.4160000000002</v>
      </c>
      <c r="AE58">
        <v>3032.15</v>
      </c>
      <c r="AF58">
        <v>704.85170000000005</v>
      </c>
      <c r="AG58">
        <v>722.55330000000004</v>
      </c>
      <c r="AH58">
        <v>767.03750000000002</v>
      </c>
      <c r="AI58">
        <v>3053.0369999999998</v>
      </c>
      <c r="AK58">
        <v>714.14369999999997</v>
      </c>
      <c r="AL58">
        <v>787.11339999999996</v>
      </c>
      <c r="AM58">
        <v>740.56740000000002</v>
      </c>
      <c r="AN58">
        <v>748.32309999999995</v>
      </c>
      <c r="AP58">
        <v>2.4300000000000002</v>
      </c>
      <c r="AQ58" s="6">
        <f t="shared" si="7"/>
        <v>0.99746075842341997</v>
      </c>
      <c r="AR58" s="6">
        <f t="shared" si="10"/>
        <v>0.88650906570355115</v>
      </c>
      <c r="AS58" s="6">
        <f t="shared" si="12"/>
        <v>0.8722006245618501</v>
      </c>
      <c r="AT58" s="6">
        <f t="shared" si="14"/>
        <v>0.98757919172053454</v>
      </c>
      <c r="AU58" s="6">
        <f t="shared" si="15"/>
        <v>0.97549246753781715</v>
      </c>
      <c r="AV58" s="6">
        <f t="shared" si="19"/>
        <v>0.93792375468091105</v>
      </c>
      <c r="AW58" s="6">
        <f t="shared" si="9"/>
        <v>0.94375592607832359</v>
      </c>
      <c r="AX58" s="6">
        <f t="shared" si="8"/>
        <v>0.95175988385042865</v>
      </c>
      <c r="AY58" s="6">
        <f t="shared" si="17"/>
        <v>0.97547024952015349</v>
      </c>
      <c r="AZ58" s="6">
        <f t="shared" si="25"/>
        <v>0.93285895030016774</v>
      </c>
      <c r="BA58" s="6">
        <f t="shared" si="13"/>
        <v>0.95714805053167351</v>
      </c>
      <c r="BB58" s="6">
        <f t="shared" si="11"/>
        <v>0.99728649895321408</v>
      </c>
      <c r="BC58" s="6">
        <f t="shared" si="18"/>
        <v>0.84004204744402611</v>
      </c>
      <c r="BD58" s="6">
        <f t="shared" si="16"/>
        <v>0.93537937789581937</v>
      </c>
    </row>
    <row r="59" spans="5:72">
      <c r="E59">
        <v>8.0881900000000009</v>
      </c>
      <c r="I59">
        <v>9823.348</v>
      </c>
      <c r="J59">
        <v>9461.5650000000005</v>
      </c>
      <c r="K59">
        <v>55610.629000000001</v>
      </c>
      <c r="L59">
        <v>20614.447</v>
      </c>
      <c r="M59">
        <v>20398.914000000001</v>
      </c>
      <c r="O59" s="7">
        <v>8.0881900000000009</v>
      </c>
      <c r="P59" s="8"/>
      <c r="Q59" s="8"/>
      <c r="R59" s="8"/>
      <c r="S59" s="8">
        <f t="shared" si="26"/>
        <v>0.15060077807420685</v>
      </c>
      <c r="T59" s="8">
        <f t="shared" si="27"/>
        <v>0.14168307137151684</v>
      </c>
      <c r="U59" s="8">
        <f t="shared" si="23"/>
        <v>0.35975766233893586</v>
      </c>
      <c r="V59" s="8">
        <f t="shared" si="24"/>
        <v>0.15130525812959686</v>
      </c>
      <c r="Z59">
        <v>2.4750000000000001</v>
      </c>
      <c r="AA59">
        <v>754.81309999999996</v>
      </c>
      <c r="AB59">
        <v>727.88980000000004</v>
      </c>
      <c r="AC59">
        <v>2971.3519999999999</v>
      </c>
      <c r="AD59">
        <v>2929.442</v>
      </c>
      <c r="AE59">
        <v>3027.8159999999998</v>
      </c>
      <c r="AF59">
        <v>705.90390000000002</v>
      </c>
      <c r="AG59">
        <v>725.09429999999998</v>
      </c>
      <c r="AH59">
        <v>753.68280000000004</v>
      </c>
      <c r="AI59">
        <v>3046.056</v>
      </c>
      <c r="AK59">
        <v>714.46690000000001</v>
      </c>
      <c r="AL59">
        <v>794.9461</v>
      </c>
      <c r="AM59">
        <v>743.22239999999999</v>
      </c>
      <c r="AN59">
        <v>748.74210000000005</v>
      </c>
      <c r="AP59">
        <v>2.4750000000000001</v>
      </c>
      <c r="AQ59" s="6">
        <f t="shared" si="7"/>
        <v>0.90197978489192454</v>
      </c>
      <c r="AR59" s="6">
        <f t="shared" si="10"/>
        <v>0.80056181824814932</v>
      </c>
      <c r="AS59" s="6">
        <f t="shared" si="12"/>
        <v>0.73799630361353585</v>
      </c>
      <c r="AT59" s="6">
        <f t="shared" si="14"/>
        <v>0.84756500572276028</v>
      </c>
      <c r="AU59" s="6">
        <f t="shared" si="15"/>
        <v>0.86870964752401836</v>
      </c>
      <c r="AV59" s="6">
        <f t="shared" si="19"/>
        <v>0.66750123253014115</v>
      </c>
      <c r="AW59" s="6">
        <f t="shared" si="9"/>
        <v>0.80588403671037911</v>
      </c>
      <c r="AX59" s="6">
        <f t="shared" si="8"/>
        <v>0.88357078636705799</v>
      </c>
      <c r="AY59" s="6">
        <f t="shared" si="17"/>
        <v>0.85054638515675007</v>
      </c>
      <c r="AZ59" s="6">
        <f t="shared" si="25"/>
        <v>0.81673134239642553</v>
      </c>
      <c r="BA59" s="6">
        <f t="shared" si="13"/>
        <v>0.7131937501893415</v>
      </c>
      <c r="BB59" s="6">
        <f t="shared" si="11"/>
        <v>0.79601984822256411</v>
      </c>
      <c r="BC59" s="6">
        <f t="shared" si="18"/>
        <v>0.66963515699316467</v>
      </c>
      <c r="BD59" s="6">
        <f t="shared" si="16"/>
        <v>0.83807242352095301</v>
      </c>
    </row>
    <row r="60" spans="5:72">
      <c r="E60">
        <v>8.2352480000000003</v>
      </c>
      <c r="I60">
        <v>10020.393</v>
      </c>
      <c r="J60">
        <v>9543.0830000000005</v>
      </c>
      <c r="K60">
        <v>55595.605000000003</v>
      </c>
      <c r="L60">
        <v>20531.303</v>
      </c>
      <c r="M60">
        <v>20371.271000000001</v>
      </c>
      <c r="O60" s="7">
        <v>8.2352480000000003</v>
      </c>
      <c r="P60" s="8"/>
      <c r="Q60" s="8"/>
      <c r="R60" s="8"/>
      <c r="S60" s="8">
        <f t="shared" si="26"/>
        <v>0.19033838423458954</v>
      </c>
      <c r="T60" s="8">
        <f t="shared" si="27"/>
        <v>0.15988146642657547</v>
      </c>
      <c r="U60" s="8">
        <f t="shared" si="23"/>
        <v>0.29180635216928619</v>
      </c>
      <c r="V60" s="8">
        <f t="shared" si="24"/>
        <v>0.13123726376022177</v>
      </c>
      <c r="Z60">
        <v>2.52</v>
      </c>
      <c r="AA60">
        <v>750.32550000000003</v>
      </c>
      <c r="AB60">
        <v>730.25059999999996</v>
      </c>
      <c r="AC60">
        <v>2956.625</v>
      </c>
      <c r="AD60">
        <v>2939.9169999999999</v>
      </c>
      <c r="AE60">
        <v>3024.7779999999998</v>
      </c>
      <c r="AF60">
        <v>706.00049999999999</v>
      </c>
      <c r="AG60">
        <v>732.26520000000005</v>
      </c>
      <c r="AH60">
        <v>738.88049999999998</v>
      </c>
      <c r="AI60">
        <v>3040.2370000000001</v>
      </c>
      <c r="AK60">
        <v>716.18880000000001</v>
      </c>
      <c r="AL60">
        <v>796.86829999999998</v>
      </c>
      <c r="AM60">
        <v>744.93010000000004</v>
      </c>
      <c r="AN60">
        <v>749.6146</v>
      </c>
      <c r="AP60">
        <v>2.52</v>
      </c>
      <c r="AQ60" s="6">
        <f t="shared" si="7"/>
        <v>0.77878950922637058</v>
      </c>
      <c r="AR60" s="6">
        <f t="shared" si="10"/>
        <v>0.55307358359782588</v>
      </c>
      <c r="AS60" s="6">
        <f t="shared" si="12"/>
        <v>0.52176088203428705</v>
      </c>
      <c r="AT60" s="6">
        <f t="shared" si="14"/>
        <v>0.68785968758563909</v>
      </c>
      <c r="AU60" s="6">
        <f t="shared" si="15"/>
        <v>0.64798739612616285</v>
      </c>
      <c r="AV60" s="6">
        <f t="shared" si="19"/>
        <v>0.49580012456668349</v>
      </c>
      <c r="AW60" s="6">
        <f t="shared" si="9"/>
        <v>0.72611231371987728</v>
      </c>
      <c r="AX60" s="6">
        <f t="shared" si="8"/>
        <v>0.66644555326313049</v>
      </c>
      <c r="AY60" s="6">
        <f t="shared" si="17"/>
        <v>0.6867869481765837</v>
      </c>
      <c r="AZ60" s="6">
        <f t="shared" si="25"/>
        <v>0.54757274958180269</v>
      </c>
      <c r="BA60" s="6">
        <f t="shared" si="13"/>
        <v>0.50902026719985483</v>
      </c>
      <c r="BB60" s="6">
        <f t="shared" si="11"/>
        <v>0.50196879867818467</v>
      </c>
      <c r="BC60" s="6">
        <f t="shared" si="18"/>
        <v>0.55395286688800816</v>
      </c>
      <c r="BD60" s="6">
        <f t="shared" si="16"/>
        <v>0.67648601751341608</v>
      </c>
    </row>
    <row r="61" spans="5:72">
      <c r="E61">
        <v>8.3823059999999998</v>
      </c>
      <c r="I61">
        <v>9829.0889999999999</v>
      </c>
      <c r="J61">
        <v>9569.0869999999995</v>
      </c>
      <c r="K61">
        <v>55604.012000000002</v>
      </c>
      <c r="L61">
        <v>20495.759999999998</v>
      </c>
      <c r="M61">
        <v>20364.77</v>
      </c>
      <c r="O61" s="7">
        <v>8.3823059999999998</v>
      </c>
      <c r="P61" s="8"/>
      <c r="Q61" s="8"/>
      <c r="R61" s="8"/>
      <c r="S61" s="8">
        <f t="shared" si="26"/>
        <v>0.15175855217132556</v>
      </c>
      <c r="T61" s="8">
        <f t="shared" si="27"/>
        <v>0.16568670042411868</v>
      </c>
      <c r="U61" s="8">
        <f t="shared" si="23"/>
        <v>0.26275803338067899</v>
      </c>
      <c r="V61" s="8">
        <f t="shared" si="24"/>
        <v>0.12651773145926631</v>
      </c>
      <c r="Z61">
        <v>2.5649999999999999</v>
      </c>
      <c r="AA61">
        <v>740.38279999999997</v>
      </c>
      <c r="AB61">
        <v>739.5471</v>
      </c>
      <c r="AC61">
        <v>2955.9470000000001</v>
      </c>
      <c r="AD61">
        <v>2947.1039999999998</v>
      </c>
      <c r="AE61">
        <v>3015.0529999999999</v>
      </c>
      <c r="AF61">
        <v>699.46130000000005</v>
      </c>
      <c r="AG61">
        <v>733.88559999999995</v>
      </c>
      <c r="AH61">
        <v>733.0095</v>
      </c>
      <c r="AI61">
        <v>3026.5259999999998</v>
      </c>
      <c r="AK61">
        <v>718.24440000000004</v>
      </c>
      <c r="AL61">
        <v>801.36879999999996</v>
      </c>
      <c r="AM61">
        <v>742.77149999999995</v>
      </c>
      <c r="AN61">
        <v>750.72439999999995</v>
      </c>
      <c r="AP61">
        <v>2.5649999999999999</v>
      </c>
      <c r="AQ61" s="6">
        <f t="shared" si="7"/>
        <v>0.50584986356723627</v>
      </c>
      <c r="AR61" s="6">
        <f t="shared" si="10"/>
        <v>0.31443033818540034</v>
      </c>
      <c r="AS61" s="6">
        <f t="shared" si="12"/>
        <v>0.27535211267605636</v>
      </c>
      <c r="AT61" s="6">
        <f t="shared" si="14"/>
        <v>0.43699724340270485</v>
      </c>
      <c r="AU61" s="6">
        <f t="shared" si="15"/>
        <v>0.40890165751924712</v>
      </c>
      <c r="AV61" s="6">
        <f t="shared" si="19"/>
        <v>0.28423767817594781</v>
      </c>
      <c r="AW61" s="6">
        <f t="shared" si="9"/>
        <v>0.61174794711701841</v>
      </c>
      <c r="AX61" s="6">
        <f t="shared" si="8"/>
        <v>0.42578474935332461</v>
      </c>
      <c r="AY61" s="6">
        <f t="shared" si="17"/>
        <v>0.4802866282789508</v>
      </c>
      <c r="AZ61" s="6">
        <f t="shared" si="25"/>
        <v>0.21027395903209928</v>
      </c>
      <c r="BA61" s="6">
        <f t="shared" si="13"/>
        <v>0.25263943167014991</v>
      </c>
      <c r="BB61" s="6">
        <f t="shared" si="11"/>
        <v>0.45495141703595204</v>
      </c>
      <c r="BC61" s="6">
        <f t="shared" si="18"/>
        <v>0.3200861676493772</v>
      </c>
      <c r="BD61" s="6">
        <f t="shared" si="16"/>
        <v>0.54817290372756078</v>
      </c>
    </row>
    <row r="62" spans="5:72">
      <c r="E62">
        <v>8.5293639999999993</v>
      </c>
      <c r="I62">
        <v>9837.58</v>
      </c>
      <c r="J62">
        <v>9423.2160000000003</v>
      </c>
      <c r="K62">
        <v>55537.847999999998</v>
      </c>
      <c r="L62">
        <v>20454.136999999999</v>
      </c>
      <c r="M62">
        <v>20413.973000000002</v>
      </c>
      <c r="O62" s="7">
        <v>8.5293639999999993</v>
      </c>
      <c r="P62" s="8"/>
      <c r="Q62" s="8"/>
      <c r="R62" s="8"/>
      <c r="S62" s="8">
        <f t="shared" si="26"/>
        <v>0.15347091236269203</v>
      </c>
      <c r="T62" s="8">
        <f t="shared" si="27"/>
        <v>0.13312189160794993</v>
      </c>
      <c r="U62" s="8">
        <f t="shared" si="23"/>
        <v>0.22874069739502406</v>
      </c>
      <c r="V62" s="8">
        <f t="shared" si="24"/>
        <v>0.16223764344263963</v>
      </c>
      <c r="Z62">
        <v>2.61</v>
      </c>
      <c r="AA62">
        <v>731.45500000000004</v>
      </c>
      <c r="AB62">
        <v>732.32989999999995</v>
      </c>
      <c r="AC62">
        <v>2939.799</v>
      </c>
      <c r="AD62">
        <v>2943.739</v>
      </c>
      <c r="AE62">
        <v>3014.6120000000001</v>
      </c>
      <c r="AF62">
        <v>699.05110000000002</v>
      </c>
      <c r="AG62">
        <v>738.25160000000005</v>
      </c>
      <c r="AH62">
        <v>720.35419999999999</v>
      </c>
      <c r="AK62">
        <v>717.46469999999999</v>
      </c>
      <c r="AL62">
        <v>797.63679999999999</v>
      </c>
      <c r="AM62">
        <v>738.51289999999995</v>
      </c>
      <c r="AP62">
        <v>2.61</v>
      </c>
      <c r="AQ62" s="6">
        <f t="shared" si="7"/>
        <v>0.26077050197374702</v>
      </c>
      <c r="AR62" s="6">
        <f t="shared" si="10"/>
        <v>0.22419101820437123</v>
      </c>
      <c r="AS62" s="6">
        <f t="shared" si="12"/>
        <v>0.11587215601300192</v>
      </c>
      <c r="AT62" s="6">
        <f t="shared" si="14"/>
        <v>0.19462221720697009</v>
      </c>
      <c r="AU62" s="6">
        <f t="shared" si="15"/>
        <v>0.22136068291577851</v>
      </c>
      <c r="AV62" s="6">
        <f t="shared" si="19"/>
        <v>0.16958069247329866</v>
      </c>
      <c r="AW62" s="6">
        <f t="shared" si="9"/>
        <v>0.37918403492137454</v>
      </c>
      <c r="AX62" s="6">
        <f t="shared" si="8"/>
        <v>0.33033204404709116</v>
      </c>
      <c r="AY62" s="6">
        <f t="shared" si="17"/>
        <v>0.31049264235444729</v>
      </c>
      <c r="AZ62" s="6">
        <f t="shared" si="25"/>
        <v>0.10883637464937759</v>
      </c>
      <c r="BA62" s="6">
        <f t="shared" si="13"/>
        <v>0.10314611166651459</v>
      </c>
      <c r="BB62" s="6">
        <f t="shared" si="11"/>
        <v>0.21109094300071574</v>
      </c>
      <c r="BC62" s="6">
        <f t="shared" si="18"/>
        <v>6.652453446150608E-2</v>
      </c>
      <c r="BD62" s="6">
        <f t="shared" si="16"/>
        <v>0.37603956110069636</v>
      </c>
    </row>
    <row r="63" spans="5:72">
      <c r="E63">
        <v>8.6764220000000005</v>
      </c>
      <c r="I63">
        <v>9711.0550000000003</v>
      </c>
      <c r="J63">
        <v>9549.098</v>
      </c>
      <c r="K63">
        <v>55583.519999999997</v>
      </c>
      <c r="L63">
        <v>20510.611000000001</v>
      </c>
      <c r="M63">
        <v>20356.445</v>
      </c>
      <c r="O63" s="7">
        <v>8.6764220000000005</v>
      </c>
      <c r="P63" s="8"/>
      <c r="Q63" s="8"/>
      <c r="R63" s="8"/>
      <c r="S63" s="8">
        <f t="shared" si="26"/>
        <v>0.12795491033552869</v>
      </c>
      <c r="T63" s="8">
        <f t="shared" si="27"/>
        <v>0.16122427839762687</v>
      </c>
      <c r="U63" s="8">
        <f t="shared" si="23"/>
        <v>0.27489534824801309</v>
      </c>
      <c r="V63" s="8">
        <f t="shared" si="24"/>
        <v>0.1204740295048814</v>
      </c>
      <c r="Z63">
        <v>2.6549999999999998</v>
      </c>
      <c r="AA63">
        <v>723.00340000000006</v>
      </c>
      <c r="AB63">
        <v>733.09990000000005</v>
      </c>
      <c r="AC63">
        <v>2919.3110000000001</v>
      </c>
      <c r="AD63">
        <v>2962.768</v>
      </c>
      <c r="AE63">
        <v>3010.0279999999998</v>
      </c>
      <c r="AF63">
        <v>704.09829999999999</v>
      </c>
      <c r="AG63">
        <v>736.98199999999997</v>
      </c>
      <c r="AH63">
        <v>714.86379999999997</v>
      </c>
      <c r="AK63">
        <v>714.75639999999999</v>
      </c>
      <c r="AL63">
        <v>798.4008</v>
      </c>
      <c r="AM63">
        <v>734.37270000000001</v>
      </c>
      <c r="AP63">
        <v>2.6549999999999998</v>
      </c>
      <c r="AQ63" s="6">
        <f t="shared" si="7"/>
        <v>2.8763430529097061E-2</v>
      </c>
      <c r="AR63" s="6">
        <f t="shared" si="10"/>
        <v>0.17361460727445285</v>
      </c>
      <c r="AS63" s="6">
        <f t="shared" si="12"/>
        <v>2.1767255114397192E-2</v>
      </c>
      <c r="AT63" s="6">
        <f t="shared" si="14"/>
        <v>1.3573420598713335E-2</v>
      </c>
      <c r="AU63" s="6">
        <f t="shared" si="15"/>
        <v>0.16017766244821385</v>
      </c>
      <c r="AV63" s="6">
        <f t="shared" si="19"/>
        <v>3.403483230635463E-2</v>
      </c>
      <c r="AW63" s="6">
        <f t="shared" si="9"/>
        <v>0.10363257419897472</v>
      </c>
      <c r="AX63" s="6">
        <f t="shared" si="8"/>
        <v>0.12457789288681492</v>
      </c>
      <c r="AY63" s="6">
        <f t="shared" si="17"/>
        <v>0.1513397312859884</v>
      </c>
      <c r="AZ63" s="6">
        <f t="shared" si="25"/>
        <v>0.10020067874135795</v>
      </c>
      <c r="BA63" s="6">
        <f t="shared" si="13"/>
        <v>2.1425974734162186E-2</v>
      </c>
      <c r="BB63" s="6">
        <f t="shared" si="11"/>
        <v>2.1106467483956348E-2</v>
      </c>
      <c r="BC63" s="6">
        <f t="shared" si="18"/>
        <v>0</v>
      </c>
      <c r="BD63" s="6">
        <f t="shared" si="16"/>
        <v>9.8579923768574995E-2</v>
      </c>
    </row>
    <row r="64" spans="5:72">
      <c r="E64">
        <v>8.82348</v>
      </c>
      <c r="I64">
        <v>9665.35</v>
      </c>
      <c r="K64">
        <v>55515.519999999997</v>
      </c>
      <c r="L64">
        <v>20621.581999999999</v>
      </c>
      <c r="M64">
        <v>20401.016</v>
      </c>
      <c r="O64" s="7">
        <v>8.82348</v>
      </c>
      <c r="P64" s="8"/>
      <c r="Q64" s="8"/>
      <c r="R64" s="8"/>
      <c r="S64" s="8">
        <f t="shared" ref="S64:S71" si="28">(I64 - MIN(I$4:I$100)) / (MAX(I$4:I$100) - MIN(I$4:I$100))</f>
        <v>0.11873768944913073</v>
      </c>
      <c r="T64" s="8"/>
      <c r="U64" s="8">
        <f t="shared" si="23"/>
        <v>0.36558890209237976</v>
      </c>
      <c r="V64" s="8">
        <f t="shared" si="24"/>
        <v>0.15283124749994037</v>
      </c>
      <c r="Z64">
        <v>2.7</v>
      </c>
      <c r="AA64">
        <v>724.11839999999995</v>
      </c>
      <c r="AB64">
        <v>734.1508</v>
      </c>
      <c r="AC64">
        <v>2937.232</v>
      </c>
      <c r="AD64">
        <v>2953.0070000000001</v>
      </c>
      <c r="AE64">
        <v>3016.5149999999999</v>
      </c>
      <c r="AG64">
        <v>737.77530000000002</v>
      </c>
      <c r="AH64">
        <v>718.16499999999996</v>
      </c>
      <c r="AK64">
        <v>717.63059999999996</v>
      </c>
      <c r="AL64">
        <v>793.68269999999995</v>
      </c>
      <c r="AM64">
        <v>738.89739999999995</v>
      </c>
      <c r="AP64">
        <v>2.7</v>
      </c>
      <c r="AQ64" s="6">
        <f t="shared" si="7"/>
        <v>5.9371585749500404E-2</v>
      </c>
      <c r="AR64" s="6">
        <f t="shared" si="10"/>
        <v>6.613403378205969E-2</v>
      </c>
      <c r="AS64" s="6">
        <f t="shared" si="12"/>
        <v>0</v>
      </c>
      <c r="AT64" s="6">
        <f t="shared" si="14"/>
        <v>0</v>
      </c>
      <c r="AU64" s="6">
        <f t="shared" si="15"/>
        <v>9.0265978808193328E-2</v>
      </c>
      <c r="AV64" s="6">
        <f t="shared" si="19"/>
        <v>5.2472555919777293E-2</v>
      </c>
      <c r="AW64" s="6">
        <f t="shared" si="9"/>
        <v>0</v>
      </c>
      <c r="AX64" s="6">
        <f t="shared" si="8"/>
        <v>3.5313111211913176E-2</v>
      </c>
      <c r="AY64" s="6">
        <f t="shared" si="17"/>
        <v>7.5349968010237259E-2</v>
      </c>
      <c r="AZ64" s="6">
        <f t="shared" si="25"/>
        <v>0</v>
      </c>
      <c r="BA64" s="6">
        <f t="shared" si="13"/>
        <v>0</v>
      </c>
      <c r="BB64" s="6">
        <f t="shared" si="11"/>
        <v>3.5903322659704182E-2</v>
      </c>
      <c r="BC64" s="6">
        <f t="shared" si="18"/>
        <v>7.458239411336178E-3</v>
      </c>
      <c r="BD64" s="6">
        <f t="shared" si="16"/>
        <v>6.194628582748337E-2</v>
      </c>
    </row>
    <row r="65" spans="5:56">
      <c r="E65">
        <v>8.9705379999999995</v>
      </c>
      <c r="I65">
        <v>9630.8539999999994</v>
      </c>
      <c r="K65">
        <v>55655.445</v>
      </c>
      <c r="L65">
        <v>20565.740000000002</v>
      </c>
      <c r="M65">
        <v>20486.988000000001</v>
      </c>
      <c r="O65" s="7">
        <v>8.9705379999999995</v>
      </c>
      <c r="P65" s="8"/>
      <c r="Q65" s="8"/>
      <c r="R65" s="8"/>
      <c r="S65" s="8">
        <f t="shared" si="28"/>
        <v>0.11178096148288647</v>
      </c>
      <c r="T65" s="8"/>
      <c r="U65" s="8">
        <f t="shared" si="23"/>
        <v>0.31995076750066709</v>
      </c>
      <c r="V65" s="8">
        <f t="shared" si="24"/>
        <v>0.21524435794106275</v>
      </c>
      <c r="Z65">
        <v>2.7450000000000001</v>
      </c>
      <c r="AA65">
        <v>728.28359999999998</v>
      </c>
      <c r="AB65">
        <v>735.71669999999995</v>
      </c>
      <c r="AC65">
        <v>2924.6120000000001</v>
      </c>
      <c r="AD65">
        <v>2964.3679999999999</v>
      </c>
      <c r="AE65">
        <v>3024.886</v>
      </c>
      <c r="AG65">
        <v>736.55600000000004</v>
      </c>
      <c r="AH65">
        <v>714.31619999999998</v>
      </c>
      <c r="AK65">
        <v>712.97500000000002</v>
      </c>
      <c r="AL65">
        <v>796.14459999999997</v>
      </c>
      <c r="AM65">
        <v>741.00300000000004</v>
      </c>
      <c r="AP65">
        <v>2.7450000000000001</v>
      </c>
      <c r="AQ65" s="6">
        <f t="shared" si="7"/>
        <v>0.17371157509841231</v>
      </c>
      <c r="AR65" s="6">
        <f t="shared" si="10"/>
        <v>4.4939987596220803E-2</v>
      </c>
      <c r="AS65" s="6">
        <f t="shared" si="12"/>
        <v>0.12969536677076032</v>
      </c>
      <c r="AT65" s="6">
        <f t="shared" si="14"/>
        <v>3.37280157335599E-2</v>
      </c>
      <c r="AU65" s="6">
        <f t="shared" si="15"/>
        <v>6.2885504515358112E-2</v>
      </c>
      <c r="AV65" s="6">
        <f t="shared" si="19"/>
        <v>0.12014966547818408</v>
      </c>
      <c r="AW65" s="6">
        <f t="shared" si="9"/>
        <v>0.1636000143120398</v>
      </c>
      <c r="AX65" s="6">
        <f t="shared" si="8"/>
        <v>8.8985138252781593E-2</v>
      </c>
      <c r="AY65" s="6">
        <f t="shared" si="17"/>
        <v>2.2996801023673272E-2</v>
      </c>
      <c r="AZ65" s="6">
        <f t="shared" si="25"/>
        <v>0.23266846117050258</v>
      </c>
      <c r="BA65" s="6">
        <f t="shared" si="13"/>
        <v>0.18523735950801237</v>
      </c>
      <c r="BB65" s="6">
        <f t="shared" si="11"/>
        <v>0</v>
      </c>
      <c r="BC65" s="6">
        <f t="shared" si="18"/>
        <v>6.4514696247929784E-2</v>
      </c>
      <c r="BD65" s="6">
        <f t="shared" si="16"/>
        <v>8.9221581049997695E-2</v>
      </c>
    </row>
    <row r="66" spans="5:56">
      <c r="E66">
        <v>9.1175960000000007</v>
      </c>
      <c r="I66">
        <v>9677.2860000000001</v>
      </c>
      <c r="K66">
        <v>55726.300999999999</v>
      </c>
      <c r="L66">
        <v>20494.965</v>
      </c>
      <c r="M66">
        <v>20475.690999999999</v>
      </c>
      <c r="O66" s="7">
        <v>9.1175960000000007</v>
      </c>
      <c r="P66" s="8"/>
      <c r="Q66" s="8"/>
      <c r="R66" s="8"/>
      <c r="S66" s="8">
        <f t="shared" si="28"/>
        <v>0.12114479476583663</v>
      </c>
      <c r="T66" s="8"/>
      <c r="U66" s="8">
        <f t="shared" si="23"/>
        <v>0.26210830169126359</v>
      </c>
      <c r="V66" s="8">
        <f t="shared" si="24"/>
        <v>0.2070430725382166</v>
      </c>
      <c r="Z66">
        <v>2.79</v>
      </c>
      <c r="AA66">
        <v>722.03790000000004</v>
      </c>
      <c r="AB66">
        <v>734.95500000000004</v>
      </c>
      <c r="AC66">
        <v>2933.9250000000002</v>
      </c>
      <c r="AD66">
        <v>2945.73</v>
      </c>
      <c r="AE66">
        <v>3010.2429999999999</v>
      </c>
      <c r="AG66">
        <v>740.23299999999995</v>
      </c>
      <c r="AH66">
        <v>727.24180000000001</v>
      </c>
      <c r="AK66">
        <v>713.34799999999996</v>
      </c>
      <c r="AL66">
        <v>793.19989999999996</v>
      </c>
      <c r="AM66">
        <v>742.33360000000005</v>
      </c>
      <c r="AP66">
        <v>2.79</v>
      </c>
      <c r="AQ66" s="6">
        <f t="shared" si="7"/>
        <v>2.2592387216505932E-3</v>
      </c>
      <c r="AR66" s="6">
        <f t="shared" si="10"/>
        <v>5.2792674473752667E-2</v>
      </c>
      <c r="AS66" s="6">
        <f t="shared" si="12"/>
        <v>0.23911159263271931</v>
      </c>
      <c r="AT66" s="6">
        <f t="shared" si="14"/>
        <v>0.12845582190124527</v>
      </c>
      <c r="AU66" s="6">
        <f t="shared" si="15"/>
        <v>0.12092442137853163</v>
      </c>
      <c r="AV66" s="6">
        <f t="shared" si="19"/>
        <v>0.18280701591702544</v>
      </c>
      <c r="AW66" s="6">
        <f t="shared" si="9"/>
        <v>0.22042327853015384</v>
      </c>
      <c r="AX66" s="6">
        <f t="shared" si="8"/>
        <v>2.6410045051856533E-2</v>
      </c>
      <c r="AY66" s="6">
        <f t="shared" si="17"/>
        <v>3.6522072936660745E-2</v>
      </c>
      <c r="AZ66" s="6">
        <f t="shared" si="25"/>
        <v>0.33328238527487886</v>
      </c>
      <c r="BA66" s="6">
        <f t="shared" si="13"/>
        <v>0.33386727862098087</v>
      </c>
      <c r="BB66" s="6">
        <f t="shared" si="11"/>
        <v>1.7313345013908122E-2</v>
      </c>
      <c r="BC66" s="6">
        <f t="shared" si="18"/>
        <v>0.23102775649495849</v>
      </c>
      <c r="BD66" s="6">
        <f t="shared" si="16"/>
        <v>0</v>
      </c>
    </row>
    <row r="67" spans="5:56">
      <c r="E67">
        <v>9.2646540000000002</v>
      </c>
      <c r="I67">
        <v>9846.2270000000008</v>
      </c>
      <c r="K67">
        <v>55587.148000000001</v>
      </c>
      <c r="L67">
        <v>20555.278999999999</v>
      </c>
      <c r="M67">
        <v>20528.092000000001</v>
      </c>
      <c r="O67" s="7">
        <v>9.2646540000000002</v>
      </c>
      <c r="P67" s="8"/>
      <c r="Q67" s="8"/>
      <c r="R67" s="8"/>
      <c r="S67" s="8">
        <f t="shared" si="28"/>
        <v>0.15521473271067784</v>
      </c>
      <c r="T67" s="8"/>
      <c r="U67" s="8">
        <f t="shared" si="23"/>
        <v>0.31140127919501781</v>
      </c>
      <c r="V67" s="8">
        <f t="shared" si="24"/>
        <v>0.24508463723631943</v>
      </c>
      <c r="Z67">
        <v>2.835</v>
      </c>
      <c r="AA67">
        <v>722.72140000000002</v>
      </c>
      <c r="AB67">
        <v>734.72410000000002</v>
      </c>
      <c r="AC67">
        <v>2941.607</v>
      </c>
      <c r="AD67">
        <v>2954.4609999999998</v>
      </c>
      <c r="AE67">
        <v>2999.9690000000001</v>
      </c>
      <c r="AG67">
        <v>736.50509999999997</v>
      </c>
      <c r="AH67">
        <v>730.81550000000004</v>
      </c>
      <c r="AK67">
        <v>715.33370000000002</v>
      </c>
      <c r="AL67">
        <v>796.30290000000002</v>
      </c>
      <c r="AP67">
        <v>2.835</v>
      </c>
      <c r="AQ67" s="6">
        <f t="shared" si="7"/>
        <v>2.1022175128060514E-2</v>
      </c>
      <c r="AR67" s="6">
        <f t="shared" si="10"/>
        <v>0.1587738499142678</v>
      </c>
      <c r="AS67" s="6">
        <f t="shared" si="12"/>
        <v>0.36601555031546817</v>
      </c>
      <c r="AT67" s="6">
        <f t="shared" si="14"/>
        <v>0.20204568536101752</v>
      </c>
      <c r="AU67" s="6">
        <f t="shared" si="15"/>
        <v>0.18263260325600106</v>
      </c>
      <c r="AV67" s="6">
        <f t="shared" si="19"/>
        <v>0.1793466585682873</v>
      </c>
      <c r="AW67" s="6">
        <f t="shared" si="9"/>
        <v>0.38078295794049932</v>
      </c>
      <c r="AX67" s="6">
        <f t="shared" si="8"/>
        <v>0.23655882510742773</v>
      </c>
      <c r="AY67" s="6">
        <f t="shared" si="17"/>
        <v>0.10618554062699985</v>
      </c>
      <c r="AZ67" s="6">
        <f t="shared" si="25"/>
        <v>0.46903631747433472</v>
      </c>
      <c r="BA67" s="6">
        <f t="shared" si="13"/>
        <v>0.352409570117241</v>
      </c>
      <c r="BB67" s="6">
        <f t="shared" si="11"/>
        <v>0.19780188027497381</v>
      </c>
      <c r="BC67" s="6">
        <f t="shared" si="18"/>
        <v>0.18827705416199247</v>
      </c>
      <c r="BD67" s="6">
        <f t="shared" si="16"/>
        <v>0.18255921875630576</v>
      </c>
    </row>
    <row r="68" spans="5:56">
      <c r="E68">
        <v>9.4117119999999996</v>
      </c>
      <c r="I68">
        <v>9991.7639999999992</v>
      </c>
      <c r="K68">
        <v>55615.214999999997</v>
      </c>
      <c r="L68">
        <v>20581.141</v>
      </c>
      <c r="M68">
        <v>20456.134999999998</v>
      </c>
      <c r="O68" s="7">
        <v>9.4117119999999996</v>
      </c>
      <c r="P68" s="8"/>
      <c r="Q68" s="8"/>
      <c r="R68" s="8"/>
      <c r="S68" s="8">
        <f t="shared" si="28"/>
        <v>0.18456484049196409</v>
      </c>
      <c r="T68" s="8"/>
      <c r="U68" s="8">
        <f t="shared" si="23"/>
        <v>0.33253758227891494</v>
      </c>
      <c r="V68" s="8">
        <f t="shared" si="24"/>
        <v>0.1928459992144996</v>
      </c>
      <c r="Z68">
        <v>2.88</v>
      </c>
      <c r="AA68">
        <v>724.44899999999996</v>
      </c>
      <c r="AB68">
        <v>733.22770000000003</v>
      </c>
      <c r="AC68">
        <v>2947.2629999999999</v>
      </c>
      <c r="AD68">
        <v>2960.1350000000002</v>
      </c>
      <c r="AE68">
        <v>3006.1619999999998</v>
      </c>
      <c r="AG68">
        <v>734.35109999999997</v>
      </c>
      <c r="AH68">
        <v>731.04819999999995</v>
      </c>
      <c r="AK68">
        <v>718.10879999999997</v>
      </c>
      <c r="AL68">
        <v>793.40359999999998</v>
      </c>
      <c r="AP68">
        <v>2.88</v>
      </c>
      <c r="AQ68" s="6">
        <f t="shared" ref="AQ68:AQ104" si="29">(AA68 - MIN(AA$3:AA$100)) / (MAX(AA$3:AA$100) - MIN(AA$3:AA$100))</f>
        <v>6.8446972400501668E-2</v>
      </c>
      <c r="AR68" s="6">
        <f t="shared" si="10"/>
        <v>0.21360585166539117</v>
      </c>
      <c r="AS68" s="6">
        <f t="shared" si="12"/>
        <v>0.46655088904467507</v>
      </c>
      <c r="AT68" s="6">
        <f t="shared" si="14"/>
        <v>0.2638232876049833</v>
      </c>
      <c r="AU68" s="6">
        <f t="shared" si="15"/>
        <v>0.25152828835137148</v>
      </c>
      <c r="AV68" s="6">
        <f t="shared" si="19"/>
        <v>0.28828532261379941</v>
      </c>
      <c r="AW68" s="6">
        <f t="shared" si="9"/>
        <v>0.41701924969139609</v>
      </c>
      <c r="AX68" s="6">
        <f t="shared" si="8"/>
        <v>0.2946612493882812</v>
      </c>
      <c r="AY68" s="6">
        <f t="shared" si="17"/>
        <v>0.19680358285348765</v>
      </c>
      <c r="AZ68" s="6">
        <f t="shared" si="25"/>
        <v>0.47857492619607594</v>
      </c>
      <c r="BA68" s="6">
        <f t="shared" si="13"/>
        <v>0.47320995789027254</v>
      </c>
      <c r="BB68" s="6">
        <f t="shared" si="11"/>
        <v>0.40355250611391447</v>
      </c>
      <c r="BC68" s="6">
        <f t="shared" si="18"/>
        <v>0.21273933915927093</v>
      </c>
      <c r="BD68" s="6">
        <f t="shared" si="16"/>
        <v>0.2570444365367896</v>
      </c>
    </row>
    <row r="69" spans="5:56">
      <c r="E69">
        <v>9.5587700000000009</v>
      </c>
      <c r="I69">
        <v>9868.06</v>
      </c>
      <c r="K69">
        <v>55676.413999999997</v>
      </c>
      <c r="L69">
        <v>20678.421999999999</v>
      </c>
      <c r="M69">
        <v>20405.057000000001</v>
      </c>
      <c r="O69" s="7">
        <v>9.5587700000000009</v>
      </c>
      <c r="P69" s="8"/>
      <c r="Q69" s="8"/>
      <c r="R69" s="8"/>
      <c r="S69" s="8">
        <f t="shared" si="28"/>
        <v>0.15961774296366363</v>
      </c>
      <c r="T69" s="8"/>
      <c r="U69" s="8">
        <f t="shared" si="23"/>
        <v>0.41204267470426864</v>
      </c>
      <c r="V69" s="8">
        <f t="shared" si="24"/>
        <v>0.15576489309725855</v>
      </c>
      <c r="Z69">
        <v>2.9249999999999998</v>
      </c>
      <c r="AA69">
        <v>726.84780000000001</v>
      </c>
      <c r="AB69">
        <v>732.56370000000004</v>
      </c>
      <c r="AC69">
        <v>2920.4250000000002</v>
      </c>
      <c r="AD69">
        <v>2957.944</v>
      </c>
      <c r="AG69">
        <v>737.61159999999995</v>
      </c>
      <c r="AH69">
        <v>734.75800000000004</v>
      </c>
      <c r="AK69">
        <v>719.08810000000005</v>
      </c>
      <c r="AL69">
        <v>790.40030000000002</v>
      </c>
      <c r="AP69">
        <v>2.9249999999999998</v>
      </c>
      <c r="AQ69" s="6">
        <f t="shared" si="29"/>
        <v>0.13429705557782184</v>
      </c>
      <c r="AR69" s="6">
        <f t="shared" si="10"/>
        <v>0.25666885556893221</v>
      </c>
      <c r="AS69" s="6">
        <f t="shared" si="12"/>
        <v>0.51832579185520355</v>
      </c>
      <c r="AT69" s="6">
        <f t="shared" si="14"/>
        <v>0.34359534441345752</v>
      </c>
      <c r="AU69" s="6">
        <f t="shared" si="15"/>
        <v>0.30478926611267304</v>
      </c>
      <c r="AV69" s="6">
        <f t="shared" si="19"/>
        <v>0.37814952020190296</v>
      </c>
      <c r="AW69" s="6">
        <f t="shared" si="9"/>
        <v>0.51465418537667651</v>
      </c>
      <c r="AX69" s="6">
        <f t="shared" ref="AX69:AX105" si="30">(AH68 - MIN(AH$3:AH$100)) / (MAX(AH$3:AH$100) - MIN(AH$3:AH$100))</f>
        <v>0.298444564756149</v>
      </c>
      <c r="AY69" s="6">
        <f t="shared" si="17"/>
        <v>0.25134229046705053</v>
      </c>
      <c r="AZ69" s="6">
        <f t="shared" si="25"/>
        <v>0.2718192136450211</v>
      </c>
      <c r="BA69" s="6">
        <f t="shared" si="13"/>
        <v>0.50463699294131747</v>
      </c>
      <c r="BB69" s="6">
        <f t="shared" si="11"/>
        <v>0.45404516547628049</v>
      </c>
      <c r="BC69" s="6">
        <f t="shared" si="18"/>
        <v>0.22456888415114784</v>
      </c>
      <c r="BD69" s="6">
        <f t="shared" si="16"/>
        <v>0.19667927407727756</v>
      </c>
    </row>
    <row r="70" spans="5:56">
      <c r="E70">
        <v>9.7058280000000003</v>
      </c>
      <c r="I70">
        <v>9825.2330000000002</v>
      </c>
      <c r="K70">
        <v>55747.940999999999</v>
      </c>
      <c r="M70">
        <v>20457.553</v>
      </c>
      <c r="O70" s="7">
        <v>9.7058280000000003</v>
      </c>
      <c r="P70" s="8"/>
      <c r="Q70" s="8"/>
      <c r="R70" s="8"/>
      <c r="S70" s="8">
        <f t="shared" si="28"/>
        <v>0.15098092163335491</v>
      </c>
      <c r="T70" s="8"/>
      <c r="U70" s="8"/>
      <c r="V70" s="8">
        <f>(M70 - MIN(M$4:M$100)) / (MAX(M$4:M$100) - MIN(M$4:M$100))</f>
        <v>0.19387542496480903</v>
      </c>
      <c r="Z70">
        <v>2.97</v>
      </c>
      <c r="AA70">
        <v>734.81089999999995</v>
      </c>
      <c r="AB70">
        <v>731.44069999999999</v>
      </c>
      <c r="AC70">
        <v>2929.9070000000002</v>
      </c>
      <c r="AD70">
        <v>2948.2809999999999</v>
      </c>
      <c r="AG70">
        <v>731.21950000000004</v>
      </c>
      <c r="AH70">
        <v>735.98979999999995</v>
      </c>
      <c r="AK70">
        <v>716.06629999999996</v>
      </c>
      <c r="AL70">
        <v>791.84609999999998</v>
      </c>
      <c r="AP70">
        <v>2.97</v>
      </c>
      <c r="AQ70" s="6">
        <f t="shared" si="29"/>
        <v>0.3528941863720953</v>
      </c>
      <c r="AR70" s="6">
        <f t="shared" si="10"/>
        <v>0.42624493816351167</v>
      </c>
      <c r="AS70" s="6">
        <f t="shared" si="12"/>
        <v>0.5014180103243896</v>
      </c>
      <c r="AT70" s="6">
        <f t="shared" si="14"/>
        <v>0.35383586155755709</v>
      </c>
      <c r="AU70" s="6">
        <f t="shared" si="15"/>
        <v>0.35584662540888806</v>
      </c>
      <c r="AV70" s="6">
        <f t="shared" si="19"/>
        <v>0.3315050158953885</v>
      </c>
      <c r="AW70" s="6">
        <f t="shared" si="9"/>
        <v>0.48626267957135416</v>
      </c>
      <c r="AX70" s="6">
        <f t="shared" si="30"/>
        <v>0.35875974890622131</v>
      </c>
      <c r="AY70" s="6">
        <f t="shared" si="17"/>
        <v>0.28048624440179121</v>
      </c>
      <c r="AZ70" s="6">
        <f t="shared" si="25"/>
        <v>0.40471722412334094</v>
      </c>
      <c r="BA70" s="6">
        <f t="shared" si="13"/>
        <v>0.47042851949468206</v>
      </c>
      <c r="BB70" s="6">
        <f t="shared" si="11"/>
        <v>0.57226502473147278</v>
      </c>
      <c r="BC70" s="6">
        <f t="shared" si="18"/>
        <v>2.0727613252345633E-2</v>
      </c>
      <c r="BD70" s="6">
        <f t="shared" si="16"/>
        <v>0.31487466570796258</v>
      </c>
    </row>
    <row r="71" spans="5:56">
      <c r="E71">
        <v>9.8528859999999998</v>
      </c>
      <c r="I71">
        <v>9930.3520000000008</v>
      </c>
      <c r="K71">
        <v>55728.512000000002</v>
      </c>
      <c r="M71">
        <v>20398.217000000001</v>
      </c>
      <c r="O71" s="7">
        <v>9.8528859999999998</v>
      </c>
      <c r="P71" s="8"/>
      <c r="Q71" s="8"/>
      <c r="R71" s="8"/>
      <c r="S71" s="8">
        <f t="shared" si="28"/>
        <v>0.1721800255028938</v>
      </c>
      <c r="T71" s="8"/>
      <c r="U71" s="8"/>
      <c r="V71" s="8">
        <f>(M71 - MIN(M$4:M$100)) / (MAX(M$4:M$100) - MIN(M$4:M$100))</f>
        <v>0.15079925689689938</v>
      </c>
      <c r="Z71">
        <v>3.0150000000000001</v>
      </c>
      <c r="AA71">
        <v>734.55880000000002</v>
      </c>
      <c r="AB71">
        <v>732.61270000000002</v>
      </c>
      <c r="AC71">
        <v>2948.0940000000001</v>
      </c>
      <c r="AD71">
        <v>2979.355</v>
      </c>
      <c r="AG71">
        <v>730.54219999999998</v>
      </c>
      <c r="AH71">
        <v>732.55930000000001</v>
      </c>
      <c r="AK71">
        <v>711.53120000000001</v>
      </c>
      <c r="AL71">
        <v>794.59059999999999</v>
      </c>
      <c r="AP71">
        <v>3.0150000000000001</v>
      </c>
      <c r="AQ71" s="6">
        <f t="shared" si="29"/>
        <v>0.34597372365365386</v>
      </c>
      <c r="AR71" s="6">
        <f t="shared" si="10"/>
        <v>0.29459705957462312</v>
      </c>
      <c r="AS71" s="6">
        <f t="shared" si="12"/>
        <v>0.45448983493722545</v>
      </c>
      <c r="AT71" s="6">
        <f t="shared" si="14"/>
        <v>0.40049247980913377</v>
      </c>
      <c r="AU71" s="6">
        <f t="shared" si="15"/>
        <v>0.37553846206652775</v>
      </c>
      <c r="AV71" s="6">
        <f t="shared" si="19"/>
        <v>0.31785986402758448</v>
      </c>
      <c r="AW71" s="6">
        <f t="shared" si="9"/>
        <v>0.5040028981877388</v>
      </c>
      <c r="AX71" s="6">
        <f t="shared" si="30"/>
        <v>0.37878677026479907</v>
      </c>
      <c r="AY71" s="6">
        <f t="shared" si="17"/>
        <v>0.34431989763275783</v>
      </c>
      <c r="AZ71" s="6">
        <f t="shared" si="25"/>
        <v>0.49252620286950632</v>
      </c>
      <c r="BA71" s="6">
        <f t="shared" si="13"/>
        <v>0.47419075100730046</v>
      </c>
      <c r="BB71" s="6">
        <f t="shared" si="11"/>
        <v>0.47423224731999064</v>
      </c>
      <c r="BC71" s="6">
        <f t="shared" si="18"/>
        <v>0.10267571278930787</v>
      </c>
      <c r="BD71" s="6">
        <f t="shared" si="16"/>
        <v>0.46378273677414084</v>
      </c>
    </row>
    <row r="72" spans="5:56">
      <c r="E72">
        <v>9.9999439999999993</v>
      </c>
      <c r="K72">
        <v>55698.84</v>
      </c>
      <c r="O72" s="7">
        <v>9.9999439999999993</v>
      </c>
      <c r="P72" s="8"/>
      <c r="Q72" s="8"/>
      <c r="R72" s="8"/>
      <c r="S72" s="8"/>
      <c r="T72" s="8"/>
      <c r="U72" s="8"/>
      <c r="V72" s="8"/>
      <c r="Z72">
        <v>3.06</v>
      </c>
      <c r="AA72">
        <v>732.13120000000004</v>
      </c>
      <c r="AB72">
        <v>732.31349999999998</v>
      </c>
      <c r="AC72">
        <v>2951.462</v>
      </c>
      <c r="AD72">
        <v>2965.3270000000002</v>
      </c>
      <c r="AG72">
        <v>730.25080000000003</v>
      </c>
      <c r="AH72">
        <v>738.24069999999995</v>
      </c>
      <c r="AK72">
        <v>713.5829</v>
      </c>
      <c r="AL72">
        <v>792.17759999999998</v>
      </c>
      <c r="AP72">
        <v>3.06</v>
      </c>
      <c r="AQ72" s="6">
        <f t="shared" si="29"/>
        <v>0.27933304418005955</v>
      </c>
      <c r="AR72" s="6">
        <f t="shared" si="10"/>
        <v>0.30864251577833873</v>
      </c>
      <c r="AS72" s="6">
        <f t="shared" si="12"/>
        <v>0.45232936078006564</v>
      </c>
      <c r="AT72" s="6">
        <f t="shared" si="14"/>
        <v>0.45971902052133495</v>
      </c>
      <c r="AU72" s="6">
        <f t="shared" si="15"/>
        <v>0.38169966945723094</v>
      </c>
      <c r="AV72" s="6">
        <f t="shared" si="19"/>
        <v>0.33703942396409547</v>
      </c>
      <c r="AW72" s="6">
        <f t="shared" si="9"/>
        <v>0.47673622913573305</v>
      </c>
      <c r="AX72" s="6">
        <f t="shared" si="30"/>
        <v>0.32301254005648206</v>
      </c>
      <c r="AY72" s="6">
        <f t="shared" si="17"/>
        <v>0.38878566858605279</v>
      </c>
      <c r="AZ72" s="6">
        <f t="shared" si="25"/>
        <v>0.42179331504864231</v>
      </c>
      <c r="BA72" s="6">
        <f t="shared" si="13"/>
        <v>0.43995387621557591</v>
      </c>
      <c r="BB72" s="6">
        <f t="shared" si="11"/>
        <v>0.49430112243852603</v>
      </c>
      <c r="BC72" s="6">
        <f t="shared" si="18"/>
        <v>0.18575272697661974</v>
      </c>
      <c r="BD72" s="6">
        <f t="shared" si="16"/>
        <v>0.36463786405273907</v>
      </c>
    </row>
    <row r="73" spans="5:56">
      <c r="E73">
        <v>10.147002000000001</v>
      </c>
      <c r="K73">
        <v>55784.605000000003</v>
      </c>
      <c r="O73" s="7">
        <v>10.147002000000001</v>
      </c>
      <c r="P73" s="8"/>
      <c r="Q73" s="8"/>
      <c r="R73" s="8"/>
      <c r="S73" s="8"/>
      <c r="T73" s="8"/>
      <c r="U73" s="8"/>
      <c r="V73" s="8"/>
      <c r="Z73">
        <v>3.105</v>
      </c>
      <c r="AA73">
        <v>734.89070000000004</v>
      </c>
      <c r="AB73">
        <v>733.12049999999999</v>
      </c>
      <c r="AC73">
        <v>2946.703</v>
      </c>
      <c r="AD73">
        <v>2980.2420000000002</v>
      </c>
      <c r="AG73">
        <v>731.87210000000005</v>
      </c>
      <c r="AH73">
        <v>738.08090000000004</v>
      </c>
      <c r="AK73">
        <v>715.99749999999995</v>
      </c>
      <c r="AL73">
        <v>794.05629999999996</v>
      </c>
      <c r="AP73">
        <v>3.105</v>
      </c>
      <c r="AQ73" s="6">
        <f t="shared" si="29"/>
        <v>0.35508479694302908</v>
      </c>
      <c r="AR73" s="6">
        <f t="shared" si="10"/>
        <v>0.32781182736857539</v>
      </c>
      <c r="AS73" s="6">
        <f t="shared" si="12"/>
        <v>0.40087311197501774</v>
      </c>
      <c r="AT73" s="6">
        <f t="shared" si="14"/>
        <v>0.48977560330791664</v>
      </c>
      <c r="AU73" s="6">
        <f t="shared" si="15"/>
        <v>0.37679816296479468</v>
      </c>
      <c r="AV73" s="6">
        <f t="shared" si="19"/>
        <v>0.38236562330478907</v>
      </c>
      <c r="AW73" s="6">
        <f t="shared" si="9"/>
        <v>0.55896336118217338</v>
      </c>
      <c r="AX73" s="6">
        <f t="shared" si="30"/>
        <v>0.4153826643839954</v>
      </c>
      <c r="AY73" s="6">
        <f t="shared" si="17"/>
        <v>0.41045681381957766</v>
      </c>
      <c r="AZ73" s="6">
        <f t="shared" si="25"/>
        <v>0.44891183438484411</v>
      </c>
      <c r="BA73" s="6">
        <f t="shared" si="13"/>
        <v>0.46393407858462798</v>
      </c>
      <c r="BB73" s="6">
        <f t="shared" si="11"/>
        <v>0.37036531131711059</v>
      </c>
      <c r="BC73" s="6">
        <f t="shared" si="18"/>
        <v>0.30623197900589033</v>
      </c>
      <c r="BD73" s="6">
        <f t="shared" si="16"/>
        <v>0.57712470331008736</v>
      </c>
    </row>
    <row r="74" spans="5:56">
      <c r="E74">
        <v>10.29406</v>
      </c>
      <c r="K74">
        <v>55656.133000000002</v>
      </c>
      <c r="O74" s="7">
        <v>10.29406</v>
      </c>
      <c r="P74" s="8"/>
      <c r="Q74" s="8"/>
      <c r="R74" s="8"/>
      <c r="S74" s="8"/>
      <c r="T74" s="8"/>
      <c r="U74" s="8"/>
      <c r="V74" s="8"/>
      <c r="Z74">
        <v>3.15</v>
      </c>
      <c r="AA74">
        <v>733.80229999999995</v>
      </c>
      <c r="AB74">
        <v>737.71159999999998</v>
      </c>
      <c r="AC74">
        <v>2939.0329999999999</v>
      </c>
      <c r="AD74">
        <v>2980.221</v>
      </c>
      <c r="AG74">
        <v>739.88340000000005</v>
      </c>
      <c r="AH74">
        <v>734.96820000000002</v>
      </c>
      <c r="AK74">
        <v>718.84829999999999</v>
      </c>
      <c r="AL74">
        <v>796.03549999999996</v>
      </c>
      <c r="AP74">
        <v>3.15</v>
      </c>
      <c r="AQ74" s="6">
        <f t="shared" si="29"/>
        <v>0.32520684524626414</v>
      </c>
      <c r="AR74" s="6">
        <f t="shared" si="10"/>
        <v>0.35637517784830874</v>
      </c>
      <c r="AS74" s="6">
        <f t="shared" si="12"/>
        <v>0.33558727933210203</v>
      </c>
      <c r="AT74" s="6">
        <f t="shared" si="14"/>
        <v>0.4203609369206705</v>
      </c>
      <c r="AU74" s="6">
        <f t="shared" si="15"/>
        <v>0.31335317276437391</v>
      </c>
      <c r="AV74" s="6">
        <f t="shared" si="19"/>
        <v>0.39626887239333441</v>
      </c>
      <c r="AW74" s="6">
        <f t="shared" si="9"/>
        <v>0.47559797484659255</v>
      </c>
      <c r="AX74" s="6">
        <f t="shared" si="30"/>
        <v>0.41278458189243911</v>
      </c>
      <c r="AY74" s="6">
        <f t="shared" si="17"/>
        <v>0.40732437619961681</v>
      </c>
      <c r="AZ74" s="6">
        <f t="shared" si="25"/>
        <v>0.43548136008672345</v>
      </c>
      <c r="BA74" s="6">
        <f t="shared" si="13"/>
        <v>0.40733209124784014</v>
      </c>
      <c r="BB74" s="6">
        <f t="shared" si="11"/>
        <v>0.43503489725208677</v>
      </c>
      <c r="BC74" s="6">
        <f t="shared" si="18"/>
        <v>0.38581120845686706</v>
      </c>
      <c r="BD74" s="6">
        <f t="shared" si="16"/>
        <v>0.42406022209097005</v>
      </c>
    </row>
    <row r="75" spans="5:56">
      <c r="E75">
        <v>10.441117999999999</v>
      </c>
      <c r="K75">
        <v>55800.016000000003</v>
      </c>
      <c r="O75" s="7">
        <v>10.441117999999999</v>
      </c>
      <c r="P75" s="8"/>
      <c r="Q75" s="8"/>
      <c r="R75" s="8"/>
      <c r="S75" s="8"/>
      <c r="T75" s="8"/>
      <c r="U75" s="8"/>
      <c r="V75" s="8"/>
      <c r="Z75">
        <v>3.1949999999999998</v>
      </c>
      <c r="AA75">
        <v>732.12599999999998</v>
      </c>
      <c r="AB75">
        <v>736.90790000000004</v>
      </c>
      <c r="AC75">
        <v>2927.8470000000002</v>
      </c>
      <c r="AG75">
        <v>741.7704</v>
      </c>
      <c r="AH75">
        <v>742.12120000000004</v>
      </c>
      <c r="AL75">
        <v>794.68179999999995</v>
      </c>
      <c r="AP75">
        <v>3.1949999999999998</v>
      </c>
      <c r="AQ75" s="6">
        <f t="shared" si="29"/>
        <v>0.27919029762656367</v>
      </c>
      <c r="AR75" s="6">
        <f t="shared" si="10"/>
        <v>0.34248112071796138</v>
      </c>
      <c r="AS75" s="6">
        <f t="shared" si="12"/>
        <v>0.39269326365432433</v>
      </c>
      <c r="AT75" s="6">
        <f t="shared" si="14"/>
        <v>0.40201586252478388</v>
      </c>
      <c r="AU75" s="6">
        <f t="shared" si="15"/>
        <v>0.34050367441365642</v>
      </c>
      <c r="AV75" s="6">
        <f t="shared" si="19"/>
        <v>0.35865931630509945</v>
      </c>
      <c r="AW75" s="6">
        <f t="shared" ref="AW75:AW102" si="31">(AG68 - MIN(AG$3:AG$100)) / (MAX(AG$3:AG$100) - MIN(AG$3:AG$100))</f>
        <v>0.42742902123548654</v>
      </c>
      <c r="AX75" s="6">
        <f t="shared" si="30"/>
        <v>0.36217725165794484</v>
      </c>
      <c r="AY75" s="6">
        <f t="shared" si="17"/>
        <v>0.37541906589891277</v>
      </c>
      <c r="AZ75" s="6">
        <f t="shared" si="25"/>
        <v>0.5103693451193162</v>
      </c>
      <c r="BA75" s="6">
        <f t="shared" si="13"/>
        <v>0.37431079402587197</v>
      </c>
      <c r="BB75" s="6">
        <f t="shared" si="11"/>
        <v>0.35768304311393168</v>
      </c>
      <c r="BC75" s="6">
        <f t="shared" si="18"/>
        <v>0.17021071839686472</v>
      </c>
      <c r="BD75" s="6">
        <f t="shared" si="16"/>
        <v>0.29676328272026342</v>
      </c>
    </row>
    <row r="76" spans="5:56">
      <c r="E76">
        <v>10.588176000000001</v>
      </c>
      <c r="K76">
        <v>55803.656000000003</v>
      </c>
      <c r="O76" s="7">
        <v>10.588176000000001</v>
      </c>
      <c r="P76" s="8"/>
      <c r="Q76" s="8"/>
      <c r="R76" s="8"/>
      <c r="S76" s="8"/>
      <c r="T76" s="8"/>
      <c r="U76" s="8"/>
      <c r="V76" s="8"/>
      <c r="Z76">
        <v>3.24</v>
      </c>
      <c r="AA76">
        <v>731.58910000000003</v>
      </c>
      <c r="AB76">
        <v>742.19200000000001</v>
      </c>
      <c r="AC76">
        <v>2923.0990000000002</v>
      </c>
      <c r="AG76">
        <v>744.0933</v>
      </c>
      <c r="AH76">
        <v>735.94330000000002</v>
      </c>
      <c r="AL76">
        <v>792.84810000000004</v>
      </c>
      <c r="AP76">
        <v>3.24</v>
      </c>
      <c r="AQ76" s="6">
        <f t="shared" si="29"/>
        <v>0.26445171597828165</v>
      </c>
      <c r="AR76" s="6">
        <f t="shared" si="10"/>
        <v>0.33826930794206811</v>
      </c>
      <c r="AS76" s="6">
        <f t="shared" si="12"/>
        <v>0.3524791281626416</v>
      </c>
      <c r="AT76" s="6">
        <f t="shared" si="14"/>
        <v>0.40378105202069775</v>
      </c>
      <c r="AU76" s="6">
        <f t="shared" si="15"/>
        <v>0.3793072674787793</v>
      </c>
      <c r="AV76" s="6">
        <f t="shared" si="19"/>
        <v>0.39849438136259929</v>
      </c>
      <c r="AW76" s="6">
        <f t="shared" si="31"/>
        <v>0.5003421471635322</v>
      </c>
      <c r="AX76" s="6">
        <f t="shared" si="30"/>
        <v>0.47847314691522508</v>
      </c>
      <c r="AY76" s="6">
        <f t="shared" si="17"/>
        <v>0.36841202815099139</v>
      </c>
      <c r="AZ76" s="6">
        <f t="shared" si="25"/>
        <v>0.4365229648373492</v>
      </c>
      <c r="BA76" s="6">
        <f t="shared" si="13"/>
        <v>0.41263178224120556</v>
      </c>
      <c r="BB76" s="6">
        <f t="shared" si="11"/>
        <v>0.43919314716211977</v>
      </c>
      <c r="BC76" s="6">
        <f t="shared" si="18"/>
        <v>0.10217602925554511</v>
      </c>
      <c r="BD76" s="6">
        <f t="shared" si="16"/>
        <v>0.41642240572872646</v>
      </c>
    </row>
    <row r="77" spans="5:56">
      <c r="E77">
        <v>10.735234</v>
      </c>
      <c r="K77">
        <v>55802.167999999998</v>
      </c>
      <c r="O77" s="7">
        <v>10.735234</v>
      </c>
      <c r="P77" s="8"/>
      <c r="Q77" s="8"/>
      <c r="R77" s="8"/>
      <c r="S77" s="8"/>
      <c r="T77" s="8"/>
      <c r="U77" s="8"/>
      <c r="V77" s="8"/>
      <c r="Z77">
        <v>3.2850000000000001</v>
      </c>
      <c r="AA77">
        <v>734.50819999999999</v>
      </c>
      <c r="AB77">
        <v>735.43539999999996</v>
      </c>
      <c r="AC77">
        <v>2925.9250000000002</v>
      </c>
      <c r="AG77">
        <v>739.72310000000004</v>
      </c>
      <c r="AH77">
        <v>734.51559999999995</v>
      </c>
      <c r="AL77">
        <v>787.13409999999999</v>
      </c>
      <c r="AP77">
        <v>3.2850000000000001</v>
      </c>
      <c r="AQ77" s="6">
        <f t="shared" si="29"/>
        <v>0.34458468988311258</v>
      </c>
      <c r="AR77" s="6">
        <f t="shared" ref="AR77:AR92" si="32">(AB68 - MIN(AB$3:AB$100)) / (MAX(AB$3:AB$100) - MIN(AB$3:AB$100))</f>
        <v>0.31097369669111058</v>
      </c>
      <c r="AS77" s="6">
        <f t="shared" si="12"/>
        <v>0.38215537569307334</v>
      </c>
      <c r="AT77" s="6">
        <f t="shared" si="14"/>
        <v>0.35057550013702388</v>
      </c>
      <c r="AU77" s="6">
        <f t="shared" si="15"/>
        <v>0.43550640319353101</v>
      </c>
      <c r="AV77" s="6">
        <f t="shared" si="19"/>
        <v>0.30919737946318854</v>
      </c>
      <c r="AW77" s="6">
        <f t="shared" si="31"/>
        <v>0.35739842925380749</v>
      </c>
      <c r="AX77" s="6">
        <f t="shared" si="30"/>
        <v>0.37803075752476623</v>
      </c>
      <c r="AY77" s="6">
        <f t="shared" si="17"/>
        <v>0.3722840690978893</v>
      </c>
      <c r="AZ77" s="6">
        <f t="shared" si="25"/>
        <v>0.39962807917328419</v>
      </c>
      <c r="BA77" s="6">
        <f t="shared" si="13"/>
        <v>0.41875132539610349</v>
      </c>
      <c r="BB77" s="6">
        <f t="shared" ref="BB77:BB106" si="33">(AL68 - MIN(AL$3:AL$100)) / (MAX(AL$3:AL$100) - MIN(AL$3:AL$100))</f>
        <v>0.36303386754017009</v>
      </c>
      <c r="BC77" s="6">
        <f t="shared" si="18"/>
        <v>0.35236202257088839</v>
      </c>
      <c r="BD77" s="6">
        <f t="shared" si="16"/>
        <v>0.347751759962726</v>
      </c>
    </row>
    <row r="78" spans="5:56">
      <c r="E78">
        <v>10.882292</v>
      </c>
      <c r="K78">
        <v>55737.421999999999</v>
      </c>
      <c r="O78" s="7">
        <v>10.882292</v>
      </c>
      <c r="P78" s="8"/>
      <c r="Q78" s="8"/>
      <c r="R78" s="8"/>
      <c r="S78" s="8"/>
      <c r="T78" s="8"/>
      <c r="U78" s="8"/>
      <c r="V78" s="8"/>
      <c r="Z78">
        <v>3.33</v>
      </c>
      <c r="AA78">
        <v>735.80050000000006</v>
      </c>
      <c r="AB78">
        <v>732.56290000000001</v>
      </c>
      <c r="AC78">
        <v>2938.3580000000002</v>
      </c>
      <c r="AG78">
        <v>738.22940000000006</v>
      </c>
      <c r="AH78">
        <v>740.21979999999996</v>
      </c>
      <c r="AL78">
        <v>793.99030000000005</v>
      </c>
      <c r="AP78">
        <v>3.33</v>
      </c>
      <c r="AQ78" s="6">
        <f t="shared" si="29"/>
        <v>0.38005995355246958</v>
      </c>
      <c r="AR78" s="6">
        <f t="shared" si="32"/>
        <v>0.29886177082193421</v>
      </c>
      <c r="AS78" s="6">
        <f t="shared" si="12"/>
        <v>0.40663437639411149</v>
      </c>
      <c r="AT78" s="6">
        <f t="shared" si="14"/>
        <v>0.34262005706639953</v>
      </c>
      <c r="AU78" s="6">
        <f t="shared" si="15"/>
        <v>0.44572817233532142</v>
      </c>
      <c r="AV78" s="6">
        <f t="shared" si="19"/>
        <v>0.3210358507858066</v>
      </c>
      <c r="AW78" s="6">
        <f t="shared" si="31"/>
        <v>0.34225226756355448</v>
      </c>
      <c r="AX78" s="6">
        <f t="shared" si="30"/>
        <v>0.3548187276549456</v>
      </c>
      <c r="AY78" s="6">
        <f t="shared" si="17"/>
        <v>0.3462418426103655</v>
      </c>
      <c r="AZ78" s="6">
        <f t="shared" si="25"/>
        <v>0.36936776289905771</v>
      </c>
      <c r="BA78" s="6">
        <f t="shared" si="13"/>
        <v>0.4513541761337812</v>
      </c>
      <c r="BB78" s="6">
        <f t="shared" si="33"/>
        <v>0.28414269915863111</v>
      </c>
      <c r="BC78" s="6">
        <f t="shared" si="18"/>
        <v>0.36811871000218216</v>
      </c>
      <c r="BD78" s="6">
        <f t="shared" si="16"/>
        <v>0.32382947346023627</v>
      </c>
    </row>
    <row r="79" spans="5:56">
      <c r="E79">
        <v>11.029350000000001</v>
      </c>
      <c r="K79">
        <v>55903.266000000003</v>
      </c>
      <c r="O79" s="7">
        <v>11.029350000000001</v>
      </c>
      <c r="P79" s="8"/>
      <c r="Q79" s="8"/>
      <c r="R79" s="8"/>
      <c r="S79" s="8"/>
      <c r="T79" s="8"/>
      <c r="U79" s="8"/>
      <c r="V79" s="8"/>
      <c r="Z79">
        <v>3.375</v>
      </c>
      <c r="AA79">
        <v>739.72529999999995</v>
      </c>
      <c r="AB79">
        <v>733.1155</v>
      </c>
      <c r="AC79">
        <v>2936.8470000000002</v>
      </c>
      <c r="AG79">
        <v>737.70759999999996</v>
      </c>
      <c r="AH79">
        <v>737.00379999999996</v>
      </c>
      <c r="AL79">
        <v>794.60540000000003</v>
      </c>
      <c r="AP79">
        <v>3.375</v>
      </c>
      <c r="AQ79" s="6">
        <f t="shared" si="29"/>
        <v>0.48780065992829647</v>
      </c>
      <c r="AR79" s="6">
        <f t="shared" si="32"/>
        <v>0.2783772937871663</v>
      </c>
      <c r="AS79" s="6">
        <f t="shared" ref="AS79:AS94" si="34">(AC68 - MIN(AC$3:AC$100)) / (MAX(AC$3:AC$100) - MIN(AC$3:AC$100))</f>
        <v>0.42465744694410812</v>
      </c>
      <c r="AT79" s="6">
        <f t="shared" si="14"/>
        <v>0.38483549078716067</v>
      </c>
      <c r="AU79" s="6">
        <f t="shared" si="15"/>
        <v>0.4308520314822249</v>
      </c>
      <c r="AV79" s="6">
        <f t="shared" si="19"/>
        <v>0.35507377407683999</v>
      </c>
      <c r="AW79" s="6">
        <f t="shared" si="31"/>
        <v>0.33573581766463434</v>
      </c>
      <c r="AX79" s="6">
        <f t="shared" si="30"/>
        <v>0.44755954210015431</v>
      </c>
      <c r="AY79" s="6">
        <f t="shared" si="17"/>
        <v>0.39589507357645531</v>
      </c>
      <c r="AZ79" s="6">
        <f t="shared" si="25"/>
        <v>0.39819304219348489</v>
      </c>
      <c r="BA79" s="6">
        <f t="shared" si="13"/>
        <v>0.49027537944197042</v>
      </c>
      <c r="BB79" s="6">
        <f t="shared" si="33"/>
        <v>0.32212120654917731</v>
      </c>
      <c r="BC79" s="6">
        <f t="shared" si="18"/>
        <v>0.41243138604809643</v>
      </c>
      <c r="BD79" s="6">
        <f t="shared" si="16"/>
        <v>0.33920048717676016</v>
      </c>
    </row>
    <row r="80" spans="5:56">
      <c r="E80">
        <v>11.176408</v>
      </c>
      <c r="K80">
        <v>55848.305</v>
      </c>
      <c r="O80" s="7">
        <v>11.176408</v>
      </c>
      <c r="P80" s="8"/>
      <c r="Q80" s="8"/>
      <c r="R80" s="8"/>
      <c r="S80" s="8"/>
      <c r="T80" s="8"/>
      <c r="U80" s="8"/>
      <c r="V80" s="8"/>
      <c r="Z80">
        <v>3.42</v>
      </c>
      <c r="AA80">
        <v>734.40009999999995</v>
      </c>
      <c r="AB80">
        <v>731.66660000000002</v>
      </c>
      <c r="AC80">
        <v>2939.03</v>
      </c>
      <c r="AG80">
        <v>738.74210000000005</v>
      </c>
      <c r="AH80">
        <v>733.04089999999997</v>
      </c>
      <c r="AL80">
        <v>794.57680000000005</v>
      </c>
      <c r="AP80">
        <v>3.42</v>
      </c>
      <c r="AQ80" s="6">
        <f t="shared" si="29"/>
        <v>0.341617208646048</v>
      </c>
      <c r="AR80" s="6">
        <f t="shared" si="32"/>
        <v>0.29975557258035196</v>
      </c>
      <c r="AS80" s="6">
        <f t="shared" si="34"/>
        <v>0.33913708495315875</v>
      </c>
      <c r="AT80" s="6">
        <f t="shared" si="14"/>
        <v>0.4137999129495577</v>
      </c>
      <c r="AU80" s="6">
        <f t="shared" si="15"/>
        <v>0.42042431668949198</v>
      </c>
      <c r="AV80" s="6">
        <f t="shared" si="19"/>
        <v>0.4530487154640423</v>
      </c>
      <c r="AW80" s="6">
        <f t="shared" si="31"/>
        <v>0.37199223571927093</v>
      </c>
      <c r="AX80" s="6">
        <f t="shared" si="30"/>
        <v>0.39527272549908998</v>
      </c>
      <c r="AY80" s="6">
        <f t="shared" si="17"/>
        <v>0.37802943058221405</v>
      </c>
      <c r="BA80" s="6">
        <f t="shared" si="13"/>
        <v>0.4755123602653813</v>
      </c>
      <c r="BB80" s="6">
        <f t="shared" si="33"/>
        <v>0.3942141748251195</v>
      </c>
      <c r="BC80" s="6">
        <f t="shared" si="18"/>
        <v>0.51070248102127935</v>
      </c>
      <c r="BD80" s="6">
        <f t="shared" si="16"/>
        <v>0.37120814700411858</v>
      </c>
    </row>
    <row r="81" spans="5:56">
      <c r="E81">
        <v>11.323466</v>
      </c>
      <c r="K81">
        <v>55854.832000000002</v>
      </c>
      <c r="O81" s="7">
        <v>11.323466</v>
      </c>
      <c r="P81" s="8"/>
      <c r="Q81" s="8"/>
      <c r="R81" s="8"/>
      <c r="S81" s="8"/>
      <c r="T81" s="8"/>
      <c r="U81" s="8"/>
      <c r="V81" s="8"/>
      <c r="Z81">
        <v>3.4649999999999999</v>
      </c>
      <c r="AA81">
        <v>732.16459999999995</v>
      </c>
      <c r="AB81">
        <v>732.52359999999999</v>
      </c>
      <c r="AC81">
        <v>2935.6120000000001</v>
      </c>
      <c r="AG81">
        <v>744.03809999999999</v>
      </c>
      <c r="AH81">
        <v>736.69669999999996</v>
      </c>
      <c r="AL81">
        <v>789.73389999999995</v>
      </c>
      <c r="AP81">
        <v>3.4649999999999999</v>
      </c>
      <c r="AQ81" s="6">
        <f t="shared" si="29"/>
        <v>0.28024991627365503</v>
      </c>
      <c r="AR81" s="6">
        <f t="shared" si="32"/>
        <v>0.29429790959833668</v>
      </c>
      <c r="AS81" s="6">
        <f t="shared" si="34"/>
        <v>0.36935185775285273</v>
      </c>
      <c r="AT81" s="6">
        <f t="shared" si="14"/>
        <v>0.40023858268985812</v>
      </c>
      <c r="AU81" s="6">
        <f t="shared" si="15"/>
        <v>0.3870439590991937</v>
      </c>
      <c r="AV81" s="6">
        <f t="shared" si="19"/>
        <v>0.42753881890384376</v>
      </c>
      <c r="AW81" s="6">
        <f t="shared" si="31"/>
        <v>0.55114541030824693</v>
      </c>
      <c r="AX81" s="6">
        <f t="shared" si="30"/>
        <v>0.33084255587584471</v>
      </c>
      <c r="AY81" s="6">
        <f t="shared" si="17"/>
        <v>0.36313755598208619</v>
      </c>
      <c r="BA81" s="6">
        <f t="shared" si="13"/>
        <v>0.4242327849980298</v>
      </c>
      <c r="BB81" s="6">
        <f t="shared" si="33"/>
        <v>0.33082910197037424</v>
      </c>
      <c r="BC81" s="6">
        <f t="shared" si="18"/>
        <v>0.57391059736241334</v>
      </c>
      <c r="BD81" s="6">
        <f t="shared" si="16"/>
        <v>0.41192115660458045</v>
      </c>
    </row>
    <row r="82" spans="5:56">
      <c r="E82">
        <v>11.470523999999999</v>
      </c>
      <c r="K82">
        <v>55916.737999999998</v>
      </c>
      <c r="O82" s="7">
        <v>11.470523999999999</v>
      </c>
      <c r="P82" s="8"/>
      <c r="Q82" s="8"/>
      <c r="R82" s="8"/>
      <c r="S82" s="8"/>
      <c r="T82" s="8"/>
      <c r="U82" s="8"/>
      <c r="V82" s="8"/>
      <c r="Z82">
        <v>3.51</v>
      </c>
      <c r="AA82">
        <v>732.65769999999998</v>
      </c>
      <c r="AB82">
        <v>734.27419999999995</v>
      </c>
      <c r="AC82">
        <v>2940.915</v>
      </c>
      <c r="AG82">
        <v>734.82399999999996</v>
      </c>
      <c r="AH82">
        <v>732.73820000000001</v>
      </c>
      <c r="AL82">
        <v>792.14400000000001</v>
      </c>
      <c r="AP82">
        <v>3.51</v>
      </c>
      <c r="AQ82" s="6">
        <f t="shared" si="29"/>
        <v>0.2937861327213529</v>
      </c>
      <c r="AR82" s="6">
        <f t="shared" si="32"/>
        <v>0.30901827733391757</v>
      </c>
      <c r="AS82" s="6">
        <f t="shared" si="34"/>
        <v>0.42730546172965439</v>
      </c>
      <c r="AT82" s="6">
        <f t="shared" si="14"/>
        <v>0.47692760304998899</v>
      </c>
      <c r="AU82" s="6">
        <f t="shared" si="15"/>
        <v>0.38553025856476542</v>
      </c>
      <c r="AV82" s="6">
        <f t="shared" si="19"/>
        <v>0.38002574790238025</v>
      </c>
      <c r="AW82" s="6">
        <f t="shared" si="31"/>
        <v>0.59334356047730652</v>
      </c>
      <c r="AX82" s="6">
        <f t="shared" si="30"/>
        <v>0.39027978974716637</v>
      </c>
      <c r="AY82" s="6">
        <f t="shared" si="17"/>
        <v>0.32804862444017902</v>
      </c>
      <c r="BA82" s="6">
        <f t="shared" si="13"/>
        <v>0.47865354903208063</v>
      </c>
      <c r="BB82" s="6">
        <f t="shared" si="33"/>
        <v>0.38017909632271912</v>
      </c>
      <c r="BC82" s="6">
        <f t="shared" si="18"/>
        <v>0.49401305099362847</v>
      </c>
    </row>
    <row r="83" spans="5:56">
      <c r="E83">
        <v>11.617582000000001</v>
      </c>
      <c r="K83">
        <v>55801.108999999997</v>
      </c>
      <c r="O83" s="7">
        <v>11.617582000000001</v>
      </c>
      <c r="P83" s="8"/>
      <c r="Q83" s="8"/>
      <c r="R83" s="8"/>
      <c r="S83" s="8"/>
      <c r="T83" s="8"/>
      <c r="U83" s="8"/>
      <c r="V83" s="8"/>
      <c r="Z83">
        <v>3.5550000000000002</v>
      </c>
      <c r="AA83">
        <v>732.39459999999997</v>
      </c>
      <c r="AB83">
        <v>734.15750000000003</v>
      </c>
      <c r="AC83">
        <v>2929.4830000000002</v>
      </c>
      <c r="AG83">
        <v>738.97709999999995</v>
      </c>
      <c r="AH83">
        <v>735.31320000000005</v>
      </c>
      <c r="AL83">
        <v>788.2441</v>
      </c>
      <c r="AP83">
        <v>3.5550000000000002</v>
      </c>
      <c r="AQ83" s="6">
        <f t="shared" si="29"/>
        <v>0.2865637061397483</v>
      </c>
      <c r="AR83" s="6">
        <f t="shared" si="32"/>
        <v>0.39276385392725571</v>
      </c>
      <c r="AS83" s="6">
        <f t="shared" si="34"/>
        <v>0.43803772863424917</v>
      </c>
      <c r="AT83" s="6">
        <f t="shared" si="14"/>
        <v>0.43758967001434679</v>
      </c>
      <c r="AU83" s="6">
        <f t="shared" si="15"/>
        <v>0.36979601083274088</v>
      </c>
      <c r="AV83" s="6">
        <f t="shared" si="19"/>
        <v>0.38412903006446358</v>
      </c>
      <c r="AW83" s="6">
        <f t="shared" si="31"/>
        <v>0.64528955042309977</v>
      </c>
      <c r="AX83" s="6">
        <f t="shared" si="30"/>
        <v>0.32592115681330119</v>
      </c>
      <c r="AY83" s="6"/>
      <c r="AZ83" s="6"/>
      <c r="BA83" s="6">
        <f t="shared" si="13"/>
        <v>0.39050334757187399</v>
      </c>
      <c r="BB83" s="6">
        <f t="shared" si="33"/>
        <v>0.43216904087063074</v>
      </c>
      <c r="BC83" s="6">
        <f t="shared" si="18"/>
        <v>0.3363869549285432</v>
      </c>
      <c r="BD83" s="6"/>
    </row>
    <row r="84" spans="5:56">
      <c r="E84">
        <v>11.76464</v>
      </c>
      <c r="K84">
        <v>55823.218999999997</v>
      </c>
      <c r="O84" s="7">
        <v>11.76464</v>
      </c>
      <c r="P84" s="8"/>
      <c r="Q84" s="8"/>
      <c r="R84" s="8"/>
      <c r="S84" s="8"/>
      <c r="T84" s="8"/>
      <c r="U84" s="8"/>
      <c r="V84" s="8"/>
      <c r="Z84">
        <v>3.6</v>
      </c>
      <c r="AA84">
        <v>735.99099999999999</v>
      </c>
      <c r="AG84">
        <v>735.46990000000005</v>
      </c>
      <c r="AH84">
        <v>737.47550000000001</v>
      </c>
      <c r="AL84">
        <v>795.26260000000002</v>
      </c>
      <c r="AP84">
        <v>3.6</v>
      </c>
      <c r="AQ84" s="6">
        <f t="shared" si="29"/>
        <v>0.38528941863720967</v>
      </c>
      <c r="AR84" s="6">
        <f t="shared" si="32"/>
        <v>0.3781036810039779</v>
      </c>
      <c r="AS84" s="6">
        <f t="shared" si="34"/>
        <v>0.42287298451341554</v>
      </c>
      <c r="AT84" s="6">
        <f t="shared" si="14"/>
        <v>0.48337578385697844</v>
      </c>
      <c r="AU84" s="6">
        <f t="shared" si="15"/>
        <v>0.39206216812716449</v>
      </c>
      <c r="AV84" s="6">
        <f t="shared" si="19"/>
        <v>0.40039070046349384</v>
      </c>
      <c r="AW84" s="6">
        <f t="shared" si="31"/>
        <v>0.54756069198704893</v>
      </c>
      <c r="AX84" s="6">
        <f t="shared" si="30"/>
        <v>0.36778637843884304</v>
      </c>
      <c r="AY84" s="6"/>
      <c r="AZ84" s="6"/>
      <c r="BA84" s="6">
        <f t="shared" si="13"/>
        <v>0.39756581538368163</v>
      </c>
      <c r="BB84" s="6">
        <f t="shared" si="33"/>
        <v>0.39660983112199066</v>
      </c>
      <c r="BC84" s="6">
        <f t="shared" si="18"/>
        <v>0.18314326852252813</v>
      </c>
      <c r="BD84" s="6"/>
    </row>
    <row r="85" spans="5:56">
      <c r="E85">
        <v>11.911697999999999</v>
      </c>
      <c r="K85">
        <v>55653.417999999998</v>
      </c>
      <c r="O85" s="7">
        <v>11.911697999999999</v>
      </c>
      <c r="P85" s="8"/>
      <c r="Q85" s="8"/>
      <c r="R85" s="8"/>
      <c r="S85" s="8"/>
      <c r="T85" s="8"/>
      <c r="U85" s="8"/>
      <c r="V85" s="8"/>
      <c r="Z85">
        <v>3.645</v>
      </c>
      <c r="AA85">
        <v>737.16120000000001</v>
      </c>
      <c r="AG85">
        <v>738.88329999999996</v>
      </c>
      <c r="AH85">
        <v>737.49030000000005</v>
      </c>
      <c r="AL85">
        <v>793.20699999999999</v>
      </c>
      <c r="AP85">
        <v>3.645</v>
      </c>
      <c r="AQ85" s="6">
        <f t="shared" si="29"/>
        <v>0.41741288342547878</v>
      </c>
      <c r="AR85" s="6">
        <f t="shared" si="32"/>
        <v>0.4744901681806582</v>
      </c>
      <c r="AS85" s="6">
        <f t="shared" si="34"/>
        <v>0.39843222229303421</v>
      </c>
      <c r="AT85" s="6">
        <f t="shared" si="14"/>
        <v>0.40826253768155601</v>
      </c>
      <c r="AU85" s="6">
        <f t="shared" si="15"/>
        <v>0.42079501886118947</v>
      </c>
      <c r="AV85" s="6">
        <f t="shared" si="19"/>
        <v>0.40188364606370847</v>
      </c>
      <c r="AW85" s="6">
        <f t="shared" si="31"/>
        <v>0.51415773655115815</v>
      </c>
      <c r="AX85" s="6">
        <f t="shared" si="30"/>
        <v>0.40294178376735018</v>
      </c>
      <c r="AY85" s="6"/>
      <c r="AZ85" s="6"/>
      <c r="BA85" s="6">
        <f t="shared" si="13"/>
        <v>0.43516351601078462</v>
      </c>
      <c r="BB85" s="6">
        <f t="shared" si="33"/>
        <v>0.34844190402139391</v>
      </c>
      <c r="BC85" s="6">
        <f t="shared" si="18"/>
        <v>0.35061868224198556</v>
      </c>
      <c r="BD85" s="6"/>
    </row>
    <row r="86" spans="5:56">
      <c r="E86">
        <v>12.058756000000001</v>
      </c>
      <c r="K86">
        <v>55799.851999999999</v>
      </c>
      <c r="O86" s="7">
        <v>12.058756000000001</v>
      </c>
      <c r="P86" s="8"/>
      <c r="Q86" s="8"/>
      <c r="R86" s="8"/>
      <c r="S86" s="8"/>
      <c r="T86" s="8"/>
      <c r="U86" s="8"/>
      <c r="V86" s="8"/>
      <c r="Z86">
        <v>3.69</v>
      </c>
      <c r="AA86">
        <v>734.7441</v>
      </c>
      <c r="AG86">
        <v>734.55849999999998</v>
      </c>
      <c r="AH86">
        <v>737.71730000000002</v>
      </c>
      <c r="AL86">
        <v>785.57569999999998</v>
      </c>
      <c r="AP86">
        <v>3.69</v>
      </c>
      <c r="AQ86" s="6">
        <f t="shared" si="29"/>
        <v>0.35106044218490118</v>
      </c>
      <c r="AR86" s="6">
        <f t="shared" si="32"/>
        <v>0.35124402612090028</v>
      </c>
      <c r="AS86" s="6">
        <f t="shared" si="34"/>
        <v>0.36278758523994742</v>
      </c>
      <c r="AT86" s="6">
        <f t="shared" si="14"/>
        <v>0.44344945432269767</v>
      </c>
      <c r="AU86" s="6">
        <f t="shared" si="15"/>
        <v>0.37053398274861943</v>
      </c>
      <c r="AV86" s="6">
        <f t="shared" si="19"/>
        <v>0.30082081098165148</v>
      </c>
      <c r="AW86" s="6">
        <f t="shared" si="31"/>
        <v>0.50248895289550355</v>
      </c>
      <c r="AX86" s="6">
        <f t="shared" si="30"/>
        <v>0.40318240717708204</v>
      </c>
      <c r="AY86" s="6"/>
      <c r="AZ86" s="6"/>
      <c r="BA86" s="6">
        <f t="shared" ref="BA86:BA92" si="35">(AK68 - MIN(AK$3:AK$100)) / (MAX(AK$3:AK$100) - MIN(AK$3:AK$100))</f>
        <v>0.48770789784604074</v>
      </c>
      <c r="BB86" s="6">
        <f t="shared" si="33"/>
        <v>0.19834563121077795</v>
      </c>
      <c r="BC86" s="6">
        <f t="shared" si="18"/>
        <v>0.42855450807081624</v>
      </c>
      <c r="BD86" s="6"/>
    </row>
    <row r="87" spans="5:56">
      <c r="E87">
        <v>12.205814</v>
      </c>
      <c r="O87" s="7">
        <v>12.205814</v>
      </c>
      <c r="P87" s="8"/>
      <c r="Q87" s="8"/>
      <c r="R87" s="8"/>
      <c r="S87" s="8"/>
      <c r="T87" s="8"/>
      <c r="U87" s="8"/>
      <c r="V87" s="8"/>
      <c r="Z87">
        <v>3.7349999999999999</v>
      </c>
      <c r="AA87">
        <v>730.17129999999997</v>
      </c>
      <c r="AG87">
        <v>734.21040000000005</v>
      </c>
      <c r="AH87">
        <v>734.68619999999999</v>
      </c>
      <c r="AL87">
        <v>786.34580000000005</v>
      </c>
      <c r="AP87">
        <v>3.7349999999999999</v>
      </c>
      <c r="AQ87" s="6">
        <f t="shared" si="29"/>
        <v>0.22553131914286134</v>
      </c>
      <c r="AR87" s="6">
        <f t="shared" si="32"/>
        <v>0.29884717814016365</v>
      </c>
      <c r="AS87" s="6">
        <f t="shared" si="34"/>
        <v>0.34765789305971656</v>
      </c>
      <c r="AT87" s="6">
        <f t="shared" ref="AT87:AT93" si="36">(AD68 - MIN(AD$3:AD$100)) / (MAX(AD$3:AD$100) - MIN(AD$3:AD$100))</f>
        <v>0.4663163155094871</v>
      </c>
      <c r="AU87" s="6">
        <f t="shared" si="15"/>
        <v>0.33526922245219537</v>
      </c>
      <c r="AV87" s="6">
        <f t="shared" si="19"/>
        <v>0.29448120140392586</v>
      </c>
      <c r="AW87" s="6">
        <f t="shared" si="31"/>
        <v>0.52562302091346724</v>
      </c>
      <c r="AX87" s="6">
        <f t="shared" si="30"/>
        <v>0.40687305001552743</v>
      </c>
      <c r="AY87" s="6"/>
      <c r="AZ87" s="6"/>
      <c r="BA87" s="6">
        <f t="shared" si="35"/>
        <v>0.50625018934230093</v>
      </c>
      <c r="BB87" s="6">
        <f t="shared" si="33"/>
        <v>0.37844539768682689</v>
      </c>
      <c r="BC87" s="6">
        <f t="shared" si="18"/>
        <v>0.47780479770219819</v>
      </c>
      <c r="BD87" s="6"/>
    </row>
    <row r="88" spans="5:56">
      <c r="E88">
        <v>12.352872</v>
      </c>
      <c r="O88" s="7">
        <v>12.352872</v>
      </c>
      <c r="P88" s="8"/>
      <c r="Q88" s="8"/>
      <c r="R88" s="8"/>
      <c r="S88" s="8"/>
      <c r="T88" s="8"/>
      <c r="U88" s="8"/>
      <c r="V88" s="8"/>
      <c r="Z88">
        <v>3.78</v>
      </c>
      <c r="AA88">
        <v>735.21510000000001</v>
      </c>
      <c r="AG88">
        <v>736.36919999999998</v>
      </c>
      <c r="AH88">
        <v>731.11130000000003</v>
      </c>
      <c r="AL88">
        <v>789.0489</v>
      </c>
      <c r="AP88">
        <v>3.78</v>
      </c>
      <c r="AQ88" s="6">
        <f t="shared" si="29"/>
        <v>0.36398998578024777</v>
      </c>
      <c r="AR88" s="6">
        <f t="shared" si="32"/>
        <v>0.30892707307285461</v>
      </c>
      <c r="AS88" s="6">
        <f t="shared" si="34"/>
        <v>0.35666305525460545</v>
      </c>
      <c r="AT88" s="6">
        <f t="shared" si="36"/>
        <v>0.4574863379169144</v>
      </c>
      <c r="AU88" s="6">
        <f t="shared" ref="AU88" si="37">(AE68 - MIN(AE$3:AE$100)) / (MAX(AE$3:AE$100) - MIN(AE$3:AE$100))</f>
        <v>0.35652624605699856</v>
      </c>
      <c r="AV88" s="6">
        <f t="shared" si="19"/>
        <v>0.37248529077665654</v>
      </c>
      <c r="AW88" s="6">
        <f t="shared" si="31"/>
        <v>0.64405513712721596</v>
      </c>
      <c r="AX88" s="6">
        <f t="shared" si="30"/>
        <v>0.35759240020225391</v>
      </c>
      <c r="AY88" s="6"/>
      <c r="AZ88" s="6"/>
      <c r="BA88" s="6">
        <f t="shared" si="35"/>
        <v>0.44903473295161767</v>
      </c>
      <c r="BB88" s="6">
        <f t="shared" si="33"/>
        <v>0.3946029436101392</v>
      </c>
      <c r="BC88" s="6"/>
      <c r="BD88" s="6"/>
    </row>
    <row r="89" spans="5:56">
      <c r="E89">
        <v>12.499930000000001</v>
      </c>
      <c r="O89" s="7">
        <v>12.499930000000001</v>
      </c>
      <c r="P89" s="8"/>
      <c r="Q89" s="8"/>
      <c r="R89" s="8"/>
      <c r="S89" s="8"/>
      <c r="T89" s="8"/>
      <c r="U89" s="8"/>
      <c r="V89" s="8"/>
      <c r="Z89">
        <v>3.8250000000000002</v>
      </c>
      <c r="AA89">
        <v>734.1146</v>
      </c>
      <c r="AG89">
        <v>732.58150000000001</v>
      </c>
      <c r="AH89">
        <v>734.44820000000004</v>
      </c>
      <c r="AL89">
        <v>792.25540000000001</v>
      </c>
      <c r="AP89">
        <v>3.8250000000000002</v>
      </c>
      <c r="AQ89" s="6">
        <f t="shared" si="29"/>
        <v>0.33377987383400798</v>
      </c>
      <c r="AR89" s="6">
        <f t="shared" si="32"/>
        <v>0.28249790230199656</v>
      </c>
      <c r="AS89" s="6">
        <f t="shared" si="34"/>
        <v>0.39628130775603937</v>
      </c>
      <c r="AT89" s="6">
        <f t="shared" si="36"/>
        <v>0.41854335595570014</v>
      </c>
      <c r="AU89" s="6"/>
      <c r="AV89" s="6"/>
      <c r="AW89" s="6">
        <f t="shared" si="31"/>
        <v>0.43800427572141559</v>
      </c>
      <c r="AX89" s="6">
        <f t="shared" si="30"/>
        <v>0.29947046591520721</v>
      </c>
      <c r="AY89" s="6"/>
      <c r="AZ89" s="6"/>
      <c r="BA89" s="6">
        <f t="shared" si="35"/>
        <v>0.36316610621345641</v>
      </c>
      <c r="BB89" s="6">
        <f t="shared" si="33"/>
        <v>0.39385167420125211</v>
      </c>
      <c r="BC89" s="6"/>
      <c r="BD89" s="6"/>
    </row>
    <row r="90" spans="5:56">
      <c r="E90">
        <v>12.646988</v>
      </c>
      <c r="O90" s="7">
        <v>12.646988</v>
      </c>
      <c r="P90" s="8"/>
      <c r="Q90" s="8"/>
      <c r="R90" s="8"/>
      <c r="S90" s="8"/>
      <c r="T90" s="8"/>
      <c r="U90" s="8"/>
      <c r="V90" s="8"/>
      <c r="Z90">
        <v>3.87</v>
      </c>
      <c r="AA90">
        <v>729.55290000000002</v>
      </c>
      <c r="AG90">
        <v>731.61689999999999</v>
      </c>
      <c r="AH90">
        <v>735.77449999999999</v>
      </c>
      <c r="AL90">
        <v>792.73490000000004</v>
      </c>
      <c r="AP90">
        <v>3.87</v>
      </c>
      <c r="AQ90" s="6">
        <f t="shared" si="29"/>
        <v>0.20855545978115936</v>
      </c>
      <c r="AR90" s="6">
        <f t="shared" si="32"/>
        <v>0.29813031264820739</v>
      </c>
      <c r="AS90" s="6">
        <f t="shared" si="34"/>
        <v>0.39146644573322381</v>
      </c>
      <c r="AT90" s="6">
        <f t="shared" si="36"/>
        <v>0.5437750874534516</v>
      </c>
      <c r="AU90" s="6"/>
      <c r="AV90" s="6"/>
      <c r="AW90" s="6">
        <f t="shared" si="31"/>
        <v>0.53087822244485305</v>
      </c>
      <c r="AX90" s="6">
        <f t="shared" si="30"/>
        <v>0.35372291564036018</v>
      </c>
      <c r="AY90" s="6"/>
      <c r="AZ90" s="6"/>
      <c r="BA90" s="6">
        <f t="shared" si="35"/>
        <v>0.40201346602441673</v>
      </c>
      <c r="BB90" s="6">
        <f t="shared" si="33"/>
        <v>0.26663759656832597</v>
      </c>
      <c r="BC90" s="6"/>
      <c r="BD90" s="6"/>
    </row>
    <row r="91" spans="5:56">
      <c r="E91">
        <v>12.794046</v>
      </c>
      <c r="O91" s="7">
        <v>12.794046</v>
      </c>
      <c r="P91" s="8"/>
      <c r="Q91" s="8"/>
      <c r="R91" s="8"/>
      <c r="S91" s="8"/>
      <c r="T91" s="8"/>
      <c r="U91" s="8"/>
      <c r="V91" s="8"/>
      <c r="Z91">
        <v>3.915</v>
      </c>
      <c r="AA91">
        <v>733.64890000000003</v>
      </c>
      <c r="AG91">
        <v>729.93179999999995</v>
      </c>
      <c r="AH91">
        <v>736.65099999999995</v>
      </c>
      <c r="AL91">
        <v>792.59280000000001</v>
      </c>
      <c r="AP91">
        <v>3.915</v>
      </c>
      <c r="AQ91" s="6">
        <f t="shared" si="29"/>
        <v>0.32099582191818532</v>
      </c>
      <c r="AR91" s="6">
        <f t="shared" si="32"/>
        <v>0.33006274853161116</v>
      </c>
      <c r="AS91" s="6">
        <f t="shared" si="34"/>
        <v>0.39842266267287074</v>
      </c>
      <c r="AT91" s="6">
        <f t="shared" si="36"/>
        <v>0.48724066222816914</v>
      </c>
      <c r="AU91" s="6"/>
      <c r="AV91" s="6"/>
      <c r="AW91" s="6">
        <f t="shared" si="31"/>
        <v>0.45244825303683717</v>
      </c>
      <c r="AX91" s="6">
        <f t="shared" si="30"/>
        <v>0.37528634998674965</v>
      </c>
      <c r="AY91" s="6"/>
      <c r="AZ91" s="6"/>
      <c r="BA91" s="6">
        <f t="shared" si="35"/>
        <v>0.44773205792359483</v>
      </c>
      <c r="BB91" s="6">
        <f t="shared" si="33"/>
        <v>0.3299464917557377</v>
      </c>
      <c r="BC91" s="6"/>
      <c r="BD91" s="6"/>
    </row>
    <row r="92" spans="5:56">
      <c r="E92">
        <v>12.941103999999999</v>
      </c>
      <c r="O92" s="7">
        <v>12.941103999999999</v>
      </c>
      <c r="P92" s="8"/>
      <c r="Q92" s="8"/>
      <c r="R92" s="8"/>
      <c r="S92" s="8"/>
      <c r="T92" s="8"/>
      <c r="U92" s="8"/>
      <c r="V92" s="8"/>
      <c r="Z92">
        <v>3.96</v>
      </c>
      <c r="AA92">
        <v>728.05070000000001</v>
      </c>
      <c r="AG92">
        <v>734.31010000000003</v>
      </c>
      <c r="AH92">
        <v>734.40470000000005</v>
      </c>
      <c r="AL92">
        <v>794.65300000000002</v>
      </c>
      <c r="AP92">
        <v>3.96</v>
      </c>
      <c r="AQ92" s="6">
        <f t="shared" si="29"/>
        <v>0.16731817657748699</v>
      </c>
      <c r="AR92" s="6">
        <f t="shared" si="32"/>
        <v>0.32793404107840035</v>
      </c>
      <c r="AS92" s="6">
        <f t="shared" si="34"/>
        <v>0.38753106876553495</v>
      </c>
      <c r="AT92" s="6">
        <f t="shared" si="36"/>
        <v>0.54734979768832726</v>
      </c>
      <c r="AU92" s="6"/>
      <c r="AV92" s="6"/>
      <c r="AW92" s="6">
        <f t="shared" si="31"/>
        <v>0.52878061434423973</v>
      </c>
      <c r="AX92" s="6">
        <f t="shared" si="30"/>
        <v>0.38953678367792843</v>
      </c>
      <c r="AY92" s="6"/>
      <c r="AZ92" s="6"/>
      <c r="BA92" s="6">
        <f t="shared" si="35"/>
        <v>0.50170976097427888</v>
      </c>
      <c r="BB92" s="6">
        <f t="shared" si="33"/>
        <v>0.22750329008718398</v>
      </c>
      <c r="BC92" s="6"/>
      <c r="BD92" s="6"/>
    </row>
    <row r="93" spans="5:56">
      <c r="Z93">
        <v>4.0049999999999999</v>
      </c>
      <c r="AA93">
        <v>734.16269999999997</v>
      </c>
      <c r="AG93">
        <v>733.18799999999999</v>
      </c>
      <c r="AH93">
        <v>731.4008</v>
      </c>
      <c r="AL93">
        <v>787.76869999999997</v>
      </c>
      <c r="AP93">
        <v>4.0049999999999999</v>
      </c>
      <c r="AQ93" s="6">
        <f t="shared" si="29"/>
        <v>0.33510027945382936</v>
      </c>
      <c r="AR93" s="6"/>
      <c r="AS93" s="6">
        <f t="shared" si="34"/>
        <v>0.40442929067618399</v>
      </c>
      <c r="AT93" s="6">
        <f t="shared" si="36"/>
        <v>0.54726516531523473</v>
      </c>
      <c r="AU93" s="6"/>
      <c r="AV93" s="6"/>
      <c r="AW93" s="6">
        <f t="shared" si="31"/>
        <v>0.43206701611893306</v>
      </c>
      <c r="AX93" s="6">
        <f t="shared" si="30"/>
        <v>0.35301567791581229</v>
      </c>
      <c r="AY93" s="6"/>
      <c r="AZ93" s="6"/>
      <c r="BB93" s="6">
        <f t="shared" si="33"/>
        <v>0.41186637911786311</v>
      </c>
      <c r="BC93" s="6"/>
      <c r="BD93" s="6"/>
    </row>
    <row r="94" spans="5:56">
      <c r="O94" t="s">
        <v>81</v>
      </c>
      <c r="P94" t="s">
        <v>88</v>
      </c>
      <c r="Q94" t="s">
        <v>89</v>
      </c>
      <c r="R94" t="s">
        <v>90</v>
      </c>
      <c r="S94" t="s">
        <v>91</v>
      </c>
      <c r="T94" t="s">
        <v>92</v>
      </c>
      <c r="U94" t="s">
        <v>94</v>
      </c>
      <c r="V94" t="s">
        <v>95</v>
      </c>
      <c r="Z94">
        <v>4.05</v>
      </c>
      <c r="AA94">
        <v>734.56700000000001</v>
      </c>
      <c r="AG94">
        <v>735.19910000000004</v>
      </c>
      <c r="AH94">
        <v>732.11099999999999</v>
      </c>
      <c r="AL94">
        <v>788.46929999999998</v>
      </c>
      <c r="AP94">
        <v>4.05</v>
      </c>
      <c r="AQ94" s="6">
        <f t="shared" si="29"/>
        <v>0.34619882398800988</v>
      </c>
      <c r="AR94" s="6"/>
      <c r="AS94" s="6">
        <f t="shared" si="34"/>
        <v>0.36800076476961402</v>
      </c>
      <c r="AT94" s="6"/>
      <c r="AU94" s="6"/>
      <c r="AV94" s="6"/>
      <c r="AW94" s="6">
        <f t="shared" si="31"/>
        <v>0.42428260908456777</v>
      </c>
      <c r="AX94" s="6">
        <f t="shared" si="30"/>
        <v>0.30417725490961234</v>
      </c>
      <c r="AY94" s="6"/>
      <c r="AZ94" s="6"/>
      <c r="BB94" s="6">
        <f t="shared" si="33"/>
        <v>0.35786954705809704</v>
      </c>
      <c r="BC94" s="6"/>
      <c r="BD94" s="6"/>
    </row>
    <row r="95" spans="5:56">
      <c r="O95" t="s">
        <v>82</v>
      </c>
      <c r="P95">
        <v>0.91752195811022097</v>
      </c>
      <c r="Q95">
        <v>0.82703973852384005</v>
      </c>
      <c r="R95">
        <v>0.70999760543022405</v>
      </c>
      <c r="S95">
        <v>0.92630410814240904</v>
      </c>
      <c r="T95">
        <v>0.91027636289841996</v>
      </c>
      <c r="U95">
        <v>0.76015342152370802</v>
      </c>
      <c r="V95">
        <v>0.81296004595297799</v>
      </c>
      <c r="Z95">
        <v>4.0949999999999998</v>
      </c>
      <c r="AA95">
        <v>733.31809999999996</v>
      </c>
      <c r="AG95">
        <v>737.101</v>
      </c>
      <c r="AH95">
        <v>730.65480000000002</v>
      </c>
      <c r="AL95">
        <v>789.97919999999999</v>
      </c>
      <c r="AP95">
        <v>4.0949999999999998</v>
      </c>
      <c r="AQ95" s="6">
        <f t="shared" si="29"/>
        <v>0.31191494501512484</v>
      </c>
      <c r="AR95" s="6"/>
      <c r="AS95" s="6"/>
      <c r="AT95" s="6"/>
      <c r="AU95" s="6"/>
      <c r="AV95" s="6"/>
      <c r="AW95" s="6">
        <f t="shared" si="31"/>
        <v>0.47255890298227082</v>
      </c>
      <c r="AX95" s="6">
        <f t="shared" si="30"/>
        <v>0.31572392690901374</v>
      </c>
      <c r="AY95" s="6"/>
      <c r="AZ95" s="6"/>
      <c r="BB95" s="6">
        <f t="shared" si="33"/>
        <v>0.15740932887475018</v>
      </c>
      <c r="BC95" s="6"/>
      <c r="BD95" s="6"/>
    </row>
    <row r="96" spans="5:56">
      <c r="O96" t="s">
        <v>83</v>
      </c>
      <c r="P96">
        <v>2.5740943931211602</v>
      </c>
      <c r="Q96">
        <v>2.1323819121420899</v>
      </c>
      <c r="R96">
        <v>2.6918018884550898</v>
      </c>
      <c r="S96">
        <v>5.0425113194536397</v>
      </c>
      <c r="T96">
        <v>4.4619043130446396</v>
      </c>
      <c r="U96">
        <v>4.6900590779942002</v>
      </c>
      <c r="V96">
        <v>4.8212734887918796</v>
      </c>
      <c r="Z96">
        <v>4.1399999999999997</v>
      </c>
      <c r="AA96">
        <v>734.37990000000002</v>
      </c>
      <c r="AH96">
        <v>735.61289999999997</v>
      </c>
      <c r="AL96">
        <v>790.80190000000005</v>
      </c>
      <c r="AP96">
        <v>4.1399999999999997</v>
      </c>
      <c r="AQ96" s="6">
        <f t="shared" si="29"/>
        <v>0.34106269318824523</v>
      </c>
      <c r="AR96" s="6"/>
      <c r="AS96" s="6"/>
      <c r="AT96" s="6"/>
      <c r="AU96" s="6"/>
      <c r="AV96" s="6"/>
      <c r="AW96" s="6">
        <f t="shared" si="31"/>
        <v>0.38785623557614962</v>
      </c>
      <c r="AX96" s="6">
        <f t="shared" si="30"/>
        <v>0.29204853439207723</v>
      </c>
      <c r="AY96" s="6"/>
      <c r="AZ96" s="6"/>
      <c r="BB96" s="6">
        <f t="shared" si="33"/>
        <v>0.17763843977630162</v>
      </c>
      <c r="BC96" s="6"/>
      <c r="BD96" s="6"/>
    </row>
    <row r="97" spans="15:56">
      <c r="O97" t="s">
        <v>84</v>
      </c>
      <c r="P97">
        <v>0.189309289395098</v>
      </c>
      <c r="Q97">
        <v>0.20775932714795001</v>
      </c>
      <c r="R97">
        <v>0.18836634281571399</v>
      </c>
      <c r="S97">
        <v>0.199096124804165</v>
      </c>
      <c r="T97">
        <v>0.207903598499183</v>
      </c>
      <c r="U97">
        <v>0.29208840086319199</v>
      </c>
      <c r="V97">
        <v>0.29144660393758398</v>
      </c>
      <c r="Z97">
        <v>4.1849999999999996</v>
      </c>
      <c r="AA97">
        <v>736.87080000000003</v>
      </c>
      <c r="AH97">
        <v>731.55110000000002</v>
      </c>
      <c r="AL97">
        <v>793.37530000000004</v>
      </c>
      <c r="AP97">
        <v>4.1849999999999996</v>
      </c>
      <c r="AQ97" s="6">
        <f t="shared" si="29"/>
        <v>0.40944103743803012</v>
      </c>
      <c r="AR97" s="6"/>
      <c r="AS97" s="6"/>
      <c r="AT97" s="6"/>
      <c r="AU97" s="6"/>
      <c r="AV97" s="6"/>
      <c r="AW97" s="6">
        <f t="shared" si="31"/>
        <v>0.3662853104817792</v>
      </c>
      <c r="AX97" s="6">
        <f t="shared" si="30"/>
        <v>0.37265900248589984</v>
      </c>
      <c r="AY97" s="6"/>
      <c r="AZ97" s="6"/>
      <c r="BB97" s="6">
        <f t="shared" si="33"/>
        <v>0.24864390618063559</v>
      </c>
      <c r="BC97" s="6"/>
      <c r="BD97" s="6"/>
    </row>
    <row r="98" spans="15:56">
      <c r="O98" t="s">
        <v>85</v>
      </c>
      <c r="P98">
        <v>0.44578930937814298</v>
      </c>
      <c r="Q98">
        <v>0.489235828110135</v>
      </c>
      <c r="R98">
        <v>0.44356883987161599</v>
      </c>
      <c r="S98">
        <v>0.46883554557683299</v>
      </c>
      <c r="T98">
        <v>0.489575561179944</v>
      </c>
      <c r="U98">
        <v>0.68781562127368101</v>
      </c>
      <c r="V98">
        <v>0.68630430500841999</v>
      </c>
      <c r="Z98">
        <v>4.2300000000000004</v>
      </c>
      <c r="AA98">
        <v>739.64279999999997</v>
      </c>
      <c r="AH98">
        <v>730.26250000000005</v>
      </c>
      <c r="AP98">
        <v>4.2300000000000004</v>
      </c>
      <c r="AQ98" s="6">
        <f t="shared" si="29"/>
        <v>0.4855359309545898</v>
      </c>
      <c r="AR98" s="6"/>
      <c r="AS98" s="6"/>
      <c r="AT98" s="6"/>
      <c r="AU98" s="6"/>
      <c r="AV98" s="6"/>
      <c r="AW98" s="6">
        <f t="shared" si="31"/>
        <v>0.32860216111776969</v>
      </c>
      <c r="AX98" s="6">
        <f t="shared" si="30"/>
        <v>0.30662088318546454</v>
      </c>
      <c r="AY98" s="6"/>
      <c r="AZ98" s="6"/>
      <c r="BB98" s="6">
        <f t="shared" si="33"/>
        <v>0.33287276490783829</v>
      </c>
      <c r="BC98" s="6"/>
      <c r="BD98" s="6"/>
    </row>
    <row r="99" spans="15:56">
      <c r="Z99">
        <v>4.2750000000000004</v>
      </c>
      <c r="AA99">
        <v>737.64030000000002</v>
      </c>
      <c r="AH99">
        <v>733.02800000000002</v>
      </c>
      <c r="AP99">
        <v>4.2750000000000004</v>
      </c>
      <c r="AQ99" s="6">
        <f t="shared" si="29"/>
        <v>0.43056478222915334</v>
      </c>
      <c r="AR99" s="6"/>
      <c r="AS99" s="6"/>
      <c r="AT99" s="6"/>
      <c r="AU99" s="6"/>
      <c r="AV99" s="6"/>
      <c r="AW99" s="6">
        <f t="shared" si="31"/>
        <v>0.42651215628745848</v>
      </c>
      <c r="AX99" s="6">
        <f t="shared" si="30"/>
        <v>0.28567038820034951</v>
      </c>
      <c r="AY99" s="6"/>
      <c r="AZ99" s="6"/>
      <c r="BB99" s="6">
        <f t="shared" si="33"/>
        <v>0.34546834817922334</v>
      </c>
      <c r="BC99" s="6"/>
      <c r="BD99" s="6"/>
    </row>
    <row r="100" spans="15:56">
      <c r="Z100">
        <v>4.32</v>
      </c>
      <c r="AA100">
        <v>737.84500000000003</v>
      </c>
      <c r="AH100">
        <v>733.77369999999996</v>
      </c>
      <c r="AP100">
        <v>4.32</v>
      </c>
      <c r="AQ100" s="6">
        <f t="shared" si="29"/>
        <v>0.43618405520997594</v>
      </c>
      <c r="AR100" s="6"/>
      <c r="AS100" s="6"/>
      <c r="AT100" s="6"/>
      <c r="AU100" s="6"/>
      <c r="AV100" s="6"/>
      <c r="AW100" s="6">
        <f t="shared" si="31"/>
        <v>0.40141912803907209</v>
      </c>
      <c r="AX100" s="6">
        <f t="shared" si="30"/>
        <v>0.33063282330925553</v>
      </c>
      <c r="AY100" s="6"/>
      <c r="AZ100" s="6"/>
      <c r="BB100" s="6">
        <f t="shared" si="33"/>
        <v>0.34173564247981969</v>
      </c>
      <c r="BC100" s="6"/>
      <c r="BD100" s="6"/>
    </row>
    <row r="101" spans="15:56">
      <c r="Z101">
        <v>4.3650000000000002</v>
      </c>
      <c r="AA101">
        <v>733.00729999999999</v>
      </c>
      <c r="AH101">
        <v>735.09529999999995</v>
      </c>
      <c r="AP101">
        <v>4.3650000000000002</v>
      </c>
      <c r="AQ101" s="6">
        <f t="shared" si="29"/>
        <v>0.30338309331781416</v>
      </c>
      <c r="AR101" s="6"/>
      <c r="AS101" s="6"/>
      <c r="AT101" s="6"/>
      <c r="AU101" s="6"/>
      <c r="AV101" s="6"/>
      <c r="AW101" s="6">
        <f t="shared" si="31"/>
        <v>0.44639247186790126</v>
      </c>
      <c r="AX101" s="6">
        <f t="shared" si="30"/>
        <v>0.34275666632524138</v>
      </c>
      <c r="AY101" s="6"/>
      <c r="AZ101" s="6"/>
      <c r="BB101" s="6">
        <f t="shared" si="33"/>
        <v>0.39585330808087488</v>
      </c>
      <c r="BC101" s="6"/>
      <c r="BD101" s="6"/>
    </row>
    <row r="102" spans="15:56">
      <c r="Z102">
        <v>4.41</v>
      </c>
      <c r="AA102">
        <v>732.99749999999995</v>
      </c>
      <c r="AH102">
        <v>730.67669999999998</v>
      </c>
      <c r="AP102">
        <v>4.41</v>
      </c>
      <c r="AQ102" s="6">
        <f t="shared" si="29"/>
        <v>0.30311407096699694</v>
      </c>
      <c r="AR102" s="6"/>
      <c r="AS102" s="6"/>
      <c r="AT102" s="6"/>
      <c r="AU102" s="6"/>
      <c r="AV102" s="6"/>
      <c r="AW102" s="6">
        <f t="shared" si="31"/>
        <v>0.4889238241766109</v>
      </c>
      <c r="AX102" s="6">
        <f t="shared" si="30"/>
        <v>0.36424368648070343</v>
      </c>
      <c r="AY102" s="6"/>
      <c r="AZ102" s="6"/>
      <c r="BB102" s="6">
        <f t="shared" si="33"/>
        <v>0.21501540627651342</v>
      </c>
      <c r="BC102" s="6"/>
      <c r="BD102" s="6"/>
    </row>
    <row r="103" spans="15:56">
      <c r="Z103">
        <v>4.4550000000000001</v>
      </c>
      <c r="AA103">
        <v>732.51710000000003</v>
      </c>
      <c r="AH103">
        <v>731.85040000000004</v>
      </c>
      <c r="AP103">
        <v>4.4550000000000001</v>
      </c>
      <c r="AQ103" s="6">
        <f t="shared" si="29"/>
        <v>0.28992648552495154</v>
      </c>
      <c r="AR103" s="6"/>
      <c r="AS103" s="6"/>
      <c r="AT103" s="6"/>
      <c r="AU103" s="6"/>
      <c r="AV103" s="6"/>
      <c r="AW103" s="6"/>
      <c r="AX103" s="6">
        <f t="shared" si="30"/>
        <v>0.29240459200512486</v>
      </c>
      <c r="AY103" s="6"/>
      <c r="AZ103" s="6"/>
      <c r="BB103" s="6">
        <f t="shared" si="33"/>
        <v>0.23341887997814412</v>
      </c>
      <c r="BC103" s="6"/>
      <c r="BD103" s="6"/>
    </row>
    <row r="104" spans="15:56">
      <c r="Z104">
        <v>4.5</v>
      </c>
      <c r="AA104">
        <v>731.51070000000004</v>
      </c>
      <c r="AH104">
        <v>734.19960000000003</v>
      </c>
      <c r="AP104">
        <v>4.5</v>
      </c>
      <c r="AQ104" s="6">
        <f t="shared" si="29"/>
        <v>0.26229953717175297</v>
      </c>
      <c r="AR104" s="6"/>
      <c r="AS104" s="6"/>
      <c r="AT104" s="6"/>
      <c r="AU104" s="6"/>
      <c r="AV104" s="6"/>
      <c r="AW104" s="6"/>
      <c r="AX104" s="6">
        <f t="shared" si="30"/>
        <v>0.3114870038971248</v>
      </c>
      <c r="AY104" s="6"/>
      <c r="AZ104" s="6"/>
      <c r="BB104" s="6">
        <f t="shared" si="33"/>
        <v>0.27308117649840125</v>
      </c>
      <c r="BC104" s="6"/>
      <c r="BD104" s="6"/>
    </row>
    <row r="105" spans="15:56">
      <c r="AX105" s="6">
        <f t="shared" si="30"/>
        <v>0.34968109269041453</v>
      </c>
      <c r="BB105" s="6">
        <f t="shared" si="33"/>
        <v>0.29469199267643775</v>
      </c>
    </row>
    <row r="106" spans="15:56">
      <c r="BB106" s="6">
        <f t="shared" si="33"/>
        <v>0.36229047857962893</v>
      </c>
    </row>
  </sheetData>
  <mergeCells count="8">
    <mergeCell ref="A1:C1"/>
    <mergeCell ref="AA2:AN2"/>
    <mergeCell ref="AQ2:BD2"/>
    <mergeCell ref="BF2:BT2"/>
    <mergeCell ref="Z1:BT1"/>
    <mergeCell ref="E1:V1"/>
    <mergeCell ref="F2:M2"/>
    <mergeCell ref="P2:V2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DAE25-EDFB-42CE-9230-EBA0D486B5F5}">
  <dimension ref="A1:C168"/>
  <sheetViews>
    <sheetView workbookViewId="0">
      <selection sqref="A1:C1"/>
    </sheetView>
  </sheetViews>
  <sheetFormatPr defaultRowHeight="15"/>
  <cols>
    <col min="1" max="1" width="19.140625" style="1" bestFit="1" customWidth="1"/>
    <col min="2" max="2" width="13.42578125" style="1" bestFit="1" customWidth="1"/>
    <col min="3" max="3" width="23.140625" style="1" bestFit="1" customWidth="1"/>
  </cols>
  <sheetData>
    <row r="1" spans="1:3">
      <c r="A1" s="36" t="s">
        <v>273</v>
      </c>
      <c r="B1" s="36"/>
      <c r="C1" s="36"/>
    </row>
    <row r="2" spans="1:3" ht="15.75" thickBot="1">
      <c r="A2" s="5" t="s">
        <v>30</v>
      </c>
      <c r="B2" s="5" t="s">
        <v>29</v>
      </c>
      <c r="C2" s="5" t="s">
        <v>31</v>
      </c>
    </row>
    <row r="3" spans="1:3">
      <c r="A3" s="1">
        <v>18.420000000000002</v>
      </c>
      <c r="B3" s="1">
        <v>2</v>
      </c>
      <c r="C3" s="1">
        <v>16.84</v>
      </c>
    </row>
    <row r="4" spans="1:3">
      <c r="A4" s="1">
        <v>15.27</v>
      </c>
      <c r="B4" s="1">
        <v>3</v>
      </c>
      <c r="C4" s="1">
        <v>11.02</v>
      </c>
    </row>
    <row r="5" spans="1:3">
      <c r="A5" s="1">
        <v>5.46</v>
      </c>
      <c r="B5" s="1">
        <v>6</v>
      </c>
      <c r="C5" s="1">
        <v>4.17</v>
      </c>
    </row>
    <row r="6" spans="1:3">
      <c r="A6" s="1">
        <v>13.42</v>
      </c>
      <c r="B6" s="1">
        <v>5</v>
      </c>
      <c r="C6" s="1">
        <v>4.4400000000000004</v>
      </c>
    </row>
    <row r="7" spans="1:3">
      <c r="A7" s="1">
        <v>14.18</v>
      </c>
      <c r="B7" s="1">
        <v>7</v>
      </c>
      <c r="C7" s="1">
        <v>6.11</v>
      </c>
    </row>
    <row r="8" spans="1:3">
      <c r="A8" s="1">
        <v>2.15</v>
      </c>
      <c r="B8" s="1">
        <v>5</v>
      </c>
      <c r="C8" s="1">
        <v>8.17</v>
      </c>
    </row>
    <row r="9" spans="1:3">
      <c r="A9" s="1">
        <v>5.57</v>
      </c>
      <c r="B9" s="1">
        <v>6</v>
      </c>
      <c r="C9" s="1">
        <v>8.73</v>
      </c>
    </row>
    <row r="10" spans="1:3">
      <c r="A10" s="1">
        <v>6.9</v>
      </c>
      <c r="B10" s="1">
        <v>2</v>
      </c>
      <c r="C10" s="1">
        <v>22.27</v>
      </c>
    </row>
    <row r="11" spans="1:3">
      <c r="A11" s="1">
        <v>8.5299999999999994</v>
      </c>
      <c r="B11" s="1">
        <v>5</v>
      </c>
      <c r="C11" s="1">
        <v>5.89</v>
      </c>
    </row>
    <row r="12" spans="1:3">
      <c r="A12" s="1">
        <v>1.04</v>
      </c>
      <c r="B12" s="1">
        <v>3</v>
      </c>
      <c r="C12" s="1">
        <v>4.67</v>
      </c>
    </row>
    <row r="13" spans="1:3">
      <c r="A13" s="1">
        <v>0.82</v>
      </c>
      <c r="B13" s="1">
        <v>3</v>
      </c>
      <c r="C13" s="1">
        <v>4.95</v>
      </c>
    </row>
    <row r="14" spans="1:3">
      <c r="A14" s="1">
        <v>11.95</v>
      </c>
      <c r="B14" s="1">
        <v>6</v>
      </c>
      <c r="C14" s="1">
        <v>5.34</v>
      </c>
    </row>
    <row r="15" spans="1:3">
      <c r="A15" s="1">
        <v>1.19</v>
      </c>
      <c r="B15" s="1">
        <v>4</v>
      </c>
      <c r="C15" s="1">
        <v>5.17</v>
      </c>
    </row>
    <row r="16" spans="1:3">
      <c r="A16" s="1">
        <v>2.25</v>
      </c>
      <c r="B16" s="1">
        <v>2</v>
      </c>
      <c r="C16" s="1">
        <v>28.52</v>
      </c>
    </row>
    <row r="17" spans="1:3">
      <c r="A17" s="1">
        <v>1.36</v>
      </c>
      <c r="B17" s="1">
        <v>4</v>
      </c>
      <c r="C17" s="1">
        <v>13.23</v>
      </c>
    </row>
    <row r="18" spans="1:3">
      <c r="A18" s="1">
        <v>5.45</v>
      </c>
      <c r="B18" s="1">
        <v>2</v>
      </c>
      <c r="C18" s="1">
        <v>16.829999999999998</v>
      </c>
    </row>
    <row r="19" spans="1:3">
      <c r="A19" s="1">
        <v>5.0199999999999996</v>
      </c>
      <c r="B19" s="1">
        <v>3</v>
      </c>
      <c r="C19" s="1">
        <v>9.64</v>
      </c>
    </row>
    <row r="20" spans="1:3">
      <c r="A20" s="1">
        <v>5.65</v>
      </c>
      <c r="B20" s="1">
        <v>3</v>
      </c>
      <c r="C20" s="1">
        <v>6.37</v>
      </c>
    </row>
    <row r="21" spans="1:3">
      <c r="A21" s="1">
        <v>9.82</v>
      </c>
      <c r="B21" s="1">
        <v>3</v>
      </c>
      <c r="C21" s="1">
        <v>5.43</v>
      </c>
    </row>
    <row r="22" spans="1:3">
      <c r="A22" s="1">
        <v>5.55</v>
      </c>
      <c r="B22" s="1">
        <v>3</v>
      </c>
      <c r="C22" s="1">
        <v>3.65</v>
      </c>
    </row>
    <row r="23" spans="1:3">
      <c r="A23" s="1">
        <v>5.8</v>
      </c>
      <c r="B23" s="1">
        <v>2</v>
      </c>
      <c r="C23" s="1">
        <v>12.41</v>
      </c>
    </row>
    <row r="24" spans="1:3">
      <c r="A24" s="1">
        <v>3.58</v>
      </c>
      <c r="B24" s="1">
        <v>5</v>
      </c>
      <c r="C24" s="1">
        <v>11.19</v>
      </c>
    </row>
    <row r="25" spans="1:3">
      <c r="A25" s="1">
        <v>7.34</v>
      </c>
      <c r="B25" s="1">
        <v>2</v>
      </c>
      <c r="C25" s="1">
        <v>20.63</v>
      </c>
    </row>
    <row r="26" spans="1:3">
      <c r="A26" s="1">
        <v>2.82</v>
      </c>
      <c r="B26" s="1">
        <v>5</v>
      </c>
      <c r="C26" s="1">
        <v>6.75</v>
      </c>
    </row>
    <row r="27" spans="1:3">
      <c r="A27" s="1">
        <v>6.45</v>
      </c>
      <c r="B27" s="1">
        <v>3</v>
      </c>
      <c r="C27" s="1">
        <v>12.55</v>
      </c>
    </row>
    <row r="28" spans="1:3">
      <c r="A28" s="1">
        <v>5.82</v>
      </c>
      <c r="B28" s="1">
        <v>6</v>
      </c>
      <c r="C28" s="1">
        <v>9.11</v>
      </c>
    </row>
    <row r="29" spans="1:3">
      <c r="A29" s="1">
        <v>17.62</v>
      </c>
      <c r="B29" s="1">
        <v>3</v>
      </c>
      <c r="C29" s="1">
        <v>22.22</v>
      </c>
    </row>
    <row r="30" spans="1:3">
      <c r="A30" s="1">
        <v>8.15</v>
      </c>
      <c r="B30" s="1">
        <v>2</v>
      </c>
      <c r="C30" s="1">
        <v>17.579999999999998</v>
      </c>
    </row>
    <row r="31" spans="1:3">
      <c r="A31" s="1">
        <v>5.47</v>
      </c>
      <c r="B31" s="1">
        <v>2</v>
      </c>
      <c r="C31" s="1">
        <v>18.87</v>
      </c>
    </row>
    <row r="32" spans="1:3">
      <c r="A32" s="1">
        <v>9.61</v>
      </c>
      <c r="B32" s="1">
        <v>2</v>
      </c>
      <c r="C32" s="1">
        <v>7.47</v>
      </c>
    </row>
    <row r="33" spans="1:3">
      <c r="A33" s="1">
        <v>7.7</v>
      </c>
      <c r="B33" s="1">
        <v>2</v>
      </c>
      <c r="C33" s="1">
        <v>8.44</v>
      </c>
    </row>
    <row r="34" spans="1:3">
      <c r="A34" s="1">
        <v>3.04</v>
      </c>
      <c r="B34" s="1">
        <v>3</v>
      </c>
      <c r="C34" s="1">
        <v>16.5</v>
      </c>
    </row>
    <row r="35" spans="1:3">
      <c r="A35" s="1">
        <v>15.08</v>
      </c>
      <c r="B35" s="1">
        <v>2</v>
      </c>
      <c r="C35" s="1">
        <v>27.04</v>
      </c>
    </row>
    <row r="36" spans="1:3">
      <c r="A36" s="1">
        <v>11.48</v>
      </c>
      <c r="B36" s="1">
        <v>2</v>
      </c>
      <c r="C36" s="1">
        <v>25.35</v>
      </c>
    </row>
    <row r="37" spans="1:3">
      <c r="A37" s="1">
        <v>19.89</v>
      </c>
      <c r="B37" s="1">
        <v>4</v>
      </c>
      <c r="C37" s="1">
        <v>8.9700000000000006</v>
      </c>
    </row>
    <row r="38" spans="1:3">
      <c r="A38" s="1">
        <v>24.66</v>
      </c>
      <c r="B38" s="1">
        <v>6</v>
      </c>
      <c r="C38" s="1">
        <v>6.08</v>
      </c>
    </row>
    <row r="39" spans="1:3">
      <c r="A39" s="1">
        <v>6.03</v>
      </c>
      <c r="B39" s="1">
        <v>4</v>
      </c>
      <c r="C39" s="1">
        <v>11.36</v>
      </c>
    </row>
    <row r="40" spans="1:3">
      <c r="A40" s="1">
        <v>9.06</v>
      </c>
      <c r="B40" s="1">
        <v>2</v>
      </c>
      <c r="C40" s="1">
        <v>17.54</v>
      </c>
    </row>
    <row r="41" spans="1:3">
      <c r="A41" s="1">
        <v>3.73</v>
      </c>
      <c r="B41" s="1">
        <v>3</v>
      </c>
      <c r="C41" s="1">
        <v>13.62</v>
      </c>
    </row>
    <row r="42" spans="1:3">
      <c r="A42" s="1">
        <v>4.28</v>
      </c>
      <c r="B42" s="1">
        <v>2</v>
      </c>
      <c r="C42" s="1">
        <v>26.05</v>
      </c>
    </row>
    <row r="43" spans="1:3">
      <c r="A43" s="1">
        <v>6.36</v>
      </c>
      <c r="B43" s="1">
        <v>4</v>
      </c>
      <c r="C43" s="1">
        <v>11.08</v>
      </c>
    </row>
    <row r="44" spans="1:3">
      <c r="A44" s="1">
        <v>5.87</v>
      </c>
      <c r="B44" s="1">
        <v>3</v>
      </c>
      <c r="C44" s="1">
        <v>11.51</v>
      </c>
    </row>
    <row r="45" spans="1:3">
      <c r="A45" s="1">
        <v>5.13</v>
      </c>
      <c r="B45" s="1">
        <v>3</v>
      </c>
      <c r="C45" s="1">
        <v>13.92</v>
      </c>
    </row>
    <row r="46" spans="1:3">
      <c r="A46" s="1">
        <v>3.03</v>
      </c>
      <c r="B46" s="1">
        <v>3</v>
      </c>
      <c r="C46" s="1">
        <v>8.5500000000000007</v>
      </c>
    </row>
    <row r="47" spans="1:3">
      <c r="A47" s="1">
        <v>6.61</v>
      </c>
      <c r="B47" s="1">
        <v>2</v>
      </c>
      <c r="C47" s="1">
        <v>12.13</v>
      </c>
    </row>
    <row r="48" spans="1:3">
      <c r="A48" s="1">
        <v>3.64</v>
      </c>
      <c r="B48" s="1">
        <v>2</v>
      </c>
      <c r="C48" s="1">
        <v>31.39</v>
      </c>
    </row>
    <row r="49" spans="1:3">
      <c r="A49" s="1">
        <v>4.5999999999999996</v>
      </c>
      <c r="B49" s="1">
        <v>3</v>
      </c>
      <c r="C49" s="1">
        <v>16.87</v>
      </c>
    </row>
    <row r="50" spans="1:3">
      <c r="A50" s="1">
        <v>4.99</v>
      </c>
      <c r="B50" s="1">
        <v>2</v>
      </c>
      <c r="C50" s="1">
        <v>22.41</v>
      </c>
    </row>
    <row r="51" spans="1:3">
      <c r="A51" s="1">
        <v>1.74</v>
      </c>
      <c r="B51" s="1">
        <v>3</v>
      </c>
      <c r="C51" s="1">
        <v>17</v>
      </c>
    </row>
    <row r="52" spans="1:3">
      <c r="A52" s="1">
        <v>2.89</v>
      </c>
    </row>
    <row r="53" spans="1:3">
      <c r="A53" s="1">
        <v>3.25</v>
      </c>
    </row>
    <row r="54" spans="1:3">
      <c r="A54" s="1">
        <v>5.38</v>
      </c>
    </row>
    <row r="55" spans="1:3">
      <c r="A55" s="1">
        <v>13.78</v>
      </c>
    </row>
    <row r="56" spans="1:3">
      <c r="A56" s="1">
        <v>7.53</v>
      </c>
    </row>
    <row r="57" spans="1:3">
      <c r="A57" s="1">
        <v>5.19</v>
      </c>
    </row>
    <row r="58" spans="1:3">
      <c r="A58" s="1">
        <v>4.8</v>
      </c>
    </row>
    <row r="59" spans="1:3">
      <c r="A59" s="1">
        <v>3.15</v>
      </c>
    </row>
    <row r="60" spans="1:3">
      <c r="A60" s="1">
        <v>18.88</v>
      </c>
    </row>
    <row r="61" spans="1:3">
      <c r="A61" s="1">
        <v>38.15</v>
      </c>
    </row>
    <row r="62" spans="1:3">
      <c r="A62" s="1">
        <v>9.5399999999999991</v>
      </c>
    </row>
    <row r="63" spans="1:3">
      <c r="A63" s="1">
        <v>6.16</v>
      </c>
    </row>
    <row r="64" spans="1:3">
      <c r="A64" s="1">
        <v>11.2</v>
      </c>
    </row>
    <row r="65" spans="1:1">
      <c r="A65" s="1">
        <v>26.02</v>
      </c>
    </row>
    <row r="66" spans="1:1">
      <c r="A66" s="1">
        <v>15.08</v>
      </c>
    </row>
    <row r="67" spans="1:1">
      <c r="A67" s="1">
        <v>18.579999999999998</v>
      </c>
    </row>
    <row r="68" spans="1:1">
      <c r="A68" s="1">
        <v>6.34</v>
      </c>
    </row>
    <row r="69" spans="1:1">
      <c r="A69" s="1">
        <v>4.5599999999999996</v>
      </c>
    </row>
    <row r="70" spans="1:1">
      <c r="A70" s="1">
        <v>18.02</v>
      </c>
    </row>
    <row r="71" spans="1:1">
      <c r="A71" s="1">
        <v>9.15</v>
      </c>
    </row>
    <row r="72" spans="1:1">
      <c r="A72" s="1">
        <v>4.08</v>
      </c>
    </row>
    <row r="73" spans="1:1">
      <c r="A73" s="1">
        <v>5.86</v>
      </c>
    </row>
    <row r="74" spans="1:1">
      <c r="A74" s="1">
        <v>6.29</v>
      </c>
    </row>
    <row r="75" spans="1:1">
      <c r="A75" s="1">
        <v>4.25</v>
      </c>
    </row>
    <row r="76" spans="1:1">
      <c r="A76" s="1">
        <v>5.74</v>
      </c>
    </row>
    <row r="77" spans="1:1">
      <c r="A77" s="1">
        <v>3.04</v>
      </c>
    </row>
    <row r="78" spans="1:1">
      <c r="A78" s="1">
        <v>5.43</v>
      </c>
    </row>
    <row r="79" spans="1:1">
      <c r="A79" s="1">
        <v>2.4900000000000002</v>
      </c>
    </row>
    <row r="80" spans="1:1">
      <c r="A80" s="1">
        <v>6.25</v>
      </c>
    </row>
    <row r="81" spans="1:1">
      <c r="A81" s="1">
        <v>18.57</v>
      </c>
    </row>
    <row r="82" spans="1:1">
      <c r="A82" s="1">
        <v>18.2</v>
      </c>
    </row>
    <row r="83" spans="1:1">
      <c r="A83" s="1">
        <v>6.71</v>
      </c>
    </row>
    <row r="84" spans="1:1">
      <c r="A84" s="1">
        <v>7.89</v>
      </c>
    </row>
    <row r="85" spans="1:1">
      <c r="A85" s="1">
        <v>10.47</v>
      </c>
    </row>
    <row r="86" spans="1:1">
      <c r="A86" s="1">
        <v>12.68</v>
      </c>
    </row>
    <row r="87" spans="1:1">
      <c r="A87" s="1">
        <v>26.39</v>
      </c>
    </row>
    <row r="88" spans="1:1">
      <c r="A88" s="1">
        <v>14.87</v>
      </c>
    </row>
    <row r="89" spans="1:1">
      <c r="A89" s="1">
        <v>6.98</v>
      </c>
    </row>
    <row r="90" spans="1:1">
      <c r="A90" s="1">
        <v>6.14</v>
      </c>
    </row>
    <row r="91" spans="1:1">
      <c r="A91" s="1">
        <v>6.13</v>
      </c>
    </row>
    <row r="92" spans="1:1">
      <c r="A92" s="1">
        <v>12</v>
      </c>
    </row>
    <row r="93" spans="1:1">
      <c r="A93" s="1">
        <v>2.52</v>
      </c>
    </row>
    <row r="94" spans="1:1">
      <c r="A94" s="1">
        <v>20.86</v>
      </c>
    </row>
    <row r="95" spans="1:1">
      <c r="A95" s="1">
        <v>6.25</v>
      </c>
    </row>
    <row r="96" spans="1:1">
      <c r="A96" s="1">
        <v>10.54</v>
      </c>
    </row>
    <row r="97" spans="1:1">
      <c r="A97" s="1">
        <v>4.4400000000000004</v>
      </c>
    </row>
    <row r="98" spans="1:1">
      <c r="A98" s="1">
        <v>8.93</v>
      </c>
    </row>
    <row r="99" spans="1:1">
      <c r="A99" s="1">
        <v>6.51</v>
      </c>
    </row>
    <row r="100" spans="1:1">
      <c r="A100" s="1">
        <v>7.09</v>
      </c>
    </row>
    <row r="101" spans="1:1">
      <c r="A101" s="1">
        <v>12.72</v>
      </c>
    </row>
    <row r="102" spans="1:1">
      <c r="A102" s="1">
        <v>14.97</v>
      </c>
    </row>
    <row r="103" spans="1:1">
      <c r="A103" s="1">
        <v>34.47</v>
      </c>
    </row>
    <row r="104" spans="1:1">
      <c r="A104" s="1">
        <v>12.48</v>
      </c>
    </row>
    <row r="105" spans="1:1">
      <c r="A105" s="1">
        <v>19.7</v>
      </c>
    </row>
    <row r="106" spans="1:1">
      <c r="A106" s="1">
        <v>23.85</v>
      </c>
    </row>
    <row r="107" spans="1:1">
      <c r="A107" s="1">
        <v>11.31</v>
      </c>
    </row>
    <row r="108" spans="1:1">
      <c r="A108" s="1">
        <v>10.220000000000001</v>
      </c>
    </row>
    <row r="109" spans="1:1">
      <c r="A109" s="1">
        <v>27.53</v>
      </c>
    </row>
    <row r="110" spans="1:1">
      <c r="A110" s="1">
        <v>6.12</v>
      </c>
    </row>
    <row r="111" spans="1:1">
      <c r="A111" s="1">
        <v>8.82</v>
      </c>
    </row>
    <row r="112" spans="1:1">
      <c r="A112" s="1">
        <v>1.78</v>
      </c>
    </row>
    <row r="113" spans="1:1">
      <c r="A113" s="1">
        <v>15.1</v>
      </c>
    </row>
    <row r="114" spans="1:1">
      <c r="A114" s="1">
        <v>14.46</v>
      </c>
    </row>
    <row r="115" spans="1:1">
      <c r="A115" s="1">
        <v>22.56</v>
      </c>
    </row>
    <row r="116" spans="1:1">
      <c r="A116" s="1">
        <v>12.49</v>
      </c>
    </row>
    <row r="117" spans="1:1">
      <c r="A117" s="1">
        <v>14.39</v>
      </c>
    </row>
    <row r="118" spans="1:1">
      <c r="A118" s="1">
        <v>39.68</v>
      </c>
    </row>
    <row r="119" spans="1:1">
      <c r="A119" s="1">
        <v>5.36</v>
      </c>
    </row>
    <row r="120" spans="1:1">
      <c r="A120" s="1">
        <v>45.34</v>
      </c>
    </row>
    <row r="121" spans="1:1">
      <c r="A121" s="1">
        <v>9.86</v>
      </c>
    </row>
    <row r="122" spans="1:1">
      <c r="A122" s="1">
        <v>11.78</v>
      </c>
    </row>
    <row r="123" spans="1:1">
      <c r="A123" s="1">
        <v>4.3499999999999996</v>
      </c>
    </row>
    <row r="124" spans="1:1">
      <c r="A124" s="1">
        <v>9.91</v>
      </c>
    </row>
    <row r="125" spans="1:1">
      <c r="A125" s="1">
        <v>4.3</v>
      </c>
    </row>
    <row r="126" spans="1:1">
      <c r="A126" s="1">
        <v>3.47</v>
      </c>
    </row>
    <row r="127" spans="1:1">
      <c r="A127" s="1">
        <v>3.18</v>
      </c>
    </row>
    <row r="128" spans="1:1">
      <c r="A128" s="1">
        <v>6.75</v>
      </c>
    </row>
    <row r="129" spans="1:1">
      <c r="A129" s="1">
        <v>7.65</v>
      </c>
    </row>
    <row r="130" spans="1:1">
      <c r="A130" s="1">
        <v>7.57</v>
      </c>
    </row>
    <row r="131" spans="1:1">
      <c r="A131" s="1">
        <v>4.9400000000000004</v>
      </c>
    </row>
    <row r="132" spans="1:1">
      <c r="A132" s="1">
        <v>10.81</v>
      </c>
    </row>
    <row r="133" spans="1:1">
      <c r="A133" s="1">
        <v>17.37</v>
      </c>
    </row>
    <row r="134" spans="1:1">
      <c r="A134" s="1">
        <v>10.82</v>
      </c>
    </row>
    <row r="135" spans="1:1">
      <c r="A135" s="1">
        <v>8.0399999999999991</v>
      </c>
    </row>
    <row r="136" spans="1:1">
      <c r="A136" s="1">
        <v>9.2200000000000006</v>
      </c>
    </row>
    <row r="137" spans="1:1">
      <c r="A137" s="1">
        <v>9.18</v>
      </c>
    </row>
    <row r="138" spans="1:1">
      <c r="A138" s="1">
        <v>25.89</v>
      </c>
    </row>
    <row r="139" spans="1:1">
      <c r="A139" s="1">
        <v>7.43</v>
      </c>
    </row>
    <row r="140" spans="1:1">
      <c r="A140" s="1">
        <v>8.25</v>
      </c>
    </row>
    <row r="141" spans="1:1">
      <c r="A141" s="1">
        <v>25.19</v>
      </c>
    </row>
    <row r="142" spans="1:1">
      <c r="A142" s="1">
        <v>10.39</v>
      </c>
    </row>
    <row r="143" spans="1:1">
      <c r="A143" s="1">
        <v>41.72</v>
      </c>
    </row>
    <row r="144" spans="1:1">
      <c r="A144" s="1">
        <v>4.34</v>
      </c>
    </row>
    <row r="145" spans="1:1">
      <c r="A145" s="1">
        <v>4.76</v>
      </c>
    </row>
    <row r="146" spans="1:1">
      <c r="A146" s="1">
        <v>16.350000000000001</v>
      </c>
    </row>
    <row r="147" spans="1:1">
      <c r="A147" s="1">
        <v>18.89</v>
      </c>
    </row>
    <row r="148" spans="1:1">
      <c r="A148" s="1">
        <v>14.63</v>
      </c>
    </row>
    <row r="149" spans="1:1">
      <c r="A149" s="1">
        <v>5.56</v>
      </c>
    </row>
    <row r="150" spans="1:1">
      <c r="A150" s="1">
        <v>14.34</v>
      </c>
    </row>
    <row r="151" spans="1:1">
      <c r="A151" s="1">
        <v>20.5</v>
      </c>
    </row>
    <row r="152" spans="1:1">
      <c r="A152" s="1">
        <v>10.59</v>
      </c>
    </row>
    <row r="153" spans="1:1">
      <c r="A153" s="1">
        <v>10.69</v>
      </c>
    </row>
    <row r="154" spans="1:1">
      <c r="A154" s="1">
        <v>10.4</v>
      </c>
    </row>
    <row r="155" spans="1:1">
      <c r="A155" s="1">
        <v>9.02</v>
      </c>
    </row>
    <row r="156" spans="1:1">
      <c r="A156" s="1">
        <v>6.23</v>
      </c>
    </row>
    <row r="157" spans="1:1">
      <c r="A157" s="1">
        <v>8.24</v>
      </c>
    </row>
    <row r="158" spans="1:1">
      <c r="A158" s="1">
        <v>16.02</v>
      </c>
    </row>
    <row r="159" spans="1:1">
      <c r="A159" s="1">
        <v>26.96</v>
      </c>
    </row>
    <row r="160" spans="1:1">
      <c r="A160" s="1">
        <v>35.81</v>
      </c>
    </row>
    <row r="161" spans="1:1">
      <c r="A161" s="1">
        <v>30.95</v>
      </c>
    </row>
    <row r="162" spans="1:1">
      <c r="A162" s="1">
        <v>12.4</v>
      </c>
    </row>
    <row r="163" spans="1:1">
      <c r="A163" s="1">
        <v>7.26</v>
      </c>
    </row>
    <row r="164" spans="1:1">
      <c r="A164" s="1">
        <v>25.98</v>
      </c>
    </row>
    <row r="165" spans="1:1">
      <c r="A165" s="1">
        <v>18.84</v>
      </c>
    </row>
    <row r="166" spans="1:1">
      <c r="A166" s="1">
        <v>20.7</v>
      </c>
    </row>
    <row r="167" spans="1:1">
      <c r="A167" s="1">
        <v>20.420000000000002</v>
      </c>
    </row>
    <row r="168" spans="1:1">
      <c r="A168" s="1">
        <v>9.86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F9AE4-742C-4605-A136-9DF63D0881AE}">
  <dimension ref="A1:C52"/>
  <sheetViews>
    <sheetView workbookViewId="0">
      <selection activeCell="D3" sqref="D3"/>
    </sheetView>
  </sheetViews>
  <sheetFormatPr defaultRowHeight="15"/>
  <cols>
    <col min="1" max="1" width="19.140625" bestFit="1" customWidth="1"/>
    <col min="2" max="2" width="20.85546875" bestFit="1" customWidth="1"/>
    <col min="3" max="3" width="7.28515625" bestFit="1" customWidth="1"/>
  </cols>
  <sheetData>
    <row r="1" spans="1:3">
      <c r="A1" s="36" t="s">
        <v>274</v>
      </c>
      <c r="B1" s="36"/>
      <c r="C1" s="36"/>
    </row>
    <row r="2" spans="1:3" ht="15.75" thickBot="1">
      <c r="A2" s="3" t="s">
        <v>56</v>
      </c>
      <c r="B2" s="3" t="s">
        <v>16</v>
      </c>
      <c r="C2" s="3" t="s">
        <v>17</v>
      </c>
    </row>
    <row r="3" spans="1:3">
      <c r="A3" t="s">
        <v>19</v>
      </c>
      <c r="B3">
        <v>3.66</v>
      </c>
      <c r="C3" t="s">
        <v>18</v>
      </c>
    </row>
    <row r="4" spans="1:3">
      <c r="A4" t="s">
        <v>19</v>
      </c>
      <c r="B4">
        <v>3.43</v>
      </c>
      <c r="C4" t="s">
        <v>18</v>
      </c>
    </row>
    <row r="5" spans="1:3">
      <c r="A5" t="s">
        <v>19</v>
      </c>
      <c r="B5">
        <v>7.2</v>
      </c>
      <c r="C5" t="s">
        <v>18</v>
      </c>
    </row>
    <row r="6" spans="1:3">
      <c r="A6" t="s">
        <v>19</v>
      </c>
      <c r="B6">
        <v>3.85</v>
      </c>
      <c r="C6" t="s">
        <v>18</v>
      </c>
    </row>
    <row r="7" spans="1:3">
      <c r="A7" t="s">
        <v>19</v>
      </c>
      <c r="B7">
        <v>5.04</v>
      </c>
      <c r="C7" t="s">
        <v>18</v>
      </c>
    </row>
    <row r="8" spans="1:3">
      <c r="A8" t="s">
        <v>19</v>
      </c>
      <c r="B8">
        <v>5.3</v>
      </c>
      <c r="C8" t="s">
        <v>18</v>
      </c>
    </row>
    <row r="9" spans="1:3">
      <c r="A9" t="s">
        <v>19</v>
      </c>
      <c r="B9">
        <v>2.66</v>
      </c>
      <c r="C9" t="s">
        <v>18</v>
      </c>
    </row>
    <row r="10" spans="1:3">
      <c r="A10" t="s">
        <v>19</v>
      </c>
      <c r="B10">
        <v>4.46</v>
      </c>
      <c r="C10" t="s">
        <v>18</v>
      </c>
    </row>
    <row r="11" spans="1:3">
      <c r="A11" t="s">
        <v>20</v>
      </c>
      <c r="B11">
        <v>5.0999999999999996</v>
      </c>
      <c r="C11" t="s">
        <v>18</v>
      </c>
    </row>
    <row r="12" spans="1:3">
      <c r="A12" t="s">
        <v>20</v>
      </c>
      <c r="B12">
        <v>6.56</v>
      </c>
      <c r="C12" t="s">
        <v>18</v>
      </c>
    </row>
    <row r="13" spans="1:3">
      <c r="A13" t="s">
        <v>20</v>
      </c>
      <c r="B13">
        <v>6.12</v>
      </c>
      <c r="C13" t="s">
        <v>18</v>
      </c>
    </row>
    <row r="14" spans="1:3">
      <c r="A14" t="s">
        <v>21</v>
      </c>
      <c r="B14">
        <v>5.49</v>
      </c>
      <c r="C14" t="s">
        <v>18</v>
      </c>
    </row>
    <row r="15" spans="1:3">
      <c r="A15" t="s">
        <v>21</v>
      </c>
      <c r="B15">
        <v>8.68</v>
      </c>
      <c r="C15" t="s">
        <v>18</v>
      </c>
    </row>
    <row r="16" spans="1:3">
      <c r="A16" t="s">
        <v>22</v>
      </c>
      <c r="B16">
        <v>3.53</v>
      </c>
      <c r="C16" t="s">
        <v>18</v>
      </c>
    </row>
    <row r="17" spans="1:3">
      <c r="A17" t="s">
        <v>22</v>
      </c>
      <c r="B17">
        <v>4.76</v>
      </c>
      <c r="C17" t="s">
        <v>18</v>
      </c>
    </row>
    <row r="18" spans="1:3">
      <c r="A18" t="s">
        <v>22</v>
      </c>
      <c r="B18">
        <v>5.1100000000000003</v>
      </c>
      <c r="C18" t="s">
        <v>18</v>
      </c>
    </row>
    <row r="19" spans="1:3">
      <c r="A19" t="s">
        <v>22</v>
      </c>
      <c r="B19">
        <v>4.6100000000000003</v>
      </c>
      <c r="C19" t="s">
        <v>18</v>
      </c>
    </row>
    <row r="20" spans="1:3">
      <c r="A20" t="s">
        <v>23</v>
      </c>
      <c r="B20">
        <v>6.92</v>
      </c>
      <c r="C20" t="s">
        <v>18</v>
      </c>
    </row>
    <row r="21" spans="1:3">
      <c r="A21" t="s">
        <v>24</v>
      </c>
      <c r="B21">
        <v>6.68</v>
      </c>
      <c r="C21" t="s">
        <v>18</v>
      </c>
    </row>
    <row r="22" spans="1:3">
      <c r="A22" t="s">
        <v>24</v>
      </c>
      <c r="B22">
        <v>5.38</v>
      </c>
      <c r="C22" t="s">
        <v>18</v>
      </c>
    </row>
    <row r="23" spans="1:3">
      <c r="A23" t="s">
        <v>24</v>
      </c>
      <c r="B23">
        <v>5.87</v>
      </c>
      <c r="C23" t="s">
        <v>18</v>
      </c>
    </row>
    <row r="24" spans="1:3">
      <c r="A24" t="s">
        <v>24</v>
      </c>
      <c r="B24">
        <v>3.84</v>
      </c>
      <c r="C24" t="s">
        <v>18</v>
      </c>
    </row>
    <row r="25" spans="1:3">
      <c r="A25" t="s">
        <v>24</v>
      </c>
      <c r="B25">
        <v>4.29</v>
      </c>
      <c r="C25" t="s">
        <v>18</v>
      </c>
    </row>
    <row r="26" spans="1:3">
      <c r="A26" t="s">
        <v>24</v>
      </c>
      <c r="B26">
        <v>6.14</v>
      </c>
      <c r="C26" t="s">
        <v>18</v>
      </c>
    </row>
    <row r="27" spans="1:3">
      <c r="A27" t="s">
        <v>25</v>
      </c>
      <c r="B27">
        <v>5.89</v>
      </c>
      <c r="C27" t="s">
        <v>18</v>
      </c>
    </row>
    <row r="28" spans="1:3">
      <c r="A28" t="s">
        <v>26</v>
      </c>
      <c r="B28">
        <v>4.43</v>
      </c>
      <c r="C28" t="s">
        <v>18</v>
      </c>
    </row>
    <row r="29" spans="1:3">
      <c r="A29" t="s">
        <v>27</v>
      </c>
      <c r="B29">
        <v>4.75</v>
      </c>
      <c r="C29" t="s">
        <v>18</v>
      </c>
    </row>
    <row r="30" spans="1:3">
      <c r="A30" t="s">
        <v>27</v>
      </c>
      <c r="B30">
        <v>5.84</v>
      </c>
      <c r="C30" t="s">
        <v>18</v>
      </c>
    </row>
    <row r="31" spans="1:3">
      <c r="A31" t="s">
        <v>28</v>
      </c>
      <c r="B31">
        <v>4.26</v>
      </c>
      <c r="C31" t="s">
        <v>18</v>
      </c>
    </row>
    <row r="32" spans="1:3">
      <c r="A32" t="s">
        <v>28</v>
      </c>
      <c r="B32">
        <v>6.86</v>
      </c>
      <c r="C32" t="s">
        <v>18</v>
      </c>
    </row>
    <row r="33" spans="1:3">
      <c r="A33" t="s">
        <v>28</v>
      </c>
      <c r="B33">
        <v>6.42</v>
      </c>
      <c r="C33" t="s">
        <v>18</v>
      </c>
    </row>
    <row r="34" spans="1:3">
      <c r="A34" t="s">
        <v>98</v>
      </c>
      <c r="B34">
        <v>5.2338461540000001</v>
      </c>
      <c r="C34" t="s">
        <v>18</v>
      </c>
    </row>
    <row r="35" spans="1:3">
      <c r="A35" t="s">
        <v>98</v>
      </c>
      <c r="B35">
        <v>3.2930769230000001</v>
      </c>
      <c r="C35" t="s">
        <v>18</v>
      </c>
    </row>
    <row r="36" spans="1:3">
      <c r="A36" t="s">
        <v>99</v>
      </c>
      <c r="B36">
        <v>3.4</v>
      </c>
      <c r="C36" t="s">
        <v>18</v>
      </c>
    </row>
    <row r="37" spans="1:3">
      <c r="A37" t="s">
        <v>99</v>
      </c>
      <c r="B37">
        <v>2.806666667</v>
      </c>
      <c r="C37" t="s">
        <v>18</v>
      </c>
    </row>
    <row r="38" spans="1:3">
      <c r="A38" t="s">
        <v>99</v>
      </c>
      <c r="B38">
        <v>3.1371428570000002</v>
      </c>
      <c r="C38" t="s">
        <v>18</v>
      </c>
    </row>
    <row r="39" spans="1:3">
      <c r="A39" t="s">
        <v>99</v>
      </c>
      <c r="B39">
        <v>2.4788571429999999</v>
      </c>
      <c r="C39" t="s">
        <v>18</v>
      </c>
    </row>
    <row r="40" spans="1:3">
      <c r="A40" t="s">
        <v>99</v>
      </c>
      <c r="B40">
        <v>2.2507317069999999</v>
      </c>
      <c r="C40" t="s">
        <v>18</v>
      </c>
    </row>
    <row r="41" spans="1:3">
      <c r="A41" t="s">
        <v>100</v>
      </c>
      <c r="B41">
        <v>6.6545454550000001</v>
      </c>
      <c r="C41" t="s">
        <v>18</v>
      </c>
    </row>
    <row r="42" spans="1:3">
      <c r="A42" t="s">
        <v>100</v>
      </c>
      <c r="B42">
        <v>5.331428571</v>
      </c>
      <c r="C42" t="s">
        <v>18</v>
      </c>
    </row>
    <row r="43" spans="1:3">
      <c r="A43" t="s">
        <v>101</v>
      </c>
      <c r="B43">
        <v>2.9082352939999998</v>
      </c>
      <c r="C43" t="s">
        <v>18</v>
      </c>
    </row>
    <row r="44" spans="1:3">
      <c r="A44" t="s">
        <v>101</v>
      </c>
      <c r="B44">
        <v>3.9022222219999998</v>
      </c>
      <c r="C44" t="s">
        <v>18</v>
      </c>
    </row>
    <row r="45" spans="1:3">
      <c r="A45" t="s">
        <v>102</v>
      </c>
      <c r="B45">
        <v>4.6418181819999997</v>
      </c>
      <c r="C45" t="s">
        <v>18</v>
      </c>
    </row>
    <row r="46" spans="1:3">
      <c r="A46" t="s">
        <v>103</v>
      </c>
      <c r="B46">
        <v>4.3380000000000001</v>
      </c>
      <c r="C46" t="s">
        <v>18</v>
      </c>
    </row>
    <row r="47" spans="1:3">
      <c r="A47" t="s">
        <v>104</v>
      </c>
      <c r="B47">
        <v>4.2439999999999998</v>
      </c>
      <c r="C47" t="s">
        <v>18</v>
      </c>
    </row>
    <row r="48" spans="1:3">
      <c r="A48" t="s">
        <v>105</v>
      </c>
      <c r="B48">
        <v>6.5919999999999996</v>
      </c>
      <c r="C48" t="s">
        <v>18</v>
      </c>
    </row>
    <row r="49" spans="1:3">
      <c r="A49" t="s">
        <v>105</v>
      </c>
      <c r="B49">
        <v>3.1069565219999999</v>
      </c>
      <c r="C49" t="s">
        <v>18</v>
      </c>
    </row>
    <row r="50" spans="1:3">
      <c r="A50" t="s">
        <v>105</v>
      </c>
      <c r="B50">
        <v>3.6872727269999999</v>
      </c>
      <c r="C50" t="s">
        <v>18</v>
      </c>
    </row>
    <row r="51" spans="1:3">
      <c r="A51" t="s">
        <v>105</v>
      </c>
      <c r="B51">
        <v>3.528</v>
      </c>
      <c r="C51" t="s">
        <v>18</v>
      </c>
    </row>
    <row r="52" spans="1:3">
      <c r="A52" t="s">
        <v>106</v>
      </c>
      <c r="B52">
        <v>3.5290909090000002</v>
      </c>
      <c r="C52" t="s">
        <v>18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406A0-0CED-4788-9CF3-2E9CBFA8A494}">
  <dimension ref="A1:O134"/>
  <sheetViews>
    <sheetView workbookViewId="0">
      <selection activeCell="D6" sqref="D6"/>
    </sheetView>
  </sheetViews>
  <sheetFormatPr defaultRowHeight="15"/>
  <cols>
    <col min="1" max="1" width="19.140625" style="1" bestFit="1" customWidth="1"/>
    <col min="2" max="2" width="10.7109375" style="1" bestFit="1" customWidth="1"/>
    <col min="3" max="3" width="15.7109375" style="1" bestFit="1" customWidth="1"/>
    <col min="4" max="4" width="14.7109375" style="1" bestFit="1" customWidth="1"/>
    <col min="5" max="5" width="14.28515625" style="1" bestFit="1" customWidth="1"/>
    <col min="6" max="6" width="22.85546875" style="1" bestFit="1" customWidth="1"/>
    <col min="7" max="7" width="30.85546875" style="1" bestFit="1" customWidth="1"/>
    <col min="8" max="8" width="32.7109375" style="1" bestFit="1" customWidth="1"/>
    <col min="9" max="9" width="32.7109375" style="1" customWidth="1"/>
    <col min="10" max="10" width="34.85546875" style="1" bestFit="1" customWidth="1"/>
    <col min="11" max="11" width="34.85546875" style="1" customWidth="1"/>
    <col min="12" max="12" width="35.85546875" style="1" bestFit="1" customWidth="1"/>
    <col min="13" max="13" width="21.140625" style="1" bestFit="1" customWidth="1"/>
    <col min="14" max="14" width="39.140625" style="1" bestFit="1" customWidth="1"/>
    <col min="15" max="15" width="43.5703125" style="1" bestFit="1" customWidth="1"/>
    <col min="16" max="16384" width="9.140625" style="1"/>
  </cols>
  <sheetData>
    <row r="1" spans="1:15">
      <c r="A1" s="4" t="s">
        <v>56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57</v>
      </c>
      <c r="J1" s="4" t="s">
        <v>7</v>
      </c>
      <c r="K1" s="4" t="s">
        <v>58</v>
      </c>
      <c r="L1" s="4" t="s">
        <v>8</v>
      </c>
      <c r="M1" s="4" t="s">
        <v>9</v>
      </c>
      <c r="N1" s="4" t="s">
        <v>10</v>
      </c>
      <c r="O1" s="4" t="s">
        <v>11</v>
      </c>
    </row>
    <row r="2" spans="1:15">
      <c r="A2" s="1" t="s">
        <v>20</v>
      </c>
      <c r="B2" s="1" t="s">
        <v>32</v>
      </c>
      <c r="C2" s="1">
        <v>366</v>
      </c>
      <c r="D2" s="1">
        <v>4</v>
      </c>
      <c r="E2" s="1">
        <v>2</v>
      </c>
      <c r="F2" s="1">
        <v>742</v>
      </c>
      <c r="G2" s="1">
        <v>4.5950123858544396</v>
      </c>
      <c r="H2" s="1">
        <v>8.3098113101756105E-2</v>
      </c>
      <c r="I2" s="1">
        <f>H2*60</f>
        <v>4.9858867861053664</v>
      </c>
      <c r="J2" s="1">
        <v>5.9981867742815997E-2</v>
      </c>
      <c r="K2" s="1">
        <f>J2*60</f>
        <v>3.5989120645689598</v>
      </c>
      <c r="L2" s="1">
        <v>61.0078973192973</v>
      </c>
      <c r="M2" s="1">
        <v>7.5318320869271996E-2</v>
      </c>
      <c r="N2" s="1">
        <v>7.4523221206126006E-2</v>
      </c>
      <c r="O2" s="1">
        <v>0.79455971398231195</v>
      </c>
    </row>
    <row r="3" spans="1:15">
      <c r="A3" s="1" t="s">
        <v>20</v>
      </c>
      <c r="B3" s="1" t="s">
        <v>33</v>
      </c>
      <c r="C3" s="1">
        <v>77</v>
      </c>
      <c r="D3" s="1">
        <v>0</v>
      </c>
      <c r="E3" s="1">
        <v>0</v>
      </c>
      <c r="F3" s="1">
        <v>152</v>
      </c>
      <c r="G3" s="1">
        <v>2.7732126577556402</v>
      </c>
      <c r="H3" s="1">
        <v>0.128723814932031</v>
      </c>
      <c r="I3" s="1">
        <f t="shared" ref="I3:K22" si="0">H3*60</f>
        <v>7.7234288959218595</v>
      </c>
      <c r="J3" s="1">
        <v>8.5860014247529495E-2</v>
      </c>
      <c r="K3" s="1">
        <f t="shared" si="0"/>
        <v>5.15160085485177</v>
      </c>
      <c r="L3" s="1">
        <v>19.5660198696688</v>
      </c>
      <c r="M3" s="1">
        <v>0.14173616689690999</v>
      </c>
      <c r="N3" s="1">
        <v>0.14173616689690999</v>
      </c>
      <c r="O3" s="1">
        <v>0.60426218590708802</v>
      </c>
    </row>
    <row r="4" spans="1:15">
      <c r="A4" s="1" t="s">
        <v>20</v>
      </c>
      <c r="B4" s="1" t="s">
        <v>34</v>
      </c>
      <c r="C4" s="1">
        <v>155</v>
      </c>
      <c r="D4" s="1">
        <v>2</v>
      </c>
      <c r="E4" s="1">
        <v>3</v>
      </c>
      <c r="F4" s="1">
        <v>318</v>
      </c>
      <c r="G4" s="1">
        <v>3.9366392245399502</v>
      </c>
      <c r="H4" s="1">
        <v>0.110458688358278</v>
      </c>
      <c r="I4" s="1">
        <f t="shared" si="0"/>
        <v>6.6275213014966798</v>
      </c>
      <c r="J4" s="1">
        <v>8.2448950299536902E-2</v>
      </c>
      <c r="K4" s="1">
        <f t="shared" si="0"/>
        <v>4.9469370179722141</v>
      </c>
      <c r="L4" s="1">
        <v>34.645581721638003</v>
      </c>
      <c r="M4" s="1">
        <v>0.113626010270778</v>
      </c>
      <c r="N4" s="1">
        <v>0.112072384840164</v>
      </c>
      <c r="O4" s="1">
        <v>0.77716880760662199</v>
      </c>
    </row>
    <row r="5" spans="1:15">
      <c r="A5" s="1" t="s">
        <v>20</v>
      </c>
      <c r="B5" s="1" t="s">
        <v>35</v>
      </c>
      <c r="C5" s="1">
        <v>152</v>
      </c>
      <c r="D5" s="1">
        <v>4</v>
      </c>
      <c r="E5" s="1">
        <v>2</v>
      </c>
      <c r="F5" s="1">
        <v>314</v>
      </c>
      <c r="G5" s="1">
        <v>6.7904365092555601</v>
      </c>
      <c r="H5" s="1">
        <v>0.160800368921244</v>
      </c>
      <c r="I5" s="1">
        <f t="shared" si="0"/>
        <v>9.6480221352746405</v>
      </c>
      <c r="J5" s="1">
        <v>0.12921997444934699</v>
      </c>
      <c r="K5" s="1">
        <f t="shared" si="0"/>
        <v>7.7531984669608196</v>
      </c>
      <c r="L5" s="1">
        <v>49.655035900719902</v>
      </c>
      <c r="M5" s="1">
        <v>0.13675222232911699</v>
      </c>
      <c r="N5" s="1">
        <v>0.13448721618986101</v>
      </c>
      <c r="O5" s="1">
        <v>0.68414378929809405</v>
      </c>
    </row>
    <row r="6" spans="1:15">
      <c r="A6" s="1" t="s">
        <v>20</v>
      </c>
      <c r="B6" s="1" t="s">
        <v>36</v>
      </c>
      <c r="C6" s="1">
        <v>123</v>
      </c>
      <c r="D6" s="1">
        <v>1</v>
      </c>
      <c r="E6" s="1">
        <v>1</v>
      </c>
      <c r="F6" s="1">
        <v>246</v>
      </c>
      <c r="G6" s="1">
        <v>2.4658794140136502</v>
      </c>
      <c r="H6" s="1">
        <v>0.12093968193462599</v>
      </c>
      <c r="I6" s="1">
        <f t="shared" si="0"/>
        <v>7.2563809160775596</v>
      </c>
      <c r="J6" s="1">
        <v>9.8249497862844107E-2</v>
      </c>
      <c r="K6" s="1">
        <f t="shared" si="0"/>
        <v>5.8949698717706465</v>
      </c>
      <c r="L6" s="1">
        <v>29.669749303896399</v>
      </c>
      <c r="M6" s="1">
        <v>8.3110894829495893E-2</v>
      </c>
      <c r="N6" s="1">
        <v>8.2883466341381898E-2</v>
      </c>
      <c r="O6" s="1">
        <v>0.63180633985844703</v>
      </c>
    </row>
    <row r="7" spans="1:15">
      <c r="A7" s="1" t="s">
        <v>20</v>
      </c>
      <c r="B7" s="1" t="s">
        <v>37</v>
      </c>
      <c r="C7" s="1">
        <v>103</v>
      </c>
      <c r="D7" s="1">
        <v>3</v>
      </c>
      <c r="E7" s="1">
        <v>1</v>
      </c>
      <c r="F7" s="1">
        <v>210</v>
      </c>
      <c r="G7" s="1">
        <v>3.89857536828693</v>
      </c>
      <c r="H7" s="1">
        <v>0.101214600891518</v>
      </c>
      <c r="I7" s="1">
        <f t="shared" si="0"/>
        <v>6.07287605349108</v>
      </c>
      <c r="J7" s="1">
        <v>7.6280740257977001E-2</v>
      </c>
      <c r="K7" s="1">
        <f t="shared" si="0"/>
        <v>4.5768444154786199</v>
      </c>
      <c r="L7" s="1">
        <v>21.018671987117699</v>
      </c>
      <c r="M7" s="1">
        <v>0.185481526648132</v>
      </c>
      <c r="N7" s="1">
        <v>0.183418641652182</v>
      </c>
      <c r="O7" s="1">
        <v>0.70730389478282896</v>
      </c>
    </row>
    <row r="8" spans="1:15">
      <c r="A8" s="1" t="s">
        <v>38</v>
      </c>
      <c r="B8" s="1" t="s">
        <v>39</v>
      </c>
      <c r="C8" s="1">
        <v>37</v>
      </c>
      <c r="D8" s="1">
        <v>1</v>
      </c>
      <c r="E8" s="1">
        <v>1</v>
      </c>
      <c r="F8" s="1">
        <v>74</v>
      </c>
      <c r="G8" s="1">
        <v>3.40106306900375</v>
      </c>
      <c r="H8" s="1">
        <v>0.100944825995632</v>
      </c>
      <c r="I8" s="1">
        <f t="shared" si="0"/>
        <v>6.0566895597379196</v>
      </c>
      <c r="J8" s="1">
        <v>7.4175749383601206E-2</v>
      </c>
      <c r="K8" s="1">
        <f t="shared" si="0"/>
        <v>4.4505449630160721</v>
      </c>
      <c r="L8" s="1">
        <v>7.2887643756777099</v>
      </c>
      <c r="M8" s="1">
        <v>0.46661723355373502</v>
      </c>
      <c r="N8" s="1">
        <v>0.45530131227609799</v>
      </c>
      <c r="O8" s="1">
        <v>0.45084801817675302</v>
      </c>
    </row>
    <row r="9" spans="1:15">
      <c r="A9" s="1" t="s">
        <v>38</v>
      </c>
      <c r="B9" s="1" t="s">
        <v>40</v>
      </c>
      <c r="C9" s="1">
        <v>92</v>
      </c>
      <c r="D9" s="1">
        <v>2</v>
      </c>
      <c r="E9" s="1">
        <v>1</v>
      </c>
      <c r="F9" s="1">
        <v>186</v>
      </c>
      <c r="G9" s="1">
        <v>10.179816299907101</v>
      </c>
      <c r="H9" s="1">
        <v>0.144098058402468</v>
      </c>
      <c r="I9" s="1">
        <f t="shared" si="0"/>
        <v>8.645883504148081</v>
      </c>
      <c r="J9" s="1">
        <v>0.110777241859736</v>
      </c>
      <c r="K9" s="1">
        <f t="shared" si="0"/>
        <v>6.6466345115841605</v>
      </c>
      <c r="L9" s="1">
        <v>27.102527144757001</v>
      </c>
      <c r="M9" s="1">
        <v>0.37560395182101802</v>
      </c>
      <c r="N9" s="1">
        <v>0.379812162409078</v>
      </c>
      <c r="O9" s="1">
        <v>0.60251065466243003</v>
      </c>
    </row>
    <row r="10" spans="1:15">
      <c r="A10" s="1" t="s">
        <v>38</v>
      </c>
      <c r="B10" s="1" t="s">
        <v>41</v>
      </c>
      <c r="C10" s="1">
        <v>93</v>
      </c>
      <c r="D10" s="1">
        <v>1</v>
      </c>
      <c r="E10" s="1">
        <v>1</v>
      </c>
      <c r="F10" s="1">
        <v>186</v>
      </c>
      <c r="G10" s="1">
        <v>5.2614714277693997</v>
      </c>
      <c r="H10" s="1">
        <v>0.107362002630882</v>
      </c>
      <c r="I10" s="1">
        <f t="shared" si="0"/>
        <v>6.4417201578529202</v>
      </c>
      <c r="J10" s="1">
        <v>7.622297939613E-2</v>
      </c>
      <c r="K10" s="1">
        <f t="shared" si="0"/>
        <v>4.5733787637678001</v>
      </c>
      <c r="L10" s="1">
        <v>20.029953414485998</v>
      </c>
      <c r="M10" s="1">
        <v>0.26268016299849301</v>
      </c>
      <c r="N10" s="1">
        <v>0.26347758146532801</v>
      </c>
      <c r="O10" s="1">
        <v>0.77189149391126499</v>
      </c>
    </row>
    <row r="11" spans="1:15">
      <c r="A11" s="1" t="s">
        <v>42</v>
      </c>
      <c r="B11" s="1" t="s">
        <v>43</v>
      </c>
      <c r="C11" s="1">
        <v>132</v>
      </c>
      <c r="D11" s="1">
        <v>7</v>
      </c>
      <c r="E11" s="1">
        <v>49</v>
      </c>
      <c r="F11" s="1">
        <v>436</v>
      </c>
      <c r="G11" s="1">
        <v>9.2089556402319097</v>
      </c>
      <c r="H11" s="1">
        <v>0.10475799720821199</v>
      </c>
      <c r="I11" s="1">
        <f t="shared" si="0"/>
        <v>6.2854798324927197</v>
      </c>
      <c r="J11" s="1">
        <v>8.1943470690245504E-2</v>
      </c>
      <c r="K11" s="1">
        <f t="shared" si="0"/>
        <v>4.9166082414147301</v>
      </c>
      <c r="L11" s="1">
        <v>35.691547256874202</v>
      </c>
      <c r="M11" s="1">
        <v>0.25801503011215698</v>
      </c>
      <c r="N11" s="1">
        <v>0.20162143658073101</v>
      </c>
      <c r="O11" s="1">
        <v>0.62785371586968797</v>
      </c>
    </row>
    <row r="12" spans="1:15">
      <c r="A12" s="1" t="s">
        <v>42</v>
      </c>
      <c r="B12" s="1" t="s">
        <v>44</v>
      </c>
      <c r="C12" s="1">
        <v>154</v>
      </c>
      <c r="D12" s="1">
        <v>14</v>
      </c>
      <c r="E12" s="1">
        <v>29</v>
      </c>
      <c r="F12" s="1">
        <v>560</v>
      </c>
      <c r="G12" s="1">
        <v>24.2083762426089</v>
      </c>
      <c r="H12" s="1">
        <v>0.118556238482601</v>
      </c>
      <c r="I12" s="1">
        <f t="shared" si="0"/>
        <v>7.1133743089560593</v>
      </c>
      <c r="J12" s="1">
        <v>9.1726934584874298E-2</v>
      </c>
      <c r="K12" s="1">
        <f t="shared" si="0"/>
        <v>5.5036160750924576</v>
      </c>
      <c r="L12" s="1">
        <v>54.089440017123799</v>
      </c>
      <c r="M12" s="1">
        <v>0.44756196837950102</v>
      </c>
      <c r="N12" s="1">
        <v>0.36463069209738103</v>
      </c>
      <c r="O12" s="1">
        <v>0.53557390425915097</v>
      </c>
    </row>
    <row r="13" spans="1:15">
      <c r="A13" s="1" t="s">
        <v>42</v>
      </c>
      <c r="B13" s="1" t="s">
        <v>45</v>
      </c>
      <c r="C13" s="1">
        <v>59</v>
      </c>
      <c r="D13" s="1">
        <v>6</v>
      </c>
      <c r="E13" s="1">
        <v>45</v>
      </c>
      <c r="F13" s="1">
        <v>384</v>
      </c>
      <c r="G13" s="1">
        <v>2.1342167564895398</v>
      </c>
      <c r="H13" s="1">
        <v>0.114833365711328</v>
      </c>
      <c r="I13" s="1">
        <f t="shared" si="0"/>
        <v>6.8900019426796799</v>
      </c>
      <c r="J13" s="1">
        <v>8.6840793182929102E-2</v>
      </c>
      <c r="K13" s="1">
        <f t="shared" si="0"/>
        <v>5.2104475909757459</v>
      </c>
      <c r="L13" s="1">
        <v>24.1232615546303</v>
      </c>
      <c r="M13" s="1">
        <v>8.8471318509577401E-2</v>
      </c>
      <c r="N13" s="1">
        <v>4.8399314104082297E-2</v>
      </c>
      <c r="O13" s="1">
        <v>0.56575309887192904</v>
      </c>
    </row>
    <row r="14" spans="1:15">
      <c r="A14" s="1" t="s">
        <v>46</v>
      </c>
      <c r="B14" s="1" t="s">
        <v>13</v>
      </c>
      <c r="C14" s="1">
        <v>241</v>
      </c>
      <c r="D14" s="1">
        <v>8</v>
      </c>
      <c r="E14" s="1">
        <v>7</v>
      </c>
      <c r="F14" s="1">
        <v>528</v>
      </c>
      <c r="G14" s="1">
        <v>11.110226406238599</v>
      </c>
      <c r="H14" s="1">
        <v>0.15755317555877699</v>
      </c>
      <c r="I14" s="1">
        <f t="shared" si="0"/>
        <v>9.4531905335266195</v>
      </c>
      <c r="J14" s="1">
        <v>0.13122094036606799</v>
      </c>
      <c r="K14" s="1">
        <f t="shared" si="0"/>
        <v>7.8732564219640793</v>
      </c>
      <c r="L14" s="1">
        <v>81.265339203065196</v>
      </c>
      <c r="M14" s="1">
        <v>0.136715437543138</v>
      </c>
      <c r="N14" s="1">
        <v>0.13355551477609501</v>
      </c>
      <c r="O14" s="1">
        <v>0.621883194648856</v>
      </c>
    </row>
    <row r="15" spans="1:15">
      <c r="A15" s="1" t="s">
        <v>47</v>
      </c>
      <c r="B15" s="1" t="s">
        <v>14</v>
      </c>
      <c r="C15" s="1">
        <v>847</v>
      </c>
      <c r="D15" s="1">
        <v>17</v>
      </c>
      <c r="E15" s="1">
        <v>17</v>
      </c>
      <c r="F15" s="1">
        <v>1798</v>
      </c>
      <c r="G15" s="1">
        <v>14.612841248204299</v>
      </c>
      <c r="H15" s="1">
        <v>0.112810578972798</v>
      </c>
      <c r="I15" s="1">
        <f t="shared" si="0"/>
        <v>6.7686347383678802</v>
      </c>
      <c r="J15" s="1">
        <v>8.5473413334907503E-2</v>
      </c>
      <c r="K15" s="1">
        <f t="shared" si="0"/>
        <v>5.12840480009445</v>
      </c>
      <c r="L15" s="1">
        <v>202.65032545883099</v>
      </c>
      <c r="M15" s="1">
        <v>7.2108649295867994E-2</v>
      </c>
      <c r="N15" s="1">
        <v>7.204355759844E-2</v>
      </c>
      <c r="O15" s="1">
        <v>0.66202521953667703</v>
      </c>
    </row>
    <row r="16" spans="1:15">
      <c r="A16" s="1" t="s">
        <v>47</v>
      </c>
      <c r="B16" s="1" t="s">
        <v>45</v>
      </c>
      <c r="C16" s="1">
        <v>928</v>
      </c>
      <c r="D16" s="1">
        <v>15</v>
      </c>
      <c r="E16" s="1">
        <v>7</v>
      </c>
      <c r="F16" s="1">
        <v>1798</v>
      </c>
      <c r="G16" s="1">
        <v>15.762024543169099</v>
      </c>
      <c r="H16" s="1">
        <v>0.120680385443056</v>
      </c>
      <c r="I16" s="1">
        <f t="shared" si="0"/>
        <v>7.2408231265833596</v>
      </c>
      <c r="J16" s="1">
        <v>7.7038188670536301E-2</v>
      </c>
      <c r="K16" s="1">
        <f t="shared" si="0"/>
        <v>4.6222913202321783</v>
      </c>
      <c r="L16" s="1">
        <v>235.99209821657999</v>
      </c>
      <c r="M16" s="1">
        <v>6.6790475877305105E-2</v>
      </c>
      <c r="N16" s="1">
        <v>7.2641637140101301E-2</v>
      </c>
      <c r="O16" s="1">
        <v>0.72172954894806596</v>
      </c>
    </row>
    <row r="17" spans="1:15">
      <c r="A17" s="1" t="s">
        <v>21</v>
      </c>
      <c r="B17" s="1" t="s">
        <v>48</v>
      </c>
      <c r="C17" s="1">
        <v>179</v>
      </c>
      <c r="D17" s="1">
        <v>3</v>
      </c>
      <c r="E17" s="1">
        <v>9</v>
      </c>
      <c r="F17" s="1">
        <v>388</v>
      </c>
      <c r="G17" s="1">
        <v>15.608766016584999</v>
      </c>
      <c r="H17" s="1">
        <v>0.11984475848297201</v>
      </c>
      <c r="I17" s="1">
        <f t="shared" si="0"/>
        <v>7.1906855089783202</v>
      </c>
      <c r="J17" s="1">
        <v>0.10057617954061999</v>
      </c>
      <c r="K17" s="1">
        <f t="shared" si="0"/>
        <v>6.0345707724372</v>
      </c>
      <c r="L17" s="1">
        <v>45.025692429842501</v>
      </c>
      <c r="M17" s="1">
        <v>0.34666354195232002</v>
      </c>
      <c r="N17" s="1">
        <v>0.33567407454850101</v>
      </c>
      <c r="O17" s="1">
        <v>0.72321180290568499</v>
      </c>
    </row>
    <row r="18" spans="1:15">
      <c r="A18" s="1" t="s">
        <v>21</v>
      </c>
      <c r="B18" s="1" t="s">
        <v>49</v>
      </c>
      <c r="C18" s="1">
        <v>200</v>
      </c>
      <c r="D18" s="1">
        <v>0</v>
      </c>
      <c r="E18" s="1">
        <v>0</v>
      </c>
      <c r="F18" s="1">
        <v>398</v>
      </c>
      <c r="G18" s="1">
        <v>1.7920432216973601</v>
      </c>
      <c r="H18" s="1">
        <v>7.8685447653587107E-2</v>
      </c>
      <c r="I18" s="1">
        <f t="shared" si="0"/>
        <v>4.721126859215226</v>
      </c>
      <c r="J18" s="1">
        <v>6.7380683359613405E-2</v>
      </c>
      <c r="K18" s="1">
        <f t="shared" si="0"/>
        <v>4.0428410015768046</v>
      </c>
      <c r="L18" s="1">
        <v>31.316808166127601</v>
      </c>
      <c r="M18" s="1">
        <v>5.72230481532802E-2</v>
      </c>
      <c r="N18" s="1">
        <v>5.72230481532802E-2</v>
      </c>
      <c r="O18" s="1">
        <v>0.88073688503218095</v>
      </c>
    </row>
    <row r="19" spans="1:15">
      <c r="A19" s="1" t="s">
        <v>21</v>
      </c>
      <c r="B19" s="1" t="s">
        <v>50</v>
      </c>
      <c r="C19" s="1">
        <v>200</v>
      </c>
      <c r="D19" s="1">
        <v>0</v>
      </c>
      <c r="E19" s="1">
        <v>0</v>
      </c>
      <c r="F19" s="1">
        <v>398</v>
      </c>
      <c r="G19" s="1">
        <v>28.158904912109101</v>
      </c>
      <c r="H19" s="1">
        <v>0.13087347141939301</v>
      </c>
      <c r="I19" s="1">
        <f t="shared" si="0"/>
        <v>7.8524082851635804</v>
      </c>
      <c r="J19" s="1">
        <v>8.2902008993962703E-2</v>
      </c>
      <c r="K19" s="1">
        <f t="shared" si="0"/>
        <v>4.9741205396377621</v>
      </c>
      <c r="L19" s="1">
        <v>52.087641624918803</v>
      </c>
      <c r="M19" s="1">
        <v>0.54060625579634403</v>
      </c>
      <c r="N19" s="1">
        <v>0.54060625579634403</v>
      </c>
      <c r="O19" s="1">
        <v>0.62839554833871702</v>
      </c>
    </row>
    <row r="20" spans="1:15">
      <c r="A20" s="1" t="s">
        <v>21</v>
      </c>
      <c r="B20" s="1" t="s">
        <v>51</v>
      </c>
      <c r="C20" s="1">
        <v>200</v>
      </c>
      <c r="D20" s="1">
        <v>0</v>
      </c>
      <c r="E20" s="1">
        <v>0</v>
      </c>
      <c r="F20" s="1">
        <v>398</v>
      </c>
      <c r="G20" s="1">
        <v>24.403441336958501</v>
      </c>
      <c r="H20" s="1">
        <v>8.7311479496949201E-2</v>
      </c>
      <c r="I20" s="1">
        <f t="shared" si="0"/>
        <v>5.2386887698169522</v>
      </c>
      <c r="J20" s="1">
        <v>6.9134014518175996E-2</v>
      </c>
      <c r="K20" s="1">
        <f t="shared" si="0"/>
        <v>4.1480408710905596</v>
      </c>
      <c r="L20" s="1">
        <v>34.749968839785701</v>
      </c>
      <c r="M20" s="1">
        <v>0.702257934373127</v>
      </c>
      <c r="N20" s="1">
        <v>0.702257934373127</v>
      </c>
      <c r="O20" s="1">
        <v>0.43839995048880698</v>
      </c>
    </row>
    <row r="21" spans="1:15">
      <c r="A21" s="1" t="s">
        <v>25</v>
      </c>
      <c r="B21" s="1" t="s">
        <v>52</v>
      </c>
      <c r="C21" s="1">
        <v>900</v>
      </c>
      <c r="D21" s="1">
        <v>0</v>
      </c>
      <c r="E21" s="1">
        <v>0</v>
      </c>
      <c r="F21" s="1">
        <v>1798</v>
      </c>
      <c r="G21" s="1">
        <v>30.1385630110811</v>
      </c>
      <c r="H21" s="1">
        <v>4.6648648120356698E-2</v>
      </c>
      <c r="I21" s="1">
        <f t="shared" si="0"/>
        <v>2.7989188872214017</v>
      </c>
      <c r="J21" s="1">
        <v>2.9792105648417899E-2</v>
      </c>
      <c r="K21" s="1">
        <f t="shared" si="0"/>
        <v>1.787526338905074</v>
      </c>
      <c r="L21" s="1">
        <v>83.874269320401396</v>
      </c>
      <c r="M21" s="1">
        <v>0.35933026010576802</v>
      </c>
      <c r="N21" s="1">
        <v>0.35933026010576802</v>
      </c>
      <c r="O21" s="1">
        <v>0.64123839590437703</v>
      </c>
    </row>
    <row r="22" spans="1:15">
      <c r="A22" s="1" t="s">
        <v>22</v>
      </c>
      <c r="B22" s="1" t="s">
        <v>12</v>
      </c>
      <c r="C22" s="1">
        <v>750</v>
      </c>
      <c r="D22" s="1">
        <v>0</v>
      </c>
      <c r="E22" s="1">
        <v>0</v>
      </c>
      <c r="F22" s="1">
        <v>1498</v>
      </c>
      <c r="G22" s="1">
        <v>36.201851203333902</v>
      </c>
      <c r="H22" s="1">
        <v>4.6990440478553802E-2</v>
      </c>
      <c r="I22" s="1">
        <f t="shared" si="0"/>
        <v>2.819426428713228</v>
      </c>
      <c r="J22" s="1">
        <v>2.52535481825139E-2</v>
      </c>
      <c r="K22" s="1">
        <f t="shared" si="0"/>
        <v>1.515212890950834</v>
      </c>
      <c r="L22" s="1">
        <v>70.391679836873607</v>
      </c>
      <c r="M22" s="1">
        <v>0.51429162206710299</v>
      </c>
      <c r="N22" s="1">
        <v>0.51429162206710299</v>
      </c>
      <c r="O22" s="1">
        <v>0.66022249445328296</v>
      </c>
    </row>
    <row r="23" spans="1:15">
      <c r="A23" s="1" t="s">
        <v>107</v>
      </c>
      <c r="B23" s="1" t="s">
        <v>108</v>
      </c>
      <c r="C23" s="1">
        <v>60</v>
      </c>
      <c r="D23" s="1">
        <v>1</v>
      </c>
      <c r="E23" s="1">
        <v>1</v>
      </c>
      <c r="F23" s="1">
        <v>300</v>
      </c>
      <c r="G23" s="1">
        <v>25.860610258388199</v>
      </c>
      <c r="H23" s="1">
        <v>0.10385089585542399</v>
      </c>
      <c r="I23" s="1">
        <f>H23*60</f>
        <v>6.2310537513254394</v>
      </c>
      <c r="J23" s="1">
        <v>7.0606356380604099E-2</v>
      </c>
      <c r="K23" s="1">
        <f>J23*60</f>
        <v>4.236381382836246</v>
      </c>
      <c r="L23" s="1">
        <v>30.963782242749101</v>
      </c>
      <c r="M23" s="1">
        <v>0.83518899776670696</v>
      </c>
      <c r="N23" s="1">
        <v>0.83005575912058804</v>
      </c>
      <c r="O23" s="1">
        <v>0.14235132314539201</v>
      </c>
    </row>
    <row r="24" spans="1:15">
      <c r="A24" s="1" t="s">
        <v>107</v>
      </c>
      <c r="B24" s="1" t="s">
        <v>109</v>
      </c>
      <c r="C24" s="1">
        <v>61</v>
      </c>
      <c r="D24" s="1">
        <v>0</v>
      </c>
      <c r="E24" s="1">
        <v>0</v>
      </c>
      <c r="F24" s="1">
        <v>300</v>
      </c>
      <c r="G24" s="1">
        <v>1.37714306778483</v>
      </c>
      <c r="H24" s="1">
        <v>2.0690696787569698E-2</v>
      </c>
      <c r="I24" s="1">
        <f t="shared" ref="I24:I87" si="1">H24*60</f>
        <v>1.241441807254182</v>
      </c>
      <c r="J24" s="1">
        <v>1.4751934117769599E-2</v>
      </c>
      <c r="K24" s="1">
        <f t="shared" ref="K24:K87" si="2">J24*60</f>
        <v>0.88511604706617597</v>
      </c>
      <c r="L24" s="1">
        <v>6.2072090362708998</v>
      </c>
      <c r="M24" s="1">
        <v>0.22186188023275799</v>
      </c>
      <c r="N24" s="1">
        <v>0.22186188023275799</v>
      </c>
      <c r="O24" s="1">
        <v>0.33325390590694198</v>
      </c>
    </row>
    <row r="25" spans="1:15">
      <c r="A25" s="1" t="s">
        <v>107</v>
      </c>
      <c r="B25" s="1" t="s">
        <v>110</v>
      </c>
      <c r="C25" s="1">
        <v>61</v>
      </c>
      <c r="D25" s="1">
        <v>0</v>
      </c>
      <c r="E25" s="1">
        <v>0</v>
      </c>
      <c r="F25" s="1">
        <v>300</v>
      </c>
      <c r="G25" s="1">
        <v>11.050858524738601</v>
      </c>
      <c r="H25" s="1">
        <v>0.10672069446794499</v>
      </c>
      <c r="I25" s="1">
        <f t="shared" si="1"/>
        <v>6.4032416680766993</v>
      </c>
      <c r="J25" s="1">
        <v>8.5501313505592896E-2</v>
      </c>
      <c r="K25" s="1">
        <f t="shared" si="2"/>
        <v>5.1300788103355739</v>
      </c>
      <c r="L25" s="1">
        <v>32.016208340383599</v>
      </c>
      <c r="M25" s="1">
        <v>0.345164499407623</v>
      </c>
      <c r="N25" s="1">
        <v>0.345164499407623</v>
      </c>
      <c r="O25" s="1">
        <v>0.24936799162623899</v>
      </c>
    </row>
    <row r="26" spans="1:15">
      <c r="A26" s="1" t="s">
        <v>107</v>
      </c>
      <c r="B26" s="1" t="s">
        <v>111</v>
      </c>
      <c r="C26" s="1">
        <v>20</v>
      </c>
      <c r="D26" s="1">
        <v>0</v>
      </c>
      <c r="E26" s="1">
        <v>0</v>
      </c>
      <c r="F26" s="1">
        <v>95</v>
      </c>
      <c r="G26" s="1">
        <v>2.3642524644432901</v>
      </c>
      <c r="H26" s="1">
        <v>4.5480812073542598E-2</v>
      </c>
      <c r="I26" s="1">
        <f t="shared" si="1"/>
        <v>2.7288487244125559</v>
      </c>
      <c r="J26" s="1">
        <v>1.77655330162114E-2</v>
      </c>
      <c r="K26" s="1">
        <f t="shared" si="2"/>
        <v>1.0659319809726839</v>
      </c>
      <c r="L26" s="1">
        <v>4.3206771469865402</v>
      </c>
      <c r="M26" s="1">
        <v>0.547194891914624</v>
      </c>
      <c r="N26" s="1">
        <v>0.547194891914624</v>
      </c>
      <c r="O26" s="1">
        <v>0.202645521519765</v>
      </c>
    </row>
    <row r="27" spans="1:15">
      <c r="A27" s="1" t="s">
        <v>107</v>
      </c>
      <c r="B27" s="1" t="s">
        <v>112</v>
      </c>
      <c r="C27" s="1">
        <v>61</v>
      </c>
      <c r="D27" s="1">
        <v>0</v>
      </c>
      <c r="E27" s="1">
        <v>0</v>
      </c>
      <c r="F27" s="1">
        <v>300</v>
      </c>
      <c r="G27" s="1">
        <v>3.75024092607564</v>
      </c>
      <c r="H27" s="1">
        <v>3.4573187502748098E-2</v>
      </c>
      <c r="I27" s="1">
        <f t="shared" si="1"/>
        <v>2.074391250164886</v>
      </c>
      <c r="J27" s="1">
        <v>2.4047866418161701E-2</v>
      </c>
      <c r="K27" s="1">
        <f t="shared" si="2"/>
        <v>1.442871985089702</v>
      </c>
      <c r="L27" s="1">
        <v>10.3719562508244</v>
      </c>
      <c r="M27" s="1">
        <v>0.36157508143919798</v>
      </c>
      <c r="N27" s="1">
        <v>0.36157508143919798</v>
      </c>
      <c r="O27" s="1">
        <v>0.27824255079911497</v>
      </c>
    </row>
    <row r="28" spans="1:15">
      <c r="A28" s="1" t="s">
        <v>107</v>
      </c>
      <c r="B28" s="1" t="s">
        <v>113</v>
      </c>
      <c r="C28" s="1">
        <v>30</v>
      </c>
      <c r="D28" s="1">
        <v>0</v>
      </c>
      <c r="E28" s="1">
        <v>0</v>
      </c>
      <c r="F28" s="1">
        <v>145</v>
      </c>
      <c r="G28" s="1">
        <v>9.1521864721269193</v>
      </c>
      <c r="H28" s="1">
        <v>8.8228403763183402E-2</v>
      </c>
      <c r="I28" s="1">
        <f t="shared" si="1"/>
        <v>5.2937042257910045</v>
      </c>
      <c r="J28" s="1">
        <v>5.4124652777074199E-2</v>
      </c>
      <c r="K28" s="1">
        <f t="shared" si="2"/>
        <v>3.2474791666244518</v>
      </c>
      <c r="L28" s="1">
        <v>12.793118545661599</v>
      </c>
      <c r="M28" s="1">
        <v>0.715399176476059</v>
      </c>
      <c r="N28" s="1">
        <v>0.715399176476059</v>
      </c>
      <c r="O28" s="1">
        <v>0.185422368763769</v>
      </c>
    </row>
    <row r="29" spans="1:15">
      <c r="A29" s="1" t="s">
        <v>107</v>
      </c>
      <c r="B29" s="1" t="s">
        <v>114</v>
      </c>
      <c r="C29" s="1">
        <v>61</v>
      </c>
      <c r="D29" s="1">
        <v>0</v>
      </c>
      <c r="E29" s="1">
        <v>0</v>
      </c>
      <c r="F29" s="1">
        <v>300</v>
      </c>
      <c r="G29" s="1">
        <v>3.9008488662211001</v>
      </c>
      <c r="H29" s="1">
        <v>2.1714873288847501E-2</v>
      </c>
      <c r="I29" s="1">
        <f t="shared" si="1"/>
        <v>1.3028923973308499</v>
      </c>
      <c r="J29" s="1">
        <v>1.43800607765506E-2</v>
      </c>
      <c r="K29" s="1">
        <f t="shared" si="2"/>
        <v>0.86280364659303599</v>
      </c>
      <c r="L29" s="1">
        <v>6.5144619866542604</v>
      </c>
      <c r="M29" s="1">
        <v>0.59879831584135501</v>
      </c>
      <c r="N29" s="1">
        <v>0.59879831584135501</v>
      </c>
      <c r="O29" s="1">
        <v>0.26146163976490999</v>
      </c>
    </row>
    <row r="30" spans="1:15">
      <c r="A30" s="1" t="s">
        <v>107</v>
      </c>
      <c r="B30" s="1" t="s">
        <v>115</v>
      </c>
      <c r="C30" s="1">
        <v>61</v>
      </c>
      <c r="D30" s="1">
        <v>0</v>
      </c>
      <c r="E30" s="1">
        <v>0</v>
      </c>
      <c r="F30" s="1">
        <v>300</v>
      </c>
      <c r="G30" s="1">
        <v>5.2949810320975699</v>
      </c>
      <c r="H30" s="1">
        <v>3.3072690160854699E-2</v>
      </c>
      <c r="I30" s="1">
        <f t="shared" si="1"/>
        <v>1.984361409651282</v>
      </c>
      <c r="J30" s="1">
        <v>2.70766004040685E-2</v>
      </c>
      <c r="K30" s="1">
        <f t="shared" si="2"/>
        <v>1.62459602424411</v>
      </c>
      <c r="L30" s="1">
        <v>9.9218070482563991</v>
      </c>
      <c r="M30" s="1">
        <v>0.53367103455494802</v>
      </c>
      <c r="N30" s="1">
        <v>0.53367103455494802</v>
      </c>
      <c r="O30" s="1">
        <v>0.19620478916377901</v>
      </c>
    </row>
    <row r="31" spans="1:15">
      <c r="A31" s="1" t="s">
        <v>107</v>
      </c>
      <c r="B31" s="1" t="s">
        <v>48</v>
      </c>
      <c r="C31" s="1">
        <v>16</v>
      </c>
      <c r="D31" s="1">
        <v>0</v>
      </c>
      <c r="E31" s="1">
        <v>0</v>
      </c>
      <c r="F31" s="1">
        <v>75</v>
      </c>
      <c r="G31" s="1">
        <v>2.4693914512022399</v>
      </c>
      <c r="H31" s="1">
        <v>6.6959856305047194E-2</v>
      </c>
      <c r="I31" s="1">
        <f t="shared" si="1"/>
        <v>4.0175913783028321</v>
      </c>
      <c r="J31" s="1">
        <v>5.6573934149452297E-2</v>
      </c>
      <c r="K31" s="1">
        <f t="shared" si="2"/>
        <v>3.3944360489671377</v>
      </c>
      <c r="L31" s="1">
        <v>5.0219892228785401</v>
      </c>
      <c r="M31" s="1">
        <v>0.49171580057410502</v>
      </c>
      <c r="N31" s="1">
        <v>0.49171580057410502</v>
      </c>
      <c r="O31" s="1">
        <v>0.30026196620303802</v>
      </c>
    </row>
    <row r="32" spans="1:15">
      <c r="A32" s="1" t="s">
        <v>106</v>
      </c>
      <c r="B32" s="1" t="s">
        <v>116</v>
      </c>
      <c r="C32" s="1">
        <v>158</v>
      </c>
      <c r="D32" s="1">
        <v>0</v>
      </c>
      <c r="E32" s="1">
        <v>0</v>
      </c>
      <c r="F32" s="1">
        <v>785</v>
      </c>
      <c r="G32" s="1">
        <v>3.4757100328260702</v>
      </c>
      <c r="H32" s="1">
        <v>5.5544206262745602E-2</v>
      </c>
      <c r="I32" s="1">
        <f t="shared" si="1"/>
        <v>3.3326523757647362</v>
      </c>
      <c r="J32" s="1">
        <v>4.4932947507310597E-2</v>
      </c>
      <c r="K32" s="1">
        <f t="shared" si="2"/>
        <v>2.6959768504386359</v>
      </c>
      <c r="L32" s="1">
        <v>43.602201916255297</v>
      </c>
      <c r="M32" s="1">
        <v>7.9714094244637004E-2</v>
      </c>
      <c r="N32" s="1">
        <v>7.9714094244637101E-2</v>
      </c>
      <c r="O32" s="1">
        <v>0.28893361659528899</v>
      </c>
    </row>
    <row r="33" spans="1:15">
      <c r="A33" s="1" t="s">
        <v>106</v>
      </c>
      <c r="B33" s="1" t="s">
        <v>117</v>
      </c>
      <c r="C33" s="1">
        <v>158</v>
      </c>
      <c r="D33" s="1">
        <v>0</v>
      </c>
      <c r="E33" s="1">
        <v>0</v>
      </c>
      <c r="F33" s="1">
        <v>785</v>
      </c>
      <c r="G33" s="1">
        <v>3.0609848977185301</v>
      </c>
      <c r="H33" s="1">
        <v>4.7810553148787099E-2</v>
      </c>
      <c r="I33" s="1">
        <f t="shared" si="1"/>
        <v>2.8686331889272259</v>
      </c>
      <c r="J33" s="1">
        <v>4.0533180054261597E-2</v>
      </c>
      <c r="K33" s="1">
        <f t="shared" si="2"/>
        <v>2.4319908032556956</v>
      </c>
      <c r="L33" s="1">
        <v>37.531284221797897</v>
      </c>
      <c r="M33" s="1">
        <v>8.1558224323715997E-2</v>
      </c>
      <c r="N33" s="1">
        <v>8.1558224323716094E-2</v>
      </c>
      <c r="O33" s="1">
        <v>0.32971675559168701</v>
      </c>
    </row>
    <row r="34" spans="1:15">
      <c r="A34" s="1" t="s">
        <v>106</v>
      </c>
      <c r="B34" s="1" t="s">
        <v>118</v>
      </c>
      <c r="C34" s="1">
        <v>158</v>
      </c>
      <c r="D34" s="1">
        <v>0</v>
      </c>
      <c r="E34" s="1">
        <v>0</v>
      </c>
      <c r="F34" s="1">
        <v>785</v>
      </c>
      <c r="G34" s="1">
        <v>22.467853825073199</v>
      </c>
      <c r="H34" s="1">
        <v>8.2502846477985906E-2</v>
      </c>
      <c r="I34" s="1">
        <f t="shared" si="1"/>
        <v>4.9501707886791539</v>
      </c>
      <c r="J34" s="1">
        <v>6.4134061359957903E-2</v>
      </c>
      <c r="K34" s="1">
        <f t="shared" si="2"/>
        <v>3.8480436815974741</v>
      </c>
      <c r="L34" s="1">
        <v>64.764734485218995</v>
      </c>
      <c r="M34" s="1">
        <v>0.34691493763787401</v>
      </c>
      <c r="N34" s="1">
        <v>0.34691493763787401</v>
      </c>
      <c r="O34" s="1">
        <v>0.1976435976142</v>
      </c>
    </row>
    <row r="35" spans="1:15">
      <c r="A35" s="1" t="s">
        <v>106</v>
      </c>
      <c r="B35" s="1" t="s">
        <v>13</v>
      </c>
      <c r="C35" s="1">
        <v>142</v>
      </c>
      <c r="D35" s="1">
        <v>1</v>
      </c>
      <c r="E35" s="1">
        <v>1</v>
      </c>
      <c r="F35" s="1">
        <v>710</v>
      </c>
      <c r="G35" s="1">
        <v>10.582902505812701</v>
      </c>
      <c r="H35" s="1">
        <v>6.2617827684310595E-2</v>
      </c>
      <c r="I35" s="1">
        <f t="shared" si="1"/>
        <v>3.7570696610586358</v>
      </c>
      <c r="J35" s="1">
        <v>4.7038311041859099E-2</v>
      </c>
      <c r="K35" s="1">
        <f t="shared" si="2"/>
        <v>2.822298662511546</v>
      </c>
      <c r="L35" s="1">
        <v>44.261272392973197</v>
      </c>
      <c r="M35" s="1">
        <v>0.23910072923011599</v>
      </c>
      <c r="N35" s="1">
        <v>0.238039182103323</v>
      </c>
      <c r="O35" s="1">
        <v>0.26780232223197897</v>
      </c>
    </row>
    <row r="36" spans="1:15">
      <c r="A36" s="1" t="s">
        <v>106</v>
      </c>
      <c r="B36" s="1" t="s">
        <v>119</v>
      </c>
      <c r="C36" s="1">
        <v>95</v>
      </c>
      <c r="D36" s="1">
        <v>0</v>
      </c>
      <c r="E36" s="1">
        <v>0</v>
      </c>
      <c r="F36" s="1">
        <v>470</v>
      </c>
      <c r="G36" s="1">
        <v>6.2782058849816504</v>
      </c>
      <c r="H36" s="1">
        <v>7.9473434548138905E-2</v>
      </c>
      <c r="I36" s="1">
        <f t="shared" si="1"/>
        <v>4.7684060728883342</v>
      </c>
      <c r="J36" s="1">
        <v>6.1343198047036702E-2</v>
      </c>
      <c r="K36" s="1">
        <f t="shared" si="2"/>
        <v>3.6805918828222022</v>
      </c>
      <c r="L36" s="1">
        <v>37.3525142376253</v>
      </c>
      <c r="M36" s="1">
        <v>0.16807987395551499</v>
      </c>
      <c r="N36" s="1">
        <v>0.16807987395551499</v>
      </c>
      <c r="O36" s="1">
        <v>0.23868413147961901</v>
      </c>
    </row>
    <row r="37" spans="1:15">
      <c r="A37" s="1" t="s">
        <v>106</v>
      </c>
      <c r="B37" s="1" t="s">
        <v>120</v>
      </c>
      <c r="C37" s="1">
        <v>158</v>
      </c>
      <c r="D37" s="1">
        <v>0</v>
      </c>
      <c r="E37" s="1">
        <v>0</v>
      </c>
      <c r="F37" s="1">
        <v>785</v>
      </c>
      <c r="G37" s="1">
        <v>0.91383344198634697</v>
      </c>
      <c r="H37" s="1">
        <v>3.9186438201481801E-2</v>
      </c>
      <c r="I37" s="1">
        <f t="shared" si="1"/>
        <v>2.3511862920889079</v>
      </c>
      <c r="J37" s="1">
        <v>3.2204367919112402E-2</v>
      </c>
      <c r="K37" s="1">
        <f t="shared" si="2"/>
        <v>1.9322620751467441</v>
      </c>
      <c r="L37" s="1">
        <v>30.761353988163201</v>
      </c>
      <c r="M37" s="1">
        <v>2.97071917685412E-2</v>
      </c>
      <c r="N37" s="1">
        <v>2.97071917685412E-2</v>
      </c>
      <c r="O37" s="1">
        <v>0.35612947087901597</v>
      </c>
    </row>
    <row r="38" spans="1:15">
      <c r="A38" s="1" t="s">
        <v>106</v>
      </c>
      <c r="B38" s="1" t="s">
        <v>40</v>
      </c>
      <c r="C38" s="1">
        <v>158</v>
      </c>
      <c r="D38" s="1">
        <v>0</v>
      </c>
      <c r="E38" s="1">
        <v>0</v>
      </c>
      <c r="F38" s="1">
        <v>785</v>
      </c>
      <c r="G38" s="1">
        <v>3.5592456928827501</v>
      </c>
      <c r="H38" s="1">
        <v>4.2773672070444899E-2</v>
      </c>
      <c r="I38" s="1">
        <f t="shared" si="1"/>
        <v>2.5664203242266939</v>
      </c>
      <c r="J38" s="1">
        <v>4.0906666191559797E-2</v>
      </c>
      <c r="K38" s="1">
        <f t="shared" si="2"/>
        <v>2.4543999714935878</v>
      </c>
      <c r="L38" s="1">
        <v>33.577332575299202</v>
      </c>
      <c r="M38" s="1">
        <v>0.106001442636961</v>
      </c>
      <c r="N38" s="1">
        <v>0.106001442636961</v>
      </c>
      <c r="O38" s="1">
        <v>0.37291620853548801</v>
      </c>
    </row>
    <row r="39" spans="1:15">
      <c r="A39" s="1" t="s">
        <v>106</v>
      </c>
      <c r="B39" s="1" t="s">
        <v>121</v>
      </c>
      <c r="C39" s="1">
        <v>80</v>
      </c>
      <c r="D39" s="1">
        <v>1</v>
      </c>
      <c r="E39" s="1">
        <v>1</v>
      </c>
      <c r="F39" s="1">
        <v>400</v>
      </c>
      <c r="G39" s="1">
        <v>6.9779604455506297</v>
      </c>
      <c r="H39" s="1">
        <v>7.4880920562758094E-2</v>
      </c>
      <c r="I39" s="1">
        <f t="shared" si="1"/>
        <v>4.4928552337654857</v>
      </c>
      <c r="J39" s="1">
        <v>6.41152847959017E-2</v>
      </c>
      <c r="K39" s="1">
        <f t="shared" si="2"/>
        <v>3.8469170877541021</v>
      </c>
      <c r="L39" s="1">
        <v>29.9331030242179</v>
      </c>
      <c r="M39" s="1">
        <v>0.23311851230074501</v>
      </c>
      <c r="N39" s="1">
        <v>0.23296857173725399</v>
      </c>
      <c r="O39" s="1">
        <v>0.29386067966566098</v>
      </c>
    </row>
    <row r="40" spans="1:15">
      <c r="A40" s="1" t="s">
        <v>106</v>
      </c>
      <c r="B40" s="1" t="s">
        <v>122</v>
      </c>
      <c r="C40" s="1">
        <v>151</v>
      </c>
      <c r="D40" s="1">
        <v>0</v>
      </c>
      <c r="E40" s="1">
        <v>0</v>
      </c>
      <c r="F40" s="1">
        <v>750</v>
      </c>
      <c r="G40" s="1">
        <v>4.5268274441867797</v>
      </c>
      <c r="H40" s="1">
        <v>5.0089084905999698E-2</v>
      </c>
      <c r="I40" s="1">
        <f t="shared" si="1"/>
        <v>3.0053450943599818</v>
      </c>
      <c r="J40" s="1">
        <v>3.6783196618730703E-2</v>
      </c>
      <c r="K40" s="1">
        <f t="shared" si="2"/>
        <v>2.206991797123842</v>
      </c>
      <c r="L40" s="1">
        <v>37.566813679499703</v>
      </c>
      <c r="M40" s="1">
        <v>0.120500702636302</v>
      </c>
      <c r="N40" s="1">
        <v>0.120500702636302</v>
      </c>
      <c r="O40" s="1">
        <v>0.28348111093295503</v>
      </c>
    </row>
    <row r="41" spans="1:15">
      <c r="A41" s="1" t="s">
        <v>106</v>
      </c>
      <c r="B41" s="1" t="s">
        <v>123</v>
      </c>
      <c r="C41" s="1">
        <v>158</v>
      </c>
      <c r="D41" s="1">
        <v>0</v>
      </c>
      <c r="E41" s="1">
        <v>0</v>
      </c>
      <c r="F41" s="1">
        <v>785</v>
      </c>
      <c r="G41" s="1">
        <v>14.4744587236287</v>
      </c>
      <c r="H41" s="1">
        <v>7.42415567651349E-2</v>
      </c>
      <c r="I41" s="1">
        <f t="shared" si="1"/>
        <v>4.4544934059080941</v>
      </c>
      <c r="J41" s="1">
        <v>5.3068440181198703E-2</v>
      </c>
      <c r="K41" s="1">
        <f t="shared" si="2"/>
        <v>3.1841064108719221</v>
      </c>
      <c r="L41" s="1">
        <v>58.279622060630899</v>
      </c>
      <c r="M41" s="1">
        <v>0.248362261316148</v>
      </c>
      <c r="N41" s="1">
        <v>0.248362261316148</v>
      </c>
      <c r="O41" s="1">
        <v>0.25256505626605602</v>
      </c>
    </row>
    <row r="42" spans="1:15">
      <c r="A42" s="1" t="s">
        <v>106</v>
      </c>
      <c r="B42" s="1" t="s">
        <v>124</v>
      </c>
      <c r="C42" s="1">
        <v>158</v>
      </c>
      <c r="D42" s="1">
        <v>0</v>
      </c>
      <c r="E42" s="1">
        <v>0</v>
      </c>
      <c r="F42" s="1">
        <v>785</v>
      </c>
      <c r="G42" s="1">
        <v>13.820497124494199</v>
      </c>
      <c r="H42" s="1">
        <v>7.8462949211104402E-2</v>
      </c>
      <c r="I42" s="1">
        <f t="shared" si="1"/>
        <v>4.7077769526662641</v>
      </c>
      <c r="J42" s="1">
        <v>6.99393436215444E-2</v>
      </c>
      <c r="K42" s="1">
        <f t="shared" si="2"/>
        <v>4.1963606172926644</v>
      </c>
      <c r="L42" s="1">
        <v>61.593415130716998</v>
      </c>
      <c r="M42" s="1">
        <v>0.224382705442839</v>
      </c>
      <c r="N42" s="1">
        <v>0.224382705442839</v>
      </c>
      <c r="O42" s="1">
        <v>0.30066550561478</v>
      </c>
    </row>
    <row r="43" spans="1:15">
      <c r="A43" s="1" t="s">
        <v>106</v>
      </c>
      <c r="B43" s="1" t="s">
        <v>125</v>
      </c>
      <c r="C43" s="1">
        <v>148</v>
      </c>
      <c r="D43" s="1">
        <v>0</v>
      </c>
      <c r="E43" s="1">
        <v>0</v>
      </c>
      <c r="F43" s="1">
        <v>735</v>
      </c>
      <c r="G43" s="1">
        <v>6.2502238327864896</v>
      </c>
      <c r="H43" s="1">
        <v>7.5059315583400996E-2</v>
      </c>
      <c r="I43" s="1">
        <f t="shared" si="1"/>
        <v>4.5035589350040599</v>
      </c>
      <c r="J43" s="1">
        <v>6.1645866561794098E-2</v>
      </c>
      <c r="K43" s="1">
        <f t="shared" si="2"/>
        <v>3.6987519937076461</v>
      </c>
      <c r="L43" s="1">
        <v>55.1685969537997</v>
      </c>
      <c r="M43" s="1">
        <v>0.11329314461306</v>
      </c>
      <c r="N43" s="1">
        <v>0.11329314461306</v>
      </c>
      <c r="O43" s="1">
        <v>0.275436984476022</v>
      </c>
    </row>
    <row r="44" spans="1:15">
      <c r="A44" s="1" t="s">
        <v>106</v>
      </c>
      <c r="B44" s="1" t="s">
        <v>126</v>
      </c>
      <c r="C44" s="1">
        <v>158</v>
      </c>
      <c r="D44" s="1">
        <v>0</v>
      </c>
      <c r="E44" s="1">
        <v>0</v>
      </c>
      <c r="F44" s="1">
        <v>785</v>
      </c>
      <c r="G44" s="1">
        <v>9.9154638130034094</v>
      </c>
      <c r="H44" s="1">
        <v>4.6315312214941597E-2</v>
      </c>
      <c r="I44" s="1">
        <f t="shared" si="1"/>
        <v>2.7789187328964959</v>
      </c>
      <c r="J44" s="1">
        <v>3.8534160080708098E-2</v>
      </c>
      <c r="K44" s="1">
        <f t="shared" si="2"/>
        <v>2.3120496048424859</v>
      </c>
      <c r="L44" s="1">
        <v>36.357520088729103</v>
      </c>
      <c r="M44" s="1">
        <v>0.272721125885513</v>
      </c>
      <c r="N44" s="1">
        <v>0.272721125885513</v>
      </c>
      <c r="O44" s="1">
        <v>0.23155937834171</v>
      </c>
    </row>
    <row r="45" spans="1:15">
      <c r="A45" s="1" t="s">
        <v>106</v>
      </c>
      <c r="B45" s="1" t="s">
        <v>127</v>
      </c>
      <c r="C45" s="1">
        <v>85</v>
      </c>
      <c r="D45" s="1">
        <v>0</v>
      </c>
      <c r="E45" s="1">
        <v>0</v>
      </c>
      <c r="F45" s="1">
        <v>420</v>
      </c>
      <c r="G45" s="1">
        <v>2.7599746003585599</v>
      </c>
      <c r="H45" s="1">
        <v>7.3659820714081198E-2</v>
      </c>
      <c r="I45" s="1">
        <f t="shared" si="1"/>
        <v>4.4195892428448715</v>
      </c>
      <c r="J45" s="1">
        <v>6.2552256696984304E-2</v>
      </c>
      <c r="K45" s="1">
        <f t="shared" si="2"/>
        <v>3.7531354018190584</v>
      </c>
      <c r="L45" s="1">
        <v>30.937124699914101</v>
      </c>
      <c r="M45" s="1">
        <v>8.9212382441158894E-2</v>
      </c>
      <c r="N45" s="1">
        <v>8.9212382441158894E-2</v>
      </c>
      <c r="O45" s="1">
        <v>0.26945669105845499</v>
      </c>
    </row>
    <row r="46" spans="1:15">
      <c r="A46" s="1" t="s">
        <v>106</v>
      </c>
      <c r="B46" s="1" t="s">
        <v>128</v>
      </c>
      <c r="C46" s="1">
        <v>158</v>
      </c>
      <c r="D46" s="1">
        <v>0</v>
      </c>
      <c r="E46" s="1">
        <v>0</v>
      </c>
      <c r="F46" s="1">
        <v>785</v>
      </c>
      <c r="G46" s="1">
        <v>8.0298718315886006</v>
      </c>
      <c r="H46" s="1">
        <v>5.7951381520960098E-2</v>
      </c>
      <c r="I46" s="1">
        <f t="shared" si="1"/>
        <v>3.4770828912576057</v>
      </c>
      <c r="J46" s="1">
        <v>4.85981483509874E-2</v>
      </c>
      <c r="K46" s="1">
        <f t="shared" si="2"/>
        <v>2.9158889010592439</v>
      </c>
      <c r="L46" s="1">
        <v>45.491834493953696</v>
      </c>
      <c r="M46" s="1">
        <v>0.176512376801508</v>
      </c>
      <c r="N46" s="1">
        <v>0.176512376801508</v>
      </c>
      <c r="O46" s="1">
        <v>0.24183344540339299</v>
      </c>
    </row>
    <row r="47" spans="1:15">
      <c r="A47" s="1" t="s">
        <v>106</v>
      </c>
      <c r="B47" s="1" t="s">
        <v>109</v>
      </c>
      <c r="C47" s="1">
        <v>158</v>
      </c>
      <c r="D47" s="1">
        <v>0</v>
      </c>
      <c r="E47" s="1">
        <v>0</v>
      </c>
      <c r="F47" s="1">
        <v>785</v>
      </c>
      <c r="G47" s="1">
        <v>12.414566104037201</v>
      </c>
      <c r="H47" s="1">
        <v>5.1870673819567802E-2</v>
      </c>
      <c r="I47" s="1">
        <f t="shared" si="1"/>
        <v>3.1122404291740682</v>
      </c>
      <c r="J47" s="1">
        <v>4.2430915272187703E-2</v>
      </c>
      <c r="K47" s="1">
        <f t="shared" si="2"/>
        <v>2.5458549163312623</v>
      </c>
      <c r="L47" s="1">
        <v>40.718478948360698</v>
      </c>
      <c r="M47" s="1">
        <v>0.304887766553888</v>
      </c>
      <c r="N47" s="1">
        <v>0.30488776655388899</v>
      </c>
      <c r="O47" s="1">
        <v>0.33361933530201299</v>
      </c>
    </row>
    <row r="48" spans="1:15">
      <c r="A48" s="1" t="s">
        <v>106</v>
      </c>
      <c r="B48" s="1" t="s">
        <v>129</v>
      </c>
      <c r="C48" s="1">
        <v>136</v>
      </c>
      <c r="D48" s="1">
        <v>0</v>
      </c>
      <c r="E48" s="1">
        <v>0</v>
      </c>
      <c r="F48" s="1">
        <v>675</v>
      </c>
      <c r="G48" s="1">
        <v>10.5905981994583</v>
      </c>
      <c r="H48" s="1">
        <v>6.3238238749656298E-2</v>
      </c>
      <c r="I48" s="1">
        <f t="shared" si="1"/>
        <v>3.7942943249793779</v>
      </c>
      <c r="J48" s="1">
        <v>4.9133611508221098E-2</v>
      </c>
      <c r="K48" s="1">
        <f t="shared" si="2"/>
        <v>2.9480166904932661</v>
      </c>
      <c r="L48" s="1">
        <v>42.685811156017998</v>
      </c>
      <c r="M48" s="1">
        <v>0.248105820473911</v>
      </c>
      <c r="N48" s="1">
        <v>0.248105820473911</v>
      </c>
      <c r="O48" s="1">
        <v>0.26147532087625602</v>
      </c>
    </row>
    <row r="49" spans="1:15">
      <c r="A49" s="1" t="s">
        <v>106</v>
      </c>
      <c r="B49" s="1" t="s">
        <v>130</v>
      </c>
      <c r="C49" s="1">
        <v>142</v>
      </c>
      <c r="D49" s="1">
        <v>0</v>
      </c>
      <c r="E49" s="1">
        <v>0</v>
      </c>
      <c r="F49" s="1">
        <v>705</v>
      </c>
      <c r="G49" s="1">
        <v>11.100529029532501</v>
      </c>
      <c r="H49" s="1">
        <v>5.7589326370820301E-2</v>
      </c>
      <c r="I49" s="1">
        <f t="shared" si="1"/>
        <v>3.4553595822492182</v>
      </c>
      <c r="J49" s="1">
        <v>4.8762561699211497E-2</v>
      </c>
      <c r="K49" s="1">
        <f t="shared" si="2"/>
        <v>2.92575370195269</v>
      </c>
      <c r="L49" s="1">
        <v>40.600475091428301</v>
      </c>
      <c r="M49" s="1">
        <v>0.27340884569787</v>
      </c>
      <c r="N49" s="1">
        <v>0.27340884569787</v>
      </c>
      <c r="O49" s="1">
        <v>0.27558679966263899</v>
      </c>
    </row>
    <row r="50" spans="1:15">
      <c r="A50" s="1" t="s">
        <v>106</v>
      </c>
      <c r="B50" s="1" t="s">
        <v>131</v>
      </c>
      <c r="C50" s="1">
        <v>106</v>
      </c>
      <c r="D50" s="1">
        <v>0</v>
      </c>
      <c r="E50" s="1">
        <v>0</v>
      </c>
      <c r="F50" s="1">
        <v>525</v>
      </c>
      <c r="G50" s="1">
        <v>6.1348493821610397</v>
      </c>
      <c r="H50" s="1">
        <v>7.0379318467731294E-2</v>
      </c>
      <c r="I50" s="1">
        <f t="shared" si="1"/>
        <v>4.2227591080638778</v>
      </c>
      <c r="J50" s="1">
        <v>6.3188054146173595E-2</v>
      </c>
      <c r="K50" s="1">
        <f t="shared" si="2"/>
        <v>3.7912832487704158</v>
      </c>
      <c r="L50" s="1">
        <v>36.949142195558899</v>
      </c>
      <c r="M50" s="1">
        <v>0.166034960965844</v>
      </c>
      <c r="N50" s="1">
        <v>0.166034960965844</v>
      </c>
      <c r="O50" s="1">
        <v>0.35880772988915299</v>
      </c>
    </row>
    <row r="51" spans="1:15">
      <c r="A51" s="1" t="s">
        <v>106</v>
      </c>
      <c r="B51" s="1" t="s">
        <v>132</v>
      </c>
      <c r="C51" s="1">
        <v>158</v>
      </c>
      <c r="D51" s="1">
        <v>0</v>
      </c>
      <c r="E51" s="1">
        <v>0</v>
      </c>
      <c r="F51" s="1">
        <v>785</v>
      </c>
      <c r="G51" s="1">
        <v>3.4748840596493298</v>
      </c>
      <c r="H51" s="1">
        <v>5.5475725334503699E-2</v>
      </c>
      <c r="I51" s="1">
        <f t="shared" si="1"/>
        <v>3.3285435200702218</v>
      </c>
      <c r="J51" s="1">
        <v>4.5032816520579097E-2</v>
      </c>
      <c r="K51" s="1">
        <f t="shared" si="2"/>
        <v>2.7019689912347458</v>
      </c>
      <c r="L51" s="1">
        <v>43.548444387585398</v>
      </c>
      <c r="M51" s="1">
        <v>7.97935289886023E-2</v>
      </c>
      <c r="N51" s="1">
        <v>7.9793528988602203E-2</v>
      </c>
      <c r="O51" s="1">
        <v>0.295188334240855</v>
      </c>
    </row>
    <row r="52" spans="1:15">
      <c r="A52" s="1" t="s">
        <v>106</v>
      </c>
      <c r="B52" s="1" t="s">
        <v>133</v>
      </c>
      <c r="C52" s="1">
        <v>158</v>
      </c>
      <c r="D52" s="1">
        <v>0</v>
      </c>
      <c r="E52" s="1">
        <v>0</v>
      </c>
      <c r="F52" s="1">
        <v>785</v>
      </c>
      <c r="G52" s="1">
        <v>6.5945952376339898</v>
      </c>
      <c r="H52" s="1">
        <v>3.95866985199992E-2</v>
      </c>
      <c r="I52" s="1">
        <f t="shared" si="1"/>
        <v>2.3752019111999521</v>
      </c>
      <c r="J52" s="1">
        <v>2.9191753265594401E-2</v>
      </c>
      <c r="K52" s="1">
        <f t="shared" si="2"/>
        <v>1.751505195935664</v>
      </c>
      <c r="L52" s="1">
        <v>31.075558338199301</v>
      </c>
      <c r="M52" s="1">
        <v>0.212211641247573</v>
      </c>
      <c r="N52" s="1">
        <v>0.212211641247572</v>
      </c>
      <c r="O52" s="1">
        <v>0.284287571444238</v>
      </c>
    </row>
    <row r="53" spans="1:15">
      <c r="A53" s="1" t="s">
        <v>106</v>
      </c>
      <c r="B53" s="1" t="s">
        <v>134</v>
      </c>
      <c r="C53" s="1">
        <v>109</v>
      </c>
      <c r="D53" s="1">
        <v>0</v>
      </c>
      <c r="E53" s="1">
        <v>0</v>
      </c>
      <c r="F53" s="1">
        <v>540</v>
      </c>
      <c r="G53" s="1">
        <v>6.5956271638115602</v>
      </c>
      <c r="H53" s="1">
        <v>9.3559973941241797E-2</v>
      </c>
      <c r="I53" s="1">
        <f t="shared" si="1"/>
        <v>5.6135984364745077</v>
      </c>
      <c r="J53" s="1">
        <v>8.1884399109844894E-2</v>
      </c>
      <c r="K53" s="1">
        <f t="shared" si="2"/>
        <v>4.913063946590694</v>
      </c>
      <c r="L53" s="1">
        <v>50.522385928270502</v>
      </c>
      <c r="M53" s="1">
        <v>0.13054860815907901</v>
      </c>
      <c r="N53" s="1">
        <v>0.13054860815907901</v>
      </c>
      <c r="O53" s="1">
        <v>0.26052891454523502</v>
      </c>
    </row>
    <row r="54" spans="1:15">
      <c r="A54" s="1" t="s">
        <v>106</v>
      </c>
      <c r="B54" s="1" t="s">
        <v>135</v>
      </c>
      <c r="C54" s="1">
        <v>158</v>
      </c>
      <c r="D54" s="1">
        <v>0</v>
      </c>
      <c r="E54" s="1">
        <v>0</v>
      </c>
      <c r="F54" s="1">
        <v>785</v>
      </c>
      <c r="G54" s="1">
        <v>4.84221258544577</v>
      </c>
      <c r="H54" s="1">
        <v>5.0888012570358999E-2</v>
      </c>
      <c r="I54" s="1">
        <f t="shared" si="1"/>
        <v>3.0532807542215399</v>
      </c>
      <c r="J54" s="1">
        <v>3.6211144913990398E-2</v>
      </c>
      <c r="K54" s="1">
        <f t="shared" si="2"/>
        <v>2.172668694839424</v>
      </c>
      <c r="L54" s="1">
        <v>39.947089867731798</v>
      </c>
      <c r="M54" s="1">
        <v>0.12121565304203</v>
      </c>
      <c r="N54" s="1">
        <v>0.12121565304203</v>
      </c>
      <c r="O54" s="1">
        <v>0.29869469007252702</v>
      </c>
    </row>
    <row r="55" spans="1:15">
      <c r="A55" s="1" t="s">
        <v>106</v>
      </c>
      <c r="B55" s="1" t="s">
        <v>136</v>
      </c>
      <c r="C55" s="1">
        <v>124</v>
      </c>
      <c r="D55" s="1">
        <v>0</v>
      </c>
      <c r="E55" s="1">
        <v>0</v>
      </c>
      <c r="F55" s="1">
        <v>615</v>
      </c>
      <c r="G55" s="1">
        <v>5.0585309285336599</v>
      </c>
      <c r="H55" s="1">
        <v>7.4577200807628002E-2</v>
      </c>
      <c r="I55" s="1">
        <f t="shared" si="1"/>
        <v>4.4746320484576803</v>
      </c>
      <c r="J55" s="1">
        <v>5.77022675061373E-2</v>
      </c>
      <c r="K55" s="1">
        <f t="shared" si="2"/>
        <v>3.4621360503682381</v>
      </c>
      <c r="L55" s="1">
        <v>45.864978496691201</v>
      </c>
      <c r="M55" s="1">
        <v>0.11029179767082101</v>
      </c>
      <c r="N55" s="1">
        <v>0.11029179767082101</v>
      </c>
      <c r="O55" s="1">
        <v>0.30331267588255301</v>
      </c>
    </row>
    <row r="56" spans="1:15">
      <c r="A56" s="1" t="s">
        <v>106</v>
      </c>
      <c r="B56" s="1" t="s">
        <v>137</v>
      </c>
      <c r="C56" s="1">
        <v>149</v>
      </c>
      <c r="D56" s="1">
        <v>0</v>
      </c>
      <c r="E56" s="1">
        <v>0</v>
      </c>
      <c r="F56" s="1">
        <v>740</v>
      </c>
      <c r="G56" s="1">
        <v>5.6024747884910999</v>
      </c>
      <c r="H56" s="1">
        <v>6.3527472274458097E-2</v>
      </c>
      <c r="I56" s="1">
        <f t="shared" si="1"/>
        <v>3.8116483364674858</v>
      </c>
      <c r="J56" s="1">
        <v>5.4126038209671497E-2</v>
      </c>
      <c r="K56" s="1">
        <f t="shared" si="2"/>
        <v>3.2475622925802896</v>
      </c>
      <c r="L56" s="1">
        <v>47.010329483099</v>
      </c>
      <c r="M56" s="1">
        <v>0.119175399323786</v>
      </c>
      <c r="N56" s="1">
        <v>0.119175399323786</v>
      </c>
      <c r="O56" s="1">
        <v>0.30183660548896601</v>
      </c>
    </row>
    <row r="57" spans="1:15">
      <c r="A57" s="1" t="s">
        <v>106</v>
      </c>
      <c r="B57" s="1" t="s">
        <v>138</v>
      </c>
      <c r="C57" s="1">
        <v>144</v>
      </c>
      <c r="D57" s="1">
        <v>0</v>
      </c>
      <c r="E57" s="1">
        <v>0</v>
      </c>
      <c r="F57" s="1">
        <v>715</v>
      </c>
      <c r="G57" s="1">
        <v>0.260423923714934</v>
      </c>
      <c r="H57" s="1">
        <v>5.3362511736862697E-2</v>
      </c>
      <c r="I57" s="1">
        <f t="shared" si="1"/>
        <v>3.2017507042117619</v>
      </c>
      <c r="J57" s="1">
        <v>3.9111197047178803E-2</v>
      </c>
      <c r="K57" s="1">
        <f t="shared" si="2"/>
        <v>2.3466718228307282</v>
      </c>
      <c r="L57" s="1">
        <v>38.154195891856801</v>
      </c>
      <c r="M57" s="1">
        <v>6.8255644661749E-3</v>
      </c>
      <c r="N57" s="1">
        <v>6.8255644661749E-3</v>
      </c>
      <c r="O57" s="1">
        <v>0.297997718681204</v>
      </c>
    </row>
    <row r="58" spans="1:15">
      <c r="A58" s="1" t="s">
        <v>106</v>
      </c>
      <c r="B58" s="1" t="s">
        <v>139</v>
      </c>
      <c r="C58" s="1">
        <v>135</v>
      </c>
      <c r="D58" s="1">
        <v>5</v>
      </c>
      <c r="E58" s="1">
        <v>1</v>
      </c>
      <c r="F58" s="1">
        <v>695</v>
      </c>
      <c r="G58" s="1">
        <v>4.2786475427424904</v>
      </c>
      <c r="H58" s="1">
        <v>4.77869391617722E-2</v>
      </c>
      <c r="I58" s="1">
        <f t="shared" si="1"/>
        <v>2.8672163497063319</v>
      </c>
      <c r="J58" s="1">
        <v>3.3449559853911202E-2</v>
      </c>
      <c r="K58" s="1">
        <f t="shared" si="2"/>
        <v>2.0069735912346722</v>
      </c>
      <c r="L58" s="1">
        <v>32.944910441525103</v>
      </c>
      <c r="M58" s="1">
        <v>0.12987279326003201</v>
      </c>
      <c r="N58" s="1">
        <v>0.12882866129568499</v>
      </c>
      <c r="O58" s="1">
        <v>0.29128365507917198</v>
      </c>
    </row>
    <row r="59" spans="1:15">
      <c r="A59" s="1" t="s">
        <v>106</v>
      </c>
      <c r="B59" s="1" t="s">
        <v>140</v>
      </c>
      <c r="C59" s="1">
        <v>132</v>
      </c>
      <c r="D59" s="1">
        <v>0</v>
      </c>
      <c r="E59" s="1">
        <v>0</v>
      </c>
      <c r="F59" s="1">
        <v>655</v>
      </c>
      <c r="G59" s="1">
        <v>7.57937671389762</v>
      </c>
      <c r="H59" s="1">
        <v>5.3785860263009001E-2</v>
      </c>
      <c r="I59" s="1">
        <f t="shared" si="1"/>
        <v>3.22715161578054</v>
      </c>
      <c r="J59" s="1">
        <v>4.7312847314596999E-2</v>
      </c>
      <c r="K59" s="1">
        <f t="shared" si="2"/>
        <v>2.8387708388758202</v>
      </c>
      <c r="L59" s="1">
        <v>35.229738472270803</v>
      </c>
      <c r="M59" s="1">
        <v>0.21514144136673899</v>
      </c>
      <c r="N59" s="1">
        <v>0.21514144136673899</v>
      </c>
      <c r="O59" s="1">
        <v>0.28106114408614802</v>
      </c>
    </row>
    <row r="60" spans="1:15">
      <c r="A60" s="1" t="s">
        <v>106</v>
      </c>
      <c r="B60" s="1" t="s">
        <v>141</v>
      </c>
      <c r="C60" s="1">
        <v>129</v>
      </c>
      <c r="D60" s="1">
        <v>0</v>
      </c>
      <c r="E60" s="1">
        <v>0</v>
      </c>
      <c r="F60" s="1">
        <v>640</v>
      </c>
      <c r="G60" s="1">
        <v>7.7786715236884101</v>
      </c>
      <c r="H60" s="1">
        <v>8.9101251734172798E-2</v>
      </c>
      <c r="I60" s="1">
        <f t="shared" si="1"/>
        <v>5.3460751040503682</v>
      </c>
      <c r="J60" s="1">
        <v>8.1374520794176397E-2</v>
      </c>
      <c r="K60" s="1">
        <f t="shared" si="2"/>
        <v>4.8824712476505834</v>
      </c>
      <c r="L60" s="1">
        <v>57.024801109870602</v>
      </c>
      <c r="M60" s="1">
        <v>0.13640856911891899</v>
      </c>
      <c r="N60" s="1">
        <v>0.13640856911891899</v>
      </c>
      <c r="O60" s="1">
        <v>0.22122362680110999</v>
      </c>
    </row>
    <row r="61" spans="1:15">
      <c r="A61" s="1" t="s">
        <v>106</v>
      </c>
      <c r="B61" s="1" t="s">
        <v>142</v>
      </c>
      <c r="C61" s="1">
        <v>133</v>
      </c>
      <c r="D61" s="1">
        <v>0</v>
      </c>
      <c r="E61" s="1">
        <v>0</v>
      </c>
      <c r="F61" s="1">
        <v>660</v>
      </c>
      <c r="G61" s="1">
        <v>25.955779595146399</v>
      </c>
      <c r="H61" s="1">
        <v>5.3332370263485897E-2</v>
      </c>
      <c r="I61" s="1">
        <f t="shared" si="1"/>
        <v>3.1999422158091537</v>
      </c>
      <c r="J61" s="1">
        <v>4.0586869111492799E-2</v>
      </c>
      <c r="K61" s="1">
        <f t="shared" si="2"/>
        <v>2.435212146689568</v>
      </c>
      <c r="L61" s="1">
        <v>35.1993643739007</v>
      </c>
      <c r="M61" s="1">
        <v>0.73739341766045796</v>
      </c>
      <c r="N61" s="1">
        <v>0.73739341766045796</v>
      </c>
      <c r="O61" s="1">
        <v>0.21932379328395099</v>
      </c>
    </row>
    <row r="62" spans="1:15">
      <c r="A62" s="1" t="s">
        <v>106</v>
      </c>
      <c r="B62" s="1" t="s">
        <v>143</v>
      </c>
      <c r="C62" s="1">
        <v>123</v>
      </c>
      <c r="D62" s="1">
        <v>2</v>
      </c>
      <c r="E62" s="1">
        <v>1</v>
      </c>
      <c r="F62" s="1">
        <v>620</v>
      </c>
      <c r="G62" s="1">
        <v>7.9433919474299302</v>
      </c>
      <c r="H62" s="1">
        <v>7.5399114846541201E-2</v>
      </c>
      <c r="I62" s="1">
        <f t="shared" si="1"/>
        <v>4.5239468907924723</v>
      </c>
      <c r="J62" s="1">
        <v>5.9550763535655298E-2</v>
      </c>
      <c r="K62" s="1">
        <f t="shared" si="2"/>
        <v>3.573045812139318</v>
      </c>
      <c r="L62" s="1">
        <v>46.386358212715798</v>
      </c>
      <c r="M62" s="1">
        <v>0.171244138438365</v>
      </c>
      <c r="N62" s="1">
        <v>0.16992139127800901</v>
      </c>
      <c r="O62" s="1">
        <v>0.3060252131299</v>
      </c>
    </row>
    <row r="63" spans="1:15">
      <c r="A63" s="1" t="s">
        <v>106</v>
      </c>
      <c r="B63" s="1" t="s">
        <v>144</v>
      </c>
      <c r="C63" s="1">
        <v>79</v>
      </c>
      <c r="D63" s="1">
        <v>1</v>
      </c>
      <c r="E63" s="1">
        <v>1</v>
      </c>
      <c r="F63" s="1">
        <v>395</v>
      </c>
      <c r="G63" s="1">
        <v>1.81574791146856</v>
      </c>
      <c r="H63" s="1">
        <v>7.9716334487732798E-2</v>
      </c>
      <c r="I63" s="1">
        <f t="shared" si="1"/>
        <v>4.7829800692639681</v>
      </c>
      <c r="J63" s="1">
        <v>6.6522713950920506E-2</v>
      </c>
      <c r="K63" s="1">
        <f t="shared" si="2"/>
        <v>3.9913628370552305</v>
      </c>
      <c r="L63" s="1">
        <v>31.614448725492799</v>
      </c>
      <c r="M63" s="1">
        <v>5.7434115876403201E-2</v>
      </c>
      <c r="N63" s="1">
        <v>5.7664846046377102E-2</v>
      </c>
      <c r="O63" s="1">
        <v>0.26437142285979898</v>
      </c>
    </row>
    <row r="64" spans="1:15">
      <c r="A64" s="1" t="s">
        <v>106</v>
      </c>
      <c r="B64" s="1" t="s">
        <v>145</v>
      </c>
      <c r="C64" s="1">
        <v>78</v>
      </c>
      <c r="D64" s="1">
        <v>2</v>
      </c>
      <c r="E64" s="1">
        <v>1</v>
      </c>
      <c r="F64" s="1">
        <v>395</v>
      </c>
      <c r="G64" s="1">
        <v>7.0031961935314202</v>
      </c>
      <c r="H64" s="1">
        <v>8.1203373504758605E-2</v>
      </c>
      <c r="I64" s="1">
        <f t="shared" si="1"/>
        <v>4.8722024102855164</v>
      </c>
      <c r="J64" s="1">
        <v>6.0546343834917901E-2</v>
      </c>
      <c r="K64" s="1">
        <f t="shared" si="2"/>
        <v>3.6327806300950742</v>
      </c>
      <c r="L64" s="1">
        <v>31.988350709504399</v>
      </c>
      <c r="M64" s="1">
        <v>0.21892958024405401</v>
      </c>
      <c r="N64" s="1">
        <v>0.21833588743078799</v>
      </c>
      <c r="O64" s="1">
        <v>0.31609916982616998</v>
      </c>
    </row>
    <row r="65" spans="1:15">
      <c r="A65" s="1" t="s">
        <v>106</v>
      </c>
      <c r="B65" s="1" t="s">
        <v>146</v>
      </c>
      <c r="C65" s="1">
        <v>92</v>
      </c>
      <c r="D65" s="1">
        <v>1</v>
      </c>
      <c r="E65" s="1">
        <v>1</v>
      </c>
      <c r="F65" s="1">
        <v>460</v>
      </c>
      <c r="G65" s="1">
        <v>15.897831483326399</v>
      </c>
      <c r="H65" s="1">
        <v>7.3432206894172597E-2</v>
      </c>
      <c r="I65" s="1">
        <f t="shared" si="1"/>
        <v>4.4059324136503557</v>
      </c>
      <c r="J65" s="1">
        <v>6.2119786442805802E-2</v>
      </c>
      <c r="K65" s="1">
        <f t="shared" si="2"/>
        <v>3.7271871865683481</v>
      </c>
      <c r="L65" s="1">
        <v>33.722253069062504</v>
      </c>
      <c r="M65" s="1">
        <v>0.47143443976794802</v>
      </c>
      <c r="N65" s="1">
        <v>0.47064503010824499</v>
      </c>
      <c r="O65" s="1">
        <v>0.268062315011388</v>
      </c>
    </row>
    <row r="66" spans="1:15">
      <c r="A66" s="1" t="s">
        <v>106</v>
      </c>
      <c r="B66" s="1" t="s">
        <v>147</v>
      </c>
      <c r="C66" s="1">
        <v>69</v>
      </c>
      <c r="D66" s="1">
        <v>0</v>
      </c>
      <c r="E66" s="1">
        <v>0</v>
      </c>
      <c r="F66" s="1">
        <v>340</v>
      </c>
      <c r="G66" s="1">
        <v>9.3231073423322908</v>
      </c>
      <c r="H66" s="1">
        <v>0.102652592578929</v>
      </c>
      <c r="I66" s="1">
        <f t="shared" si="1"/>
        <v>6.1591555547357402</v>
      </c>
      <c r="J66" s="1">
        <v>6.6037703712100604E-2</v>
      </c>
      <c r="K66" s="1">
        <f t="shared" si="2"/>
        <v>3.9622622227260362</v>
      </c>
      <c r="L66" s="1">
        <v>34.901881476836103</v>
      </c>
      <c r="M66" s="1">
        <v>0.267123345442562</v>
      </c>
      <c r="N66" s="1">
        <v>0.267123345442563</v>
      </c>
      <c r="O66" s="1">
        <v>0.27024907424108502</v>
      </c>
    </row>
    <row r="67" spans="1:15">
      <c r="A67" s="1" t="s">
        <v>106</v>
      </c>
      <c r="B67" s="1" t="s">
        <v>148</v>
      </c>
      <c r="C67" s="1">
        <v>73</v>
      </c>
      <c r="D67" s="1">
        <v>1</v>
      </c>
      <c r="E67" s="1">
        <v>1</v>
      </c>
      <c r="F67" s="1">
        <v>365</v>
      </c>
      <c r="G67" s="1">
        <v>6.0879475586579099</v>
      </c>
      <c r="H67" s="1">
        <v>8.3588274466874293E-2</v>
      </c>
      <c r="I67" s="1">
        <f t="shared" si="1"/>
        <v>5.0152964680124574</v>
      </c>
      <c r="J67" s="1">
        <v>7.2380203291614001E-2</v>
      </c>
      <c r="K67" s="1">
        <f t="shared" si="2"/>
        <v>4.3428121974968397</v>
      </c>
      <c r="L67" s="1">
        <v>30.528589135092201</v>
      </c>
      <c r="M67" s="1">
        <v>0.199417913868148</v>
      </c>
      <c r="N67" s="1">
        <v>0.19954124530342601</v>
      </c>
      <c r="O67" s="1">
        <v>0.27850523789335602</v>
      </c>
    </row>
    <row r="68" spans="1:15">
      <c r="A68" s="1" t="s">
        <v>106</v>
      </c>
      <c r="B68" s="1" t="s">
        <v>149</v>
      </c>
      <c r="C68" s="1">
        <v>94</v>
      </c>
      <c r="D68" s="1">
        <v>0</v>
      </c>
      <c r="E68" s="1">
        <v>0</v>
      </c>
      <c r="F68" s="1">
        <v>465</v>
      </c>
      <c r="G68" s="1">
        <v>11.6408404596325</v>
      </c>
      <c r="H68" s="1">
        <v>6.5450779973661902E-2</v>
      </c>
      <c r="I68" s="1">
        <f t="shared" si="1"/>
        <v>3.9270467984197142</v>
      </c>
      <c r="J68" s="1">
        <v>4.8969285587954603E-2</v>
      </c>
      <c r="K68" s="1">
        <f t="shared" si="2"/>
        <v>2.938157135277276</v>
      </c>
      <c r="L68" s="1">
        <v>30.4346126877528</v>
      </c>
      <c r="M68" s="1">
        <v>0.38248689342831499</v>
      </c>
      <c r="N68" s="1">
        <v>0.38248689342831499</v>
      </c>
      <c r="O68" s="1">
        <v>0.29382255842606098</v>
      </c>
    </row>
    <row r="69" spans="1:15">
      <c r="A69" s="1" t="s">
        <v>106</v>
      </c>
      <c r="B69" s="1" t="s">
        <v>150</v>
      </c>
      <c r="C69" s="1">
        <v>89</v>
      </c>
      <c r="D69" s="1">
        <v>3</v>
      </c>
      <c r="E69" s="1">
        <v>1</v>
      </c>
      <c r="F69" s="1">
        <v>455</v>
      </c>
      <c r="G69" s="1">
        <v>24.692829574173601</v>
      </c>
      <c r="H69" s="1">
        <v>9.8088700542669202E-2</v>
      </c>
      <c r="I69" s="1">
        <f t="shared" si="1"/>
        <v>5.8853220325601523</v>
      </c>
      <c r="J69" s="1">
        <v>8.5905476017542504E-2</v>
      </c>
      <c r="K69" s="1">
        <f t="shared" si="2"/>
        <v>5.1543285610525498</v>
      </c>
      <c r="L69" s="1">
        <v>43.934361058711502</v>
      </c>
      <c r="M69" s="1">
        <v>0.56203911879304203</v>
      </c>
      <c r="N69" s="1">
        <v>0.553274279380081</v>
      </c>
      <c r="O69" s="1">
        <v>0.16553116583288999</v>
      </c>
    </row>
    <row r="70" spans="1:15">
      <c r="A70" s="1" t="s">
        <v>151</v>
      </c>
      <c r="B70" s="1" t="s">
        <v>152</v>
      </c>
      <c r="C70" s="1">
        <v>180</v>
      </c>
      <c r="D70" s="1">
        <v>0</v>
      </c>
      <c r="E70" s="1">
        <v>0</v>
      </c>
      <c r="F70" s="1">
        <v>895</v>
      </c>
      <c r="G70" s="1">
        <v>4.9333813451925401</v>
      </c>
      <c r="H70" s="1">
        <v>3.4555351814724397E-2</v>
      </c>
      <c r="I70" s="1">
        <f t="shared" si="1"/>
        <v>2.073321108883464</v>
      </c>
      <c r="J70" s="1">
        <v>2.26875215592779E-2</v>
      </c>
      <c r="K70" s="1">
        <f t="shared" si="2"/>
        <v>1.3612512935566741</v>
      </c>
      <c r="L70" s="1">
        <v>30.927039874178298</v>
      </c>
      <c r="M70" s="1">
        <v>0.15951676478780999</v>
      </c>
      <c r="N70" s="1">
        <v>0.15951676478780999</v>
      </c>
      <c r="O70" s="1">
        <v>0.24655650531454101</v>
      </c>
    </row>
    <row r="71" spans="1:15">
      <c r="A71" s="1" t="s">
        <v>151</v>
      </c>
      <c r="B71" s="1" t="s">
        <v>153</v>
      </c>
      <c r="C71" s="1">
        <v>171</v>
      </c>
      <c r="D71" s="1">
        <v>4</v>
      </c>
      <c r="E71" s="1">
        <v>2</v>
      </c>
      <c r="F71" s="1">
        <v>885</v>
      </c>
      <c r="G71" s="1">
        <v>11.4063136018072</v>
      </c>
      <c r="H71" s="1">
        <v>5.9965813975274999E-2</v>
      </c>
      <c r="I71" s="1">
        <f t="shared" si="1"/>
        <v>3.5979488385164999</v>
      </c>
      <c r="J71" s="1">
        <v>4.6428667147627903E-2</v>
      </c>
      <c r="K71" s="1">
        <f t="shared" si="2"/>
        <v>2.785720028857674</v>
      </c>
      <c r="L71" s="1">
        <v>53.282234917980901</v>
      </c>
      <c r="M71" s="1">
        <v>0.21407348282903901</v>
      </c>
      <c r="N71" s="1">
        <v>0.21493062615407901</v>
      </c>
      <c r="O71" s="1">
        <v>0.29605927572901602</v>
      </c>
    </row>
    <row r="72" spans="1:15">
      <c r="A72" s="1" t="s">
        <v>151</v>
      </c>
      <c r="B72" s="1" t="s">
        <v>154</v>
      </c>
      <c r="C72" s="1">
        <v>142</v>
      </c>
      <c r="D72" s="1">
        <v>1</v>
      </c>
      <c r="E72" s="1">
        <v>1</v>
      </c>
      <c r="F72" s="1">
        <v>710</v>
      </c>
      <c r="G72" s="1">
        <v>3.57283514862173</v>
      </c>
      <c r="H72" s="1">
        <v>3.8211186978981598E-2</v>
      </c>
      <c r="I72" s="1">
        <f t="shared" si="1"/>
        <v>2.2926712187388958</v>
      </c>
      <c r="J72" s="1">
        <v>2.8992804085251799E-2</v>
      </c>
      <c r="K72" s="1">
        <f t="shared" si="2"/>
        <v>1.739568245115108</v>
      </c>
      <c r="L72" s="1">
        <v>27.324750159381001</v>
      </c>
      <c r="M72" s="1">
        <v>0.130754540399525</v>
      </c>
      <c r="N72" s="1">
        <v>0.131693427475188</v>
      </c>
      <c r="O72" s="1">
        <v>0.248516596740542</v>
      </c>
    </row>
    <row r="73" spans="1:15">
      <c r="A73" s="1" t="s">
        <v>151</v>
      </c>
      <c r="B73" s="1" t="s">
        <v>117</v>
      </c>
      <c r="C73" s="1">
        <v>180</v>
      </c>
      <c r="D73" s="1">
        <v>0</v>
      </c>
      <c r="E73" s="1">
        <v>0</v>
      </c>
      <c r="F73" s="1">
        <v>895</v>
      </c>
      <c r="G73" s="1">
        <v>5.6363795914850998</v>
      </c>
      <c r="H73" s="1">
        <v>3.8282023212776198E-2</v>
      </c>
      <c r="I73" s="1">
        <f t="shared" si="1"/>
        <v>2.2969213927665719</v>
      </c>
      <c r="J73" s="1">
        <v>1.9262530085506199E-2</v>
      </c>
      <c r="K73" s="1">
        <f t="shared" si="2"/>
        <v>1.1557518051303719</v>
      </c>
      <c r="L73" s="1">
        <v>34.262410775434702</v>
      </c>
      <c r="M73" s="1">
        <v>0.16450621727780601</v>
      </c>
      <c r="N73" s="1">
        <v>0.16450621727780601</v>
      </c>
      <c r="O73" s="1">
        <v>0.25469447781306598</v>
      </c>
    </row>
    <row r="74" spans="1:15">
      <c r="A74" s="1" t="s">
        <v>151</v>
      </c>
      <c r="B74" s="1" t="s">
        <v>155</v>
      </c>
      <c r="C74" s="1">
        <v>99</v>
      </c>
      <c r="D74" s="1">
        <v>1</v>
      </c>
      <c r="E74" s="1">
        <v>1</v>
      </c>
      <c r="F74" s="1">
        <v>495</v>
      </c>
      <c r="G74" s="1">
        <v>4.7440213098868602</v>
      </c>
      <c r="H74" s="1">
        <v>7.3372430026685295E-2</v>
      </c>
      <c r="I74" s="1">
        <f t="shared" si="1"/>
        <v>4.4023458016011174</v>
      </c>
      <c r="J74" s="1">
        <v>5.8272735874117999E-2</v>
      </c>
      <c r="K74" s="1">
        <f t="shared" si="2"/>
        <v>3.4963641524470801</v>
      </c>
      <c r="L74" s="1">
        <v>36.007592188094499</v>
      </c>
      <c r="M74" s="1">
        <v>0.13175058429636899</v>
      </c>
      <c r="N74" s="1">
        <v>0.130619654148421</v>
      </c>
      <c r="O74" s="1">
        <v>0.23167728657262901</v>
      </c>
    </row>
    <row r="75" spans="1:15">
      <c r="A75" s="1" t="s">
        <v>151</v>
      </c>
      <c r="B75" s="1" t="s">
        <v>156</v>
      </c>
      <c r="C75" s="1">
        <v>180</v>
      </c>
      <c r="D75" s="1">
        <v>0</v>
      </c>
      <c r="E75" s="1">
        <v>0</v>
      </c>
      <c r="F75" s="1">
        <v>895</v>
      </c>
      <c r="G75" s="1">
        <v>1.2500341790972</v>
      </c>
      <c r="H75" s="1">
        <v>4.27157416633634E-2</v>
      </c>
      <c r="I75" s="1">
        <f t="shared" si="1"/>
        <v>2.5629444998018038</v>
      </c>
      <c r="J75" s="1">
        <v>3.2654021521268901E-2</v>
      </c>
      <c r="K75" s="1">
        <f t="shared" si="2"/>
        <v>1.9592412912761341</v>
      </c>
      <c r="L75" s="1">
        <v>38.2305887887102</v>
      </c>
      <c r="M75" s="1">
        <v>3.2697225407795502E-2</v>
      </c>
      <c r="N75" s="1">
        <v>3.2697225407795502E-2</v>
      </c>
      <c r="O75" s="1">
        <v>0.23597249747742299</v>
      </c>
    </row>
    <row r="76" spans="1:15">
      <c r="A76" s="1" t="s">
        <v>151</v>
      </c>
      <c r="B76" s="1" t="s">
        <v>157</v>
      </c>
      <c r="C76" s="1">
        <v>114</v>
      </c>
      <c r="D76" s="1">
        <v>2</v>
      </c>
      <c r="E76" s="1">
        <v>1</v>
      </c>
      <c r="F76" s="1">
        <v>575</v>
      </c>
      <c r="G76" s="1">
        <v>6.8222079835300002</v>
      </c>
      <c r="H76" s="1">
        <v>3.7853576740287602E-2</v>
      </c>
      <c r="I76" s="1">
        <f t="shared" si="1"/>
        <v>2.2712146044172563</v>
      </c>
      <c r="J76" s="1">
        <v>2.7439529162518801E-2</v>
      </c>
      <c r="K76" s="1">
        <f t="shared" si="2"/>
        <v>1.6463717497511281</v>
      </c>
      <c r="L76" s="1">
        <v>21.643826012964201</v>
      </c>
      <c r="M76" s="1">
        <v>0.31520342010897801</v>
      </c>
      <c r="N76" s="1">
        <v>0.31343694726596999</v>
      </c>
      <c r="O76" s="1">
        <v>0.31867783652263998</v>
      </c>
    </row>
    <row r="77" spans="1:15">
      <c r="A77" s="1" t="s">
        <v>105</v>
      </c>
      <c r="B77" s="1" t="s">
        <v>158</v>
      </c>
      <c r="C77" s="1">
        <v>119</v>
      </c>
      <c r="D77" s="1">
        <v>1</v>
      </c>
      <c r="E77" s="1">
        <v>1</v>
      </c>
      <c r="F77" s="1">
        <v>595</v>
      </c>
      <c r="G77" s="1">
        <v>6.5158710225081098</v>
      </c>
      <c r="H77" s="1">
        <v>5.5706376837106303E-2</v>
      </c>
      <c r="I77" s="1">
        <f t="shared" si="1"/>
        <v>3.3423826102263781</v>
      </c>
      <c r="J77" s="1">
        <v>4.5829886638023003E-2</v>
      </c>
      <c r="K77" s="1">
        <f t="shared" si="2"/>
        <v>2.7497931982813801</v>
      </c>
      <c r="L77" s="1">
        <v>33.036579081483502</v>
      </c>
      <c r="M77" s="1">
        <v>0.197232013836449</v>
      </c>
      <c r="N77" s="1">
        <v>0.19658510133104101</v>
      </c>
      <c r="O77" s="1">
        <v>0.26167887210718299</v>
      </c>
    </row>
    <row r="78" spans="1:15">
      <c r="A78" s="1" t="s">
        <v>105</v>
      </c>
      <c r="B78" s="1" t="s">
        <v>159</v>
      </c>
      <c r="C78" s="1">
        <v>150</v>
      </c>
      <c r="D78" s="1">
        <v>0</v>
      </c>
      <c r="E78" s="1">
        <v>0</v>
      </c>
      <c r="F78" s="1">
        <v>745</v>
      </c>
      <c r="G78" s="1">
        <v>12.246367874672099</v>
      </c>
      <c r="H78" s="1">
        <v>5.8444980007006E-2</v>
      </c>
      <c r="I78" s="1">
        <f t="shared" si="1"/>
        <v>3.5066988004203599</v>
      </c>
      <c r="J78" s="1">
        <v>4.3286347727627399E-2</v>
      </c>
      <c r="K78" s="1">
        <f t="shared" si="2"/>
        <v>2.5971808636576439</v>
      </c>
      <c r="L78" s="1">
        <v>43.541510105219402</v>
      </c>
      <c r="M78" s="1">
        <v>0.281257306994598</v>
      </c>
      <c r="N78" s="1">
        <v>0.281257306994598</v>
      </c>
      <c r="O78" s="1">
        <v>0.27875334455204398</v>
      </c>
    </row>
    <row r="79" spans="1:15">
      <c r="A79" s="1" t="s">
        <v>105</v>
      </c>
      <c r="B79" s="1" t="s">
        <v>160</v>
      </c>
      <c r="C79" s="1">
        <v>150</v>
      </c>
      <c r="D79" s="1">
        <v>0</v>
      </c>
      <c r="E79" s="1">
        <v>0</v>
      </c>
      <c r="F79" s="1">
        <v>745</v>
      </c>
      <c r="G79" s="1">
        <v>12.5087048555978</v>
      </c>
      <c r="H79" s="1">
        <v>5.9715268304934697E-2</v>
      </c>
      <c r="I79" s="1">
        <f t="shared" si="1"/>
        <v>3.5829160982960819</v>
      </c>
      <c r="J79" s="1">
        <v>4.1969794022818002E-2</v>
      </c>
      <c r="K79" s="1">
        <f t="shared" si="2"/>
        <v>2.5181876413690802</v>
      </c>
      <c r="L79" s="1">
        <v>44.487874887176403</v>
      </c>
      <c r="M79" s="1">
        <v>0.28117110307742299</v>
      </c>
      <c r="N79" s="1">
        <v>0.28117110307742399</v>
      </c>
      <c r="O79" s="1">
        <v>0.28319241603416001</v>
      </c>
    </row>
    <row r="80" spans="1:15">
      <c r="A80" s="1" t="s">
        <v>105</v>
      </c>
      <c r="B80" s="1" t="s">
        <v>161</v>
      </c>
      <c r="C80" s="1">
        <v>150</v>
      </c>
      <c r="D80" s="1">
        <v>0</v>
      </c>
      <c r="E80" s="1">
        <v>0</v>
      </c>
      <c r="F80" s="1">
        <v>745</v>
      </c>
      <c r="G80" s="1">
        <v>9.6935898939651395</v>
      </c>
      <c r="H80" s="1">
        <v>7.0314198030983696E-2</v>
      </c>
      <c r="I80" s="1">
        <f t="shared" si="1"/>
        <v>4.2188518818590222</v>
      </c>
      <c r="J80" s="1">
        <v>4.6782566457244601E-2</v>
      </c>
      <c r="K80" s="1">
        <f t="shared" si="2"/>
        <v>2.8069539874346763</v>
      </c>
      <c r="L80" s="1">
        <v>52.384077533082802</v>
      </c>
      <c r="M80" s="1">
        <v>0.185048403073304</v>
      </c>
      <c r="N80" s="1">
        <v>0.185048403073304</v>
      </c>
      <c r="O80" s="1">
        <v>0.25562208666095398</v>
      </c>
    </row>
    <row r="81" spans="1:15">
      <c r="A81" s="1" t="s">
        <v>105</v>
      </c>
      <c r="B81" s="1" t="s">
        <v>162</v>
      </c>
      <c r="C81" s="1">
        <v>150</v>
      </c>
      <c r="D81" s="1">
        <v>0</v>
      </c>
      <c r="E81" s="1">
        <v>0</v>
      </c>
      <c r="F81" s="1">
        <v>745</v>
      </c>
      <c r="G81" s="1">
        <v>12.623070472797499</v>
      </c>
      <c r="H81" s="1">
        <v>6.5545155109318395E-2</v>
      </c>
      <c r="I81" s="1">
        <f t="shared" si="1"/>
        <v>3.9327093065591039</v>
      </c>
      <c r="J81" s="1">
        <v>5.3662690960427702E-2</v>
      </c>
      <c r="K81" s="1">
        <f t="shared" si="2"/>
        <v>3.2197614576256619</v>
      </c>
      <c r="L81" s="1">
        <v>48.8311405564422</v>
      </c>
      <c r="M81" s="1">
        <v>0.25850451840679201</v>
      </c>
      <c r="N81" s="1">
        <v>0.25850451840679201</v>
      </c>
      <c r="O81" s="1">
        <v>0.28912351934258801</v>
      </c>
    </row>
    <row r="82" spans="1:15">
      <c r="A82" s="1" t="s">
        <v>105</v>
      </c>
      <c r="B82" s="1" t="s">
        <v>163</v>
      </c>
      <c r="C82" s="1">
        <v>150</v>
      </c>
      <c r="D82" s="1">
        <v>0</v>
      </c>
      <c r="E82" s="1">
        <v>0</v>
      </c>
      <c r="F82" s="1">
        <v>745</v>
      </c>
      <c r="G82" s="1">
        <v>10.084653132599501</v>
      </c>
      <c r="H82" s="1">
        <v>6.1256618568470998E-2</v>
      </c>
      <c r="I82" s="1">
        <f t="shared" si="1"/>
        <v>3.67539711410826</v>
      </c>
      <c r="J82" s="1">
        <v>4.4167337395848098E-2</v>
      </c>
      <c r="K82" s="1">
        <f t="shared" si="2"/>
        <v>2.6500402437508859</v>
      </c>
      <c r="L82" s="1">
        <v>45.636180833510899</v>
      </c>
      <c r="M82" s="1">
        <v>0.22097934026053101</v>
      </c>
      <c r="N82" s="1">
        <v>0.22097934026053101</v>
      </c>
      <c r="O82" s="1">
        <v>0.25478646231553298</v>
      </c>
    </row>
    <row r="83" spans="1:15">
      <c r="A83" s="1" t="s">
        <v>105</v>
      </c>
      <c r="B83" s="1" t="s">
        <v>164</v>
      </c>
      <c r="C83" s="1">
        <v>150</v>
      </c>
      <c r="D83" s="1">
        <v>0</v>
      </c>
      <c r="E83" s="1">
        <v>0</v>
      </c>
      <c r="F83" s="1">
        <v>745</v>
      </c>
      <c r="G83" s="1">
        <v>0.29779793120349302</v>
      </c>
      <c r="H83" s="1">
        <v>8.1200584832003195E-2</v>
      </c>
      <c r="I83" s="1">
        <f t="shared" si="1"/>
        <v>4.8720350899201916</v>
      </c>
      <c r="J83" s="1">
        <v>6.8092839336898803E-2</v>
      </c>
      <c r="K83" s="1">
        <f t="shared" si="2"/>
        <v>4.0855703602139286</v>
      </c>
      <c r="L83" s="1">
        <v>60.494435699842398</v>
      </c>
      <c r="M83" s="1">
        <v>4.9227326076912098E-3</v>
      </c>
      <c r="N83" s="1">
        <v>4.9227326076912098E-3</v>
      </c>
      <c r="O83" s="1">
        <v>0.23951062990046801</v>
      </c>
    </row>
    <row r="84" spans="1:15">
      <c r="A84" s="1" t="s">
        <v>105</v>
      </c>
      <c r="B84" s="1" t="s">
        <v>165</v>
      </c>
      <c r="C84" s="1">
        <v>147</v>
      </c>
      <c r="D84" s="1">
        <v>0</v>
      </c>
      <c r="E84" s="1">
        <v>0</v>
      </c>
      <c r="F84" s="1">
        <v>730</v>
      </c>
      <c r="G84" s="1">
        <v>25.261399886597101</v>
      </c>
      <c r="H84" s="1">
        <v>7.5501858295213595E-2</v>
      </c>
      <c r="I84" s="1">
        <f t="shared" si="1"/>
        <v>4.5301114977128156</v>
      </c>
      <c r="J84" s="1">
        <v>5.4242341808032397E-2</v>
      </c>
      <c r="K84" s="1">
        <f t="shared" si="2"/>
        <v>3.2545405084819437</v>
      </c>
      <c r="L84" s="1">
        <v>55.116356555505902</v>
      </c>
      <c r="M84" s="1">
        <v>0.45832855190921601</v>
      </c>
      <c r="N84" s="1">
        <v>0.45832855190921601</v>
      </c>
      <c r="O84" s="1">
        <v>0.27624521745918101</v>
      </c>
    </row>
    <row r="85" spans="1:15">
      <c r="A85" s="1" t="s">
        <v>105</v>
      </c>
      <c r="B85" s="1" t="s">
        <v>166</v>
      </c>
      <c r="C85" s="1">
        <v>100</v>
      </c>
      <c r="D85" s="1">
        <v>0</v>
      </c>
      <c r="E85" s="1">
        <v>0</v>
      </c>
      <c r="F85" s="1">
        <v>495</v>
      </c>
      <c r="G85" s="1">
        <v>5.6948428013896804</v>
      </c>
      <c r="H85" s="1">
        <v>6.7027955199816303E-2</v>
      </c>
      <c r="I85" s="1">
        <f t="shared" si="1"/>
        <v>4.0216773119889782</v>
      </c>
      <c r="J85" s="1">
        <v>4.2898552159831099E-2</v>
      </c>
      <c r="K85" s="1">
        <f t="shared" si="2"/>
        <v>2.5739131295898661</v>
      </c>
      <c r="L85" s="1">
        <v>33.178837823909099</v>
      </c>
      <c r="M85" s="1">
        <v>0.171640816101337</v>
      </c>
      <c r="N85" s="1">
        <v>0.171640816101337</v>
      </c>
      <c r="O85" s="1">
        <v>0.29989871655376799</v>
      </c>
    </row>
    <row r="86" spans="1:15">
      <c r="A86" s="1" t="s">
        <v>105</v>
      </c>
      <c r="B86" s="1" t="s">
        <v>167</v>
      </c>
      <c r="C86" s="1">
        <v>150</v>
      </c>
      <c r="D86" s="1">
        <v>0</v>
      </c>
      <c r="E86" s="1">
        <v>0</v>
      </c>
      <c r="F86" s="1">
        <v>745</v>
      </c>
      <c r="G86" s="1">
        <v>3.4640650698634201</v>
      </c>
      <c r="H86" s="1">
        <v>6.0897007392242401E-2</v>
      </c>
      <c r="I86" s="1">
        <f t="shared" si="1"/>
        <v>3.6538204435345443</v>
      </c>
      <c r="J86" s="1">
        <v>4.5377289514936497E-2</v>
      </c>
      <c r="K86" s="1">
        <f t="shared" si="2"/>
        <v>2.72263737089619</v>
      </c>
      <c r="L86" s="1">
        <v>45.368270507220601</v>
      </c>
      <c r="M86" s="1">
        <v>7.63543558336017E-2</v>
      </c>
      <c r="N86" s="1">
        <v>7.6354355833601797E-2</v>
      </c>
      <c r="O86" s="1">
        <v>0.28729324848550702</v>
      </c>
    </row>
    <row r="87" spans="1:15">
      <c r="A87" s="1" t="s">
        <v>105</v>
      </c>
      <c r="B87" s="1" t="s">
        <v>168</v>
      </c>
      <c r="C87" s="1">
        <v>128</v>
      </c>
      <c r="D87" s="1">
        <v>0</v>
      </c>
      <c r="E87" s="1">
        <v>0</v>
      </c>
      <c r="F87" s="1">
        <v>635</v>
      </c>
      <c r="G87" s="1">
        <v>2.2358188598113098</v>
      </c>
      <c r="H87" s="1">
        <v>6.5590714881478399E-2</v>
      </c>
      <c r="I87" s="1">
        <f t="shared" si="1"/>
        <v>3.935442892888704</v>
      </c>
      <c r="J87" s="1">
        <v>5.2057802174292497E-2</v>
      </c>
      <c r="K87" s="1">
        <f t="shared" si="2"/>
        <v>3.12346813045755</v>
      </c>
      <c r="L87" s="1">
        <v>41.650103949738799</v>
      </c>
      <c r="M87" s="1">
        <v>5.3680991108914902E-2</v>
      </c>
      <c r="N87" s="1">
        <v>5.3680991108914902E-2</v>
      </c>
      <c r="O87" s="1">
        <v>0.25950168905017601</v>
      </c>
    </row>
    <row r="88" spans="1:15">
      <c r="A88" s="1" t="s">
        <v>105</v>
      </c>
      <c r="B88" s="1" t="s">
        <v>169</v>
      </c>
      <c r="C88" s="1">
        <v>100</v>
      </c>
      <c r="D88" s="1">
        <v>1</v>
      </c>
      <c r="E88" s="1">
        <v>1</v>
      </c>
      <c r="F88" s="1">
        <v>500</v>
      </c>
      <c r="G88" s="1">
        <v>2.1928098081693999</v>
      </c>
      <c r="H88" s="1">
        <v>7.3161324911287004E-2</v>
      </c>
      <c r="I88" s="1">
        <f t="shared" ref="I88:I134" si="3">H88*60</f>
        <v>4.3896794946772202</v>
      </c>
      <c r="J88" s="1">
        <v>5.3261478136696197E-2</v>
      </c>
      <c r="K88" s="1">
        <f t="shared" ref="K88:K134" si="4">J88*60</f>
        <v>3.1956886882017717</v>
      </c>
      <c r="L88" s="1">
        <v>36.427543757468399</v>
      </c>
      <c r="M88" s="1">
        <v>6.0196477225281597E-2</v>
      </c>
      <c r="N88" s="1">
        <v>5.9944507861997599E-2</v>
      </c>
      <c r="O88" s="1">
        <v>0.33955038567385898</v>
      </c>
    </row>
    <row r="89" spans="1:15">
      <c r="A89" s="1" t="s">
        <v>105</v>
      </c>
      <c r="B89" s="1" t="s">
        <v>170</v>
      </c>
      <c r="C89" s="1">
        <v>150</v>
      </c>
      <c r="D89" s="1">
        <v>0</v>
      </c>
      <c r="E89" s="1">
        <v>0</v>
      </c>
      <c r="F89" s="1">
        <v>745</v>
      </c>
      <c r="G89" s="1">
        <v>5.0480025801577302</v>
      </c>
      <c r="H89" s="1">
        <v>6.4182495205776305E-2</v>
      </c>
      <c r="I89" s="1">
        <f t="shared" si="3"/>
        <v>3.8509497123465781</v>
      </c>
      <c r="J89" s="1">
        <v>4.3698482115876701E-2</v>
      </c>
      <c r="K89" s="1">
        <f t="shared" si="4"/>
        <v>2.6219089269526021</v>
      </c>
      <c r="L89" s="1">
        <v>47.815958928303303</v>
      </c>
      <c r="M89" s="1">
        <v>0.10557150150908499</v>
      </c>
      <c r="N89" s="1">
        <v>0.10557150150908499</v>
      </c>
      <c r="O89" s="1">
        <v>0.27060116331432799</v>
      </c>
    </row>
    <row r="90" spans="1:15">
      <c r="A90" s="1" t="s">
        <v>105</v>
      </c>
      <c r="B90" s="1" t="s">
        <v>171</v>
      </c>
      <c r="C90" s="1">
        <v>113</v>
      </c>
      <c r="D90" s="1">
        <v>0</v>
      </c>
      <c r="E90" s="1">
        <v>0</v>
      </c>
      <c r="F90" s="1">
        <v>560</v>
      </c>
      <c r="G90" s="1">
        <v>7.4397969303090203</v>
      </c>
      <c r="H90" s="1">
        <v>7.3533284532764101E-2</v>
      </c>
      <c r="I90" s="1">
        <f t="shared" si="3"/>
        <v>4.4119970719658461</v>
      </c>
      <c r="J90" s="1">
        <v>6.1749963485052503E-2</v>
      </c>
      <c r="K90" s="1">
        <f t="shared" si="4"/>
        <v>3.7049978091031504</v>
      </c>
      <c r="L90" s="1">
        <v>41.1786393383478</v>
      </c>
      <c r="M90" s="1">
        <v>0.180671266701633</v>
      </c>
      <c r="N90" s="1">
        <v>0.180671266701633</v>
      </c>
      <c r="O90" s="1">
        <v>0.27991118459615399</v>
      </c>
    </row>
    <row r="91" spans="1:15">
      <c r="A91" s="1" t="s">
        <v>105</v>
      </c>
      <c r="B91" s="1" t="s">
        <v>172</v>
      </c>
      <c r="C91" s="1">
        <v>150</v>
      </c>
      <c r="D91" s="1">
        <v>0</v>
      </c>
      <c r="E91" s="1">
        <v>0</v>
      </c>
      <c r="F91" s="1">
        <v>745</v>
      </c>
      <c r="G91" s="1">
        <v>0.67919297374905596</v>
      </c>
      <c r="H91" s="1">
        <v>5.17951391247716E-2</v>
      </c>
      <c r="I91" s="1">
        <f t="shared" si="3"/>
        <v>3.1077083474862959</v>
      </c>
      <c r="J91" s="1">
        <v>3.7734765364625701E-2</v>
      </c>
      <c r="K91" s="1">
        <f t="shared" si="4"/>
        <v>2.264085921877542</v>
      </c>
      <c r="L91" s="1">
        <v>38.5873786479548</v>
      </c>
      <c r="M91" s="1">
        <v>1.7601428175402899E-2</v>
      </c>
      <c r="N91" s="1">
        <v>1.7601428175402899E-2</v>
      </c>
      <c r="O91" s="1">
        <v>0.32529134593945502</v>
      </c>
    </row>
    <row r="92" spans="1:15">
      <c r="A92" s="1" t="s">
        <v>105</v>
      </c>
      <c r="B92" s="1" t="s">
        <v>173</v>
      </c>
      <c r="C92" s="1">
        <v>130</v>
      </c>
      <c r="D92" s="1">
        <v>2</v>
      </c>
      <c r="E92" s="1">
        <v>1</v>
      </c>
      <c r="F92" s="1">
        <v>655</v>
      </c>
      <c r="G92" s="1">
        <v>10.677337131263901</v>
      </c>
      <c r="H92" s="1">
        <v>7.9902152781165095E-2</v>
      </c>
      <c r="I92" s="1">
        <f t="shared" si="3"/>
        <v>4.7941291668699053</v>
      </c>
      <c r="J92" s="1">
        <v>6.2385029049547298E-2</v>
      </c>
      <c r="K92" s="1">
        <f t="shared" si="4"/>
        <v>3.7431017429728377</v>
      </c>
      <c r="L92" s="1">
        <v>52.028729315620701</v>
      </c>
      <c r="M92" s="1">
        <v>0.205220025007572</v>
      </c>
      <c r="N92" s="1">
        <v>0.204015505159717</v>
      </c>
      <c r="O92" s="1">
        <v>0.248028621742374</v>
      </c>
    </row>
    <row r="93" spans="1:15">
      <c r="A93" s="1" t="s">
        <v>105</v>
      </c>
      <c r="B93" s="1" t="s">
        <v>174</v>
      </c>
      <c r="C93" s="1">
        <v>150</v>
      </c>
      <c r="D93" s="1">
        <v>0</v>
      </c>
      <c r="E93" s="1">
        <v>0</v>
      </c>
      <c r="F93" s="1">
        <v>745</v>
      </c>
      <c r="G93" s="1">
        <v>5.5461638878931998</v>
      </c>
      <c r="H93" s="1">
        <v>5.25712176907598E-2</v>
      </c>
      <c r="I93" s="1">
        <f t="shared" si="3"/>
        <v>3.1542730614455881</v>
      </c>
      <c r="J93" s="1">
        <v>4.1297264638905901E-2</v>
      </c>
      <c r="K93" s="1">
        <f t="shared" si="4"/>
        <v>2.4778358783343539</v>
      </c>
      <c r="L93" s="1">
        <v>39.165557179616101</v>
      </c>
      <c r="M93" s="1">
        <v>0.141608195753684</v>
      </c>
      <c r="N93" s="1">
        <v>0.141608195753684</v>
      </c>
      <c r="O93" s="1">
        <v>0.241074852313828</v>
      </c>
    </row>
    <row r="94" spans="1:15">
      <c r="A94" s="1" t="s">
        <v>105</v>
      </c>
      <c r="B94" s="1" t="s">
        <v>175</v>
      </c>
      <c r="C94" s="1">
        <v>140</v>
      </c>
      <c r="D94" s="1">
        <v>1</v>
      </c>
      <c r="E94" s="1">
        <v>1</v>
      </c>
      <c r="F94" s="1">
        <v>700</v>
      </c>
      <c r="G94" s="1">
        <v>7.2107774309736996</v>
      </c>
      <c r="H94" s="1">
        <v>7.1622829434208404E-2</v>
      </c>
      <c r="I94" s="1">
        <f t="shared" si="3"/>
        <v>4.2973697660525039</v>
      </c>
      <c r="J94" s="1">
        <v>5.9995620209964497E-2</v>
      </c>
      <c r="K94" s="1">
        <f t="shared" si="4"/>
        <v>3.5997372125978697</v>
      </c>
      <c r="L94" s="1">
        <v>50.365370373193301</v>
      </c>
      <c r="M94" s="1">
        <v>0.143169351829319</v>
      </c>
      <c r="N94" s="1">
        <v>0.14382440203844701</v>
      </c>
      <c r="O94" s="1">
        <v>0.27730736799300598</v>
      </c>
    </row>
    <row r="95" spans="1:15">
      <c r="A95" s="1" t="s">
        <v>105</v>
      </c>
      <c r="B95" s="1" t="s">
        <v>176</v>
      </c>
      <c r="C95" s="1">
        <v>150</v>
      </c>
      <c r="D95" s="1">
        <v>0</v>
      </c>
      <c r="E95" s="1">
        <v>0</v>
      </c>
      <c r="F95" s="1">
        <v>745</v>
      </c>
      <c r="G95" s="1">
        <v>1.75625683356855</v>
      </c>
      <c r="H95" s="1">
        <v>6.03255865097422E-2</v>
      </c>
      <c r="I95" s="1">
        <f t="shared" si="3"/>
        <v>3.6195351905845321</v>
      </c>
      <c r="J95" s="1">
        <v>5.06976458912324E-2</v>
      </c>
      <c r="K95" s="1">
        <f t="shared" si="4"/>
        <v>3.0418587534739441</v>
      </c>
      <c r="L95" s="1">
        <v>44.942561949757902</v>
      </c>
      <c r="M95" s="1">
        <v>3.9077808593375202E-2</v>
      </c>
      <c r="N95" s="1">
        <v>3.9077808593375202E-2</v>
      </c>
      <c r="O95" s="1">
        <v>0.30036736137997799</v>
      </c>
    </row>
    <row r="96" spans="1:15">
      <c r="A96" s="1" t="s">
        <v>105</v>
      </c>
      <c r="B96" s="1" t="s">
        <v>177</v>
      </c>
      <c r="C96" s="1">
        <v>150</v>
      </c>
      <c r="D96" s="1">
        <v>0</v>
      </c>
      <c r="E96" s="1">
        <v>0</v>
      </c>
      <c r="F96" s="1">
        <v>745</v>
      </c>
      <c r="G96" s="1">
        <v>11.712456236599399</v>
      </c>
      <c r="H96" s="1">
        <v>6.4798587784005698E-2</v>
      </c>
      <c r="I96" s="1">
        <f t="shared" si="3"/>
        <v>3.8879152670403418</v>
      </c>
      <c r="J96" s="1">
        <v>5.2184886185729099E-2</v>
      </c>
      <c r="K96" s="1">
        <f t="shared" si="4"/>
        <v>3.1310931711437457</v>
      </c>
      <c r="L96" s="1">
        <v>48.274947899084303</v>
      </c>
      <c r="M96" s="1">
        <v>0.24261975924000101</v>
      </c>
      <c r="N96" s="1">
        <v>0.24261975924000101</v>
      </c>
      <c r="O96" s="1">
        <v>0.27413783184966001</v>
      </c>
    </row>
    <row r="97" spans="1:15">
      <c r="A97" s="1" t="s">
        <v>105</v>
      </c>
      <c r="B97" s="1" t="s">
        <v>178</v>
      </c>
      <c r="C97" s="1">
        <v>148</v>
      </c>
      <c r="D97" s="1">
        <v>2</v>
      </c>
      <c r="E97" s="1">
        <v>1</v>
      </c>
      <c r="F97" s="1">
        <v>745</v>
      </c>
      <c r="G97" s="1">
        <v>2.5222565317646701</v>
      </c>
      <c r="H97" s="1">
        <v>6.0355331320378999E-2</v>
      </c>
      <c r="I97" s="1">
        <f t="shared" si="3"/>
        <v>3.6213198792227401</v>
      </c>
      <c r="J97" s="1">
        <v>5.0165527957523097E-2</v>
      </c>
      <c r="K97" s="1">
        <f t="shared" si="4"/>
        <v>3.009931677451386</v>
      </c>
      <c r="L97" s="1">
        <v>44.683155783418201</v>
      </c>
      <c r="M97" s="1">
        <v>5.64475916604949E-2</v>
      </c>
      <c r="N97" s="1">
        <v>5.6094120655168597E-2</v>
      </c>
      <c r="O97" s="1">
        <v>0.31733429108963701</v>
      </c>
    </row>
    <row r="98" spans="1:15">
      <c r="A98" s="1" t="s">
        <v>105</v>
      </c>
      <c r="B98" s="1" t="s">
        <v>179</v>
      </c>
      <c r="C98" s="1">
        <v>150</v>
      </c>
      <c r="D98" s="1">
        <v>0</v>
      </c>
      <c r="E98" s="1">
        <v>0</v>
      </c>
      <c r="F98" s="1">
        <v>745</v>
      </c>
      <c r="G98" s="1">
        <v>13.397675412636801</v>
      </c>
      <c r="H98" s="1">
        <v>5.2204854703656003E-2</v>
      </c>
      <c r="I98" s="1">
        <f t="shared" si="3"/>
        <v>3.1322912822193603</v>
      </c>
      <c r="J98" s="1">
        <v>4.0752149870512198E-2</v>
      </c>
      <c r="K98" s="1">
        <f t="shared" si="4"/>
        <v>2.4451289922307318</v>
      </c>
      <c r="L98" s="1">
        <v>38.892616754223702</v>
      </c>
      <c r="M98" s="1">
        <v>0.34447863195478701</v>
      </c>
      <c r="N98" s="1">
        <v>0.34447863195478701</v>
      </c>
      <c r="O98" s="1">
        <v>0.282471477122965</v>
      </c>
    </row>
    <row r="99" spans="1:15">
      <c r="A99" s="1" t="s">
        <v>105</v>
      </c>
      <c r="B99" s="1" t="s">
        <v>180</v>
      </c>
      <c r="C99" s="1">
        <v>150</v>
      </c>
      <c r="D99" s="1">
        <v>0</v>
      </c>
      <c r="E99" s="1">
        <v>0</v>
      </c>
      <c r="F99" s="1">
        <v>745</v>
      </c>
      <c r="G99" s="1">
        <v>3.1250634176883101</v>
      </c>
      <c r="H99" s="1">
        <v>4.0721685898491199E-2</v>
      </c>
      <c r="I99" s="1">
        <f t="shared" si="3"/>
        <v>2.4433011539094718</v>
      </c>
      <c r="J99" s="1">
        <v>3.1563921978665498E-2</v>
      </c>
      <c r="K99" s="1">
        <f t="shared" si="4"/>
        <v>1.8938353187199299</v>
      </c>
      <c r="L99" s="1">
        <v>30.337655994375901</v>
      </c>
      <c r="M99" s="1">
        <v>0.103009389330132</v>
      </c>
      <c r="N99" s="1">
        <v>0.103009389330132</v>
      </c>
      <c r="O99" s="1">
        <v>0.29042154609379001</v>
      </c>
    </row>
    <row r="100" spans="1:15">
      <c r="A100" s="1" t="s">
        <v>105</v>
      </c>
      <c r="B100" s="1" t="s">
        <v>181</v>
      </c>
      <c r="C100" s="1">
        <v>123</v>
      </c>
      <c r="D100" s="1">
        <v>0</v>
      </c>
      <c r="E100" s="1">
        <v>0</v>
      </c>
      <c r="F100" s="1">
        <v>610</v>
      </c>
      <c r="G100" s="1">
        <v>21.626955470766202</v>
      </c>
      <c r="H100" s="1">
        <v>8.1221966517173699E-2</v>
      </c>
      <c r="I100" s="1">
        <f t="shared" si="3"/>
        <v>4.8733179910304223</v>
      </c>
      <c r="J100" s="1">
        <v>6.7654178183068306E-2</v>
      </c>
      <c r="K100" s="1">
        <f t="shared" si="4"/>
        <v>4.059250690984098</v>
      </c>
      <c r="L100" s="1">
        <v>49.545399575475898</v>
      </c>
      <c r="M100" s="1">
        <v>0.436507842424811</v>
      </c>
      <c r="N100" s="1">
        <v>0.436507842424812</v>
      </c>
      <c r="O100" s="1">
        <v>0.24743693751468601</v>
      </c>
    </row>
    <row r="101" spans="1:15">
      <c r="A101" s="1" t="s">
        <v>105</v>
      </c>
      <c r="B101" s="1" t="s">
        <v>182</v>
      </c>
      <c r="C101" s="1">
        <v>149</v>
      </c>
      <c r="D101" s="1">
        <v>0</v>
      </c>
      <c r="E101" s="1">
        <v>0</v>
      </c>
      <c r="F101" s="1">
        <v>740</v>
      </c>
      <c r="G101" s="1">
        <v>12.226835823386001</v>
      </c>
      <c r="H101" s="1">
        <v>5.7796139727211399E-2</v>
      </c>
      <c r="I101" s="1">
        <f t="shared" si="3"/>
        <v>3.4677683836326838</v>
      </c>
      <c r="J101" s="1">
        <v>4.2696558620057903E-2</v>
      </c>
      <c r="K101" s="1">
        <f t="shared" si="4"/>
        <v>2.561793517203474</v>
      </c>
      <c r="L101" s="1">
        <v>42.7691433981364</v>
      </c>
      <c r="M101" s="1">
        <v>0.28587983887278001</v>
      </c>
      <c r="N101" s="1">
        <v>0.28587983887278001</v>
      </c>
      <c r="O101" s="1">
        <v>0.27225083773395897</v>
      </c>
    </row>
    <row r="102" spans="1:15">
      <c r="A102" s="1" t="s">
        <v>105</v>
      </c>
      <c r="B102" s="1" t="s">
        <v>183</v>
      </c>
      <c r="C102" s="1">
        <v>150</v>
      </c>
      <c r="D102" s="1">
        <v>0</v>
      </c>
      <c r="E102" s="1">
        <v>0</v>
      </c>
      <c r="F102" s="1">
        <v>745</v>
      </c>
      <c r="G102" s="1">
        <v>7.5739443232869101</v>
      </c>
      <c r="H102" s="1">
        <v>5.5603991903238198E-2</v>
      </c>
      <c r="I102" s="1">
        <f t="shared" si="3"/>
        <v>3.336239514194292</v>
      </c>
      <c r="J102" s="1">
        <v>4.8300133545022397E-2</v>
      </c>
      <c r="K102" s="1">
        <f t="shared" si="4"/>
        <v>2.8980080127013439</v>
      </c>
      <c r="L102" s="1">
        <v>41.4249739679124</v>
      </c>
      <c r="M102" s="1">
        <v>0.182835222278078</v>
      </c>
      <c r="N102" s="1">
        <v>0.182835222278078</v>
      </c>
      <c r="O102" s="1">
        <v>0.27233940135912799</v>
      </c>
    </row>
    <row r="103" spans="1:15">
      <c r="A103" s="1" t="s">
        <v>105</v>
      </c>
      <c r="B103" s="1" t="s">
        <v>184</v>
      </c>
      <c r="C103" s="1">
        <v>150</v>
      </c>
      <c r="D103" s="1">
        <v>0</v>
      </c>
      <c r="E103" s="1">
        <v>0</v>
      </c>
      <c r="F103" s="1">
        <v>745</v>
      </c>
      <c r="G103" s="1">
        <v>2.0396481843780498</v>
      </c>
      <c r="H103" s="1">
        <v>7.3946679748362706E-2</v>
      </c>
      <c r="I103" s="1">
        <f t="shared" si="3"/>
        <v>4.4368007849017621</v>
      </c>
      <c r="J103" s="1">
        <v>6.3575973840176103E-2</v>
      </c>
      <c r="K103" s="1">
        <f t="shared" si="4"/>
        <v>3.8145584304105662</v>
      </c>
      <c r="L103" s="1">
        <v>55.090276412530201</v>
      </c>
      <c r="M103" s="1">
        <v>3.7023742068466599E-2</v>
      </c>
      <c r="N103" s="1">
        <v>3.7023742068466599E-2</v>
      </c>
      <c r="O103" s="1">
        <v>0.25694010005777601</v>
      </c>
    </row>
    <row r="104" spans="1:15">
      <c r="A104" s="1" t="s">
        <v>105</v>
      </c>
      <c r="B104" s="1" t="s">
        <v>185</v>
      </c>
      <c r="C104" s="1">
        <v>125</v>
      </c>
      <c r="D104" s="1">
        <v>0</v>
      </c>
      <c r="E104" s="1">
        <v>0</v>
      </c>
      <c r="F104" s="1">
        <v>620</v>
      </c>
      <c r="G104" s="1">
        <v>3.1890897336919801</v>
      </c>
      <c r="H104" s="1">
        <v>6.3243889999682695E-2</v>
      </c>
      <c r="I104" s="1">
        <f t="shared" si="3"/>
        <v>3.7946333999809618</v>
      </c>
      <c r="J104" s="1">
        <v>5.0218924284201702E-2</v>
      </c>
      <c r="K104" s="1">
        <f t="shared" si="4"/>
        <v>3.0131354570521021</v>
      </c>
      <c r="L104" s="1">
        <v>39.211211799803202</v>
      </c>
      <c r="M104" s="1">
        <v>8.1331068011215604E-2</v>
      </c>
      <c r="N104" s="1">
        <v>8.1331068011215604E-2</v>
      </c>
      <c r="O104" s="1">
        <v>0.24497790983321599</v>
      </c>
    </row>
    <row r="105" spans="1:15">
      <c r="A105" s="1" t="s">
        <v>105</v>
      </c>
      <c r="B105" s="1" t="s">
        <v>186</v>
      </c>
      <c r="C105" s="1">
        <v>150</v>
      </c>
      <c r="D105" s="1">
        <v>0</v>
      </c>
      <c r="E105" s="1">
        <v>0</v>
      </c>
      <c r="F105" s="1">
        <v>745</v>
      </c>
      <c r="G105" s="1">
        <v>1.3766588152254799</v>
      </c>
      <c r="H105" s="1">
        <v>6.2995542542671701E-2</v>
      </c>
      <c r="I105" s="1">
        <f t="shared" si="3"/>
        <v>3.7797325525603021</v>
      </c>
      <c r="J105" s="1">
        <v>5.3216872392176998E-2</v>
      </c>
      <c r="K105" s="1">
        <f t="shared" si="4"/>
        <v>3.1930123435306199</v>
      </c>
      <c r="L105" s="1">
        <v>46.931679194290403</v>
      </c>
      <c r="M105" s="1">
        <v>2.9333252908473901E-2</v>
      </c>
      <c r="N105" s="1">
        <v>2.9333252908473901E-2</v>
      </c>
      <c r="O105" s="1">
        <v>0.33905285904221999</v>
      </c>
    </row>
    <row r="106" spans="1:15">
      <c r="A106" s="1" t="s">
        <v>105</v>
      </c>
      <c r="B106" s="1" t="s">
        <v>187</v>
      </c>
      <c r="C106" s="1">
        <v>150</v>
      </c>
      <c r="D106" s="1">
        <v>0</v>
      </c>
      <c r="E106" s="1">
        <v>0</v>
      </c>
      <c r="F106" s="1">
        <v>745</v>
      </c>
      <c r="G106" s="1">
        <v>8.7780385490945498</v>
      </c>
      <c r="H106" s="1">
        <v>6.8349212935751205E-2</v>
      </c>
      <c r="I106" s="1">
        <f t="shared" si="3"/>
        <v>4.1009527761450721</v>
      </c>
      <c r="J106" s="1">
        <v>5.2713533503373801E-2</v>
      </c>
      <c r="K106" s="1">
        <f t="shared" si="4"/>
        <v>3.162812010202428</v>
      </c>
      <c r="L106" s="1">
        <v>50.9201636371346</v>
      </c>
      <c r="M106" s="1">
        <v>0.17238826276459501</v>
      </c>
      <c r="N106" s="1">
        <v>0.17238826276459501</v>
      </c>
      <c r="O106" s="1">
        <v>0.30161522678811298</v>
      </c>
    </row>
    <row r="107" spans="1:15">
      <c r="A107" s="1" t="s">
        <v>105</v>
      </c>
      <c r="B107" s="1" t="s">
        <v>188</v>
      </c>
      <c r="C107" s="1">
        <v>150</v>
      </c>
      <c r="D107" s="1">
        <v>0</v>
      </c>
      <c r="E107" s="1">
        <v>0</v>
      </c>
      <c r="F107" s="1">
        <v>745</v>
      </c>
      <c r="G107" s="1">
        <v>11.575411019980899</v>
      </c>
      <c r="H107" s="1">
        <v>4.7045975080754698E-2</v>
      </c>
      <c r="I107" s="1">
        <f t="shared" si="3"/>
        <v>2.8227585048452819</v>
      </c>
      <c r="J107" s="1">
        <v>3.1979079769942201E-2</v>
      </c>
      <c r="K107" s="1">
        <f t="shared" si="4"/>
        <v>1.9187447861965321</v>
      </c>
      <c r="L107" s="1">
        <v>35.049251435162297</v>
      </c>
      <c r="M107" s="1">
        <v>0.33026129078374999</v>
      </c>
      <c r="N107" s="1">
        <v>0.33026129078374999</v>
      </c>
      <c r="O107" s="1">
        <v>0.28411182656162598</v>
      </c>
    </row>
    <row r="108" spans="1:15">
      <c r="A108" s="1" t="s">
        <v>105</v>
      </c>
      <c r="B108" s="1" t="s">
        <v>189</v>
      </c>
      <c r="C108" s="1">
        <v>143</v>
      </c>
      <c r="D108" s="1">
        <v>2</v>
      </c>
      <c r="E108" s="1">
        <v>1</v>
      </c>
      <c r="F108" s="1">
        <v>720</v>
      </c>
      <c r="G108" s="1">
        <v>7.6496056332466003</v>
      </c>
      <c r="H108" s="1">
        <v>6.7718892662328306E-2</v>
      </c>
      <c r="I108" s="1">
        <f t="shared" si="3"/>
        <v>4.0631335597396987</v>
      </c>
      <c r="J108" s="1">
        <v>4.9012015058529097E-2</v>
      </c>
      <c r="K108" s="1">
        <f t="shared" si="4"/>
        <v>2.9407209035117456</v>
      </c>
      <c r="L108" s="1">
        <v>49.029408659658699</v>
      </c>
      <c r="M108" s="1">
        <v>0.15602076064891801</v>
      </c>
      <c r="N108" s="1">
        <v>0.156890519775264</v>
      </c>
      <c r="O108" s="1">
        <v>0.318989434879559</v>
      </c>
    </row>
    <row r="109" spans="1:15">
      <c r="A109" s="1" t="s">
        <v>105</v>
      </c>
      <c r="B109" s="1" t="s">
        <v>190</v>
      </c>
      <c r="C109" s="1">
        <v>80</v>
      </c>
      <c r="D109" s="1">
        <v>0</v>
      </c>
      <c r="E109" s="1">
        <v>0</v>
      </c>
      <c r="F109" s="1">
        <v>395</v>
      </c>
      <c r="G109" s="1">
        <v>23.834667043089102</v>
      </c>
      <c r="H109" s="1">
        <v>7.96914076206936E-2</v>
      </c>
      <c r="I109" s="1">
        <f t="shared" si="3"/>
        <v>4.781484457241616</v>
      </c>
      <c r="J109" s="1">
        <v>6.2165025563320098E-2</v>
      </c>
      <c r="K109" s="1">
        <f t="shared" si="4"/>
        <v>3.7299015337992056</v>
      </c>
      <c r="L109" s="1">
        <v>31.478106010173899</v>
      </c>
      <c r="M109" s="1">
        <v>0.75718237416779599</v>
      </c>
      <c r="N109" s="1">
        <v>0.75718237416779699</v>
      </c>
      <c r="O109" s="1">
        <v>0.21182687242703699</v>
      </c>
    </row>
    <row r="110" spans="1:15">
      <c r="A110" s="1" t="s">
        <v>105</v>
      </c>
      <c r="B110" s="1" t="s">
        <v>191</v>
      </c>
      <c r="C110" s="1">
        <v>93</v>
      </c>
      <c r="D110" s="1">
        <v>1</v>
      </c>
      <c r="E110" s="1">
        <v>1</v>
      </c>
      <c r="F110" s="1">
        <v>465</v>
      </c>
      <c r="G110" s="1">
        <v>12.7740686119341</v>
      </c>
      <c r="H110" s="1">
        <v>7.7252647331702104E-2</v>
      </c>
      <c r="I110" s="1">
        <f t="shared" si="3"/>
        <v>4.6351588399021262</v>
      </c>
      <c r="J110" s="1">
        <v>6.2567212453138094E-2</v>
      </c>
      <c r="K110" s="1">
        <f t="shared" si="4"/>
        <v>3.7540327471882855</v>
      </c>
      <c r="L110" s="1">
        <v>35.712485230810202</v>
      </c>
      <c r="M110" s="1">
        <v>0.35769195365080703</v>
      </c>
      <c r="N110" s="1">
        <v>0.35560095664461</v>
      </c>
      <c r="O110" s="1">
        <v>0.25300963088282002</v>
      </c>
    </row>
    <row r="111" spans="1:15">
      <c r="A111" s="1" t="s">
        <v>105</v>
      </c>
      <c r="B111" s="1" t="s">
        <v>192</v>
      </c>
      <c r="C111" s="1">
        <v>149</v>
      </c>
      <c r="D111" s="1">
        <v>1</v>
      </c>
      <c r="E111" s="1">
        <v>1</v>
      </c>
      <c r="F111" s="1">
        <v>745</v>
      </c>
      <c r="G111" s="1">
        <v>3.1540982339775598</v>
      </c>
      <c r="H111" s="1">
        <v>4.8468973186052103E-2</v>
      </c>
      <c r="I111" s="1">
        <f t="shared" si="3"/>
        <v>2.908138391163126</v>
      </c>
      <c r="J111" s="1">
        <v>3.95620996817782E-2</v>
      </c>
      <c r="K111" s="1">
        <f t="shared" si="4"/>
        <v>2.3737259809066922</v>
      </c>
      <c r="L111" s="1">
        <v>36.342863167408098</v>
      </c>
      <c r="M111" s="1">
        <v>8.6787279787194097E-2</v>
      </c>
      <c r="N111" s="1">
        <v>8.7348433985108498E-2</v>
      </c>
      <c r="O111" s="1">
        <v>0.31136592922184803</v>
      </c>
    </row>
    <row r="112" spans="1:15">
      <c r="A112" s="1" t="s">
        <v>105</v>
      </c>
      <c r="B112" s="1" t="s">
        <v>193</v>
      </c>
      <c r="C112" s="1">
        <v>147</v>
      </c>
      <c r="D112" s="1">
        <v>0</v>
      </c>
      <c r="E112" s="1">
        <v>0</v>
      </c>
      <c r="F112" s="1">
        <v>730</v>
      </c>
      <c r="G112" s="1">
        <v>9.5168055331772106</v>
      </c>
      <c r="H112" s="1">
        <v>4.3669789626275199E-2</v>
      </c>
      <c r="I112" s="1">
        <f t="shared" si="3"/>
        <v>2.6201873775765119</v>
      </c>
      <c r="J112" s="1">
        <v>2.9897024202729799E-2</v>
      </c>
      <c r="K112" s="1">
        <f t="shared" si="4"/>
        <v>1.7938214521637881</v>
      </c>
      <c r="L112" s="1">
        <v>31.8789464271809</v>
      </c>
      <c r="M112" s="1">
        <v>0.29852948731903201</v>
      </c>
      <c r="N112" s="1">
        <v>0.29852948731903201</v>
      </c>
      <c r="O112" s="1">
        <v>0.29466620737371801</v>
      </c>
    </row>
    <row r="113" spans="1:15">
      <c r="A113" s="1" t="s">
        <v>105</v>
      </c>
      <c r="B113" s="1" t="s">
        <v>194</v>
      </c>
      <c r="C113" s="1">
        <v>146</v>
      </c>
      <c r="D113" s="1">
        <v>0</v>
      </c>
      <c r="E113" s="1">
        <v>0</v>
      </c>
      <c r="F113" s="1">
        <v>725</v>
      </c>
      <c r="G113" s="1">
        <v>6.7285596870274196</v>
      </c>
      <c r="H113" s="1">
        <v>6.6184261541896494E-2</v>
      </c>
      <c r="I113" s="1">
        <f t="shared" si="3"/>
        <v>3.9710556925137896</v>
      </c>
      <c r="J113" s="1">
        <v>5.3196545583902501E-2</v>
      </c>
      <c r="K113" s="1">
        <f t="shared" si="4"/>
        <v>3.19179273503415</v>
      </c>
      <c r="L113" s="1">
        <v>47.983589617874898</v>
      </c>
      <c r="M113" s="1">
        <v>0.14022626778470201</v>
      </c>
      <c r="N113" s="1">
        <v>0.14022626778470201</v>
      </c>
      <c r="O113" s="1">
        <v>0.27683013989094601</v>
      </c>
    </row>
    <row r="114" spans="1:15">
      <c r="A114" s="1" t="s">
        <v>105</v>
      </c>
      <c r="B114" s="1" t="s">
        <v>195</v>
      </c>
      <c r="C114" s="1">
        <v>145</v>
      </c>
      <c r="D114" s="1">
        <v>0</v>
      </c>
      <c r="E114" s="1">
        <v>0</v>
      </c>
      <c r="F114" s="1">
        <v>720</v>
      </c>
      <c r="G114" s="1">
        <v>11.0680817519657</v>
      </c>
      <c r="H114" s="1">
        <v>6.7760064075732304E-2</v>
      </c>
      <c r="I114" s="1">
        <f t="shared" si="3"/>
        <v>4.0656038445439382</v>
      </c>
      <c r="J114" s="1">
        <v>4.85350919980546E-2</v>
      </c>
      <c r="K114" s="1">
        <f t="shared" si="4"/>
        <v>2.9121055198832759</v>
      </c>
      <c r="L114" s="1">
        <v>48.787246134527301</v>
      </c>
      <c r="M114" s="1">
        <v>0.22686424483657699</v>
      </c>
      <c r="N114" s="1">
        <v>0.22686424483657699</v>
      </c>
      <c r="O114" s="1">
        <v>0.36772583150552701</v>
      </c>
    </row>
    <row r="115" spans="1:15">
      <c r="A115" s="1" t="s">
        <v>105</v>
      </c>
      <c r="B115" s="1" t="s">
        <v>196</v>
      </c>
      <c r="C115" s="1">
        <v>138</v>
      </c>
      <c r="D115" s="1">
        <v>1</v>
      </c>
      <c r="E115" s="1">
        <v>1</v>
      </c>
      <c r="F115" s="1">
        <v>690</v>
      </c>
      <c r="G115" s="1">
        <v>16.376274102800402</v>
      </c>
      <c r="H115" s="1">
        <v>7.0722946326491801E-2</v>
      </c>
      <c r="I115" s="1">
        <f t="shared" si="3"/>
        <v>4.2433767795895081</v>
      </c>
      <c r="J115" s="1">
        <v>5.3433573967805501E-2</v>
      </c>
      <c r="K115" s="1">
        <f t="shared" si="4"/>
        <v>3.2060144380683302</v>
      </c>
      <c r="L115" s="1">
        <v>48.527663004428</v>
      </c>
      <c r="M115" s="1">
        <v>0.33746265715095602</v>
      </c>
      <c r="N115" s="1">
        <v>0.33558741280661802</v>
      </c>
      <c r="O115" s="1">
        <v>0.21572635487522501</v>
      </c>
    </row>
    <row r="116" spans="1:15">
      <c r="A116" s="1" t="s">
        <v>105</v>
      </c>
      <c r="B116" s="1" t="s">
        <v>197</v>
      </c>
      <c r="C116" s="1">
        <v>84</v>
      </c>
      <c r="D116" s="1">
        <v>0</v>
      </c>
      <c r="E116" s="1">
        <v>0</v>
      </c>
      <c r="F116" s="1">
        <v>415</v>
      </c>
      <c r="G116" s="1">
        <v>22.454835967770499</v>
      </c>
      <c r="H116" s="1">
        <v>0.10088575849416601</v>
      </c>
      <c r="I116" s="1">
        <f t="shared" si="3"/>
        <v>6.0531455096499602</v>
      </c>
      <c r="J116" s="1">
        <v>8.3752718157775199E-2</v>
      </c>
      <c r="K116" s="1">
        <f t="shared" si="4"/>
        <v>5.0251630894665116</v>
      </c>
      <c r="L116" s="1">
        <v>41.867589775078997</v>
      </c>
      <c r="M116" s="1">
        <v>0.53632979802282299</v>
      </c>
      <c r="N116" s="1">
        <v>0.53632979802282299</v>
      </c>
      <c r="O116" s="1">
        <v>0.20203290661348</v>
      </c>
    </row>
    <row r="117" spans="1:15">
      <c r="A117" s="1" t="s">
        <v>105</v>
      </c>
      <c r="B117" s="1" t="s">
        <v>198</v>
      </c>
      <c r="C117" s="1">
        <v>106</v>
      </c>
      <c r="D117" s="1">
        <v>0</v>
      </c>
      <c r="E117" s="1">
        <v>0</v>
      </c>
      <c r="F117" s="1">
        <v>525</v>
      </c>
      <c r="G117" s="1">
        <v>5.3915228243462296</v>
      </c>
      <c r="H117" s="1">
        <v>6.36830032881672E-2</v>
      </c>
      <c r="I117" s="1">
        <f t="shared" si="3"/>
        <v>3.8209801972900319</v>
      </c>
      <c r="J117" s="1">
        <v>4.8639326649768298E-2</v>
      </c>
      <c r="K117" s="1">
        <f t="shared" si="4"/>
        <v>2.9183595989860978</v>
      </c>
      <c r="L117" s="1">
        <v>33.433576726287797</v>
      </c>
      <c r="M117" s="1">
        <v>0.161260725063467</v>
      </c>
      <c r="N117" s="1">
        <v>0.161260725063467</v>
      </c>
      <c r="O117" s="1">
        <v>0.254871409825291</v>
      </c>
    </row>
    <row r="118" spans="1:15">
      <c r="A118" s="1" t="s">
        <v>105</v>
      </c>
      <c r="B118" s="1" t="s">
        <v>199</v>
      </c>
      <c r="C118" s="1">
        <v>86</v>
      </c>
      <c r="D118" s="1">
        <v>1</v>
      </c>
      <c r="E118" s="1">
        <v>1</v>
      </c>
      <c r="F118" s="1">
        <v>430</v>
      </c>
      <c r="G118" s="1">
        <v>7.9364378403612603</v>
      </c>
      <c r="H118" s="1">
        <v>0.10121628773732699</v>
      </c>
      <c r="I118" s="1">
        <f t="shared" si="3"/>
        <v>6.0729772642396194</v>
      </c>
      <c r="J118" s="1">
        <v>8.0971423726930905E-2</v>
      </c>
      <c r="K118" s="1">
        <f t="shared" si="4"/>
        <v>4.8582854236158539</v>
      </c>
      <c r="L118" s="1">
        <v>43.5044400214611</v>
      </c>
      <c r="M118" s="1">
        <v>0.18242822655448801</v>
      </c>
      <c r="N118" s="1">
        <v>0.18235041611864999</v>
      </c>
      <c r="O118" s="1">
        <v>0.28950899111816902</v>
      </c>
    </row>
    <row r="119" spans="1:15">
      <c r="A119" s="1" t="s">
        <v>105</v>
      </c>
      <c r="B119" s="1" t="s">
        <v>200</v>
      </c>
      <c r="C119" s="1">
        <v>132</v>
      </c>
      <c r="D119" s="1">
        <v>0</v>
      </c>
      <c r="E119" s="1">
        <v>0</v>
      </c>
      <c r="F119" s="1">
        <v>655</v>
      </c>
      <c r="G119" s="1">
        <v>2.2723980958881</v>
      </c>
      <c r="H119" s="1">
        <v>5.9455808566575202E-2</v>
      </c>
      <c r="I119" s="1">
        <f t="shared" si="3"/>
        <v>3.5673485139945122</v>
      </c>
      <c r="J119" s="1">
        <v>4.2333807628456399E-2</v>
      </c>
      <c r="K119" s="1">
        <f t="shared" si="4"/>
        <v>2.5400284577073839</v>
      </c>
      <c r="L119" s="1">
        <v>38.943554611106798</v>
      </c>
      <c r="M119" s="1">
        <v>5.8351070378152098E-2</v>
      </c>
      <c r="N119" s="1">
        <v>5.8351070378152098E-2</v>
      </c>
      <c r="O119" s="1">
        <v>0.28055984199807998</v>
      </c>
    </row>
    <row r="120" spans="1:15">
      <c r="A120" s="1" t="s">
        <v>105</v>
      </c>
      <c r="B120" s="1" t="s">
        <v>201</v>
      </c>
      <c r="C120" s="1">
        <v>131</v>
      </c>
      <c r="D120" s="1">
        <v>0</v>
      </c>
      <c r="E120" s="1">
        <v>0</v>
      </c>
      <c r="F120" s="1">
        <v>650</v>
      </c>
      <c r="G120" s="1">
        <v>3.3925304869844899</v>
      </c>
      <c r="H120" s="1">
        <v>6.5246204222095594E-2</v>
      </c>
      <c r="I120" s="1">
        <f t="shared" si="3"/>
        <v>3.9147722533257356</v>
      </c>
      <c r="J120" s="1">
        <v>4.5952265034065097E-2</v>
      </c>
      <c r="K120" s="1">
        <f t="shared" si="4"/>
        <v>2.7571359020439057</v>
      </c>
      <c r="L120" s="1">
        <v>42.410032744362098</v>
      </c>
      <c r="M120" s="1">
        <v>7.9993583297468404E-2</v>
      </c>
      <c r="N120" s="1">
        <v>7.9993583297468404E-2</v>
      </c>
      <c r="O120" s="1">
        <v>0.28653830917605899</v>
      </c>
    </row>
    <row r="121" spans="1:15">
      <c r="A121" s="1" t="s">
        <v>105</v>
      </c>
      <c r="B121" s="1" t="s">
        <v>202</v>
      </c>
      <c r="C121" s="1">
        <v>122</v>
      </c>
      <c r="D121" s="1">
        <v>1</v>
      </c>
      <c r="E121" s="1">
        <v>1</v>
      </c>
      <c r="F121" s="1">
        <v>610</v>
      </c>
      <c r="G121" s="1">
        <v>2.72962615296853</v>
      </c>
      <c r="H121" s="1">
        <v>6.60253562164657E-2</v>
      </c>
      <c r="I121" s="1">
        <f t="shared" si="3"/>
        <v>3.9615213729879422</v>
      </c>
      <c r="J121" s="1">
        <v>5.6906257135429003E-2</v>
      </c>
      <c r="K121" s="1">
        <f t="shared" si="4"/>
        <v>3.4143754281257404</v>
      </c>
      <c r="L121" s="1">
        <v>40.088904021679603</v>
      </c>
      <c r="M121" s="1">
        <v>6.8089318468082402E-2</v>
      </c>
      <c r="N121" s="1">
        <v>6.7773916393708403E-2</v>
      </c>
      <c r="O121" s="1">
        <v>0.25314892329482702</v>
      </c>
    </row>
    <row r="122" spans="1:15">
      <c r="A122" s="1" t="s">
        <v>105</v>
      </c>
      <c r="B122" s="1" t="s">
        <v>203</v>
      </c>
      <c r="C122" s="1">
        <v>127</v>
      </c>
      <c r="D122" s="1">
        <v>0</v>
      </c>
      <c r="E122" s="1">
        <v>0</v>
      </c>
      <c r="F122" s="1">
        <v>630</v>
      </c>
      <c r="G122" s="1">
        <v>5.3769658545099999</v>
      </c>
      <c r="H122" s="1">
        <v>5.3075872022961899E-2</v>
      </c>
      <c r="I122" s="1">
        <f t="shared" si="3"/>
        <v>3.1845523213777138</v>
      </c>
      <c r="J122" s="1">
        <v>4.5230586092389398E-2</v>
      </c>
      <c r="K122" s="1">
        <f t="shared" si="4"/>
        <v>2.7138351655433639</v>
      </c>
      <c r="L122" s="1">
        <v>33.437799374466003</v>
      </c>
      <c r="M122" s="1">
        <v>0.16080501573365999</v>
      </c>
      <c r="N122" s="1">
        <v>0.16080501573365999</v>
      </c>
      <c r="O122" s="1">
        <v>0.31809935411236701</v>
      </c>
    </row>
    <row r="123" spans="1:15">
      <c r="A123" s="1" t="s">
        <v>105</v>
      </c>
      <c r="B123" s="1" t="s">
        <v>204</v>
      </c>
      <c r="C123" s="1">
        <v>81</v>
      </c>
      <c r="D123" s="1">
        <v>3</v>
      </c>
      <c r="E123" s="1">
        <v>1</v>
      </c>
      <c r="F123" s="1">
        <v>415</v>
      </c>
      <c r="G123" s="1">
        <v>10.420804952097701</v>
      </c>
      <c r="H123" s="1">
        <v>8.7919203829793402E-2</v>
      </c>
      <c r="I123" s="1">
        <f t="shared" si="3"/>
        <v>5.2751522297876043</v>
      </c>
      <c r="J123" s="1">
        <v>6.9298118947123094E-2</v>
      </c>
      <c r="K123" s="1">
        <f t="shared" si="4"/>
        <v>4.1578871368273855</v>
      </c>
      <c r="L123" s="1">
        <v>36.573712874011299</v>
      </c>
      <c r="M123" s="1">
        <v>0.28492608852689399</v>
      </c>
      <c r="N123" s="1">
        <v>0.28560737910185202</v>
      </c>
      <c r="O123" s="1">
        <v>0.28929267276918502</v>
      </c>
    </row>
    <row r="124" spans="1:15">
      <c r="A124" s="1" t="s">
        <v>105</v>
      </c>
      <c r="B124" s="1" t="s">
        <v>205</v>
      </c>
      <c r="C124" s="1">
        <v>113</v>
      </c>
      <c r="D124" s="1">
        <v>0</v>
      </c>
      <c r="E124" s="1">
        <v>0</v>
      </c>
      <c r="F124" s="1">
        <v>560</v>
      </c>
      <c r="G124" s="1">
        <v>1.48557100385006</v>
      </c>
      <c r="H124" s="1">
        <v>6.5683417385181103E-2</v>
      </c>
      <c r="I124" s="1">
        <f t="shared" si="3"/>
        <v>3.9410050431108661</v>
      </c>
      <c r="J124" s="1">
        <v>4.7357983503896001E-2</v>
      </c>
      <c r="K124" s="1">
        <f t="shared" si="4"/>
        <v>2.8414790102337601</v>
      </c>
      <c r="L124" s="1">
        <v>36.7827137357014</v>
      </c>
      <c r="M124" s="1">
        <v>4.0387748835621101E-2</v>
      </c>
      <c r="N124" s="1">
        <v>4.0387748835621101E-2</v>
      </c>
      <c r="O124" s="1">
        <v>0.33674297159000199</v>
      </c>
    </row>
    <row r="125" spans="1:15">
      <c r="A125" s="1" t="s">
        <v>105</v>
      </c>
      <c r="B125" s="1" t="s">
        <v>206</v>
      </c>
      <c r="C125" s="1">
        <v>114</v>
      </c>
      <c r="D125" s="1">
        <v>0</v>
      </c>
      <c r="E125" s="1">
        <v>0</v>
      </c>
      <c r="F125" s="1">
        <v>565</v>
      </c>
      <c r="G125" s="1">
        <v>12.984980407637099</v>
      </c>
      <c r="H125" s="1">
        <v>7.1605694271520207E-2</v>
      </c>
      <c r="I125" s="1">
        <f t="shared" si="3"/>
        <v>4.2963416562912125</v>
      </c>
      <c r="J125" s="1">
        <v>6.3364586653237701E-2</v>
      </c>
      <c r="K125" s="1">
        <f t="shared" si="4"/>
        <v>3.8018751991942619</v>
      </c>
      <c r="L125" s="1">
        <v>40.4572172634089</v>
      </c>
      <c r="M125" s="1">
        <v>0.32095584634737601</v>
      </c>
      <c r="N125" s="1">
        <v>0.32095584634737601</v>
      </c>
      <c r="O125" s="1">
        <v>0.24522300735077701</v>
      </c>
    </row>
    <row r="126" spans="1:15">
      <c r="A126" s="1" t="s">
        <v>105</v>
      </c>
      <c r="B126" s="1" t="s">
        <v>207</v>
      </c>
      <c r="C126" s="1">
        <v>112</v>
      </c>
      <c r="D126" s="1">
        <v>0</v>
      </c>
      <c r="E126" s="1">
        <v>0</v>
      </c>
      <c r="F126" s="1">
        <v>555</v>
      </c>
      <c r="G126" s="1">
        <v>9.18711462543253</v>
      </c>
      <c r="H126" s="1">
        <v>5.5713502869303301E-2</v>
      </c>
      <c r="I126" s="1">
        <f t="shared" si="3"/>
        <v>3.342810172158198</v>
      </c>
      <c r="J126" s="1">
        <v>3.9339564804495401E-2</v>
      </c>
      <c r="K126" s="1">
        <f t="shared" si="4"/>
        <v>2.3603738882697241</v>
      </c>
      <c r="L126" s="1">
        <v>30.9209940924633</v>
      </c>
      <c r="M126" s="1">
        <v>0.29711575889055197</v>
      </c>
      <c r="N126" s="1">
        <v>0.29711575889055197</v>
      </c>
      <c r="O126" s="1">
        <v>0.30067165515979399</v>
      </c>
    </row>
    <row r="127" spans="1:15">
      <c r="A127" s="1" t="s">
        <v>105</v>
      </c>
      <c r="B127" s="1" t="s">
        <v>208</v>
      </c>
      <c r="C127" s="1">
        <v>106</v>
      </c>
      <c r="D127" s="1">
        <v>1</v>
      </c>
      <c r="E127" s="1">
        <v>1</v>
      </c>
      <c r="F127" s="1">
        <v>530</v>
      </c>
      <c r="G127" s="1">
        <v>7.9270457556417098</v>
      </c>
      <c r="H127" s="1">
        <v>6.7363181023099197E-2</v>
      </c>
      <c r="I127" s="1">
        <f t="shared" si="3"/>
        <v>4.0417908613859517</v>
      </c>
      <c r="J127" s="1">
        <v>5.3646214031926702E-2</v>
      </c>
      <c r="K127" s="1">
        <f t="shared" si="4"/>
        <v>3.2187728419156021</v>
      </c>
      <c r="L127" s="1">
        <v>36.116233772582703</v>
      </c>
      <c r="M127" s="1">
        <v>0.21948705409198699</v>
      </c>
      <c r="N127" s="1">
        <v>0.22203063866380701</v>
      </c>
      <c r="O127" s="1">
        <v>0.23573160515612401</v>
      </c>
    </row>
    <row r="128" spans="1:15">
      <c r="A128" s="1" t="s">
        <v>105</v>
      </c>
      <c r="B128" s="1" t="s">
        <v>209</v>
      </c>
      <c r="C128" s="1">
        <v>106</v>
      </c>
      <c r="D128" s="1">
        <v>0</v>
      </c>
      <c r="E128" s="1">
        <v>0</v>
      </c>
      <c r="F128" s="1">
        <v>525</v>
      </c>
      <c r="G128" s="1">
        <v>27.908809191252299</v>
      </c>
      <c r="H128" s="1">
        <v>9.5315818041624395E-2</v>
      </c>
      <c r="I128" s="1">
        <f t="shared" si="3"/>
        <v>5.7189490824974634</v>
      </c>
      <c r="J128" s="1">
        <v>6.7008466347793796E-2</v>
      </c>
      <c r="K128" s="1">
        <f t="shared" si="4"/>
        <v>4.0205079808676274</v>
      </c>
      <c r="L128" s="1">
        <v>50.040804471852702</v>
      </c>
      <c r="M128" s="1">
        <v>0.55772103358071701</v>
      </c>
      <c r="N128" s="1">
        <v>0.55772103358071701</v>
      </c>
      <c r="O128" s="1">
        <v>0.212967395363856</v>
      </c>
    </row>
    <row r="129" spans="1:15">
      <c r="A129" s="1" t="s">
        <v>105</v>
      </c>
      <c r="B129" s="1" t="s">
        <v>210</v>
      </c>
      <c r="C129" s="1">
        <v>91</v>
      </c>
      <c r="D129" s="1">
        <v>4</v>
      </c>
      <c r="E129" s="1">
        <v>1</v>
      </c>
      <c r="F129" s="1">
        <v>470</v>
      </c>
      <c r="G129" s="1">
        <v>16.9885514281894</v>
      </c>
      <c r="H129" s="1">
        <v>7.7796193376401201E-2</v>
      </c>
      <c r="I129" s="1">
        <f t="shared" si="3"/>
        <v>4.6677716025840716</v>
      </c>
      <c r="J129" s="1">
        <v>6.3106209575928704E-2</v>
      </c>
      <c r="K129" s="1">
        <f t="shared" si="4"/>
        <v>3.7863725745557222</v>
      </c>
      <c r="L129" s="1">
        <v>35.984497626680401</v>
      </c>
      <c r="M129" s="1">
        <v>0.47210750597205298</v>
      </c>
      <c r="N129" s="1">
        <v>0.464622400322933</v>
      </c>
      <c r="O129" s="1">
        <v>0.27174372004124703</v>
      </c>
    </row>
    <row r="130" spans="1:15">
      <c r="A130" s="1" t="s">
        <v>105</v>
      </c>
      <c r="B130" s="1" t="s">
        <v>211</v>
      </c>
      <c r="C130" s="1">
        <v>102</v>
      </c>
      <c r="D130" s="1">
        <v>1</v>
      </c>
      <c r="E130" s="1">
        <v>1</v>
      </c>
      <c r="F130" s="1">
        <v>510</v>
      </c>
      <c r="G130" s="1">
        <v>7.4941649735967903</v>
      </c>
      <c r="H130" s="1">
        <v>7.8190894255179694E-2</v>
      </c>
      <c r="I130" s="1">
        <f t="shared" si="3"/>
        <v>4.6914536553107817</v>
      </c>
      <c r="J130" s="1">
        <v>6.5585356171610307E-2</v>
      </c>
      <c r="K130" s="1">
        <f t="shared" si="4"/>
        <v>3.9351213702966183</v>
      </c>
      <c r="L130" s="1">
        <v>40.186468169050698</v>
      </c>
      <c r="M130" s="1">
        <v>0.18648478741827701</v>
      </c>
      <c r="N130" s="1">
        <v>0.187930337217318</v>
      </c>
      <c r="O130" s="1">
        <v>0.32204563701942202</v>
      </c>
    </row>
    <row r="131" spans="1:15">
      <c r="A131" s="1" t="s">
        <v>105</v>
      </c>
      <c r="B131" s="1" t="s">
        <v>212</v>
      </c>
      <c r="C131" s="1">
        <v>96</v>
      </c>
      <c r="D131" s="1">
        <v>0</v>
      </c>
      <c r="E131" s="1">
        <v>0</v>
      </c>
      <c r="F131" s="1">
        <v>475</v>
      </c>
      <c r="G131" s="1">
        <v>8.8461353952578605</v>
      </c>
      <c r="H131" s="1">
        <v>6.6269681532201599E-2</v>
      </c>
      <c r="I131" s="1">
        <f t="shared" si="3"/>
        <v>3.976180891932096</v>
      </c>
      <c r="J131" s="1">
        <v>4.6627243653076203E-2</v>
      </c>
      <c r="K131" s="1">
        <f t="shared" si="4"/>
        <v>2.797634619184572</v>
      </c>
      <c r="L131" s="1">
        <v>31.4780987277957</v>
      </c>
      <c r="M131" s="1">
        <v>0.28102508578278701</v>
      </c>
      <c r="N131" s="1">
        <v>0.28102508578278701</v>
      </c>
      <c r="O131" s="1">
        <v>0.275382681551049</v>
      </c>
    </row>
    <row r="132" spans="1:15">
      <c r="A132" s="1" t="s">
        <v>105</v>
      </c>
      <c r="B132" s="1" t="s">
        <v>213</v>
      </c>
      <c r="C132" s="1">
        <v>96</v>
      </c>
      <c r="D132" s="1">
        <v>0</v>
      </c>
      <c r="E132" s="1">
        <v>0</v>
      </c>
      <c r="F132" s="1">
        <v>475</v>
      </c>
      <c r="G132" s="1">
        <v>10.7323564908799</v>
      </c>
      <c r="H132" s="1">
        <v>8.4442841066493093E-2</v>
      </c>
      <c r="I132" s="1">
        <f t="shared" si="3"/>
        <v>5.0665704639895859</v>
      </c>
      <c r="J132" s="1">
        <v>7.2968573553402805E-2</v>
      </c>
      <c r="K132" s="1">
        <f t="shared" si="4"/>
        <v>4.3781144132041678</v>
      </c>
      <c r="L132" s="1">
        <v>40.1103495065842</v>
      </c>
      <c r="M132" s="1">
        <v>0.26757075475291497</v>
      </c>
      <c r="N132" s="1">
        <v>0.26757075475291497</v>
      </c>
      <c r="O132" s="1">
        <v>0.248565093520624</v>
      </c>
    </row>
    <row r="133" spans="1:15">
      <c r="A133" s="1" t="s">
        <v>105</v>
      </c>
      <c r="B133" s="1" t="s">
        <v>214</v>
      </c>
      <c r="C133" s="1">
        <v>95</v>
      </c>
      <c r="D133" s="1">
        <v>0</v>
      </c>
      <c r="E133" s="1">
        <v>0</v>
      </c>
      <c r="F133" s="1">
        <v>470</v>
      </c>
      <c r="G133" s="1">
        <v>6.0105068973409601</v>
      </c>
      <c r="H133" s="1">
        <v>8.8358028907715297E-2</v>
      </c>
      <c r="I133" s="1">
        <f t="shared" si="3"/>
        <v>5.3014817344629179</v>
      </c>
      <c r="J133" s="1">
        <v>7.9091184847935106E-2</v>
      </c>
      <c r="K133" s="1">
        <f t="shared" si="4"/>
        <v>4.745471090876106</v>
      </c>
      <c r="L133" s="1">
        <v>41.528273586626099</v>
      </c>
      <c r="M133" s="1">
        <v>0.14473288625406699</v>
      </c>
      <c r="N133" s="1">
        <v>0.14473288625406699</v>
      </c>
      <c r="O133" s="1">
        <v>0.25480510302880599</v>
      </c>
    </row>
    <row r="134" spans="1:15">
      <c r="A134" s="1" t="s">
        <v>105</v>
      </c>
      <c r="B134" s="1" t="s">
        <v>215</v>
      </c>
      <c r="C134" s="1">
        <v>89</v>
      </c>
      <c r="D134" s="1">
        <v>0</v>
      </c>
      <c r="E134" s="1">
        <v>0</v>
      </c>
      <c r="F134" s="1">
        <v>440</v>
      </c>
      <c r="G134" s="1">
        <v>7.3001582417858302</v>
      </c>
      <c r="H134" s="1">
        <v>7.0034129790532001E-2</v>
      </c>
      <c r="I134" s="1">
        <f t="shared" si="3"/>
        <v>4.20204778743192</v>
      </c>
      <c r="J134" s="1">
        <v>5.4207564285640698E-2</v>
      </c>
      <c r="K134" s="1">
        <f t="shared" si="4"/>
        <v>3.252453857138442</v>
      </c>
      <c r="L134" s="1">
        <v>30.815017107833999</v>
      </c>
      <c r="M134" s="1">
        <v>0.23690261849408201</v>
      </c>
      <c r="N134" s="1">
        <v>0.23690261849408201</v>
      </c>
      <c r="O134" s="1">
        <v>0.23812647274047699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CC21-C0B6-49DE-9DCA-7949DB561EFD}">
  <dimension ref="A1:BU146"/>
  <sheetViews>
    <sheetView tabSelected="1" topLeftCell="AX1" workbookViewId="0">
      <selection activeCell="F9" sqref="F9"/>
    </sheetView>
  </sheetViews>
  <sheetFormatPr defaultRowHeight="15"/>
  <cols>
    <col min="1" max="1" width="12.5703125" bestFit="1" customWidth="1"/>
    <col min="2" max="2" width="8.5703125" bestFit="1" customWidth="1"/>
    <col min="3" max="3" width="10" bestFit="1" customWidth="1"/>
    <col min="4" max="4" width="12.42578125" bestFit="1" customWidth="1"/>
    <col min="5" max="5" width="6.28515625" bestFit="1" customWidth="1"/>
    <col min="6" max="6" width="18.140625" bestFit="1" customWidth="1"/>
    <col min="7" max="7" width="10.28515625" bestFit="1" customWidth="1"/>
    <col min="8" max="8" width="11.7109375" bestFit="1" customWidth="1"/>
    <col min="9" max="9" width="15.28515625" style="10" bestFit="1" customWidth="1"/>
    <col min="10" max="10" width="11.85546875" customWidth="1"/>
    <col min="18" max="18" width="7.85546875" bestFit="1" customWidth="1"/>
    <col min="19" max="19" width="10.42578125" bestFit="1" customWidth="1"/>
    <col min="20" max="20" width="20.7109375" bestFit="1" customWidth="1"/>
    <col min="21" max="21" width="8.28515625" bestFit="1" customWidth="1"/>
    <col min="22" max="22" width="4.28515625" bestFit="1" customWidth="1"/>
    <col min="24" max="24" width="11.42578125" bestFit="1" customWidth="1"/>
    <col min="25" max="25" width="5.7109375" bestFit="1" customWidth="1"/>
    <col min="26" max="26" width="8.140625" bestFit="1" customWidth="1"/>
    <col min="27" max="27" width="8.7109375" bestFit="1" customWidth="1"/>
    <col min="39" max="39" width="18.85546875" bestFit="1" customWidth="1"/>
    <col min="40" max="40" width="16.140625" bestFit="1" customWidth="1"/>
    <col min="42" max="42" width="13.85546875" bestFit="1" customWidth="1"/>
    <col min="43" max="43" width="18" bestFit="1" customWidth="1"/>
    <col min="56" max="56" width="6.28515625" bestFit="1" customWidth="1"/>
    <col min="57" max="57" width="15" bestFit="1" customWidth="1"/>
    <col min="58" max="58" width="27" bestFit="1" customWidth="1"/>
    <col min="62" max="62" width="7.85546875" bestFit="1" customWidth="1"/>
    <col min="63" max="63" width="10.42578125" bestFit="1" customWidth="1"/>
    <col min="64" max="64" width="7" bestFit="1" customWidth="1"/>
    <col min="65" max="65" width="14.140625" bestFit="1" customWidth="1"/>
    <col min="66" max="66" width="13.140625" bestFit="1" customWidth="1"/>
    <col min="67" max="67" width="16.7109375" bestFit="1" customWidth="1"/>
    <col min="68" max="68" width="21.140625" bestFit="1" customWidth="1"/>
    <col min="69" max="69" width="17.42578125" bestFit="1" customWidth="1"/>
    <col min="70" max="70" width="8.140625" bestFit="1" customWidth="1"/>
    <col min="71" max="71" width="6.28515625" bestFit="1" customWidth="1"/>
    <col min="72" max="72" width="5.85546875" bestFit="1" customWidth="1"/>
    <col min="73" max="73" width="8.42578125" bestFit="1" customWidth="1"/>
  </cols>
  <sheetData>
    <row r="1" spans="1:73" s="2" customFormat="1" ht="15.75" thickBot="1">
      <c r="A1" s="37" t="s">
        <v>265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P1" s="37" t="s">
        <v>268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F1" s="37" t="s">
        <v>269</v>
      </c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J1" s="37" t="s">
        <v>271</v>
      </c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</row>
    <row r="2" spans="1:73" ht="30.75" thickBot="1">
      <c r="A2" s="5" t="s">
        <v>216</v>
      </c>
      <c r="B2" s="5" t="s">
        <v>54</v>
      </c>
      <c r="C2" s="5" t="s">
        <v>217</v>
      </c>
      <c r="D2" s="5" t="s">
        <v>218</v>
      </c>
      <c r="E2" s="5" t="s">
        <v>219</v>
      </c>
      <c r="F2" s="5" t="s">
        <v>220</v>
      </c>
      <c r="G2" s="5" t="s">
        <v>221</v>
      </c>
      <c r="H2" s="5" t="s">
        <v>222</v>
      </c>
      <c r="I2" s="12" t="s">
        <v>223</v>
      </c>
      <c r="J2" s="13"/>
      <c r="P2" s="5" t="s">
        <v>216</v>
      </c>
      <c r="Q2" s="5" t="s">
        <v>54</v>
      </c>
      <c r="R2" s="5" t="s">
        <v>217</v>
      </c>
      <c r="S2" s="3" t="s">
        <v>218</v>
      </c>
      <c r="T2" s="5" t="s">
        <v>234</v>
      </c>
      <c r="U2" s="5" t="s">
        <v>221</v>
      </c>
      <c r="V2" s="5" t="s">
        <v>219</v>
      </c>
      <c r="W2" s="5" t="s">
        <v>222</v>
      </c>
      <c r="X2" s="5" t="s">
        <v>235</v>
      </c>
      <c r="Y2" s="5" t="s">
        <v>236</v>
      </c>
      <c r="Z2" s="4" t="s">
        <v>237</v>
      </c>
      <c r="AA2" s="4" t="s">
        <v>238</v>
      </c>
      <c r="AB2" s="4"/>
      <c r="AC2" s="4" t="s">
        <v>239</v>
      </c>
      <c r="AD2" s="4" t="s">
        <v>225</v>
      </c>
      <c r="AF2" s="21" t="s">
        <v>54</v>
      </c>
      <c r="AG2" s="21" t="s">
        <v>217</v>
      </c>
      <c r="AH2" s="21" t="s">
        <v>218</v>
      </c>
      <c r="AI2" s="21" t="s">
        <v>219</v>
      </c>
      <c r="AJ2" s="21" t="s">
        <v>216</v>
      </c>
      <c r="AK2" s="21" t="s">
        <v>15</v>
      </c>
      <c r="AL2" s="21" t="s">
        <v>17</v>
      </c>
      <c r="AM2" s="22" t="s">
        <v>240</v>
      </c>
      <c r="AN2" s="22" t="s">
        <v>241</v>
      </c>
      <c r="AO2" s="22" t="s">
        <v>242</v>
      </c>
      <c r="AP2" s="22" t="s">
        <v>243</v>
      </c>
      <c r="AQ2" s="22" t="s">
        <v>244</v>
      </c>
      <c r="AR2" s="21" t="s">
        <v>245</v>
      </c>
      <c r="AS2" s="21" t="s">
        <v>246</v>
      </c>
      <c r="AT2" s="21" t="s">
        <v>247</v>
      </c>
      <c r="AU2" s="21" t="s">
        <v>248</v>
      </c>
      <c r="AV2" s="21" t="s">
        <v>249</v>
      </c>
      <c r="AW2" s="21" t="s">
        <v>250</v>
      </c>
      <c r="AX2" s="21" t="s">
        <v>251</v>
      </c>
      <c r="AY2" s="21" t="s">
        <v>252</v>
      </c>
      <c r="AZ2" s="21" t="s">
        <v>253</v>
      </c>
      <c r="BA2" s="21" t="s">
        <v>254</v>
      </c>
      <c r="BB2" s="21" t="s">
        <v>255</v>
      </c>
      <c r="BD2" s="28" t="s">
        <v>270</v>
      </c>
      <c r="BE2" s="28"/>
      <c r="BF2" s="28"/>
      <c r="BJ2" s="5" t="s">
        <v>217</v>
      </c>
      <c r="BK2" s="5" t="s">
        <v>218</v>
      </c>
      <c r="BL2" s="5" t="s">
        <v>15</v>
      </c>
      <c r="BM2" s="5" t="s">
        <v>220</v>
      </c>
      <c r="BN2" s="5" t="s">
        <v>260</v>
      </c>
      <c r="BO2" s="5" t="s">
        <v>261</v>
      </c>
      <c r="BP2" s="5" t="s">
        <v>262</v>
      </c>
      <c r="BQ2" s="5" t="s">
        <v>263</v>
      </c>
      <c r="BR2" s="4" t="s">
        <v>237</v>
      </c>
      <c r="BS2" s="4" t="s">
        <v>239</v>
      </c>
      <c r="BT2" s="4" t="s">
        <v>225</v>
      </c>
      <c r="BU2" s="4" t="s">
        <v>264</v>
      </c>
    </row>
    <row r="3" spans="1:73">
      <c r="A3" s="1" t="s">
        <v>227</v>
      </c>
      <c r="B3" s="1" t="s">
        <v>55</v>
      </c>
      <c r="C3" s="1" t="s">
        <v>228</v>
      </c>
      <c r="D3" s="14">
        <v>46056</v>
      </c>
      <c r="E3" s="1">
        <v>18</v>
      </c>
      <c r="F3" s="1">
        <v>0</v>
      </c>
      <c r="G3" s="1" t="s">
        <v>229</v>
      </c>
      <c r="H3" s="1">
        <v>7</v>
      </c>
      <c r="I3" s="10">
        <f t="shared" ref="I3:I34" si="0">H3/$M$5*100</f>
        <v>95.726495726495727</v>
      </c>
      <c r="J3" s="15"/>
      <c r="K3" s="34" t="s">
        <v>267</v>
      </c>
      <c r="L3" s="35"/>
      <c r="M3" s="35"/>
      <c r="N3" s="35"/>
      <c r="P3" s="16" t="s">
        <v>227</v>
      </c>
      <c r="Q3" s="16" t="s">
        <v>55</v>
      </c>
      <c r="R3" s="16" t="s">
        <v>228</v>
      </c>
      <c r="S3" s="14">
        <v>46056</v>
      </c>
      <c r="T3" s="17">
        <v>0</v>
      </c>
      <c r="U3" s="1" t="s">
        <v>227</v>
      </c>
      <c r="V3" s="17">
        <v>18</v>
      </c>
      <c r="W3" s="17">
        <v>6</v>
      </c>
      <c r="X3" s="17">
        <v>5</v>
      </c>
      <c r="Y3" s="18">
        <f>X3/W3</f>
        <v>0.83333333333333337</v>
      </c>
      <c r="Z3" s="33">
        <f>AVERAGE(Y3:Y4)</f>
        <v>0.84523809523809523</v>
      </c>
      <c r="AA3" s="33">
        <f>_xlfn.STDEV.P(Y3:Y4)</f>
        <v>1.1904761904761862E-2</v>
      </c>
      <c r="AB3" s="17"/>
      <c r="AC3" s="1" t="s">
        <v>227</v>
      </c>
      <c r="AD3" s="10">
        <v>84.523809523809504</v>
      </c>
      <c r="AF3" s="1" t="s">
        <v>55</v>
      </c>
      <c r="AG3" s="1" t="s">
        <v>228</v>
      </c>
      <c r="AH3" s="14">
        <v>46056</v>
      </c>
      <c r="AI3" s="1">
        <v>18</v>
      </c>
      <c r="AJ3" s="1" t="s">
        <v>227</v>
      </c>
      <c r="AK3">
        <v>123958</v>
      </c>
      <c r="AL3" s="16" t="s">
        <v>256</v>
      </c>
      <c r="AM3" s="23">
        <f>AVERAGE(AR3:BB3)</f>
        <v>2.4</v>
      </c>
      <c r="AN3" s="31">
        <f>AM4/AM3*100</f>
        <v>58.333333333333336</v>
      </c>
      <c r="AO3" s="32">
        <f>COUNTA(AR4:BB4)</f>
        <v>5</v>
      </c>
      <c r="AP3" s="32">
        <f>COUNTIF(AR4:BB4,"&gt;0")</f>
        <v>5</v>
      </c>
      <c r="AQ3" s="31">
        <f>AP3/AO3*100</f>
        <v>100</v>
      </c>
      <c r="AR3" s="1">
        <v>3</v>
      </c>
      <c r="AS3" s="1">
        <v>3</v>
      </c>
      <c r="AT3">
        <v>2</v>
      </c>
      <c r="AU3">
        <v>2</v>
      </c>
      <c r="AV3">
        <v>2</v>
      </c>
      <c r="BD3" s="24" t="s">
        <v>17</v>
      </c>
      <c r="BE3" s="25" t="s">
        <v>257</v>
      </c>
      <c r="BF3" s="25" t="s">
        <v>258</v>
      </c>
      <c r="BJ3" s="1" t="s">
        <v>228</v>
      </c>
      <c r="BK3" s="20">
        <v>46056</v>
      </c>
      <c r="BL3" s="1">
        <v>123958</v>
      </c>
      <c r="BM3" s="1" t="s">
        <v>227</v>
      </c>
      <c r="BN3" s="1">
        <v>5</v>
      </c>
      <c r="BO3" s="10">
        <v>5.67</v>
      </c>
      <c r="BP3" s="26">
        <v>13</v>
      </c>
      <c r="BQ3" s="10">
        <f t="shared" ref="BQ3:BQ24" si="1">BO3/(BP3*BN3)*60</f>
        <v>5.2338461538461534</v>
      </c>
      <c r="BR3" s="29">
        <f>AVERAGE(BQ3:BQ4)</f>
        <v>4.263461538461538</v>
      </c>
      <c r="BS3" s="1" t="s">
        <v>227</v>
      </c>
      <c r="BT3" s="10">
        <f>AVERAGE(BQ3:BQ11)</f>
        <v>3.8429217196534275</v>
      </c>
      <c r="BU3" s="10">
        <f>_xlfn.STDEV.P(BQ3:BQ11)</f>
        <v>1.4345634236685396</v>
      </c>
    </row>
    <row r="4" spans="1:73">
      <c r="A4" s="1" t="s">
        <v>227</v>
      </c>
      <c r="B4" s="1" t="s">
        <v>55</v>
      </c>
      <c r="C4" s="1" t="s">
        <v>228</v>
      </c>
      <c r="D4" s="14">
        <v>46056</v>
      </c>
      <c r="E4" s="1">
        <v>18</v>
      </c>
      <c r="F4" s="1">
        <v>0</v>
      </c>
      <c r="G4" s="1" t="s">
        <v>229</v>
      </c>
      <c r="H4" s="1">
        <v>6</v>
      </c>
      <c r="I4" s="10">
        <f t="shared" si="0"/>
        <v>82.051282051282044</v>
      </c>
      <c r="J4" s="15"/>
      <c r="K4" s="4" t="s">
        <v>17</v>
      </c>
      <c r="L4" s="4" t="s">
        <v>224</v>
      </c>
      <c r="M4" s="4" t="s">
        <v>225</v>
      </c>
      <c r="N4" s="4" t="s">
        <v>226</v>
      </c>
      <c r="P4" t="s">
        <v>227</v>
      </c>
      <c r="Q4" s="16" t="s">
        <v>55</v>
      </c>
      <c r="R4" s="16" t="s">
        <v>228</v>
      </c>
      <c r="S4" s="14">
        <v>46056</v>
      </c>
      <c r="T4">
        <v>0</v>
      </c>
      <c r="U4" s="1" t="s">
        <v>227</v>
      </c>
      <c r="V4" s="17">
        <v>18</v>
      </c>
      <c r="W4">
        <v>7</v>
      </c>
      <c r="X4">
        <v>6</v>
      </c>
      <c r="Y4" s="19">
        <f>X4/W4</f>
        <v>0.8571428571428571</v>
      </c>
      <c r="Z4" s="30"/>
      <c r="AA4" s="30"/>
      <c r="AC4" s="1" t="s">
        <v>227</v>
      </c>
      <c r="AD4" s="10">
        <v>100</v>
      </c>
      <c r="AF4" s="1" t="s">
        <v>55</v>
      </c>
      <c r="AG4" s="1" t="s">
        <v>228</v>
      </c>
      <c r="AH4" s="14">
        <v>46056</v>
      </c>
      <c r="AI4" s="1">
        <v>18</v>
      </c>
      <c r="AJ4" s="1" t="s">
        <v>227</v>
      </c>
      <c r="AK4">
        <v>123958</v>
      </c>
      <c r="AL4" s="16" t="s">
        <v>259</v>
      </c>
      <c r="AM4" s="23">
        <f t="shared" ref="AM4:AM48" si="2">AVERAGE(AR4:BB4)</f>
        <v>1.4</v>
      </c>
      <c r="AN4" s="29"/>
      <c r="AO4" s="30"/>
      <c r="AP4" s="30"/>
      <c r="AQ4" s="29"/>
      <c r="AR4" s="1">
        <v>2</v>
      </c>
      <c r="AS4" s="1">
        <v>1</v>
      </c>
      <c r="AT4">
        <v>1</v>
      </c>
      <c r="AU4">
        <v>1</v>
      </c>
      <c r="AV4">
        <v>2</v>
      </c>
      <c r="BD4" s="1" t="s">
        <v>227</v>
      </c>
      <c r="BE4" s="9">
        <f>AVERAGE(AM3,AM5)</f>
        <v>2.7</v>
      </c>
      <c r="BF4" s="9">
        <f>AVERAGE(AN3:AN6)</f>
        <v>62.5</v>
      </c>
      <c r="BJ4" s="1" t="s">
        <v>228</v>
      </c>
      <c r="BK4" s="20">
        <v>46056</v>
      </c>
      <c r="BL4" s="1">
        <v>123958</v>
      </c>
      <c r="BM4" s="1" t="s">
        <v>227</v>
      </c>
      <c r="BN4" s="1">
        <v>5</v>
      </c>
      <c r="BO4" s="10">
        <v>14.27</v>
      </c>
      <c r="BP4" s="26">
        <v>52</v>
      </c>
      <c r="BQ4" s="10">
        <f t="shared" si="1"/>
        <v>3.293076923076923</v>
      </c>
      <c r="BR4" s="29"/>
      <c r="BS4" s="1" t="s">
        <v>230</v>
      </c>
      <c r="BT4" s="10">
        <f>AVERAGE(BQ12:BQ16)</f>
        <v>4.0068551396316101</v>
      </c>
      <c r="BU4" s="10">
        <f>_xlfn.STDEV.P(BQ12:BQ16)</f>
        <v>0.5978271122411718</v>
      </c>
    </row>
    <row r="5" spans="1:73">
      <c r="A5" s="1" t="s">
        <v>227</v>
      </c>
      <c r="B5" s="1" t="s">
        <v>55</v>
      </c>
      <c r="C5" s="1" t="s">
        <v>228</v>
      </c>
      <c r="D5" s="14">
        <v>46056</v>
      </c>
      <c r="E5" s="1">
        <v>18</v>
      </c>
      <c r="F5" s="1">
        <v>0</v>
      </c>
      <c r="G5" s="1" t="s">
        <v>229</v>
      </c>
      <c r="H5" s="1">
        <v>9</v>
      </c>
      <c r="I5" s="10">
        <f t="shared" si="0"/>
        <v>123.07692307692308</v>
      </c>
      <c r="J5" s="15"/>
      <c r="K5" t="s">
        <v>227</v>
      </c>
      <c r="M5" s="10">
        <f>AVERAGE(H3:H18)</f>
        <v>7.3125</v>
      </c>
      <c r="N5" s="10">
        <f>AVERAGE(I3:I18)</f>
        <v>100</v>
      </c>
      <c r="P5" s="16" t="s">
        <v>230</v>
      </c>
      <c r="Q5" s="16" t="s">
        <v>55</v>
      </c>
      <c r="R5" s="16" t="s">
        <v>228</v>
      </c>
      <c r="S5" s="14">
        <v>46056</v>
      </c>
      <c r="T5" s="17">
        <v>0.5</v>
      </c>
      <c r="U5" s="1" t="s">
        <v>230</v>
      </c>
      <c r="V5" s="17">
        <v>18</v>
      </c>
      <c r="W5" s="17">
        <v>4</v>
      </c>
      <c r="X5" s="17">
        <v>4</v>
      </c>
      <c r="Y5" s="18">
        <f>X5/W5</f>
        <v>1</v>
      </c>
      <c r="Z5" s="33">
        <f>AVERAGE(Y5:Y7)</f>
        <v>0.74603174603174605</v>
      </c>
      <c r="AA5" s="33">
        <f>_xlfn.STDEV.P(Y5:Y7)</f>
        <v>0.18374344290143194</v>
      </c>
      <c r="AB5" s="17"/>
      <c r="AC5" s="1" t="s">
        <v>230</v>
      </c>
      <c r="AD5" s="10">
        <v>74.603174603174608</v>
      </c>
      <c r="AF5" s="1" t="s">
        <v>55</v>
      </c>
      <c r="AG5" s="1" t="s">
        <v>228</v>
      </c>
      <c r="AH5" s="14">
        <v>46056</v>
      </c>
      <c r="AI5" s="1">
        <v>18</v>
      </c>
      <c r="AJ5" s="1" t="s">
        <v>227</v>
      </c>
      <c r="AK5">
        <v>131727</v>
      </c>
      <c r="AL5" s="16" t="s">
        <v>256</v>
      </c>
      <c r="AM5" s="23">
        <f t="shared" si="2"/>
        <v>3</v>
      </c>
      <c r="AN5" s="29">
        <f>AM6/AM5*100</f>
        <v>66.666666666666657</v>
      </c>
      <c r="AO5" s="30">
        <f t="shared" ref="AO5" si="3">COUNTA(AR6:BB6)</f>
        <v>6</v>
      </c>
      <c r="AP5" s="30">
        <f t="shared" ref="AP5" si="4">COUNTIF(AR6:BB6,"&gt;0")</f>
        <v>5</v>
      </c>
      <c r="AQ5" s="29">
        <f>AP5/AO5*100</f>
        <v>83.333333333333343</v>
      </c>
      <c r="AR5" s="1">
        <v>2</v>
      </c>
      <c r="AS5" s="1">
        <v>3</v>
      </c>
      <c r="AT5">
        <v>3</v>
      </c>
      <c r="AU5">
        <v>3</v>
      </c>
      <c r="AV5">
        <v>3</v>
      </c>
      <c r="AW5">
        <v>4</v>
      </c>
      <c r="BD5" s="1" t="s">
        <v>227</v>
      </c>
      <c r="BE5" s="9">
        <f>AVERAGE(AM9,AM7)</f>
        <v>3.541666666666667</v>
      </c>
      <c r="BF5" s="9">
        <f>AVERAGE(AN7:AN10)</f>
        <v>97.058823529411768</v>
      </c>
      <c r="BJ5" s="1" t="s">
        <v>233</v>
      </c>
      <c r="BK5" s="20">
        <v>46064</v>
      </c>
      <c r="BL5" s="1">
        <v>105321</v>
      </c>
      <c r="BM5" s="1" t="s">
        <v>227</v>
      </c>
      <c r="BN5" s="1">
        <v>5</v>
      </c>
      <c r="BO5" s="10">
        <v>5.95</v>
      </c>
      <c r="BP5" s="26">
        <v>21</v>
      </c>
      <c r="BQ5" s="10">
        <f t="shared" si="1"/>
        <v>3.4000000000000004</v>
      </c>
      <c r="BR5" s="29">
        <f>AVERAGE(BQ5:BQ11)</f>
        <v>3.722767485708252</v>
      </c>
      <c r="BS5" s="1">
        <v>5</v>
      </c>
      <c r="BT5" s="10">
        <f>AVERAGE(BQ17:BQ22)</f>
        <v>3.5108646818117921</v>
      </c>
      <c r="BU5" s="10">
        <f>_xlfn.STDEV.P(BQ17:BQ22)</f>
        <v>0.40648831197570773</v>
      </c>
    </row>
    <row r="6" spans="1:73">
      <c r="A6" s="1" t="s">
        <v>227</v>
      </c>
      <c r="B6" s="1" t="s">
        <v>55</v>
      </c>
      <c r="C6" s="1" t="s">
        <v>228</v>
      </c>
      <c r="D6" s="14">
        <v>46056</v>
      </c>
      <c r="E6" s="1">
        <v>18</v>
      </c>
      <c r="F6" s="1">
        <v>0</v>
      </c>
      <c r="G6" s="1" t="s">
        <v>229</v>
      </c>
      <c r="H6" s="1">
        <v>10</v>
      </c>
      <c r="I6" s="10">
        <f t="shared" si="0"/>
        <v>136.75213675213675</v>
      </c>
      <c r="J6" s="15"/>
      <c r="K6" t="s">
        <v>230</v>
      </c>
      <c r="M6" s="10">
        <f>AVERAGE(H19:H36)</f>
        <v>6.833333333333333</v>
      </c>
      <c r="N6" s="10">
        <f>AVERAGE(I19:I36)</f>
        <v>93.447293447293433</v>
      </c>
      <c r="P6" t="s">
        <v>230</v>
      </c>
      <c r="Q6" s="16" t="s">
        <v>55</v>
      </c>
      <c r="R6" s="16" t="s">
        <v>228</v>
      </c>
      <c r="S6" s="14">
        <v>46056</v>
      </c>
      <c r="T6">
        <v>0.5</v>
      </c>
      <c r="U6" s="1" t="s">
        <v>230</v>
      </c>
      <c r="V6" s="17">
        <v>18</v>
      </c>
      <c r="W6">
        <v>7</v>
      </c>
      <c r="X6">
        <v>4</v>
      </c>
      <c r="Y6" s="19">
        <f t="shared" ref="Y6:Y13" si="5">X6/W6</f>
        <v>0.5714285714285714</v>
      </c>
      <c r="Z6" s="33"/>
      <c r="AA6" s="33"/>
      <c r="AC6" s="1" t="s">
        <v>230</v>
      </c>
      <c r="AD6" s="10">
        <v>68.928571428571431</v>
      </c>
      <c r="AF6" s="1" t="s">
        <v>55</v>
      </c>
      <c r="AG6" s="1" t="s">
        <v>228</v>
      </c>
      <c r="AH6" s="14">
        <v>46056</v>
      </c>
      <c r="AI6" s="1">
        <v>18</v>
      </c>
      <c r="AJ6" s="1" t="s">
        <v>227</v>
      </c>
      <c r="AK6">
        <v>131727</v>
      </c>
      <c r="AL6" s="16" t="s">
        <v>259</v>
      </c>
      <c r="AM6" s="23">
        <f t="shared" si="2"/>
        <v>2</v>
      </c>
      <c r="AN6" s="29"/>
      <c r="AO6" s="30"/>
      <c r="AP6" s="30"/>
      <c r="AQ6" s="29"/>
      <c r="AR6" s="1">
        <v>0</v>
      </c>
      <c r="AS6" s="1">
        <v>1</v>
      </c>
      <c r="AT6">
        <v>3</v>
      </c>
      <c r="AU6">
        <v>3</v>
      </c>
      <c r="AV6">
        <v>1</v>
      </c>
      <c r="AW6">
        <v>4</v>
      </c>
      <c r="BD6" s="1" t="s">
        <v>230</v>
      </c>
      <c r="BE6" s="9">
        <f>AVERAGE(AM11,AM13,AM15)</f>
        <v>3.4225108225108225</v>
      </c>
      <c r="BF6" s="9">
        <f>AVERAGE(AN11:AN16)</f>
        <v>43.310450038138832</v>
      </c>
      <c r="BJ6" s="1" t="s">
        <v>233</v>
      </c>
      <c r="BK6" s="20">
        <v>46064</v>
      </c>
      <c r="BL6" s="1">
        <v>105321</v>
      </c>
      <c r="BM6" s="1" t="s">
        <v>227</v>
      </c>
      <c r="BN6" s="1">
        <v>5</v>
      </c>
      <c r="BO6" s="10">
        <v>4.21</v>
      </c>
      <c r="BP6" s="26">
        <v>18</v>
      </c>
      <c r="BQ6" s="10">
        <f t="shared" si="1"/>
        <v>2.8066666666666666</v>
      </c>
      <c r="BR6" s="29"/>
      <c r="BS6" s="1">
        <v>50</v>
      </c>
      <c r="BT6" s="10">
        <f>AVERAGE(BQ23:BQ24)</f>
        <v>3.7407692307692306</v>
      </c>
      <c r="BU6" s="10">
        <f>_xlfn.STDEV.P(BQ23:BQ24)</f>
        <v>1.1607692307692292</v>
      </c>
    </row>
    <row r="7" spans="1:73">
      <c r="A7" s="1" t="s">
        <v>227</v>
      </c>
      <c r="B7" s="1" t="s">
        <v>55</v>
      </c>
      <c r="C7" s="1" t="s">
        <v>228</v>
      </c>
      <c r="D7" s="14">
        <v>46056</v>
      </c>
      <c r="E7" s="1">
        <v>18</v>
      </c>
      <c r="F7" s="1">
        <v>0</v>
      </c>
      <c r="G7" s="1" t="s">
        <v>229</v>
      </c>
      <c r="H7" s="1">
        <v>10</v>
      </c>
      <c r="I7" s="10">
        <f t="shared" si="0"/>
        <v>136.75213675213675</v>
      </c>
      <c r="J7" s="15"/>
      <c r="K7" t="s">
        <v>231</v>
      </c>
      <c r="L7">
        <v>5</v>
      </c>
      <c r="M7" s="10">
        <f>AVERAGE(H37:H51)</f>
        <v>6.6</v>
      </c>
      <c r="N7" s="10">
        <f>AVERAGE(I37:I51)</f>
        <v>90.256410256410263</v>
      </c>
      <c r="P7" t="s">
        <v>230</v>
      </c>
      <c r="Q7" s="16" t="s">
        <v>55</v>
      </c>
      <c r="R7" s="16" t="s">
        <v>228</v>
      </c>
      <c r="S7" s="14">
        <v>46056</v>
      </c>
      <c r="T7">
        <v>0.5</v>
      </c>
      <c r="U7" s="1" t="s">
        <v>230</v>
      </c>
      <c r="V7" s="17">
        <v>18</v>
      </c>
      <c r="W7">
        <v>6</v>
      </c>
      <c r="X7">
        <v>4</v>
      </c>
      <c r="Y7" s="19">
        <f t="shared" si="5"/>
        <v>0.66666666666666663</v>
      </c>
      <c r="Z7" s="33"/>
      <c r="AA7" s="33"/>
      <c r="AC7" s="1">
        <v>5</v>
      </c>
      <c r="AD7" s="10">
        <v>66.666666666666671</v>
      </c>
      <c r="AF7" s="1" t="s">
        <v>55</v>
      </c>
      <c r="AG7" s="1" t="s">
        <v>233</v>
      </c>
      <c r="AH7" s="14">
        <v>46064</v>
      </c>
      <c r="AI7" s="1">
        <v>26</v>
      </c>
      <c r="AJ7" s="1" t="s">
        <v>227</v>
      </c>
      <c r="AK7">
        <v>105321</v>
      </c>
      <c r="AL7" s="16" t="s">
        <v>256</v>
      </c>
      <c r="AM7" s="23">
        <f t="shared" si="2"/>
        <v>4.25</v>
      </c>
      <c r="AN7" s="29">
        <f>AM8/AM7*100</f>
        <v>100</v>
      </c>
      <c r="AO7" s="30">
        <f t="shared" ref="AO7" si="6">COUNTA(AR8:BB8)</f>
        <v>4</v>
      </c>
      <c r="AP7" s="30">
        <f t="shared" ref="AP7" si="7">COUNTIF(AR8:BB8,"&gt;0")</f>
        <v>4</v>
      </c>
      <c r="AQ7" s="29">
        <f>AP7/AO7*100</f>
        <v>100</v>
      </c>
      <c r="AR7" s="1">
        <v>5</v>
      </c>
      <c r="AS7" s="1">
        <v>3</v>
      </c>
      <c r="AT7">
        <v>4</v>
      </c>
      <c r="AU7">
        <v>5</v>
      </c>
      <c r="BD7" s="1" t="s">
        <v>230</v>
      </c>
      <c r="BE7" s="9">
        <f>AVERAGE(AM17,AM19,AM21,AM23)</f>
        <v>2.9</v>
      </c>
      <c r="BF7" s="9">
        <f>AVERAGE(AN17:AN24)</f>
        <v>78.665413533834595</v>
      </c>
      <c r="BJ7" s="1" t="s">
        <v>233</v>
      </c>
      <c r="BK7" s="20">
        <v>46064</v>
      </c>
      <c r="BL7" s="1">
        <v>105321</v>
      </c>
      <c r="BM7" s="1" t="s">
        <v>227</v>
      </c>
      <c r="BN7" s="1">
        <v>5</v>
      </c>
      <c r="BO7" s="10">
        <v>3.66</v>
      </c>
      <c r="BP7" s="26">
        <v>14</v>
      </c>
      <c r="BQ7" s="10">
        <f t="shared" si="1"/>
        <v>3.1371428571428575</v>
      </c>
      <c r="BR7" s="29"/>
      <c r="BS7" s="1">
        <v>500</v>
      </c>
      <c r="BT7" s="10">
        <v>0</v>
      </c>
      <c r="BU7" s="9">
        <v>0</v>
      </c>
    </row>
    <row r="8" spans="1:73">
      <c r="A8" s="1" t="s">
        <v>227</v>
      </c>
      <c r="B8" s="1" t="s">
        <v>55</v>
      </c>
      <c r="C8" s="1" t="s">
        <v>228</v>
      </c>
      <c r="D8" s="14">
        <v>46056</v>
      </c>
      <c r="E8" s="1">
        <v>18</v>
      </c>
      <c r="F8" s="1">
        <v>0</v>
      </c>
      <c r="G8" s="1" t="s">
        <v>229</v>
      </c>
      <c r="H8" s="1">
        <v>8</v>
      </c>
      <c r="I8" s="10">
        <f t="shared" si="0"/>
        <v>109.40170940170941</v>
      </c>
      <c r="J8" s="15"/>
      <c r="K8" t="s">
        <v>231</v>
      </c>
      <c r="L8">
        <v>50</v>
      </c>
      <c r="M8" s="10">
        <f>AVERAGE(H52:H67)</f>
        <v>6.125</v>
      </c>
      <c r="N8" s="10">
        <f>AVERAGE(I52:I67)</f>
        <v>83.760683760683747</v>
      </c>
      <c r="P8" t="s">
        <v>232</v>
      </c>
      <c r="Q8" s="16" t="s">
        <v>55</v>
      </c>
      <c r="R8" s="16" t="s">
        <v>228</v>
      </c>
      <c r="S8" s="14">
        <v>46056</v>
      </c>
      <c r="T8">
        <v>5</v>
      </c>
      <c r="U8" s="1">
        <v>10000</v>
      </c>
      <c r="V8" s="17">
        <v>18</v>
      </c>
      <c r="W8">
        <v>8</v>
      </c>
      <c r="X8">
        <v>6</v>
      </c>
      <c r="Y8" s="19">
        <f t="shared" si="5"/>
        <v>0.75</v>
      </c>
      <c r="Z8" s="33">
        <f>AVERAGE(Y8:Y9)</f>
        <v>0.70833333333333326</v>
      </c>
      <c r="AA8" s="33">
        <f>_xlfn.STDEV.P(Y8:Y9)</f>
        <v>4.1666666666666685E-2</v>
      </c>
      <c r="AC8" s="1">
        <v>5</v>
      </c>
      <c r="AD8" s="10">
        <v>70.833333333333329</v>
      </c>
      <c r="AF8" s="1" t="s">
        <v>55</v>
      </c>
      <c r="AG8" s="1" t="s">
        <v>233</v>
      </c>
      <c r="AH8" s="14">
        <v>46064</v>
      </c>
      <c r="AI8" s="1">
        <v>26</v>
      </c>
      <c r="AJ8" s="1" t="s">
        <v>227</v>
      </c>
      <c r="AK8">
        <v>105321</v>
      </c>
      <c r="AL8" s="16" t="s">
        <v>259</v>
      </c>
      <c r="AM8" s="23">
        <f t="shared" si="2"/>
        <v>4.25</v>
      </c>
      <c r="AN8" s="29"/>
      <c r="AO8" s="30"/>
      <c r="AP8" s="30"/>
      <c r="AQ8" s="29"/>
      <c r="AR8" s="1">
        <v>5</v>
      </c>
      <c r="AS8" s="1">
        <v>3</v>
      </c>
      <c r="AT8">
        <v>4</v>
      </c>
      <c r="AU8">
        <v>5</v>
      </c>
      <c r="BD8" s="1">
        <v>5</v>
      </c>
      <c r="BE8" s="9">
        <f>AVERAGE(AM25,AM27)</f>
        <v>3.5142857142857142</v>
      </c>
      <c r="BF8" s="9">
        <f>AVERAGE(AN25:AN28)</f>
        <v>62.500000000000007</v>
      </c>
      <c r="BJ8" s="1" t="s">
        <v>233</v>
      </c>
      <c r="BK8" s="20">
        <v>46064</v>
      </c>
      <c r="BL8" s="1">
        <v>105321</v>
      </c>
      <c r="BM8" s="1" t="s">
        <v>227</v>
      </c>
      <c r="BN8" s="1">
        <v>5</v>
      </c>
      <c r="BO8" s="10">
        <v>7.23</v>
      </c>
      <c r="BP8" s="26">
        <v>35</v>
      </c>
      <c r="BQ8" s="10">
        <f t="shared" si="1"/>
        <v>2.4788571428571431</v>
      </c>
      <c r="BR8" s="29"/>
      <c r="BS8" s="1"/>
      <c r="BT8" s="10"/>
      <c r="BU8" s="9"/>
    </row>
    <row r="9" spans="1:73">
      <c r="A9" s="1" t="s">
        <v>227</v>
      </c>
      <c r="B9" s="1" t="s">
        <v>55</v>
      </c>
      <c r="C9" s="1" t="s">
        <v>228</v>
      </c>
      <c r="D9" s="14">
        <v>46056</v>
      </c>
      <c r="E9" s="1">
        <v>18</v>
      </c>
      <c r="F9" s="1">
        <v>0</v>
      </c>
      <c r="G9" s="1" t="s">
        <v>229</v>
      </c>
      <c r="H9" s="1">
        <v>8</v>
      </c>
      <c r="I9" s="10">
        <f t="shared" si="0"/>
        <v>109.40170940170941</v>
      </c>
      <c r="J9" s="15"/>
      <c r="K9" t="s">
        <v>231</v>
      </c>
      <c r="L9">
        <v>500</v>
      </c>
      <c r="M9" s="10">
        <f>AVERAGE(H68:H81)</f>
        <v>4.0714285714285712</v>
      </c>
      <c r="N9" s="10">
        <f>AVERAGE(I68:I81)</f>
        <v>55.677655677655672</v>
      </c>
      <c r="P9" t="s">
        <v>232</v>
      </c>
      <c r="Q9" s="16" t="s">
        <v>55</v>
      </c>
      <c r="R9" s="16" t="s">
        <v>228</v>
      </c>
      <c r="S9" s="14">
        <v>46056</v>
      </c>
      <c r="T9">
        <v>5</v>
      </c>
      <c r="U9" s="1">
        <v>10000</v>
      </c>
      <c r="V9" s="17">
        <v>18</v>
      </c>
      <c r="W9">
        <v>6</v>
      </c>
      <c r="X9">
        <v>4</v>
      </c>
      <c r="Y9" s="19">
        <f t="shared" si="5"/>
        <v>0.66666666666666663</v>
      </c>
      <c r="Z9" s="30"/>
      <c r="AA9" s="30"/>
      <c r="AC9" s="1">
        <v>50</v>
      </c>
      <c r="AD9" s="10">
        <v>0</v>
      </c>
      <c r="AF9" s="1" t="s">
        <v>55</v>
      </c>
      <c r="AG9" s="1" t="s">
        <v>233</v>
      </c>
      <c r="AH9" s="14">
        <v>46064</v>
      </c>
      <c r="AI9" s="1">
        <v>26</v>
      </c>
      <c r="AJ9" s="1" t="s">
        <v>227</v>
      </c>
      <c r="AK9">
        <v>122409</v>
      </c>
      <c r="AL9" s="16" t="s">
        <v>256</v>
      </c>
      <c r="AM9" s="23">
        <f t="shared" si="2"/>
        <v>2.8333333333333335</v>
      </c>
      <c r="AN9" s="29">
        <f>AM10/AM9*100</f>
        <v>94.117647058823522</v>
      </c>
      <c r="AO9" s="30">
        <f t="shared" ref="AO9" si="8">COUNTA(AR10:BB10)</f>
        <v>6</v>
      </c>
      <c r="AP9" s="30">
        <f t="shared" ref="AP9" si="9">COUNTIF(AR10:BB10,"&gt;0")</f>
        <v>6</v>
      </c>
      <c r="AQ9" s="29">
        <f>AP9/AO9*100</f>
        <v>100</v>
      </c>
      <c r="AR9" s="1">
        <v>2</v>
      </c>
      <c r="AS9" s="1">
        <v>3</v>
      </c>
      <c r="AT9">
        <v>3</v>
      </c>
      <c r="AU9">
        <v>4</v>
      </c>
      <c r="AV9">
        <v>3</v>
      </c>
      <c r="AW9">
        <v>2</v>
      </c>
      <c r="BD9" s="1">
        <v>5</v>
      </c>
      <c r="BE9" s="9">
        <f>AVERAGE(AM29,AM31)</f>
        <v>2.7</v>
      </c>
      <c r="BF9" s="9">
        <f>AVERAGE(AN29:AN32)</f>
        <v>57.500000000000007</v>
      </c>
      <c r="BJ9" s="1" t="s">
        <v>233</v>
      </c>
      <c r="BK9" s="20">
        <v>46064</v>
      </c>
      <c r="BL9" s="1">
        <v>105321</v>
      </c>
      <c r="BM9" s="1" t="s">
        <v>227</v>
      </c>
      <c r="BN9" s="1">
        <v>5</v>
      </c>
      <c r="BO9" s="10">
        <v>7.69</v>
      </c>
      <c r="BP9" s="26">
        <v>41</v>
      </c>
      <c r="BQ9" s="10">
        <f t="shared" si="1"/>
        <v>2.2507317073170729</v>
      </c>
      <c r="BR9" s="29"/>
      <c r="BS9" s="1"/>
      <c r="BT9" s="10"/>
      <c r="BU9" s="9"/>
    </row>
    <row r="10" spans="1:73">
      <c r="A10" s="1" t="s">
        <v>227</v>
      </c>
      <c r="B10" s="1" t="s">
        <v>55</v>
      </c>
      <c r="C10" s="1" t="s">
        <v>228</v>
      </c>
      <c r="D10" s="14">
        <v>46056</v>
      </c>
      <c r="E10" s="1">
        <v>18</v>
      </c>
      <c r="F10" s="1">
        <v>0</v>
      </c>
      <c r="G10" s="1" t="s">
        <v>229</v>
      </c>
      <c r="H10" s="1">
        <v>6</v>
      </c>
      <c r="I10" s="10">
        <f t="shared" si="0"/>
        <v>82.051282051282044</v>
      </c>
      <c r="J10" s="15"/>
      <c r="P10" t="s">
        <v>232</v>
      </c>
      <c r="Q10" s="16" t="s">
        <v>55</v>
      </c>
      <c r="R10" s="16" t="s">
        <v>228</v>
      </c>
      <c r="S10" s="14">
        <v>46056</v>
      </c>
      <c r="T10">
        <v>50</v>
      </c>
      <c r="U10" s="1">
        <v>1000</v>
      </c>
      <c r="V10" s="17">
        <v>18</v>
      </c>
      <c r="W10">
        <v>7</v>
      </c>
      <c r="X10">
        <v>3</v>
      </c>
      <c r="Y10" s="19">
        <f>X10/W10</f>
        <v>0.42857142857142855</v>
      </c>
      <c r="Z10" s="33">
        <f>AVERAGE(Y10:Y11)</f>
        <v>0.2857142857142857</v>
      </c>
      <c r="AA10" s="33">
        <f>_xlfn.STDEV.P(Y10:Y11)</f>
        <v>0.14285714285714285</v>
      </c>
      <c r="AC10" s="1">
        <v>50</v>
      </c>
      <c r="AD10" s="10">
        <v>28.571428571428569</v>
      </c>
      <c r="AF10" s="1" t="s">
        <v>55</v>
      </c>
      <c r="AG10" s="1" t="s">
        <v>233</v>
      </c>
      <c r="AH10" s="14">
        <v>46064</v>
      </c>
      <c r="AI10" s="1">
        <v>26</v>
      </c>
      <c r="AJ10" s="1" t="s">
        <v>227</v>
      </c>
      <c r="AK10">
        <v>122409</v>
      </c>
      <c r="AL10" s="16" t="s">
        <v>259</v>
      </c>
      <c r="AM10" s="23">
        <f t="shared" si="2"/>
        <v>2.6666666666666665</v>
      </c>
      <c r="AN10" s="29"/>
      <c r="AO10" s="30"/>
      <c r="AP10" s="30"/>
      <c r="AQ10" s="29"/>
      <c r="AR10" s="1">
        <v>2</v>
      </c>
      <c r="AS10" s="1">
        <v>3</v>
      </c>
      <c r="AT10">
        <v>3</v>
      </c>
      <c r="AU10">
        <v>4</v>
      </c>
      <c r="AV10">
        <v>2</v>
      </c>
      <c r="AW10">
        <v>2</v>
      </c>
      <c r="BD10" s="1">
        <v>50</v>
      </c>
      <c r="BE10" s="9">
        <f>AVERAGE(AM33,AM35)</f>
        <v>4.0714285714285712</v>
      </c>
      <c r="BF10" s="9">
        <f>AVERAGE(AN33:AN36)</f>
        <v>40</v>
      </c>
      <c r="BJ10" s="1" t="s">
        <v>233</v>
      </c>
      <c r="BK10" s="20">
        <v>46064</v>
      </c>
      <c r="BL10" s="1">
        <v>122409</v>
      </c>
      <c r="BM10" s="1" t="s">
        <v>227</v>
      </c>
      <c r="BN10" s="1">
        <v>5</v>
      </c>
      <c r="BO10" s="10">
        <v>6.1</v>
      </c>
      <c r="BP10" s="26">
        <v>11</v>
      </c>
      <c r="BQ10" s="10">
        <f t="shared" si="1"/>
        <v>6.6545454545454543</v>
      </c>
      <c r="BR10" s="29"/>
      <c r="BS10" s="1"/>
      <c r="BT10" s="10"/>
      <c r="BU10" s="9"/>
    </row>
    <row r="11" spans="1:73">
      <c r="A11" s="1" t="s">
        <v>227</v>
      </c>
      <c r="B11" s="1" t="s">
        <v>55</v>
      </c>
      <c r="C11" s="1" t="s">
        <v>228</v>
      </c>
      <c r="D11" s="14">
        <v>46056</v>
      </c>
      <c r="E11" s="1">
        <v>18</v>
      </c>
      <c r="F11" s="1">
        <v>0</v>
      </c>
      <c r="G11" s="1" t="s">
        <v>229</v>
      </c>
      <c r="H11" s="1">
        <v>10</v>
      </c>
      <c r="I11" s="10">
        <f t="shared" si="0"/>
        <v>136.75213675213675</v>
      </c>
      <c r="J11" s="15"/>
      <c r="K11" s="34" t="s">
        <v>266</v>
      </c>
      <c r="L11" s="35"/>
      <c r="M11" s="35"/>
      <c r="N11" s="35"/>
      <c r="P11" t="s">
        <v>232</v>
      </c>
      <c r="Q11" s="16" t="s">
        <v>55</v>
      </c>
      <c r="R11" s="16" t="s">
        <v>228</v>
      </c>
      <c r="S11" s="14">
        <v>46056</v>
      </c>
      <c r="T11">
        <v>50</v>
      </c>
      <c r="U11" s="1">
        <v>1000</v>
      </c>
      <c r="V11" s="17">
        <v>18</v>
      </c>
      <c r="W11">
        <v>7</v>
      </c>
      <c r="X11">
        <v>1</v>
      </c>
      <c r="Y11" s="19">
        <f>X11/W11</f>
        <v>0.14285714285714285</v>
      </c>
      <c r="Z11" s="30"/>
      <c r="AA11" s="30"/>
      <c r="AC11" s="1">
        <v>500</v>
      </c>
      <c r="AD11" s="10">
        <v>0</v>
      </c>
      <c r="AF11" s="1" t="s">
        <v>55</v>
      </c>
      <c r="AG11" s="1" t="s">
        <v>228</v>
      </c>
      <c r="AH11" s="14">
        <v>46056</v>
      </c>
      <c r="AI11" s="1">
        <v>18</v>
      </c>
      <c r="AJ11" s="1" t="s">
        <v>230</v>
      </c>
      <c r="AK11">
        <v>120844</v>
      </c>
      <c r="AL11" s="16" t="s">
        <v>256</v>
      </c>
      <c r="AM11" s="23">
        <f t="shared" si="2"/>
        <v>3.1818181818181817</v>
      </c>
      <c r="AN11" s="29">
        <f>AM12/AM11*100</f>
        <v>40</v>
      </c>
      <c r="AO11" s="30">
        <f t="shared" ref="AO11" si="10">COUNTA(AR12:BB12)</f>
        <v>11</v>
      </c>
      <c r="AP11" s="30">
        <f t="shared" ref="AP11" si="11">COUNTIF(AR12:BB12,"&gt;0")</f>
        <v>8</v>
      </c>
      <c r="AQ11" s="29">
        <f>AP11/AO11*100</f>
        <v>72.727272727272734</v>
      </c>
      <c r="AR11" s="1">
        <v>2</v>
      </c>
      <c r="AS11" s="1">
        <v>3</v>
      </c>
      <c r="AT11">
        <v>3</v>
      </c>
      <c r="AU11">
        <v>3</v>
      </c>
      <c r="AV11">
        <v>3</v>
      </c>
      <c r="AW11">
        <v>6</v>
      </c>
      <c r="AX11">
        <v>3</v>
      </c>
      <c r="AY11">
        <v>2</v>
      </c>
      <c r="AZ11">
        <v>2</v>
      </c>
      <c r="BA11">
        <v>3</v>
      </c>
      <c r="BB11">
        <v>5</v>
      </c>
      <c r="BD11" s="1">
        <v>50</v>
      </c>
      <c r="BE11" s="9">
        <f>AVERAGE(AM37,AM39)</f>
        <v>3.6666666666666665</v>
      </c>
      <c r="BF11" s="9">
        <f>AVERAGE(AN37:AN40)</f>
        <v>0</v>
      </c>
      <c r="BJ11" s="1" t="s">
        <v>233</v>
      </c>
      <c r="BK11" s="20">
        <v>46064</v>
      </c>
      <c r="BL11" s="1">
        <v>122409</v>
      </c>
      <c r="BM11" s="1" t="s">
        <v>227</v>
      </c>
      <c r="BN11" s="1">
        <v>5</v>
      </c>
      <c r="BO11" s="10">
        <v>9.33</v>
      </c>
      <c r="BP11" s="26">
        <v>21</v>
      </c>
      <c r="BQ11" s="10">
        <f t="shared" si="1"/>
        <v>5.331428571428571</v>
      </c>
      <c r="BR11" s="29"/>
      <c r="BS11" s="1"/>
      <c r="BT11" s="10"/>
      <c r="BU11" s="9"/>
    </row>
    <row r="12" spans="1:73">
      <c r="A12" s="1" t="s">
        <v>227</v>
      </c>
      <c r="B12" s="1" t="s">
        <v>55</v>
      </c>
      <c r="C12" s="1" t="s">
        <v>228</v>
      </c>
      <c r="D12" s="14">
        <v>46056</v>
      </c>
      <c r="E12" s="1">
        <v>18</v>
      </c>
      <c r="F12" s="1">
        <v>0</v>
      </c>
      <c r="G12" s="1" t="s">
        <v>229</v>
      </c>
      <c r="H12" s="1">
        <v>6</v>
      </c>
      <c r="I12" s="10">
        <f t="shared" si="0"/>
        <v>82.051282051282044</v>
      </c>
      <c r="J12" s="15"/>
      <c r="K12" s="4" t="s">
        <v>17</v>
      </c>
      <c r="L12" s="4" t="s">
        <v>224</v>
      </c>
      <c r="M12" s="4" t="s">
        <v>225</v>
      </c>
      <c r="N12" s="4" t="s">
        <v>226</v>
      </c>
      <c r="P12" t="s">
        <v>232</v>
      </c>
      <c r="Q12" s="16" t="s">
        <v>55</v>
      </c>
      <c r="R12" s="16" t="s">
        <v>228</v>
      </c>
      <c r="S12" s="14">
        <v>46056</v>
      </c>
      <c r="T12">
        <v>500</v>
      </c>
      <c r="U12" s="1">
        <v>100</v>
      </c>
      <c r="V12" s="17">
        <v>18</v>
      </c>
      <c r="W12">
        <v>2</v>
      </c>
      <c r="X12">
        <v>0</v>
      </c>
      <c r="Y12" s="19">
        <f t="shared" si="5"/>
        <v>0</v>
      </c>
      <c r="Z12" s="33">
        <f>AVERAGE(Y12:Y13)</f>
        <v>0</v>
      </c>
      <c r="AA12" s="33">
        <f>_xlfn.STDEV.P(Y12:Y13)</f>
        <v>0</v>
      </c>
      <c r="AC12" s="1">
        <v>500</v>
      </c>
      <c r="AD12" s="10">
        <v>0</v>
      </c>
      <c r="AF12" s="1" t="s">
        <v>55</v>
      </c>
      <c r="AG12" s="1" t="s">
        <v>228</v>
      </c>
      <c r="AH12" s="14">
        <v>46056</v>
      </c>
      <c r="AI12" s="1">
        <v>18</v>
      </c>
      <c r="AJ12" s="1" t="s">
        <v>230</v>
      </c>
      <c r="AK12">
        <v>120844</v>
      </c>
      <c r="AL12" s="16" t="s">
        <v>259</v>
      </c>
      <c r="AM12" s="23">
        <f t="shared" si="2"/>
        <v>1.2727272727272727</v>
      </c>
      <c r="AN12" s="29"/>
      <c r="AO12" s="30"/>
      <c r="AP12" s="30"/>
      <c r="AQ12" s="29"/>
      <c r="AR12" s="1">
        <v>2</v>
      </c>
      <c r="AS12" s="1">
        <v>2</v>
      </c>
      <c r="AT12">
        <v>2</v>
      </c>
      <c r="AU12">
        <v>1</v>
      </c>
      <c r="AV12">
        <v>2</v>
      </c>
      <c r="AW12">
        <v>2</v>
      </c>
      <c r="AX12">
        <v>0</v>
      </c>
      <c r="AY12">
        <v>2</v>
      </c>
      <c r="AZ12">
        <v>1</v>
      </c>
      <c r="BA12">
        <v>0</v>
      </c>
      <c r="BB12">
        <v>0</v>
      </c>
      <c r="BD12" s="1">
        <v>500</v>
      </c>
      <c r="BE12" s="9">
        <f>AVERAGE(AM41,AM43)</f>
        <v>4.375</v>
      </c>
      <c r="BF12" s="9">
        <f>AVERAGE(AN41:AN44)</f>
        <v>0</v>
      </c>
      <c r="BJ12" s="1" t="s">
        <v>228</v>
      </c>
      <c r="BK12" s="20">
        <v>46056</v>
      </c>
      <c r="BL12" s="1">
        <v>121420</v>
      </c>
      <c r="BM12" s="1" t="s">
        <v>230</v>
      </c>
      <c r="BN12" s="1">
        <v>5</v>
      </c>
      <c r="BO12" s="1">
        <v>4.12</v>
      </c>
      <c r="BP12" s="1">
        <v>17</v>
      </c>
      <c r="BQ12" s="10">
        <f t="shared" si="1"/>
        <v>2.908235294117647</v>
      </c>
      <c r="BR12" s="29">
        <f>AVERAGE(BQ12:BQ13)</f>
        <v>3.4052287581699345</v>
      </c>
      <c r="BS12" s="1"/>
      <c r="BT12" s="10"/>
      <c r="BU12" s="9"/>
    </row>
    <row r="13" spans="1:73">
      <c r="A13" s="1" t="s">
        <v>227</v>
      </c>
      <c r="B13" s="1" t="s">
        <v>55</v>
      </c>
      <c r="C13" s="1" t="s">
        <v>228</v>
      </c>
      <c r="D13" s="14">
        <v>46056</v>
      </c>
      <c r="E13" s="1">
        <v>18</v>
      </c>
      <c r="F13" s="1">
        <v>0</v>
      </c>
      <c r="G13" s="1" t="s">
        <v>229</v>
      </c>
      <c r="H13" s="1">
        <v>4</v>
      </c>
      <c r="I13" s="10">
        <f t="shared" si="0"/>
        <v>54.700854700854705</v>
      </c>
      <c r="J13" s="15"/>
      <c r="K13" t="s">
        <v>227</v>
      </c>
      <c r="L13" t="s">
        <v>227</v>
      </c>
      <c r="M13" s="10">
        <f>AVERAGE(H82:H93)</f>
        <v>5.166666666666667</v>
      </c>
      <c r="N13" s="10">
        <f>AVERAGE(I82:I93)</f>
        <v>99.999999999999986</v>
      </c>
      <c r="P13" t="s">
        <v>232</v>
      </c>
      <c r="Q13" s="16" t="s">
        <v>55</v>
      </c>
      <c r="R13" s="16" t="s">
        <v>228</v>
      </c>
      <c r="S13" s="14">
        <v>46056</v>
      </c>
      <c r="T13">
        <v>500</v>
      </c>
      <c r="U13" s="1">
        <v>100</v>
      </c>
      <c r="V13" s="17">
        <v>18</v>
      </c>
      <c r="W13">
        <v>2</v>
      </c>
      <c r="X13">
        <v>0</v>
      </c>
      <c r="Y13" s="19">
        <f t="shared" si="5"/>
        <v>0</v>
      </c>
      <c r="Z13" s="30"/>
      <c r="AA13" s="30"/>
      <c r="AF13" s="1" t="s">
        <v>55</v>
      </c>
      <c r="AG13" s="1" t="s">
        <v>228</v>
      </c>
      <c r="AH13" s="14">
        <v>46056</v>
      </c>
      <c r="AI13" s="1">
        <v>18</v>
      </c>
      <c r="AJ13" s="1" t="s">
        <v>230</v>
      </c>
      <c r="AK13">
        <v>121420</v>
      </c>
      <c r="AL13" s="16" t="s">
        <v>256</v>
      </c>
      <c r="AM13" s="23">
        <f t="shared" si="2"/>
        <v>3.2857142857142856</v>
      </c>
      <c r="AN13" s="29">
        <f>AM14/AM13*100</f>
        <v>47.826086956521742</v>
      </c>
      <c r="AO13" s="30">
        <f t="shared" ref="AO13" si="12">COUNTA(AR14:BB14)</f>
        <v>7</v>
      </c>
      <c r="AP13" s="30">
        <f t="shared" ref="AP13" si="13">COUNTIF(AR14:BB14,"&gt;0")</f>
        <v>6</v>
      </c>
      <c r="AQ13" s="29">
        <f>AP13/AO13*100</f>
        <v>85.714285714285708</v>
      </c>
      <c r="AR13" s="1">
        <v>4</v>
      </c>
      <c r="AS13" s="1">
        <v>2</v>
      </c>
      <c r="AT13">
        <v>4</v>
      </c>
      <c r="AU13">
        <v>2</v>
      </c>
      <c r="AV13">
        <v>2</v>
      </c>
      <c r="AW13">
        <v>4</v>
      </c>
      <c r="AX13">
        <v>5</v>
      </c>
      <c r="BD13" s="1">
        <v>500</v>
      </c>
      <c r="BE13" s="9">
        <f>AVERAGE(AM45,AM47)</f>
        <v>7.5</v>
      </c>
      <c r="BF13" s="9">
        <f>AVERAGE(AN45:AN48)</f>
        <v>0</v>
      </c>
      <c r="BJ13" s="1" t="s">
        <v>228</v>
      </c>
      <c r="BK13" s="20">
        <v>46056</v>
      </c>
      <c r="BL13" s="1">
        <v>121420</v>
      </c>
      <c r="BM13" s="1" t="s">
        <v>230</v>
      </c>
      <c r="BN13" s="1">
        <v>5</v>
      </c>
      <c r="BO13" s="1">
        <v>8.7799999999999994</v>
      </c>
      <c r="BP13" s="1">
        <v>27</v>
      </c>
      <c r="BQ13" s="10">
        <f t="shared" si="1"/>
        <v>3.902222222222222</v>
      </c>
      <c r="BR13" s="29"/>
      <c r="BS13" s="1"/>
      <c r="BT13" s="10"/>
      <c r="BU13" s="9"/>
    </row>
    <row r="14" spans="1:73">
      <c r="A14" s="1" t="s">
        <v>227</v>
      </c>
      <c r="B14" s="1" t="s">
        <v>55</v>
      </c>
      <c r="C14" s="1" t="s">
        <v>228</v>
      </c>
      <c r="D14" s="14">
        <v>46056</v>
      </c>
      <c r="E14" s="1">
        <v>18</v>
      </c>
      <c r="F14" s="1">
        <v>0</v>
      </c>
      <c r="G14" s="1" t="s">
        <v>229</v>
      </c>
      <c r="H14" s="1">
        <v>3</v>
      </c>
      <c r="I14" s="10">
        <f t="shared" si="0"/>
        <v>41.025641025641022</v>
      </c>
      <c r="J14" s="15"/>
      <c r="K14" t="s">
        <v>230</v>
      </c>
      <c r="L14" t="s">
        <v>230</v>
      </c>
      <c r="M14" s="10">
        <f>AVERAGE(H94:H110)</f>
        <v>5.1764705882352944</v>
      </c>
      <c r="N14" s="10">
        <f>AVERAGE(I94:I110)</f>
        <v>100.18975332068308</v>
      </c>
      <c r="P14" s="16" t="s">
        <v>227</v>
      </c>
      <c r="Q14" s="16" t="s">
        <v>55</v>
      </c>
      <c r="R14" s="16" t="s">
        <v>233</v>
      </c>
      <c r="S14" s="14">
        <v>46064</v>
      </c>
      <c r="T14" s="17">
        <v>0</v>
      </c>
      <c r="U14" s="1" t="s">
        <v>227</v>
      </c>
      <c r="V14" s="17">
        <v>26</v>
      </c>
      <c r="W14" s="17">
        <v>6</v>
      </c>
      <c r="X14" s="17">
        <v>6</v>
      </c>
      <c r="Y14" s="18">
        <f>X14/W14</f>
        <v>1</v>
      </c>
      <c r="Z14" s="33">
        <f>AVERAGE(Y14:Y15)</f>
        <v>1</v>
      </c>
      <c r="AA14" s="33">
        <f>_xlfn.STDEV.P(Y14:Y15)</f>
        <v>0</v>
      </c>
      <c r="AF14" s="1" t="s">
        <v>55</v>
      </c>
      <c r="AG14" s="1" t="s">
        <v>228</v>
      </c>
      <c r="AH14" s="14">
        <v>46056</v>
      </c>
      <c r="AI14" s="1">
        <v>18</v>
      </c>
      <c r="AJ14" s="1" t="s">
        <v>230</v>
      </c>
      <c r="AK14">
        <v>121420</v>
      </c>
      <c r="AL14" s="16" t="s">
        <v>259</v>
      </c>
      <c r="AM14" s="23">
        <f t="shared" si="2"/>
        <v>1.5714285714285714</v>
      </c>
      <c r="AN14" s="29"/>
      <c r="AO14" s="30"/>
      <c r="AP14" s="30"/>
      <c r="AQ14" s="29"/>
      <c r="AR14" s="1">
        <v>3</v>
      </c>
      <c r="AS14" s="1">
        <v>1</v>
      </c>
      <c r="AT14">
        <v>3</v>
      </c>
      <c r="AU14">
        <v>1</v>
      </c>
      <c r="AV14">
        <v>0</v>
      </c>
      <c r="AW14">
        <v>1</v>
      </c>
      <c r="AX14">
        <v>2</v>
      </c>
      <c r="BJ14" s="1" t="s">
        <v>233</v>
      </c>
      <c r="BK14" s="20">
        <v>46064</v>
      </c>
      <c r="BL14" s="1">
        <v>111449</v>
      </c>
      <c r="BM14" s="1" t="s">
        <v>230</v>
      </c>
      <c r="BN14" s="1">
        <v>5</v>
      </c>
      <c r="BO14" s="10">
        <v>8.51</v>
      </c>
      <c r="BP14" s="26">
        <v>22</v>
      </c>
      <c r="BQ14" s="10">
        <f t="shared" si="1"/>
        <v>4.6418181818181816</v>
      </c>
      <c r="BR14" s="29">
        <f>AVERAGE(BQ14:BQ16)</f>
        <v>4.4079393939393938</v>
      </c>
      <c r="BS14" s="1"/>
    </row>
    <row r="15" spans="1:73">
      <c r="A15" s="1" t="s">
        <v>227</v>
      </c>
      <c r="B15" s="1" t="s">
        <v>55</v>
      </c>
      <c r="C15" s="1" t="s">
        <v>228</v>
      </c>
      <c r="D15" s="14">
        <v>46056</v>
      </c>
      <c r="E15" s="1">
        <v>18</v>
      </c>
      <c r="F15" s="1">
        <v>0</v>
      </c>
      <c r="G15" s="1" t="s">
        <v>229</v>
      </c>
      <c r="H15" s="1">
        <v>6</v>
      </c>
      <c r="I15" s="10">
        <f t="shared" si="0"/>
        <v>82.051282051282044</v>
      </c>
      <c r="J15" s="15"/>
      <c r="K15" t="s">
        <v>231</v>
      </c>
      <c r="L15">
        <v>5</v>
      </c>
      <c r="M15" s="10">
        <f>AVERAGE(H111:H122)</f>
        <v>4.666666666666667</v>
      </c>
      <c r="N15" s="10">
        <f>AVERAGE(I111:I122)</f>
        <v>90.322580645161281</v>
      </c>
      <c r="P15" t="s">
        <v>227</v>
      </c>
      <c r="Q15" s="16" t="s">
        <v>55</v>
      </c>
      <c r="R15" s="16" t="s">
        <v>233</v>
      </c>
      <c r="S15" s="14">
        <v>46064</v>
      </c>
      <c r="T15">
        <v>0</v>
      </c>
      <c r="U15" s="1" t="s">
        <v>227</v>
      </c>
      <c r="V15" s="17">
        <v>26</v>
      </c>
      <c r="W15">
        <v>4</v>
      </c>
      <c r="X15">
        <v>4</v>
      </c>
      <c r="Y15" s="19">
        <f>X15/W15</f>
        <v>1</v>
      </c>
      <c r="Z15" s="30"/>
      <c r="AA15" s="30"/>
      <c r="AF15" s="1" t="s">
        <v>55</v>
      </c>
      <c r="AG15" s="1" t="s">
        <v>228</v>
      </c>
      <c r="AH15" s="14">
        <v>46056</v>
      </c>
      <c r="AI15" s="1">
        <v>18</v>
      </c>
      <c r="AJ15" s="1" t="s">
        <v>230</v>
      </c>
      <c r="AK15">
        <v>134054</v>
      </c>
      <c r="AL15" s="16" t="s">
        <v>256</v>
      </c>
      <c r="AM15" s="23">
        <f t="shared" si="2"/>
        <v>3.8</v>
      </c>
      <c r="AN15" s="29">
        <f>AM16/AM15*100</f>
        <v>42.10526315789474</v>
      </c>
      <c r="AO15" s="30">
        <f t="shared" ref="AO15" si="14">COUNTA(AR16:BB16)</f>
        <v>5</v>
      </c>
      <c r="AP15" s="30">
        <f t="shared" ref="AP15" si="15">COUNTIF(AR16:BB16,"&gt;0")</f>
        <v>4</v>
      </c>
      <c r="AQ15" s="29">
        <f>AP15/AO15*100</f>
        <v>80</v>
      </c>
      <c r="AR15" s="1">
        <v>3</v>
      </c>
      <c r="AS15" s="1">
        <v>5</v>
      </c>
      <c r="AT15">
        <v>4</v>
      </c>
      <c r="AU15">
        <v>4</v>
      </c>
      <c r="AV15">
        <v>3</v>
      </c>
      <c r="BJ15" s="1" t="s">
        <v>233</v>
      </c>
      <c r="BK15" s="20">
        <v>46064</v>
      </c>
      <c r="BL15" s="1">
        <v>112005</v>
      </c>
      <c r="BM15" s="1" t="s">
        <v>230</v>
      </c>
      <c r="BN15" s="1">
        <v>5</v>
      </c>
      <c r="BO15" s="10">
        <v>7.23</v>
      </c>
      <c r="BP15" s="26">
        <v>20</v>
      </c>
      <c r="BQ15" s="10">
        <f t="shared" si="1"/>
        <v>4.3380000000000001</v>
      </c>
      <c r="BR15" s="29"/>
      <c r="BS15" s="1"/>
      <c r="BT15" s="10"/>
    </row>
    <row r="16" spans="1:73">
      <c r="A16" s="1" t="s">
        <v>227</v>
      </c>
      <c r="B16" s="1" t="s">
        <v>55</v>
      </c>
      <c r="C16" s="1" t="s">
        <v>228</v>
      </c>
      <c r="D16" s="14">
        <v>46056</v>
      </c>
      <c r="E16" s="1">
        <v>18</v>
      </c>
      <c r="F16" s="1">
        <v>0</v>
      </c>
      <c r="G16" s="1" t="s">
        <v>229</v>
      </c>
      <c r="H16" s="1">
        <v>6</v>
      </c>
      <c r="I16" s="10">
        <f t="shared" si="0"/>
        <v>82.051282051282044</v>
      </c>
      <c r="J16" s="15"/>
      <c r="K16" t="s">
        <v>231</v>
      </c>
      <c r="L16">
        <v>50</v>
      </c>
      <c r="M16" s="10">
        <f>AVERAGE(H123:H134)</f>
        <v>2.25</v>
      </c>
      <c r="N16" s="10">
        <f>AVERAGE(I123:I134)</f>
        <v>43.548387096774185</v>
      </c>
      <c r="P16" s="16" t="s">
        <v>230</v>
      </c>
      <c r="Q16" s="16" t="s">
        <v>55</v>
      </c>
      <c r="R16" s="16" t="s">
        <v>233</v>
      </c>
      <c r="S16" s="14">
        <v>46064</v>
      </c>
      <c r="T16" s="17">
        <v>0.5</v>
      </c>
      <c r="U16" s="1" t="s">
        <v>230</v>
      </c>
      <c r="V16" s="17">
        <v>26</v>
      </c>
      <c r="W16" s="17">
        <v>7</v>
      </c>
      <c r="X16" s="17">
        <v>6</v>
      </c>
      <c r="Y16" s="18">
        <f>X16/W16</f>
        <v>0.8571428571428571</v>
      </c>
      <c r="Z16" s="33">
        <f>AVERAGE(Y16:Y19)</f>
        <v>0.68928571428571428</v>
      </c>
      <c r="AA16" s="33">
        <f>_xlfn.STDEV.P(Y16:Y19)</f>
        <v>0.10516022760239593</v>
      </c>
      <c r="AF16" s="1" t="s">
        <v>55</v>
      </c>
      <c r="AG16" s="1" t="s">
        <v>228</v>
      </c>
      <c r="AH16" s="14">
        <v>46056</v>
      </c>
      <c r="AI16" s="1">
        <v>18</v>
      </c>
      <c r="AJ16" s="1" t="s">
        <v>230</v>
      </c>
      <c r="AK16">
        <v>134054</v>
      </c>
      <c r="AL16" s="16" t="s">
        <v>259</v>
      </c>
      <c r="AM16" s="23">
        <f t="shared" si="2"/>
        <v>1.6</v>
      </c>
      <c r="AN16" s="29"/>
      <c r="AO16" s="30"/>
      <c r="AP16" s="30"/>
      <c r="AQ16" s="29"/>
      <c r="AR16" s="1">
        <v>2</v>
      </c>
      <c r="AS16" s="1">
        <v>3</v>
      </c>
      <c r="AT16">
        <v>2</v>
      </c>
      <c r="AU16">
        <v>1</v>
      </c>
      <c r="AV16">
        <v>0</v>
      </c>
      <c r="BJ16" s="1" t="s">
        <v>233</v>
      </c>
      <c r="BK16" s="20">
        <v>46064</v>
      </c>
      <c r="BL16" s="1">
        <v>123504</v>
      </c>
      <c r="BM16" s="1" t="s">
        <v>230</v>
      </c>
      <c r="BN16" s="1">
        <v>5</v>
      </c>
      <c r="BO16" s="10">
        <v>10.61</v>
      </c>
      <c r="BP16" s="26">
        <v>30</v>
      </c>
      <c r="BQ16" s="10">
        <f t="shared" si="1"/>
        <v>4.2439999999999998</v>
      </c>
      <c r="BR16" s="29"/>
      <c r="BS16" s="1"/>
      <c r="BT16" s="10"/>
    </row>
    <row r="17" spans="1:72">
      <c r="A17" s="1" t="s">
        <v>227</v>
      </c>
      <c r="B17" s="1" t="s">
        <v>55</v>
      </c>
      <c r="C17" s="1" t="s">
        <v>228</v>
      </c>
      <c r="D17" s="14">
        <v>46056</v>
      </c>
      <c r="E17" s="1">
        <v>18</v>
      </c>
      <c r="F17" s="1">
        <v>0</v>
      </c>
      <c r="G17" s="1" t="s">
        <v>229</v>
      </c>
      <c r="H17" s="1">
        <v>6</v>
      </c>
      <c r="I17" s="10">
        <f t="shared" si="0"/>
        <v>82.051282051282044</v>
      </c>
      <c r="J17" s="15"/>
      <c r="K17" t="s">
        <v>231</v>
      </c>
      <c r="L17">
        <v>500</v>
      </c>
      <c r="M17" s="10">
        <f>AVERAGE(H135:H146)</f>
        <v>2.1666666666666665</v>
      </c>
      <c r="N17" s="10">
        <f>AVERAGE(I135:I146)</f>
        <v>41.935483870967737</v>
      </c>
      <c r="P17" t="s">
        <v>230</v>
      </c>
      <c r="Q17" s="16" t="s">
        <v>55</v>
      </c>
      <c r="R17" s="16" t="s">
        <v>233</v>
      </c>
      <c r="S17" s="14">
        <v>46064</v>
      </c>
      <c r="T17">
        <v>0.5</v>
      </c>
      <c r="U17" s="1" t="s">
        <v>230</v>
      </c>
      <c r="V17" s="17">
        <v>26</v>
      </c>
      <c r="W17">
        <v>10</v>
      </c>
      <c r="X17">
        <v>7</v>
      </c>
      <c r="Y17" s="19">
        <f t="shared" ref="Y17:Y21" si="16">X17/W17</f>
        <v>0.7</v>
      </c>
      <c r="Z17" s="33"/>
      <c r="AA17" s="33"/>
      <c r="AF17" s="1" t="s">
        <v>55</v>
      </c>
      <c r="AG17" s="1" t="s">
        <v>233</v>
      </c>
      <c r="AH17" s="14">
        <v>46064</v>
      </c>
      <c r="AI17" s="1">
        <v>26</v>
      </c>
      <c r="AJ17" s="1" t="s">
        <v>230</v>
      </c>
      <c r="AK17">
        <v>111449</v>
      </c>
      <c r="AL17" s="16" t="s">
        <v>256</v>
      </c>
      <c r="AM17" s="23">
        <f t="shared" si="2"/>
        <v>3.8</v>
      </c>
      <c r="AN17" s="29">
        <f>AM18/AM17*100</f>
        <v>78.94736842105263</v>
      </c>
      <c r="AO17" s="30">
        <f t="shared" ref="AO17" si="17">COUNTA(AR18:BB18)</f>
        <v>5</v>
      </c>
      <c r="AP17" s="30">
        <f t="shared" ref="AP17" si="18">COUNTIF(AR18:BB18,"&gt;0")</f>
        <v>5</v>
      </c>
      <c r="AQ17" s="29">
        <f>AP17/AO17*100</f>
        <v>100</v>
      </c>
      <c r="AR17" s="1">
        <v>4</v>
      </c>
      <c r="AS17" s="1">
        <v>5</v>
      </c>
      <c r="AT17">
        <v>3</v>
      </c>
      <c r="AU17">
        <v>3</v>
      </c>
      <c r="AV17">
        <v>4</v>
      </c>
      <c r="BJ17" s="1" t="s">
        <v>233</v>
      </c>
      <c r="BK17" s="20">
        <v>46064</v>
      </c>
      <c r="BL17" s="1">
        <v>113926</v>
      </c>
      <c r="BM17" s="1">
        <v>5</v>
      </c>
      <c r="BN17" s="1">
        <v>5</v>
      </c>
      <c r="BO17" s="10">
        <v>8.9700000000000006</v>
      </c>
      <c r="BP17" s="26">
        <v>32</v>
      </c>
      <c r="BQ17" s="10">
        <f t="shared" si="1"/>
        <v>3.36375</v>
      </c>
      <c r="BR17" s="9">
        <f>BQ17</f>
        <v>3.36375</v>
      </c>
      <c r="BS17" s="1"/>
      <c r="BT17" s="10"/>
    </row>
    <row r="18" spans="1:72">
      <c r="A18" s="1" t="s">
        <v>227</v>
      </c>
      <c r="B18" s="1" t="s">
        <v>55</v>
      </c>
      <c r="C18" s="1" t="s">
        <v>228</v>
      </c>
      <c r="D18" s="14">
        <v>46056</v>
      </c>
      <c r="E18" s="1">
        <v>18</v>
      </c>
      <c r="F18" s="1">
        <v>0</v>
      </c>
      <c r="G18" s="1" t="s">
        <v>229</v>
      </c>
      <c r="H18" s="1">
        <v>12</v>
      </c>
      <c r="I18" s="10">
        <f t="shared" si="0"/>
        <v>164.10256410256409</v>
      </c>
      <c r="J18" s="15"/>
      <c r="P18" t="s">
        <v>230</v>
      </c>
      <c r="Q18" s="16" t="s">
        <v>55</v>
      </c>
      <c r="R18" s="16" t="s">
        <v>233</v>
      </c>
      <c r="S18" s="14">
        <v>46064</v>
      </c>
      <c r="T18">
        <v>0.5</v>
      </c>
      <c r="U18" s="1" t="s">
        <v>230</v>
      </c>
      <c r="V18" s="17">
        <v>26</v>
      </c>
      <c r="W18">
        <v>5</v>
      </c>
      <c r="X18">
        <v>3</v>
      </c>
      <c r="Y18" s="19">
        <f t="shared" si="16"/>
        <v>0.6</v>
      </c>
      <c r="Z18" s="33"/>
      <c r="AA18" s="33"/>
      <c r="AF18" s="1" t="s">
        <v>55</v>
      </c>
      <c r="AG18" s="1" t="s">
        <v>233</v>
      </c>
      <c r="AH18" s="14">
        <v>46064</v>
      </c>
      <c r="AI18" s="1">
        <v>26</v>
      </c>
      <c r="AJ18" s="1" t="s">
        <v>230</v>
      </c>
      <c r="AK18">
        <v>111449</v>
      </c>
      <c r="AL18" s="16" t="s">
        <v>259</v>
      </c>
      <c r="AM18" s="23">
        <f t="shared" si="2"/>
        <v>3</v>
      </c>
      <c r="AN18" s="29"/>
      <c r="AO18" s="30"/>
      <c r="AP18" s="30"/>
      <c r="AQ18" s="29"/>
      <c r="AR18" s="1">
        <v>4</v>
      </c>
      <c r="AS18" s="1">
        <v>5</v>
      </c>
      <c r="AT18">
        <v>1</v>
      </c>
      <c r="AU18">
        <v>2</v>
      </c>
      <c r="AV18">
        <v>3</v>
      </c>
      <c r="BJ18" s="1" t="s">
        <v>228</v>
      </c>
      <c r="BK18" s="20">
        <v>46056</v>
      </c>
      <c r="BL18" s="1">
        <v>115018</v>
      </c>
      <c r="BM18" s="1">
        <v>5</v>
      </c>
      <c r="BN18" s="1">
        <v>5</v>
      </c>
      <c r="BO18" s="10">
        <v>5.22</v>
      </c>
      <c r="BP18" s="26">
        <v>16</v>
      </c>
      <c r="BQ18" s="10">
        <f t="shared" si="1"/>
        <v>3.915</v>
      </c>
      <c r="BR18" s="29">
        <f>AVERAGE(BQ18:BQ22)</f>
        <v>3.5402876181741503</v>
      </c>
      <c r="BS18" s="1"/>
      <c r="BT18" s="10"/>
    </row>
    <row r="19" spans="1:72">
      <c r="A19" s="1" t="s">
        <v>230</v>
      </c>
      <c r="B19" s="1" t="s">
        <v>55</v>
      </c>
      <c r="C19" s="1" t="s">
        <v>228</v>
      </c>
      <c r="D19" s="14">
        <v>46056</v>
      </c>
      <c r="E19" s="1">
        <v>18</v>
      </c>
      <c r="F19" s="1">
        <v>0.5</v>
      </c>
      <c r="G19" s="1" t="s">
        <v>230</v>
      </c>
      <c r="H19" s="1">
        <v>10</v>
      </c>
      <c r="I19" s="10">
        <f t="shared" si="0"/>
        <v>136.75213675213675</v>
      </c>
      <c r="J19" s="15"/>
      <c r="P19" t="s">
        <v>230</v>
      </c>
      <c r="Q19" s="16" t="s">
        <v>55</v>
      </c>
      <c r="R19" s="16" t="s">
        <v>233</v>
      </c>
      <c r="S19" s="14">
        <v>46064</v>
      </c>
      <c r="T19">
        <v>0.5</v>
      </c>
      <c r="U19" s="1" t="s">
        <v>230</v>
      </c>
      <c r="V19" s="17">
        <v>26</v>
      </c>
      <c r="W19">
        <v>5</v>
      </c>
      <c r="X19">
        <v>3</v>
      </c>
      <c r="Y19" s="19">
        <f t="shared" si="16"/>
        <v>0.6</v>
      </c>
      <c r="Z19" s="33"/>
      <c r="AA19" s="33"/>
      <c r="AF19" s="1" t="s">
        <v>55</v>
      </c>
      <c r="AG19" s="1" t="s">
        <v>233</v>
      </c>
      <c r="AH19" s="14">
        <v>46064</v>
      </c>
      <c r="AI19" s="1">
        <v>26</v>
      </c>
      <c r="AJ19" s="1" t="s">
        <v>230</v>
      </c>
      <c r="AK19">
        <v>112005</v>
      </c>
      <c r="AL19" s="16" t="s">
        <v>256</v>
      </c>
      <c r="AM19" s="23">
        <f t="shared" si="2"/>
        <v>2.4</v>
      </c>
      <c r="AN19" s="29">
        <f>AM20/AM19*100</f>
        <v>75</v>
      </c>
      <c r="AO19" s="30">
        <f t="shared" ref="AO19" si="19">COUNTA(AR20:BB20)</f>
        <v>5</v>
      </c>
      <c r="AP19" s="30">
        <f t="shared" ref="AP19" si="20">COUNTIF(AR20:BB20,"&gt;0")</f>
        <v>5</v>
      </c>
      <c r="AQ19" s="29">
        <f>AP19/AO19*100</f>
        <v>100</v>
      </c>
      <c r="AR19" s="1">
        <v>2</v>
      </c>
      <c r="AS19" s="1">
        <v>3</v>
      </c>
      <c r="AT19">
        <v>2</v>
      </c>
      <c r="AU19">
        <v>2</v>
      </c>
      <c r="AV19">
        <v>3</v>
      </c>
      <c r="BJ19" s="1" t="s">
        <v>228</v>
      </c>
      <c r="BK19" s="20">
        <v>46056</v>
      </c>
      <c r="BL19" s="1">
        <v>115018</v>
      </c>
      <c r="BM19" s="1">
        <v>5</v>
      </c>
      <c r="BN19" s="1">
        <v>5</v>
      </c>
      <c r="BO19" s="10">
        <v>7.78</v>
      </c>
      <c r="BP19" s="26">
        <v>23</v>
      </c>
      <c r="BQ19" s="10">
        <f t="shared" si="1"/>
        <v>4.0591304347826087</v>
      </c>
      <c r="BR19" s="29"/>
      <c r="BS19" s="1"/>
      <c r="BT19" s="10"/>
    </row>
    <row r="20" spans="1:72">
      <c r="A20" s="1" t="s">
        <v>230</v>
      </c>
      <c r="B20" s="1" t="s">
        <v>55</v>
      </c>
      <c r="C20" s="1" t="s">
        <v>228</v>
      </c>
      <c r="D20" s="14">
        <v>46056</v>
      </c>
      <c r="E20" s="1">
        <v>18</v>
      </c>
      <c r="F20" s="1">
        <v>0.5</v>
      </c>
      <c r="G20" s="1" t="s">
        <v>230</v>
      </c>
      <c r="H20" s="1">
        <v>6</v>
      </c>
      <c r="I20" s="10">
        <f t="shared" si="0"/>
        <v>82.051282051282044</v>
      </c>
      <c r="J20" s="15"/>
      <c r="P20" t="s">
        <v>232</v>
      </c>
      <c r="Q20" s="16" t="s">
        <v>55</v>
      </c>
      <c r="R20" s="16" t="s">
        <v>233</v>
      </c>
      <c r="S20" s="14">
        <v>46064</v>
      </c>
      <c r="T20">
        <v>5</v>
      </c>
      <c r="U20" s="1">
        <v>10000</v>
      </c>
      <c r="V20" s="17">
        <v>26</v>
      </c>
      <c r="W20">
        <v>6</v>
      </c>
      <c r="X20">
        <v>3</v>
      </c>
      <c r="Y20" s="19">
        <f t="shared" si="16"/>
        <v>0.5</v>
      </c>
      <c r="Z20" s="33">
        <f>AVERAGE(Y20:Y21)</f>
        <v>0.66666666666666674</v>
      </c>
      <c r="AA20" s="33">
        <f>_xlfn.STDEV.P(Y20:Y21)</f>
        <v>0.16666666666666655</v>
      </c>
      <c r="AF20" s="1" t="s">
        <v>55</v>
      </c>
      <c r="AG20" s="1" t="s">
        <v>233</v>
      </c>
      <c r="AH20" s="14">
        <v>46064</v>
      </c>
      <c r="AI20" s="1">
        <v>26</v>
      </c>
      <c r="AJ20" s="1" t="s">
        <v>230</v>
      </c>
      <c r="AK20">
        <v>112005</v>
      </c>
      <c r="AL20" s="16" t="s">
        <v>259</v>
      </c>
      <c r="AM20" s="23">
        <f t="shared" si="2"/>
        <v>1.8</v>
      </c>
      <c r="AN20" s="29"/>
      <c r="AO20" s="30"/>
      <c r="AP20" s="30"/>
      <c r="AQ20" s="29"/>
      <c r="AR20" s="1">
        <v>1</v>
      </c>
      <c r="AS20" s="1">
        <v>2</v>
      </c>
      <c r="AT20">
        <v>1</v>
      </c>
      <c r="AU20">
        <v>2</v>
      </c>
      <c r="AV20">
        <v>3</v>
      </c>
      <c r="BJ20" s="1" t="s">
        <v>228</v>
      </c>
      <c r="BK20" s="20">
        <v>46056</v>
      </c>
      <c r="BL20" s="1">
        <v>115018</v>
      </c>
      <c r="BM20" s="1">
        <v>5</v>
      </c>
      <c r="BN20" s="1">
        <v>5</v>
      </c>
      <c r="BO20" s="10">
        <v>6.4</v>
      </c>
      <c r="BP20" s="26">
        <v>21</v>
      </c>
      <c r="BQ20" s="10">
        <f t="shared" si="1"/>
        <v>3.657142857142857</v>
      </c>
      <c r="BR20" s="29"/>
      <c r="BS20" s="1"/>
      <c r="BT20" s="10"/>
    </row>
    <row r="21" spans="1:72">
      <c r="A21" s="1" t="s">
        <v>230</v>
      </c>
      <c r="B21" s="1" t="s">
        <v>55</v>
      </c>
      <c r="C21" s="1" t="s">
        <v>228</v>
      </c>
      <c r="D21" s="14">
        <v>46056</v>
      </c>
      <c r="E21" s="1">
        <v>18</v>
      </c>
      <c r="F21" s="1">
        <v>0.5</v>
      </c>
      <c r="G21" s="1" t="s">
        <v>230</v>
      </c>
      <c r="H21" s="1">
        <v>9</v>
      </c>
      <c r="I21" s="10">
        <f t="shared" si="0"/>
        <v>123.07692307692308</v>
      </c>
      <c r="J21" s="15"/>
      <c r="P21" t="s">
        <v>232</v>
      </c>
      <c r="Q21" s="16" t="s">
        <v>55</v>
      </c>
      <c r="R21" s="16" t="s">
        <v>233</v>
      </c>
      <c r="S21" s="14">
        <v>46064</v>
      </c>
      <c r="T21">
        <v>5</v>
      </c>
      <c r="U21" s="1">
        <v>10000</v>
      </c>
      <c r="V21" s="17">
        <v>26</v>
      </c>
      <c r="W21">
        <v>6</v>
      </c>
      <c r="X21">
        <v>5</v>
      </c>
      <c r="Y21" s="19">
        <f t="shared" si="16"/>
        <v>0.83333333333333337</v>
      </c>
      <c r="Z21" s="30"/>
      <c r="AA21" s="30"/>
      <c r="AF21" s="1" t="s">
        <v>55</v>
      </c>
      <c r="AG21" s="1" t="s">
        <v>233</v>
      </c>
      <c r="AH21" s="14">
        <v>46064</v>
      </c>
      <c r="AI21" s="1">
        <v>26</v>
      </c>
      <c r="AJ21" s="1" t="s">
        <v>230</v>
      </c>
      <c r="AK21">
        <v>123504</v>
      </c>
      <c r="AL21" s="16" t="s">
        <v>256</v>
      </c>
      <c r="AM21" s="23">
        <f t="shared" si="2"/>
        <v>3</v>
      </c>
      <c r="AN21" s="29">
        <f>AM22/AM21*100</f>
        <v>85.714285714285722</v>
      </c>
      <c r="AO21" s="30">
        <f t="shared" ref="AO21" si="21">COUNTA(AR22:BB22)</f>
        <v>7</v>
      </c>
      <c r="AP21" s="30">
        <f t="shared" ref="AP21" si="22">COUNTIF(AR22:BB22,"&gt;0")</f>
        <v>7</v>
      </c>
      <c r="AQ21" s="29">
        <f>AP21/AO21*100</f>
        <v>100</v>
      </c>
      <c r="AR21" s="1">
        <v>2</v>
      </c>
      <c r="AS21" s="1">
        <v>3</v>
      </c>
      <c r="AT21">
        <v>2</v>
      </c>
      <c r="AU21">
        <v>4</v>
      </c>
      <c r="AV21">
        <v>3</v>
      </c>
      <c r="AW21">
        <v>4</v>
      </c>
      <c r="AX21">
        <v>3</v>
      </c>
      <c r="BJ21" s="1" t="s">
        <v>228</v>
      </c>
      <c r="BK21" s="20">
        <v>46056</v>
      </c>
      <c r="BL21" s="1">
        <v>115018</v>
      </c>
      <c r="BM21" s="1">
        <v>5</v>
      </c>
      <c r="BN21" s="1">
        <v>5</v>
      </c>
      <c r="BO21" s="10">
        <v>8.9700000000000006</v>
      </c>
      <c r="BP21" s="26">
        <v>37</v>
      </c>
      <c r="BQ21" s="10">
        <f t="shared" si="1"/>
        <v>2.9091891891891897</v>
      </c>
      <c r="BR21" s="29"/>
      <c r="BS21" s="1"/>
      <c r="BT21" s="10"/>
    </row>
    <row r="22" spans="1:72">
      <c r="A22" s="1" t="s">
        <v>230</v>
      </c>
      <c r="B22" s="1" t="s">
        <v>55</v>
      </c>
      <c r="C22" s="1" t="s">
        <v>228</v>
      </c>
      <c r="D22" s="14">
        <v>46056</v>
      </c>
      <c r="E22" s="1">
        <v>18</v>
      </c>
      <c r="F22" s="1">
        <v>0.5</v>
      </c>
      <c r="G22" s="1" t="s">
        <v>230</v>
      </c>
      <c r="H22" s="1">
        <v>9</v>
      </c>
      <c r="I22" s="10">
        <f t="shared" si="0"/>
        <v>123.07692307692308</v>
      </c>
      <c r="J22" s="15"/>
      <c r="P22" t="s">
        <v>232</v>
      </c>
      <c r="Q22" s="16" t="s">
        <v>55</v>
      </c>
      <c r="R22" s="16" t="s">
        <v>233</v>
      </c>
      <c r="S22" s="14">
        <v>46064</v>
      </c>
      <c r="T22">
        <v>50</v>
      </c>
      <c r="U22" s="1">
        <v>1000</v>
      </c>
      <c r="V22" s="17">
        <v>26</v>
      </c>
      <c r="W22">
        <v>3</v>
      </c>
      <c r="X22">
        <v>0</v>
      </c>
      <c r="Y22" s="19">
        <f>X22/W22</f>
        <v>0</v>
      </c>
      <c r="Z22" s="33">
        <f>AVERAGE(Y22:Y23)</f>
        <v>0</v>
      </c>
      <c r="AA22" s="33">
        <f>_xlfn.STDEV.P(Y22:Y23)</f>
        <v>0</v>
      </c>
      <c r="AF22" s="1" t="s">
        <v>55</v>
      </c>
      <c r="AG22" s="1" t="s">
        <v>233</v>
      </c>
      <c r="AH22" s="14">
        <v>46064</v>
      </c>
      <c r="AI22" s="1">
        <v>26</v>
      </c>
      <c r="AJ22" s="1" t="s">
        <v>230</v>
      </c>
      <c r="AK22">
        <v>123504</v>
      </c>
      <c r="AL22" s="16" t="s">
        <v>259</v>
      </c>
      <c r="AM22" s="23">
        <f t="shared" si="2"/>
        <v>2.5714285714285716</v>
      </c>
      <c r="AN22" s="29"/>
      <c r="AO22" s="30"/>
      <c r="AP22" s="30"/>
      <c r="AQ22" s="29"/>
      <c r="AR22" s="1">
        <v>2</v>
      </c>
      <c r="AS22" s="1">
        <v>2</v>
      </c>
      <c r="AT22">
        <v>2</v>
      </c>
      <c r="AU22">
        <v>4</v>
      </c>
      <c r="AV22">
        <v>3</v>
      </c>
      <c r="AW22">
        <v>3</v>
      </c>
      <c r="AX22">
        <v>2</v>
      </c>
      <c r="BJ22" s="1" t="s">
        <v>228</v>
      </c>
      <c r="BK22" s="20">
        <v>46056</v>
      </c>
      <c r="BL22" s="1">
        <v>115018</v>
      </c>
      <c r="BM22" s="1">
        <v>5</v>
      </c>
      <c r="BN22" s="1">
        <v>5</v>
      </c>
      <c r="BO22" s="10">
        <v>10.8</v>
      </c>
      <c r="BP22" s="26">
        <v>41</v>
      </c>
      <c r="BQ22" s="10">
        <f t="shared" si="1"/>
        <v>3.1609756097560977</v>
      </c>
      <c r="BR22" s="29"/>
      <c r="BS22" s="1"/>
      <c r="BT22" s="10"/>
    </row>
    <row r="23" spans="1:72">
      <c r="A23" s="1" t="s">
        <v>230</v>
      </c>
      <c r="B23" s="1" t="s">
        <v>55</v>
      </c>
      <c r="C23" s="1" t="s">
        <v>228</v>
      </c>
      <c r="D23" s="14">
        <v>46056</v>
      </c>
      <c r="E23" s="1">
        <v>18</v>
      </c>
      <c r="F23" s="1">
        <v>0.5</v>
      </c>
      <c r="G23" s="1" t="s">
        <v>230</v>
      </c>
      <c r="H23" s="1">
        <v>6</v>
      </c>
      <c r="I23" s="10">
        <f t="shared" si="0"/>
        <v>82.051282051282044</v>
      </c>
      <c r="J23" s="15"/>
      <c r="P23" t="s">
        <v>232</v>
      </c>
      <c r="Q23" s="16" t="s">
        <v>55</v>
      </c>
      <c r="R23" s="16" t="s">
        <v>233</v>
      </c>
      <c r="S23" s="14">
        <v>46064</v>
      </c>
      <c r="T23">
        <v>50</v>
      </c>
      <c r="U23" s="1">
        <v>1000</v>
      </c>
      <c r="V23" s="17">
        <v>26</v>
      </c>
      <c r="W23">
        <v>3</v>
      </c>
      <c r="X23">
        <v>0</v>
      </c>
      <c r="Y23" s="19">
        <f>X23/W23</f>
        <v>0</v>
      </c>
      <c r="Z23" s="30"/>
      <c r="AA23" s="30"/>
      <c r="AF23" s="1" t="s">
        <v>55</v>
      </c>
      <c r="AG23" s="1" t="s">
        <v>233</v>
      </c>
      <c r="AH23" s="14">
        <v>46064</v>
      </c>
      <c r="AI23" s="1">
        <v>26</v>
      </c>
      <c r="AJ23" s="1" t="s">
        <v>230</v>
      </c>
      <c r="AK23">
        <v>131519</v>
      </c>
      <c r="AL23" s="16" t="s">
        <v>256</v>
      </c>
      <c r="AM23" s="23">
        <f t="shared" si="2"/>
        <v>2.4</v>
      </c>
      <c r="AN23" s="29">
        <f>AM24/AM23*100</f>
        <v>75</v>
      </c>
      <c r="AO23" s="30">
        <f t="shared" ref="AO23" si="23">COUNTA(AR24:BB24)</f>
        <v>5</v>
      </c>
      <c r="AP23" s="30">
        <f t="shared" ref="AP23" si="24">COUNTIF(AR24:BB24,"&gt;0")</f>
        <v>5</v>
      </c>
      <c r="AQ23" s="29">
        <f>AP23/AO23*100</f>
        <v>100</v>
      </c>
      <c r="AR23" s="1">
        <v>2</v>
      </c>
      <c r="AS23" s="1">
        <v>2</v>
      </c>
      <c r="AT23">
        <v>3</v>
      </c>
      <c r="AU23">
        <v>2</v>
      </c>
      <c r="AV23">
        <v>3</v>
      </c>
      <c r="BJ23" s="1" t="s">
        <v>228</v>
      </c>
      <c r="BK23" s="20">
        <v>46056</v>
      </c>
      <c r="BL23" s="1">
        <v>113427</v>
      </c>
      <c r="BM23" s="1">
        <v>50</v>
      </c>
      <c r="BN23" s="1">
        <v>5</v>
      </c>
      <c r="BO23" s="10">
        <v>5.31</v>
      </c>
      <c r="BP23" s="26">
        <v>13</v>
      </c>
      <c r="BQ23" s="10">
        <f t="shared" si="1"/>
        <v>4.9015384615384612</v>
      </c>
      <c r="BR23" s="29">
        <f>AVERAGE(BQ23:BQ24)</f>
        <v>3.7407692307692306</v>
      </c>
      <c r="BS23" s="1"/>
      <c r="BT23" s="10"/>
    </row>
    <row r="24" spans="1:72">
      <c r="A24" s="1" t="s">
        <v>230</v>
      </c>
      <c r="B24" s="1" t="s">
        <v>55</v>
      </c>
      <c r="C24" s="1" t="s">
        <v>228</v>
      </c>
      <c r="D24" s="14">
        <v>46056</v>
      </c>
      <c r="E24" s="1">
        <v>18</v>
      </c>
      <c r="F24" s="1">
        <v>0.5</v>
      </c>
      <c r="G24" s="1" t="s">
        <v>230</v>
      </c>
      <c r="H24" s="1">
        <v>3</v>
      </c>
      <c r="I24" s="10">
        <f t="shared" si="0"/>
        <v>41.025641025641022</v>
      </c>
      <c r="J24" s="15"/>
      <c r="P24" t="s">
        <v>232</v>
      </c>
      <c r="Q24" s="16" t="s">
        <v>55</v>
      </c>
      <c r="R24" s="16" t="s">
        <v>233</v>
      </c>
      <c r="S24" s="14">
        <v>46064</v>
      </c>
      <c r="T24">
        <v>500</v>
      </c>
      <c r="U24" s="1">
        <v>100</v>
      </c>
      <c r="V24" s="17">
        <v>26</v>
      </c>
      <c r="W24">
        <v>2</v>
      </c>
      <c r="X24">
        <v>0</v>
      </c>
      <c r="Y24" s="19">
        <f t="shared" ref="Y24:Y25" si="25">X24/W24</f>
        <v>0</v>
      </c>
      <c r="Z24" s="33">
        <f>AVERAGE(Y24:Y25)</f>
        <v>0</v>
      </c>
      <c r="AA24" s="33">
        <f>_xlfn.STDEV.P(Y24:Y25)</f>
        <v>0</v>
      </c>
      <c r="AF24" s="1" t="s">
        <v>55</v>
      </c>
      <c r="AG24" s="1" t="s">
        <v>233</v>
      </c>
      <c r="AH24" s="14">
        <v>46064</v>
      </c>
      <c r="AI24" s="1">
        <v>26</v>
      </c>
      <c r="AJ24" s="1" t="s">
        <v>230</v>
      </c>
      <c r="AK24">
        <v>131519</v>
      </c>
      <c r="AL24" s="16" t="s">
        <v>259</v>
      </c>
      <c r="AM24" s="23">
        <f t="shared" si="2"/>
        <v>1.8</v>
      </c>
      <c r="AN24" s="29"/>
      <c r="AO24" s="30"/>
      <c r="AP24" s="30"/>
      <c r="AQ24" s="29"/>
      <c r="AR24" s="1">
        <v>2</v>
      </c>
      <c r="AS24" s="1">
        <v>2</v>
      </c>
      <c r="AT24">
        <v>2</v>
      </c>
      <c r="AU24">
        <v>1</v>
      </c>
      <c r="AV24">
        <v>2</v>
      </c>
      <c r="BJ24" s="1" t="s">
        <v>228</v>
      </c>
      <c r="BK24" s="20">
        <v>46056</v>
      </c>
      <c r="BL24" s="1">
        <v>141744</v>
      </c>
      <c r="BM24" s="1">
        <v>50</v>
      </c>
      <c r="BN24" s="1">
        <v>5</v>
      </c>
      <c r="BO24" s="10">
        <v>4.3</v>
      </c>
      <c r="BP24" s="26">
        <v>20</v>
      </c>
      <c r="BQ24" s="10">
        <f t="shared" si="1"/>
        <v>2.5799999999999996</v>
      </c>
      <c r="BR24" s="29"/>
      <c r="BS24" s="1"/>
      <c r="BT24" s="10"/>
    </row>
    <row r="25" spans="1:72">
      <c r="A25" s="1" t="s">
        <v>230</v>
      </c>
      <c r="B25" s="1" t="s">
        <v>55</v>
      </c>
      <c r="C25" s="1" t="s">
        <v>228</v>
      </c>
      <c r="D25" s="14">
        <v>46056</v>
      </c>
      <c r="E25" s="1">
        <v>18</v>
      </c>
      <c r="F25" s="1">
        <v>0.5</v>
      </c>
      <c r="G25" s="1" t="s">
        <v>230</v>
      </c>
      <c r="H25" s="1">
        <v>7</v>
      </c>
      <c r="I25" s="10">
        <f t="shared" si="0"/>
        <v>95.726495726495727</v>
      </c>
      <c r="J25" s="15"/>
      <c r="P25" t="s">
        <v>232</v>
      </c>
      <c r="Q25" s="16" t="s">
        <v>55</v>
      </c>
      <c r="R25" s="16" t="s">
        <v>233</v>
      </c>
      <c r="S25" s="14">
        <v>46064</v>
      </c>
      <c r="T25">
        <v>500</v>
      </c>
      <c r="U25" s="1">
        <v>100</v>
      </c>
      <c r="V25" s="17">
        <v>26</v>
      </c>
      <c r="W25">
        <v>1</v>
      </c>
      <c r="X25">
        <v>0</v>
      </c>
      <c r="Y25" s="19">
        <f t="shared" si="25"/>
        <v>0</v>
      </c>
      <c r="Z25" s="30"/>
      <c r="AA25" s="30"/>
      <c r="AF25" s="1" t="s">
        <v>55</v>
      </c>
      <c r="AG25" s="1" t="s">
        <v>228</v>
      </c>
      <c r="AH25" s="14">
        <v>46056</v>
      </c>
      <c r="AI25" s="1">
        <v>18</v>
      </c>
      <c r="AJ25" s="1">
        <v>5</v>
      </c>
      <c r="AK25" s="1">
        <v>115018</v>
      </c>
      <c r="AL25" s="16" t="s">
        <v>256</v>
      </c>
      <c r="AM25" s="23">
        <f t="shared" si="2"/>
        <v>3.4285714285714284</v>
      </c>
      <c r="AN25" s="29">
        <f>AM26/AM25*100</f>
        <v>75.000000000000014</v>
      </c>
      <c r="AO25" s="30">
        <f t="shared" ref="AO25" si="26">COUNTA(AR26:BB26)</f>
        <v>7</v>
      </c>
      <c r="AP25" s="30">
        <f t="shared" ref="AP25" si="27">COUNTIF(AR26:BB26,"&gt;0")</f>
        <v>7</v>
      </c>
      <c r="AQ25" s="29">
        <f>AP25/AO25*100</f>
        <v>100</v>
      </c>
      <c r="AR25" s="1">
        <v>5</v>
      </c>
      <c r="AS25" s="1">
        <v>3</v>
      </c>
      <c r="AT25">
        <v>3</v>
      </c>
      <c r="AU25">
        <v>3</v>
      </c>
      <c r="AV25">
        <v>6</v>
      </c>
      <c r="AW25">
        <v>2</v>
      </c>
      <c r="AX25">
        <v>2</v>
      </c>
    </row>
    <row r="26" spans="1:72">
      <c r="A26" s="1" t="s">
        <v>230</v>
      </c>
      <c r="B26" s="1" t="s">
        <v>55</v>
      </c>
      <c r="C26" s="1" t="s">
        <v>228</v>
      </c>
      <c r="D26" s="14">
        <v>46056</v>
      </c>
      <c r="E26" s="1">
        <v>18</v>
      </c>
      <c r="F26" s="1">
        <v>0.5</v>
      </c>
      <c r="G26" s="1" t="s">
        <v>230</v>
      </c>
      <c r="H26" s="1">
        <v>6</v>
      </c>
      <c r="I26" s="10">
        <f t="shared" si="0"/>
        <v>82.051282051282044</v>
      </c>
      <c r="J26" s="15"/>
      <c r="AF26" s="1" t="s">
        <v>55</v>
      </c>
      <c r="AG26" s="1" t="s">
        <v>228</v>
      </c>
      <c r="AH26" s="14">
        <v>46056</v>
      </c>
      <c r="AI26" s="1">
        <v>18</v>
      </c>
      <c r="AJ26" s="1">
        <v>5</v>
      </c>
      <c r="AK26" s="1">
        <v>115018</v>
      </c>
      <c r="AL26" s="16" t="s">
        <v>259</v>
      </c>
      <c r="AM26" s="23">
        <f t="shared" si="2"/>
        <v>2.5714285714285716</v>
      </c>
      <c r="AN26" s="29"/>
      <c r="AO26" s="30"/>
      <c r="AP26" s="30"/>
      <c r="AQ26" s="29"/>
      <c r="AR26" s="1">
        <v>5</v>
      </c>
      <c r="AS26" s="1">
        <v>3</v>
      </c>
      <c r="AT26">
        <v>2</v>
      </c>
      <c r="AU26">
        <v>2</v>
      </c>
      <c r="AV26">
        <v>4</v>
      </c>
      <c r="AW26">
        <v>1</v>
      </c>
      <c r="AX26">
        <v>1</v>
      </c>
    </row>
    <row r="27" spans="1:72">
      <c r="A27" s="1" t="s">
        <v>230</v>
      </c>
      <c r="B27" s="1" t="s">
        <v>55</v>
      </c>
      <c r="C27" s="1" t="s">
        <v>228</v>
      </c>
      <c r="D27" s="14">
        <v>46056</v>
      </c>
      <c r="E27" s="1">
        <v>18</v>
      </c>
      <c r="F27" s="1">
        <v>0.5</v>
      </c>
      <c r="G27" s="1" t="s">
        <v>230</v>
      </c>
      <c r="H27" s="1">
        <v>4</v>
      </c>
      <c r="I27" s="10">
        <f t="shared" si="0"/>
        <v>54.700854700854705</v>
      </c>
      <c r="J27" s="15"/>
      <c r="AF27" s="1" t="s">
        <v>55</v>
      </c>
      <c r="AG27" s="1" t="s">
        <v>228</v>
      </c>
      <c r="AH27" s="14">
        <v>46056</v>
      </c>
      <c r="AI27" s="1">
        <v>18</v>
      </c>
      <c r="AJ27" s="1">
        <v>5</v>
      </c>
      <c r="AK27" s="1">
        <v>140006</v>
      </c>
      <c r="AL27" s="16" t="s">
        <v>256</v>
      </c>
      <c r="AM27" s="23">
        <f t="shared" si="2"/>
        <v>3.6</v>
      </c>
      <c r="AN27" s="29">
        <f>AM28/AM27*100</f>
        <v>50</v>
      </c>
      <c r="AO27" s="30">
        <f t="shared" ref="AO27" si="28">COUNTA(AR28:BB28)</f>
        <v>5</v>
      </c>
      <c r="AP27" s="30">
        <f t="shared" ref="AP27" si="29">COUNTIF(AR28:BB28,"&gt;0")</f>
        <v>4</v>
      </c>
      <c r="AQ27" s="29">
        <f>AP27/AO27*100</f>
        <v>80</v>
      </c>
      <c r="AR27" s="1">
        <v>3</v>
      </c>
      <c r="AS27" s="1">
        <v>4</v>
      </c>
      <c r="AT27">
        <v>3</v>
      </c>
      <c r="AU27">
        <v>2</v>
      </c>
      <c r="AV27">
        <v>6</v>
      </c>
    </row>
    <row r="28" spans="1:72">
      <c r="A28" s="1" t="s">
        <v>230</v>
      </c>
      <c r="B28" s="1" t="s">
        <v>55</v>
      </c>
      <c r="C28" s="1" t="s">
        <v>228</v>
      </c>
      <c r="D28" s="14">
        <v>46056</v>
      </c>
      <c r="E28" s="1">
        <v>18</v>
      </c>
      <c r="F28" s="1">
        <v>0.5</v>
      </c>
      <c r="G28" s="1" t="s">
        <v>230</v>
      </c>
      <c r="H28" s="1">
        <v>15</v>
      </c>
      <c r="I28" s="10">
        <f t="shared" si="0"/>
        <v>205.12820512820511</v>
      </c>
      <c r="J28" s="15"/>
      <c r="AF28" s="1" t="s">
        <v>55</v>
      </c>
      <c r="AG28" s="1" t="s">
        <v>228</v>
      </c>
      <c r="AH28" s="14">
        <v>46056</v>
      </c>
      <c r="AI28" s="1">
        <v>18</v>
      </c>
      <c r="AJ28" s="1">
        <v>5</v>
      </c>
      <c r="AK28" s="1">
        <v>140006</v>
      </c>
      <c r="AL28" s="16" t="s">
        <v>259</v>
      </c>
      <c r="AM28" s="23">
        <f t="shared" si="2"/>
        <v>1.8</v>
      </c>
      <c r="AN28" s="29"/>
      <c r="AO28" s="30"/>
      <c r="AP28" s="30"/>
      <c r="AQ28" s="29"/>
      <c r="AR28" s="1">
        <v>2</v>
      </c>
      <c r="AS28" s="1">
        <v>2</v>
      </c>
      <c r="AT28">
        <v>2</v>
      </c>
      <c r="AU28">
        <v>0</v>
      </c>
      <c r="AV28">
        <v>3</v>
      </c>
    </row>
    <row r="29" spans="1:72">
      <c r="A29" s="1" t="s">
        <v>230</v>
      </c>
      <c r="B29" s="1" t="s">
        <v>55</v>
      </c>
      <c r="C29" s="1" t="s">
        <v>228</v>
      </c>
      <c r="D29" s="14">
        <v>46056</v>
      </c>
      <c r="E29" s="1">
        <v>18</v>
      </c>
      <c r="F29" s="1">
        <v>0.5</v>
      </c>
      <c r="G29" s="1" t="s">
        <v>230</v>
      </c>
      <c r="H29" s="1">
        <v>5</v>
      </c>
      <c r="I29" s="10">
        <f t="shared" si="0"/>
        <v>68.376068376068375</v>
      </c>
      <c r="J29" s="15"/>
      <c r="AF29" s="1" t="s">
        <v>55</v>
      </c>
      <c r="AG29" s="1" t="s">
        <v>233</v>
      </c>
      <c r="AH29" s="14">
        <v>46064</v>
      </c>
      <c r="AI29" s="1">
        <v>26</v>
      </c>
      <c r="AJ29" s="1">
        <v>5</v>
      </c>
      <c r="AK29" s="1">
        <v>113926</v>
      </c>
      <c r="AL29" s="16" t="s">
        <v>256</v>
      </c>
      <c r="AM29" s="23">
        <f t="shared" si="2"/>
        <v>3</v>
      </c>
      <c r="AN29" s="29">
        <f>AM30/AM29*100</f>
        <v>73.333333333333343</v>
      </c>
      <c r="AO29" s="30">
        <f t="shared" ref="AO29" si="30">COUNTA(AR30:BB30)</f>
        <v>5</v>
      </c>
      <c r="AP29" s="30">
        <f t="shared" ref="AP29" si="31">COUNTIF(AR30:BB30,"&gt;0")</f>
        <v>5</v>
      </c>
      <c r="AQ29" s="29">
        <f>AP29/AO29*100</f>
        <v>100</v>
      </c>
      <c r="AR29" s="1">
        <v>2</v>
      </c>
      <c r="AS29" s="1">
        <v>4</v>
      </c>
      <c r="AT29">
        <v>2</v>
      </c>
      <c r="AU29">
        <v>4</v>
      </c>
      <c r="AV29">
        <v>3</v>
      </c>
    </row>
    <row r="30" spans="1:72">
      <c r="A30" s="1" t="s">
        <v>230</v>
      </c>
      <c r="B30" s="1" t="s">
        <v>55</v>
      </c>
      <c r="C30" s="1" t="s">
        <v>228</v>
      </c>
      <c r="D30" s="14">
        <v>46056</v>
      </c>
      <c r="E30" s="1">
        <v>18</v>
      </c>
      <c r="F30" s="1">
        <v>0.5</v>
      </c>
      <c r="G30" s="1" t="s">
        <v>230</v>
      </c>
      <c r="H30" s="1">
        <v>4</v>
      </c>
      <c r="I30" s="10">
        <f t="shared" si="0"/>
        <v>54.700854700854705</v>
      </c>
      <c r="J30" s="15"/>
      <c r="AF30" s="1" t="s">
        <v>55</v>
      </c>
      <c r="AG30" s="1" t="s">
        <v>233</v>
      </c>
      <c r="AH30" s="14">
        <v>46064</v>
      </c>
      <c r="AI30" s="1">
        <v>26</v>
      </c>
      <c r="AJ30" s="1">
        <v>5</v>
      </c>
      <c r="AK30" s="1">
        <v>113926</v>
      </c>
      <c r="AL30" s="16" t="s">
        <v>259</v>
      </c>
      <c r="AM30" s="23">
        <f t="shared" si="2"/>
        <v>2.2000000000000002</v>
      </c>
      <c r="AN30" s="29"/>
      <c r="AO30" s="30"/>
      <c r="AP30" s="30"/>
      <c r="AQ30" s="29"/>
      <c r="AR30" s="1">
        <v>1</v>
      </c>
      <c r="AS30" s="1">
        <v>4</v>
      </c>
      <c r="AT30">
        <v>1</v>
      </c>
      <c r="AU30">
        <v>3</v>
      </c>
      <c r="AV30">
        <v>2</v>
      </c>
    </row>
    <row r="31" spans="1:72">
      <c r="A31" s="1" t="s">
        <v>230</v>
      </c>
      <c r="B31" s="1" t="s">
        <v>55</v>
      </c>
      <c r="C31" s="1" t="s">
        <v>228</v>
      </c>
      <c r="D31" s="14">
        <v>46056</v>
      </c>
      <c r="E31" s="1">
        <v>18</v>
      </c>
      <c r="F31" s="1">
        <v>0.5</v>
      </c>
      <c r="G31" s="1" t="s">
        <v>230</v>
      </c>
      <c r="H31" s="1">
        <v>4</v>
      </c>
      <c r="I31" s="10">
        <f t="shared" si="0"/>
        <v>54.700854700854705</v>
      </c>
      <c r="J31" s="15"/>
      <c r="AF31" s="1" t="s">
        <v>55</v>
      </c>
      <c r="AG31" s="1" t="s">
        <v>233</v>
      </c>
      <c r="AH31" s="14">
        <v>46064</v>
      </c>
      <c r="AI31" s="1">
        <v>26</v>
      </c>
      <c r="AJ31" s="1">
        <v>5</v>
      </c>
      <c r="AK31" s="1">
        <v>124720</v>
      </c>
      <c r="AL31" s="16" t="s">
        <v>256</v>
      </c>
      <c r="AM31" s="23">
        <f t="shared" si="2"/>
        <v>2.4</v>
      </c>
      <c r="AN31" s="29">
        <f>AM32/AM31*100</f>
        <v>41.666666666666671</v>
      </c>
      <c r="AO31" s="30">
        <f t="shared" ref="AO31" si="32">COUNTA(AR32:BB32)</f>
        <v>5</v>
      </c>
      <c r="AP31" s="30">
        <f t="shared" ref="AP31" si="33">COUNTIF(AR32:BB32,"&gt;0")</f>
        <v>4</v>
      </c>
      <c r="AQ31" s="29">
        <f>AP31/AO31*100</f>
        <v>80</v>
      </c>
      <c r="AR31" s="1">
        <v>3</v>
      </c>
      <c r="AS31" s="1">
        <v>2</v>
      </c>
      <c r="AT31">
        <v>2</v>
      </c>
      <c r="AU31">
        <v>3</v>
      </c>
      <c r="AV31">
        <v>2</v>
      </c>
    </row>
    <row r="32" spans="1:72">
      <c r="A32" s="1" t="s">
        <v>230</v>
      </c>
      <c r="B32" s="1" t="s">
        <v>55</v>
      </c>
      <c r="C32" s="1" t="s">
        <v>228</v>
      </c>
      <c r="D32" s="14">
        <v>46056</v>
      </c>
      <c r="E32" s="1">
        <v>18</v>
      </c>
      <c r="F32" s="1">
        <v>0.5</v>
      </c>
      <c r="G32" s="1" t="s">
        <v>230</v>
      </c>
      <c r="H32" s="1">
        <v>5</v>
      </c>
      <c r="I32" s="10">
        <f t="shared" si="0"/>
        <v>68.376068376068375</v>
      </c>
      <c r="J32" s="15"/>
      <c r="AF32" s="1" t="s">
        <v>55</v>
      </c>
      <c r="AG32" s="1" t="s">
        <v>233</v>
      </c>
      <c r="AH32" s="14">
        <v>46064</v>
      </c>
      <c r="AI32" s="1">
        <v>26</v>
      </c>
      <c r="AJ32" s="1">
        <v>5</v>
      </c>
      <c r="AK32" s="1">
        <v>124720</v>
      </c>
      <c r="AL32" s="16" t="s">
        <v>259</v>
      </c>
      <c r="AM32" s="23">
        <f t="shared" si="2"/>
        <v>1</v>
      </c>
      <c r="AN32" s="29"/>
      <c r="AO32" s="30"/>
      <c r="AP32" s="30"/>
      <c r="AQ32" s="29"/>
      <c r="AR32" s="1">
        <v>0</v>
      </c>
      <c r="AS32" s="1">
        <v>2</v>
      </c>
      <c r="AT32">
        <v>1</v>
      </c>
      <c r="AU32">
        <v>1</v>
      </c>
      <c r="AV32">
        <v>1</v>
      </c>
    </row>
    <row r="33" spans="1:50">
      <c r="A33" s="1" t="s">
        <v>230</v>
      </c>
      <c r="B33" s="1" t="s">
        <v>55</v>
      </c>
      <c r="C33" s="1" t="s">
        <v>228</v>
      </c>
      <c r="D33" s="14">
        <v>46056</v>
      </c>
      <c r="E33" s="1">
        <v>18</v>
      </c>
      <c r="F33" s="1">
        <v>0.5</v>
      </c>
      <c r="G33" s="1" t="s">
        <v>230</v>
      </c>
      <c r="H33" s="1">
        <v>6</v>
      </c>
      <c r="I33" s="10">
        <f t="shared" si="0"/>
        <v>82.051282051282044</v>
      </c>
      <c r="J33" s="15"/>
      <c r="AF33" s="1" t="s">
        <v>55</v>
      </c>
      <c r="AG33" s="1" t="s">
        <v>228</v>
      </c>
      <c r="AH33" s="14">
        <v>46056</v>
      </c>
      <c r="AI33" s="1">
        <v>18</v>
      </c>
      <c r="AJ33" s="1">
        <v>50</v>
      </c>
      <c r="AK33" s="1">
        <v>113427</v>
      </c>
      <c r="AL33" s="16" t="s">
        <v>256</v>
      </c>
      <c r="AM33" s="23">
        <f t="shared" si="2"/>
        <v>3.8571428571428572</v>
      </c>
      <c r="AN33" s="29">
        <f>AM34/AM33*100</f>
        <v>66.666666666666671</v>
      </c>
      <c r="AO33" s="30">
        <f t="shared" ref="AO33" si="34">COUNTA(AR34:BB34)</f>
        <v>7</v>
      </c>
      <c r="AP33" s="30">
        <f t="shared" ref="AP33" si="35">COUNTIF(AR34:BB34,"&gt;0")</f>
        <v>6</v>
      </c>
      <c r="AQ33" s="29">
        <f>AP33/AO33*100</f>
        <v>85.714285714285708</v>
      </c>
      <c r="AR33">
        <v>3</v>
      </c>
      <c r="AS33">
        <v>3</v>
      </c>
      <c r="AT33">
        <v>4</v>
      </c>
      <c r="AU33">
        <v>3</v>
      </c>
      <c r="AV33">
        <v>4</v>
      </c>
      <c r="AW33">
        <v>3</v>
      </c>
      <c r="AX33">
        <v>7</v>
      </c>
    </row>
    <row r="34" spans="1:50">
      <c r="A34" s="1" t="s">
        <v>230</v>
      </c>
      <c r="B34" s="1" t="s">
        <v>55</v>
      </c>
      <c r="C34" s="1" t="s">
        <v>228</v>
      </c>
      <c r="D34" s="14">
        <v>46056</v>
      </c>
      <c r="E34" s="1">
        <v>18</v>
      </c>
      <c r="F34" s="1">
        <v>0.5</v>
      </c>
      <c r="G34" s="1" t="s">
        <v>230</v>
      </c>
      <c r="H34" s="1">
        <v>7</v>
      </c>
      <c r="I34" s="10">
        <f t="shared" si="0"/>
        <v>95.726495726495727</v>
      </c>
      <c r="J34" s="15"/>
      <c r="AF34" s="1" t="s">
        <v>55</v>
      </c>
      <c r="AG34" s="1" t="s">
        <v>228</v>
      </c>
      <c r="AH34" s="14">
        <v>46056</v>
      </c>
      <c r="AI34" s="1">
        <v>18</v>
      </c>
      <c r="AJ34" s="1">
        <v>50</v>
      </c>
      <c r="AK34" s="1">
        <v>113427</v>
      </c>
      <c r="AL34" s="16" t="s">
        <v>259</v>
      </c>
      <c r="AM34" s="23">
        <f t="shared" si="2"/>
        <v>2.5714285714285716</v>
      </c>
      <c r="AN34" s="29"/>
      <c r="AO34" s="30"/>
      <c r="AP34" s="30"/>
      <c r="AQ34" s="29"/>
      <c r="AR34">
        <v>0</v>
      </c>
      <c r="AS34">
        <v>2</v>
      </c>
      <c r="AT34">
        <v>3</v>
      </c>
      <c r="AU34">
        <v>3</v>
      </c>
      <c r="AV34">
        <v>3</v>
      </c>
      <c r="AW34">
        <v>2</v>
      </c>
      <c r="AX34">
        <v>5</v>
      </c>
    </row>
    <row r="35" spans="1:50">
      <c r="A35" s="1" t="s">
        <v>230</v>
      </c>
      <c r="B35" s="1" t="s">
        <v>55</v>
      </c>
      <c r="C35" s="1" t="s">
        <v>228</v>
      </c>
      <c r="D35" s="14">
        <v>46056</v>
      </c>
      <c r="E35" s="1">
        <v>18</v>
      </c>
      <c r="F35" s="1">
        <v>0.5</v>
      </c>
      <c r="G35" s="1" t="s">
        <v>230</v>
      </c>
      <c r="H35" s="1">
        <v>6</v>
      </c>
      <c r="I35" s="10">
        <f t="shared" ref="I35:I66" si="36">H35/$M$5*100</f>
        <v>82.051282051282044</v>
      </c>
      <c r="J35" s="15"/>
      <c r="AF35" s="1" t="s">
        <v>55</v>
      </c>
      <c r="AG35" s="1" t="s">
        <v>228</v>
      </c>
      <c r="AH35" s="14">
        <v>46056</v>
      </c>
      <c r="AI35" s="1">
        <v>18</v>
      </c>
      <c r="AJ35" s="1">
        <v>50</v>
      </c>
      <c r="AK35" s="1">
        <v>141744</v>
      </c>
      <c r="AL35" s="16" t="s">
        <v>256</v>
      </c>
      <c r="AM35" s="23">
        <f t="shared" si="2"/>
        <v>4.2857142857142856</v>
      </c>
      <c r="AN35" s="29">
        <f>AM36/AM35*100</f>
        <v>13.333333333333334</v>
      </c>
      <c r="AO35" s="30">
        <f t="shared" ref="AO35" si="37">COUNTA(AR36:BB36)</f>
        <v>7</v>
      </c>
      <c r="AP35" s="30">
        <f t="shared" ref="AP35" si="38">COUNTIF(AR36:BB36,"&gt;0")</f>
        <v>2</v>
      </c>
      <c r="AQ35" s="29">
        <f>AP35/AO35*100</f>
        <v>28.571428571428569</v>
      </c>
      <c r="AR35">
        <v>3</v>
      </c>
      <c r="AS35">
        <v>4</v>
      </c>
      <c r="AT35">
        <v>3</v>
      </c>
      <c r="AU35">
        <v>4</v>
      </c>
      <c r="AV35">
        <v>4</v>
      </c>
      <c r="AW35">
        <v>5</v>
      </c>
      <c r="AX35">
        <v>7</v>
      </c>
    </row>
    <row r="36" spans="1:50">
      <c r="A36" s="1" t="s">
        <v>230</v>
      </c>
      <c r="B36" s="1" t="s">
        <v>55</v>
      </c>
      <c r="C36" s="1" t="s">
        <v>228</v>
      </c>
      <c r="D36" s="14">
        <v>46056</v>
      </c>
      <c r="E36" s="1">
        <v>18</v>
      </c>
      <c r="F36" s="1">
        <v>0.5</v>
      </c>
      <c r="G36" s="1" t="s">
        <v>230</v>
      </c>
      <c r="H36" s="1">
        <v>11</v>
      </c>
      <c r="I36" s="10">
        <f t="shared" si="36"/>
        <v>150.42735042735043</v>
      </c>
      <c r="J36" s="15"/>
      <c r="AF36" s="1" t="s">
        <v>55</v>
      </c>
      <c r="AG36" s="1" t="s">
        <v>228</v>
      </c>
      <c r="AH36" s="14">
        <v>46056</v>
      </c>
      <c r="AI36" s="1">
        <v>18</v>
      </c>
      <c r="AJ36" s="1">
        <v>50</v>
      </c>
      <c r="AK36" s="1">
        <v>141744</v>
      </c>
      <c r="AL36" s="16" t="s">
        <v>259</v>
      </c>
      <c r="AM36" s="23">
        <f t="shared" si="2"/>
        <v>0.5714285714285714</v>
      </c>
      <c r="AN36" s="29"/>
      <c r="AO36" s="30"/>
      <c r="AP36" s="30"/>
      <c r="AQ36" s="29"/>
      <c r="AR36">
        <v>1</v>
      </c>
      <c r="AS36">
        <v>0</v>
      </c>
      <c r="AT36">
        <v>0</v>
      </c>
      <c r="AU36">
        <v>0</v>
      </c>
      <c r="AV36">
        <v>3</v>
      </c>
      <c r="AW36">
        <v>0</v>
      </c>
      <c r="AX36">
        <v>0</v>
      </c>
    </row>
    <row r="37" spans="1:50">
      <c r="A37" s="1" t="s">
        <v>232</v>
      </c>
      <c r="B37" s="1" t="s">
        <v>55</v>
      </c>
      <c r="C37" s="1" t="s">
        <v>228</v>
      </c>
      <c r="D37" s="14">
        <v>46056</v>
      </c>
      <c r="E37" s="1">
        <v>18</v>
      </c>
      <c r="F37" s="1">
        <v>5</v>
      </c>
      <c r="G37" s="1">
        <v>10000</v>
      </c>
      <c r="H37" s="1">
        <v>6</v>
      </c>
      <c r="I37" s="10">
        <f t="shared" si="36"/>
        <v>82.051282051282044</v>
      </c>
      <c r="J37" s="15"/>
      <c r="AF37" s="1" t="s">
        <v>55</v>
      </c>
      <c r="AG37" s="1" t="s">
        <v>233</v>
      </c>
      <c r="AH37" s="14">
        <v>46064</v>
      </c>
      <c r="AI37" s="1">
        <v>26</v>
      </c>
      <c r="AJ37" s="1">
        <v>50</v>
      </c>
      <c r="AK37" s="1">
        <v>121218</v>
      </c>
      <c r="AL37" s="16" t="s">
        <v>256</v>
      </c>
      <c r="AM37" s="23">
        <f t="shared" si="2"/>
        <v>4.333333333333333</v>
      </c>
      <c r="AN37" s="29">
        <f>AM38/AM37*100</f>
        <v>0</v>
      </c>
      <c r="AO37" s="30">
        <f t="shared" ref="AO37" si="39">COUNTA(AR38:BB38)</f>
        <v>3</v>
      </c>
      <c r="AP37" s="30">
        <f t="shared" ref="AP37" si="40">COUNTIF(AR38:BB38,"&gt;0")</f>
        <v>0</v>
      </c>
      <c r="AQ37" s="29">
        <f>AP37/AO37*100</f>
        <v>0</v>
      </c>
      <c r="AR37">
        <v>3</v>
      </c>
      <c r="AS37">
        <v>5</v>
      </c>
      <c r="AT37">
        <v>5</v>
      </c>
    </row>
    <row r="38" spans="1:50">
      <c r="A38" s="1" t="s">
        <v>232</v>
      </c>
      <c r="B38" s="1" t="s">
        <v>55</v>
      </c>
      <c r="C38" s="1" t="s">
        <v>228</v>
      </c>
      <c r="D38" s="14">
        <v>46056</v>
      </c>
      <c r="E38" s="1">
        <v>18</v>
      </c>
      <c r="F38" s="1">
        <v>5</v>
      </c>
      <c r="G38" s="1">
        <v>10000</v>
      </c>
      <c r="H38" s="1">
        <v>11</v>
      </c>
      <c r="I38" s="10">
        <f t="shared" si="36"/>
        <v>150.42735042735043</v>
      </c>
      <c r="J38" s="15"/>
      <c r="AF38" s="1" t="s">
        <v>55</v>
      </c>
      <c r="AG38" s="1" t="s">
        <v>233</v>
      </c>
      <c r="AH38" s="14">
        <v>46064</v>
      </c>
      <c r="AI38" s="1">
        <v>26</v>
      </c>
      <c r="AJ38" s="1">
        <v>50</v>
      </c>
      <c r="AK38" s="1">
        <v>121218</v>
      </c>
      <c r="AL38" s="16" t="s">
        <v>259</v>
      </c>
      <c r="AM38" s="23">
        <f t="shared" si="2"/>
        <v>0</v>
      </c>
      <c r="AN38" s="29"/>
      <c r="AO38" s="30"/>
      <c r="AP38" s="30"/>
      <c r="AQ38" s="29"/>
      <c r="AR38">
        <v>0</v>
      </c>
      <c r="AS38">
        <v>0</v>
      </c>
      <c r="AT38">
        <v>0</v>
      </c>
    </row>
    <row r="39" spans="1:50">
      <c r="A39" s="1" t="s">
        <v>232</v>
      </c>
      <c r="B39" s="1" t="s">
        <v>55</v>
      </c>
      <c r="C39" s="1" t="s">
        <v>228</v>
      </c>
      <c r="D39" s="14">
        <v>46056</v>
      </c>
      <c r="E39" s="1">
        <v>18</v>
      </c>
      <c r="F39" s="1">
        <v>5</v>
      </c>
      <c r="G39" s="1">
        <v>10000</v>
      </c>
      <c r="H39" s="1">
        <v>6</v>
      </c>
      <c r="I39" s="10">
        <f t="shared" si="36"/>
        <v>82.051282051282044</v>
      </c>
      <c r="J39" s="15"/>
      <c r="AF39" s="1" t="s">
        <v>55</v>
      </c>
      <c r="AG39" s="1" t="s">
        <v>233</v>
      </c>
      <c r="AH39" s="14">
        <v>46064</v>
      </c>
      <c r="AI39" s="1">
        <v>26</v>
      </c>
      <c r="AJ39" s="1">
        <v>50</v>
      </c>
      <c r="AK39" s="1">
        <v>130759</v>
      </c>
      <c r="AL39" s="16" t="s">
        <v>256</v>
      </c>
      <c r="AM39" s="23">
        <f t="shared" si="2"/>
        <v>3</v>
      </c>
      <c r="AN39" s="29">
        <f>AM40/AM39*100</f>
        <v>0</v>
      </c>
      <c r="AO39" s="30">
        <f t="shared" ref="AO39" si="41">COUNTA(AR40:BB40)</f>
        <v>4</v>
      </c>
      <c r="AP39" s="30">
        <f t="shared" ref="AP39" si="42">COUNTIF(AR40:BB40,"&gt;0")</f>
        <v>0</v>
      </c>
      <c r="AQ39" s="29">
        <f>AP39/AO39*100</f>
        <v>0</v>
      </c>
      <c r="AR39">
        <v>3</v>
      </c>
      <c r="AS39">
        <v>3</v>
      </c>
      <c r="AT39">
        <v>3</v>
      </c>
      <c r="AU39">
        <v>3</v>
      </c>
    </row>
    <row r="40" spans="1:50">
      <c r="A40" s="1" t="s">
        <v>232</v>
      </c>
      <c r="B40" s="1" t="s">
        <v>55</v>
      </c>
      <c r="C40" s="1" t="s">
        <v>228</v>
      </c>
      <c r="D40" s="14">
        <v>46056</v>
      </c>
      <c r="E40" s="1">
        <v>18</v>
      </c>
      <c r="F40" s="1">
        <v>5</v>
      </c>
      <c r="G40" s="1">
        <v>10000</v>
      </c>
      <c r="H40" s="1">
        <v>7</v>
      </c>
      <c r="I40" s="10">
        <f t="shared" si="36"/>
        <v>95.726495726495727</v>
      </c>
      <c r="J40" s="15"/>
      <c r="AF40" s="1" t="s">
        <v>55</v>
      </c>
      <c r="AG40" s="1" t="s">
        <v>233</v>
      </c>
      <c r="AH40" s="14">
        <v>46064</v>
      </c>
      <c r="AI40" s="1">
        <v>26</v>
      </c>
      <c r="AJ40" s="1">
        <v>50</v>
      </c>
      <c r="AK40" s="1">
        <v>130759</v>
      </c>
      <c r="AL40" s="16" t="s">
        <v>259</v>
      </c>
      <c r="AM40" s="23">
        <f t="shared" si="2"/>
        <v>0</v>
      </c>
      <c r="AN40" s="29"/>
      <c r="AO40" s="30"/>
      <c r="AP40" s="30"/>
      <c r="AQ40" s="29"/>
      <c r="AR40">
        <v>0</v>
      </c>
      <c r="AS40">
        <v>0</v>
      </c>
      <c r="AT40">
        <v>0</v>
      </c>
      <c r="AU40">
        <v>0</v>
      </c>
    </row>
    <row r="41" spans="1:50">
      <c r="A41" s="1" t="s">
        <v>232</v>
      </c>
      <c r="B41" s="1" t="s">
        <v>55</v>
      </c>
      <c r="C41" s="1" t="s">
        <v>228</v>
      </c>
      <c r="D41" s="14">
        <v>46056</v>
      </c>
      <c r="E41" s="1">
        <v>18</v>
      </c>
      <c r="F41" s="1">
        <v>5</v>
      </c>
      <c r="G41" s="1">
        <v>10000</v>
      </c>
      <c r="H41" s="1">
        <v>9</v>
      </c>
      <c r="I41" s="10">
        <f t="shared" si="36"/>
        <v>123.07692307692308</v>
      </c>
      <c r="J41" s="15"/>
      <c r="AF41" s="1" t="s">
        <v>55</v>
      </c>
      <c r="AG41" s="1" t="s">
        <v>228</v>
      </c>
      <c r="AH41" s="14">
        <v>46056</v>
      </c>
      <c r="AI41" s="1">
        <v>18</v>
      </c>
      <c r="AJ41" s="1">
        <v>500</v>
      </c>
      <c r="AK41" s="1">
        <v>111826</v>
      </c>
      <c r="AL41" s="16" t="s">
        <v>256</v>
      </c>
      <c r="AM41" s="23">
        <f t="shared" si="2"/>
        <v>4.25</v>
      </c>
      <c r="AN41" s="29">
        <f>AM42/AM41*100</f>
        <v>0</v>
      </c>
      <c r="AO41" s="30">
        <f t="shared" ref="AO41" si="43">COUNTA(AR42:BB42)</f>
        <v>4</v>
      </c>
      <c r="AP41" s="30">
        <f t="shared" ref="AP41" si="44">COUNTIF(AR42:BB42,"&gt;0")</f>
        <v>0</v>
      </c>
      <c r="AQ41" s="29">
        <f>AP41/AO41*100</f>
        <v>0</v>
      </c>
      <c r="AR41">
        <v>5</v>
      </c>
      <c r="AS41">
        <v>4</v>
      </c>
      <c r="AT41">
        <v>3</v>
      </c>
      <c r="AU41">
        <v>5</v>
      </c>
    </row>
    <row r="42" spans="1:50">
      <c r="A42" s="1" t="s">
        <v>232</v>
      </c>
      <c r="B42" s="1" t="s">
        <v>55</v>
      </c>
      <c r="C42" s="1" t="s">
        <v>228</v>
      </c>
      <c r="D42" s="14">
        <v>46056</v>
      </c>
      <c r="E42" s="1">
        <v>18</v>
      </c>
      <c r="F42" s="1">
        <v>5</v>
      </c>
      <c r="G42" s="1">
        <v>10000</v>
      </c>
      <c r="H42" s="1">
        <v>7</v>
      </c>
      <c r="I42" s="10">
        <f t="shared" si="36"/>
        <v>95.726495726495727</v>
      </c>
      <c r="J42" s="15"/>
      <c r="AF42" s="1" t="s">
        <v>55</v>
      </c>
      <c r="AG42" s="1" t="s">
        <v>228</v>
      </c>
      <c r="AH42" s="14">
        <v>46056</v>
      </c>
      <c r="AI42" s="1">
        <v>18</v>
      </c>
      <c r="AJ42" s="1">
        <v>500</v>
      </c>
      <c r="AK42" s="1">
        <v>111826</v>
      </c>
      <c r="AL42" s="16" t="s">
        <v>259</v>
      </c>
      <c r="AM42" s="23">
        <f t="shared" si="2"/>
        <v>0</v>
      </c>
      <c r="AN42" s="29"/>
      <c r="AO42" s="30"/>
      <c r="AP42" s="30"/>
      <c r="AQ42" s="29"/>
      <c r="AR42">
        <v>0</v>
      </c>
      <c r="AS42">
        <v>0</v>
      </c>
      <c r="AT42">
        <v>0</v>
      </c>
      <c r="AU42">
        <v>0</v>
      </c>
    </row>
    <row r="43" spans="1:50">
      <c r="A43" s="1" t="s">
        <v>232</v>
      </c>
      <c r="B43" s="1" t="s">
        <v>55</v>
      </c>
      <c r="C43" s="1" t="s">
        <v>228</v>
      </c>
      <c r="D43" s="14">
        <v>46056</v>
      </c>
      <c r="E43" s="1">
        <v>18</v>
      </c>
      <c r="F43" s="1">
        <v>5</v>
      </c>
      <c r="G43" s="1">
        <v>10000</v>
      </c>
      <c r="H43" s="1">
        <v>4</v>
      </c>
      <c r="I43" s="10">
        <f t="shared" si="36"/>
        <v>54.700854700854705</v>
      </c>
      <c r="J43" s="15"/>
      <c r="AF43" s="1" t="s">
        <v>55</v>
      </c>
      <c r="AG43" s="1" t="s">
        <v>228</v>
      </c>
      <c r="AH43" s="14">
        <v>46056</v>
      </c>
      <c r="AI43" s="1">
        <v>18</v>
      </c>
      <c r="AJ43" s="1">
        <v>500</v>
      </c>
      <c r="AK43" s="1">
        <v>143634</v>
      </c>
      <c r="AL43" s="16" t="s">
        <v>256</v>
      </c>
      <c r="AM43" s="23">
        <f t="shared" si="2"/>
        <v>4.5</v>
      </c>
      <c r="AN43" s="29">
        <f>AM44/AM43*100</f>
        <v>0</v>
      </c>
      <c r="AO43" s="30">
        <f t="shared" ref="AO43" si="45">COUNTA(AR44:BB44)</f>
        <v>2</v>
      </c>
      <c r="AP43" s="30">
        <f t="shared" ref="AP43" si="46">COUNTIF(AR44:BB44,"&gt;0")</f>
        <v>0</v>
      </c>
      <c r="AQ43" s="29">
        <f>AP43/AO43*100</f>
        <v>0</v>
      </c>
      <c r="AR43">
        <v>4</v>
      </c>
      <c r="AS43">
        <v>5</v>
      </c>
    </row>
    <row r="44" spans="1:50">
      <c r="A44" s="1" t="s">
        <v>232</v>
      </c>
      <c r="B44" s="1" t="s">
        <v>55</v>
      </c>
      <c r="C44" s="1" t="s">
        <v>228</v>
      </c>
      <c r="D44" s="14">
        <v>46056</v>
      </c>
      <c r="E44" s="1">
        <v>18</v>
      </c>
      <c r="F44" s="1">
        <v>5</v>
      </c>
      <c r="G44" s="1">
        <v>10000</v>
      </c>
      <c r="H44" s="1">
        <v>5</v>
      </c>
      <c r="I44" s="10">
        <f t="shared" si="36"/>
        <v>68.376068376068375</v>
      </c>
      <c r="J44" s="15"/>
      <c r="AF44" s="1" t="s">
        <v>55</v>
      </c>
      <c r="AG44" s="1" t="s">
        <v>228</v>
      </c>
      <c r="AH44" s="14">
        <v>46056</v>
      </c>
      <c r="AI44" s="1">
        <v>18</v>
      </c>
      <c r="AJ44" s="1">
        <v>500</v>
      </c>
      <c r="AK44" s="1">
        <v>143634</v>
      </c>
      <c r="AL44" s="16" t="s">
        <v>259</v>
      </c>
      <c r="AM44" s="23">
        <f t="shared" si="2"/>
        <v>0</v>
      </c>
      <c r="AN44" s="29"/>
      <c r="AO44" s="30"/>
      <c r="AP44" s="30"/>
      <c r="AQ44" s="29"/>
      <c r="AR44">
        <v>0</v>
      </c>
      <c r="AS44">
        <v>0</v>
      </c>
    </row>
    <row r="45" spans="1:50">
      <c r="A45" s="1" t="s">
        <v>232</v>
      </c>
      <c r="B45" s="1" t="s">
        <v>55</v>
      </c>
      <c r="C45" s="1" t="s">
        <v>228</v>
      </c>
      <c r="D45" s="14">
        <v>46056</v>
      </c>
      <c r="E45" s="1">
        <v>18</v>
      </c>
      <c r="F45" s="1">
        <v>5</v>
      </c>
      <c r="G45" s="1">
        <v>10000</v>
      </c>
      <c r="H45" s="1">
        <v>3</v>
      </c>
      <c r="I45" s="10">
        <f t="shared" si="36"/>
        <v>41.025641025641022</v>
      </c>
      <c r="J45" s="15"/>
      <c r="AF45" s="1" t="s">
        <v>55</v>
      </c>
      <c r="AG45" s="1" t="s">
        <v>233</v>
      </c>
      <c r="AH45" s="14">
        <v>46064</v>
      </c>
      <c r="AI45" s="1">
        <v>26</v>
      </c>
      <c r="AJ45" s="1">
        <v>500</v>
      </c>
      <c r="AK45" s="1">
        <v>115719</v>
      </c>
      <c r="AL45" s="16" t="s">
        <v>256</v>
      </c>
      <c r="AM45" s="23">
        <f t="shared" si="2"/>
        <v>9</v>
      </c>
      <c r="AN45" s="29">
        <f>AM46/AM45*100</f>
        <v>0</v>
      </c>
      <c r="AO45" s="30">
        <f t="shared" ref="AO45" si="47">COUNTA(AR46:BB46)</f>
        <v>2</v>
      </c>
      <c r="AP45" s="30">
        <f t="shared" ref="AP45" si="48">COUNTIF(AR46:BB46,"&gt;0")</f>
        <v>0</v>
      </c>
      <c r="AQ45" s="29">
        <f>AP45/AO45*100</f>
        <v>0</v>
      </c>
      <c r="AR45">
        <v>9</v>
      </c>
      <c r="AS45">
        <v>9</v>
      </c>
    </row>
    <row r="46" spans="1:50">
      <c r="A46" s="1" t="s">
        <v>232</v>
      </c>
      <c r="B46" s="1" t="s">
        <v>55</v>
      </c>
      <c r="C46" s="1" t="s">
        <v>228</v>
      </c>
      <c r="D46" s="14">
        <v>46056</v>
      </c>
      <c r="E46" s="1">
        <v>18</v>
      </c>
      <c r="F46" s="1">
        <v>5</v>
      </c>
      <c r="G46" s="1">
        <v>10000</v>
      </c>
      <c r="H46" s="1">
        <v>2</v>
      </c>
      <c r="I46" s="10">
        <f t="shared" si="36"/>
        <v>27.350427350427353</v>
      </c>
      <c r="J46" s="15"/>
      <c r="AF46" s="1" t="s">
        <v>55</v>
      </c>
      <c r="AG46" s="1" t="s">
        <v>233</v>
      </c>
      <c r="AH46" s="14">
        <v>46064</v>
      </c>
      <c r="AI46" s="1">
        <v>26</v>
      </c>
      <c r="AJ46" s="1">
        <v>500</v>
      </c>
      <c r="AK46" s="1">
        <v>115719</v>
      </c>
      <c r="AL46" s="16" t="s">
        <v>259</v>
      </c>
      <c r="AM46" s="23">
        <f t="shared" si="2"/>
        <v>0</v>
      </c>
      <c r="AN46" s="29"/>
      <c r="AO46" s="30"/>
      <c r="AP46" s="30"/>
      <c r="AQ46" s="29"/>
      <c r="AR46">
        <v>0</v>
      </c>
      <c r="AS46">
        <v>0</v>
      </c>
    </row>
    <row r="47" spans="1:50">
      <c r="A47" s="1" t="s">
        <v>232</v>
      </c>
      <c r="B47" s="1" t="s">
        <v>55</v>
      </c>
      <c r="C47" s="1" t="s">
        <v>228</v>
      </c>
      <c r="D47" s="14">
        <v>46056</v>
      </c>
      <c r="E47" s="1">
        <v>18</v>
      </c>
      <c r="F47" s="1">
        <v>5</v>
      </c>
      <c r="G47" s="1">
        <v>10000</v>
      </c>
      <c r="H47" s="1">
        <v>4</v>
      </c>
      <c r="I47" s="10">
        <f t="shared" si="36"/>
        <v>54.700854700854705</v>
      </c>
      <c r="J47" s="15"/>
      <c r="AF47" s="1" t="s">
        <v>55</v>
      </c>
      <c r="AG47" s="1" t="s">
        <v>233</v>
      </c>
      <c r="AH47" s="14">
        <v>46064</v>
      </c>
      <c r="AI47" s="1">
        <v>26</v>
      </c>
      <c r="AJ47" s="1">
        <v>500</v>
      </c>
      <c r="AK47" s="1">
        <v>125943</v>
      </c>
      <c r="AL47" s="16" t="s">
        <v>256</v>
      </c>
      <c r="AM47" s="23">
        <f t="shared" si="2"/>
        <v>6</v>
      </c>
      <c r="AN47" s="29">
        <f>AM48/AM47*100</f>
        <v>0</v>
      </c>
      <c r="AO47" s="30">
        <f t="shared" ref="AO47" si="49">COUNTA(AR48:BB48)</f>
        <v>1</v>
      </c>
      <c r="AP47" s="30">
        <f t="shared" ref="AP47" si="50">COUNTIF(AR48:BB48,"&gt;0")</f>
        <v>0</v>
      </c>
      <c r="AQ47" s="29">
        <f>AP47/AO47*100</f>
        <v>0</v>
      </c>
      <c r="AR47">
        <v>6</v>
      </c>
    </row>
    <row r="48" spans="1:50">
      <c r="A48" s="1" t="s">
        <v>232</v>
      </c>
      <c r="B48" s="1" t="s">
        <v>55</v>
      </c>
      <c r="C48" s="1" t="s">
        <v>228</v>
      </c>
      <c r="D48" s="14">
        <v>46056</v>
      </c>
      <c r="E48" s="1">
        <v>18</v>
      </c>
      <c r="F48" s="1">
        <v>5</v>
      </c>
      <c r="G48" s="1">
        <v>10000</v>
      </c>
      <c r="H48" s="1">
        <v>6</v>
      </c>
      <c r="I48" s="10">
        <f t="shared" si="36"/>
        <v>82.051282051282044</v>
      </c>
      <c r="J48" s="15"/>
      <c r="AF48" s="1" t="s">
        <v>55</v>
      </c>
      <c r="AG48" s="1" t="s">
        <v>233</v>
      </c>
      <c r="AH48" s="14">
        <v>46064</v>
      </c>
      <c r="AI48" s="1">
        <v>26</v>
      </c>
      <c r="AJ48" s="1">
        <v>500</v>
      </c>
      <c r="AK48" s="1">
        <v>125943</v>
      </c>
      <c r="AL48" s="16" t="s">
        <v>259</v>
      </c>
      <c r="AM48" s="23">
        <f t="shared" si="2"/>
        <v>0</v>
      </c>
      <c r="AN48" s="29"/>
      <c r="AO48" s="30"/>
      <c r="AP48" s="30"/>
      <c r="AQ48" s="29"/>
      <c r="AR48">
        <v>0</v>
      </c>
    </row>
    <row r="49" spans="1:10">
      <c r="A49" s="1" t="s">
        <v>232</v>
      </c>
      <c r="B49" s="1" t="s">
        <v>55</v>
      </c>
      <c r="C49" s="1" t="s">
        <v>228</v>
      </c>
      <c r="D49" s="14">
        <v>46056</v>
      </c>
      <c r="E49" s="1">
        <v>18</v>
      </c>
      <c r="F49" s="1">
        <v>5</v>
      </c>
      <c r="G49" s="1">
        <v>10000</v>
      </c>
      <c r="H49" s="1">
        <v>8</v>
      </c>
      <c r="I49" s="10">
        <f t="shared" si="36"/>
        <v>109.40170940170941</v>
      </c>
      <c r="J49" s="15"/>
    </row>
    <row r="50" spans="1:10">
      <c r="A50" s="1" t="s">
        <v>232</v>
      </c>
      <c r="B50" s="1" t="s">
        <v>55</v>
      </c>
      <c r="C50" s="1" t="s">
        <v>228</v>
      </c>
      <c r="D50" s="14">
        <v>46056</v>
      </c>
      <c r="E50" s="1">
        <v>18</v>
      </c>
      <c r="F50" s="1">
        <v>5</v>
      </c>
      <c r="G50" s="1">
        <v>10000</v>
      </c>
      <c r="H50" s="1">
        <v>7</v>
      </c>
      <c r="I50" s="10">
        <f t="shared" si="36"/>
        <v>95.726495726495727</v>
      </c>
      <c r="J50" s="15"/>
    </row>
    <row r="51" spans="1:10">
      <c r="A51" s="1" t="s">
        <v>232</v>
      </c>
      <c r="B51" s="1" t="s">
        <v>55</v>
      </c>
      <c r="C51" s="1" t="s">
        <v>228</v>
      </c>
      <c r="D51" s="14">
        <v>46056</v>
      </c>
      <c r="E51" s="1">
        <v>18</v>
      </c>
      <c r="F51" s="1">
        <v>5</v>
      </c>
      <c r="G51" s="1">
        <v>10000</v>
      </c>
      <c r="H51" s="1">
        <v>14</v>
      </c>
      <c r="I51" s="10">
        <f t="shared" si="36"/>
        <v>191.45299145299145</v>
      </c>
      <c r="J51" s="15"/>
    </row>
    <row r="52" spans="1:10">
      <c r="A52" s="1" t="s">
        <v>232</v>
      </c>
      <c r="B52" s="1" t="s">
        <v>55</v>
      </c>
      <c r="C52" s="1" t="s">
        <v>228</v>
      </c>
      <c r="D52" s="14">
        <v>46056</v>
      </c>
      <c r="E52" s="1">
        <v>18</v>
      </c>
      <c r="F52" s="1">
        <v>50</v>
      </c>
      <c r="G52" s="1">
        <v>1000</v>
      </c>
      <c r="H52" s="1">
        <v>7</v>
      </c>
      <c r="I52" s="10">
        <f t="shared" si="36"/>
        <v>95.726495726495727</v>
      </c>
      <c r="J52" s="15"/>
    </row>
    <row r="53" spans="1:10">
      <c r="A53" s="1" t="s">
        <v>232</v>
      </c>
      <c r="B53" s="1" t="s">
        <v>55</v>
      </c>
      <c r="C53" s="1" t="s">
        <v>228</v>
      </c>
      <c r="D53" s="14">
        <v>46056</v>
      </c>
      <c r="E53" s="1">
        <v>18</v>
      </c>
      <c r="F53" s="1">
        <v>50</v>
      </c>
      <c r="G53" s="1">
        <v>1000</v>
      </c>
      <c r="H53" s="1">
        <v>7</v>
      </c>
      <c r="I53" s="10">
        <f t="shared" si="36"/>
        <v>95.726495726495727</v>
      </c>
      <c r="J53" s="15"/>
    </row>
    <row r="54" spans="1:10">
      <c r="A54" s="1" t="s">
        <v>232</v>
      </c>
      <c r="B54" s="1" t="s">
        <v>55</v>
      </c>
      <c r="C54" s="1" t="s">
        <v>228</v>
      </c>
      <c r="D54" s="14">
        <v>46056</v>
      </c>
      <c r="E54" s="1">
        <v>18</v>
      </c>
      <c r="F54" s="1">
        <v>50</v>
      </c>
      <c r="G54" s="1">
        <v>1000</v>
      </c>
      <c r="H54" s="1">
        <v>6</v>
      </c>
      <c r="I54" s="10">
        <f t="shared" si="36"/>
        <v>82.051282051282044</v>
      </c>
      <c r="J54" s="15"/>
    </row>
    <row r="55" spans="1:10">
      <c r="A55" s="1" t="s">
        <v>232</v>
      </c>
      <c r="B55" s="1" t="s">
        <v>55</v>
      </c>
      <c r="C55" s="1" t="s">
        <v>228</v>
      </c>
      <c r="D55" s="14">
        <v>46056</v>
      </c>
      <c r="E55" s="1">
        <v>18</v>
      </c>
      <c r="F55" s="1">
        <v>50</v>
      </c>
      <c r="G55" s="1">
        <v>1000</v>
      </c>
      <c r="H55" s="1">
        <v>7</v>
      </c>
      <c r="I55" s="10">
        <f t="shared" si="36"/>
        <v>95.726495726495727</v>
      </c>
      <c r="J55" s="15"/>
    </row>
    <row r="56" spans="1:10">
      <c r="A56" s="1" t="s">
        <v>232</v>
      </c>
      <c r="B56" s="1" t="s">
        <v>55</v>
      </c>
      <c r="C56" s="1" t="s">
        <v>228</v>
      </c>
      <c r="D56" s="14">
        <v>46056</v>
      </c>
      <c r="E56" s="1">
        <v>18</v>
      </c>
      <c r="F56" s="1">
        <v>50</v>
      </c>
      <c r="G56" s="1">
        <v>1000</v>
      </c>
      <c r="H56" s="1">
        <v>6</v>
      </c>
      <c r="I56" s="10">
        <f t="shared" si="36"/>
        <v>82.051282051282044</v>
      </c>
      <c r="J56" s="15"/>
    </row>
    <row r="57" spans="1:10">
      <c r="A57" s="1" t="s">
        <v>232</v>
      </c>
      <c r="B57" s="1" t="s">
        <v>55</v>
      </c>
      <c r="C57" s="1" t="s">
        <v>228</v>
      </c>
      <c r="D57" s="14">
        <v>46056</v>
      </c>
      <c r="E57" s="1">
        <v>18</v>
      </c>
      <c r="F57" s="1">
        <v>50</v>
      </c>
      <c r="G57" s="1">
        <v>1000</v>
      </c>
      <c r="H57" s="1">
        <v>5</v>
      </c>
      <c r="I57" s="10">
        <f t="shared" si="36"/>
        <v>68.376068376068375</v>
      </c>
      <c r="J57" s="15"/>
    </row>
    <row r="58" spans="1:10">
      <c r="A58" s="1" t="s">
        <v>232</v>
      </c>
      <c r="B58" s="1" t="s">
        <v>55</v>
      </c>
      <c r="C58" s="1" t="s">
        <v>228</v>
      </c>
      <c r="D58" s="14">
        <v>46056</v>
      </c>
      <c r="E58" s="1">
        <v>18</v>
      </c>
      <c r="F58" s="1">
        <v>50</v>
      </c>
      <c r="G58" s="1">
        <v>1000</v>
      </c>
      <c r="H58" s="1">
        <v>7</v>
      </c>
      <c r="I58" s="10">
        <f t="shared" si="36"/>
        <v>95.726495726495727</v>
      </c>
      <c r="J58" s="15"/>
    </row>
    <row r="59" spans="1:10">
      <c r="A59" s="1" t="s">
        <v>232</v>
      </c>
      <c r="B59" s="1" t="s">
        <v>55</v>
      </c>
      <c r="C59" s="1" t="s">
        <v>228</v>
      </c>
      <c r="D59" s="14">
        <v>46056</v>
      </c>
      <c r="E59" s="1">
        <v>18</v>
      </c>
      <c r="F59" s="1">
        <v>50</v>
      </c>
      <c r="G59" s="1">
        <v>1000</v>
      </c>
      <c r="H59" s="1">
        <v>9</v>
      </c>
      <c r="I59" s="10">
        <f t="shared" si="36"/>
        <v>123.07692307692308</v>
      </c>
      <c r="J59" s="15"/>
    </row>
    <row r="60" spans="1:10">
      <c r="A60" s="1" t="s">
        <v>232</v>
      </c>
      <c r="B60" s="1" t="s">
        <v>55</v>
      </c>
      <c r="C60" s="1" t="s">
        <v>228</v>
      </c>
      <c r="D60" s="14">
        <v>46056</v>
      </c>
      <c r="E60" s="1">
        <v>18</v>
      </c>
      <c r="F60" s="1">
        <v>50</v>
      </c>
      <c r="G60" s="1">
        <v>1000</v>
      </c>
      <c r="H60" s="1">
        <v>7</v>
      </c>
      <c r="I60" s="10">
        <f t="shared" si="36"/>
        <v>95.726495726495727</v>
      </c>
      <c r="J60" s="15"/>
    </row>
    <row r="61" spans="1:10">
      <c r="A61" s="1" t="s">
        <v>232</v>
      </c>
      <c r="B61" s="1" t="s">
        <v>55</v>
      </c>
      <c r="C61" s="1" t="s">
        <v>228</v>
      </c>
      <c r="D61" s="14">
        <v>46056</v>
      </c>
      <c r="E61" s="1">
        <v>18</v>
      </c>
      <c r="F61" s="1">
        <v>50</v>
      </c>
      <c r="G61" s="1">
        <v>1000</v>
      </c>
      <c r="H61" s="1">
        <v>7</v>
      </c>
      <c r="I61" s="10">
        <f t="shared" si="36"/>
        <v>95.726495726495727</v>
      </c>
      <c r="J61" s="15"/>
    </row>
    <row r="62" spans="1:10">
      <c r="A62" s="1" t="s">
        <v>232</v>
      </c>
      <c r="B62" s="1" t="s">
        <v>55</v>
      </c>
      <c r="C62" s="1" t="s">
        <v>228</v>
      </c>
      <c r="D62" s="14">
        <v>46056</v>
      </c>
      <c r="E62" s="1">
        <v>18</v>
      </c>
      <c r="F62" s="1">
        <v>50</v>
      </c>
      <c r="G62" s="1">
        <v>1000</v>
      </c>
      <c r="H62" s="1">
        <v>4</v>
      </c>
      <c r="I62" s="10">
        <f t="shared" si="36"/>
        <v>54.700854700854705</v>
      </c>
      <c r="J62" s="15"/>
    </row>
    <row r="63" spans="1:10">
      <c r="A63" s="1" t="s">
        <v>232</v>
      </c>
      <c r="B63" s="1" t="s">
        <v>55</v>
      </c>
      <c r="C63" s="1" t="s">
        <v>228</v>
      </c>
      <c r="D63" s="14">
        <v>46056</v>
      </c>
      <c r="E63" s="1">
        <v>18</v>
      </c>
      <c r="F63" s="1">
        <v>50</v>
      </c>
      <c r="G63" s="1">
        <v>1000</v>
      </c>
      <c r="H63" s="1">
        <v>4</v>
      </c>
      <c r="I63" s="10">
        <f t="shared" si="36"/>
        <v>54.700854700854705</v>
      </c>
      <c r="J63" s="15"/>
    </row>
    <row r="64" spans="1:10">
      <c r="A64" s="1" t="s">
        <v>232</v>
      </c>
      <c r="B64" s="1" t="s">
        <v>55</v>
      </c>
      <c r="C64" s="1" t="s">
        <v>228</v>
      </c>
      <c r="D64" s="14">
        <v>46056</v>
      </c>
      <c r="E64" s="1">
        <v>18</v>
      </c>
      <c r="F64" s="1">
        <v>50</v>
      </c>
      <c r="G64" s="1">
        <v>1000</v>
      </c>
      <c r="H64" s="1">
        <v>3</v>
      </c>
      <c r="I64" s="10">
        <f t="shared" si="36"/>
        <v>41.025641025641022</v>
      </c>
      <c r="J64" s="15"/>
    </row>
    <row r="65" spans="1:10">
      <c r="A65" s="1" t="s">
        <v>232</v>
      </c>
      <c r="B65" s="1" t="s">
        <v>55</v>
      </c>
      <c r="C65" s="1" t="s">
        <v>228</v>
      </c>
      <c r="D65" s="14">
        <v>46056</v>
      </c>
      <c r="E65" s="1">
        <v>18</v>
      </c>
      <c r="F65" s="1">
        <v>50</v>
      </c>
      <c r="G65" s="1">
        <v>1000</v>
      </c>
      <c r="H65" s="1">
        <v>6</v>
      </c>
      <c r="I65" s="10">
        <f t="shared" si="36"/>
        <v>82.051282051282044</v>
      </c>
      <c r="J65" s="15"/>
    </row>
    <row r="66" spans="1:10">
      <c r="A66" s="1" t="s">
        <v>232</v>
      </c>
      <c r="B66" s="1" t="s">
        <v>55</v>
      </c>
      <c r="C66" s="1" t="s">
        <v>228</v>
      </c>
      <c r="D66" s="14">
        <v>46056</v>
      </c>
      <c r="E66" s="1">
        <v>18</v>
      </c>
      <c r="F66" s="1">
        <v>50</v>
      </c>
      <c r="G66" s="1">
        <v>1000</v>
      </c>
      <c r="H66" s="1">
        <v>6</v>
      </c>
      <c r="I66" s="10">
        <f t="shared" si="36"/>
        <v>82.051282051282044</v>
      </c>
      <c r="J66" s="15"/>
    </row>
    <row r="67" spans="1:10">
      <c r="A67" s="1" t="s">
        <v>232</v>
      </c>
      <c r="B67" s="1" t="s">
        <v>55</v>
      </c>
      <c r="C67" s="1" t="s">
        <v>228</v>
      </c>
      <c r="D67" s="14">
        <v>46056</v>
      </c>
      <c r="E67" s="1">
        <v>18</v>
      </c>
      <c r="F67" s="1">
        <v>50</v>
      </c>
      <c r="G67" s="1">
        <v>1000</v>
      </c>
      <c r="H67" s="1">
        <v>7</v>
      </c>
      <c r="I67" s="10">
        <f t="shared" ref="I67:I81" si="51">H67/$M$5*100</f>
        <v>95.726495726495727</v>
      </c>
      <c r="J67" s="15"/>
    </row>
    <row r="68" spans="1:10">
      <c r="A68" s="1" t="s">
        <v>232</v>
      </c>
      <c r="B68" s="1" t="s">
        <v>55</v>
      </c>
      <c r="C68" s="1" t="s">
        <v>228</v>
      </c>
      <c r="D68" s="14">
        <v>46056</v>
      </c>
      <c r="E68" s="1">
        <v>18</v>
      </c>
      <c r="F68" s="1">
        <v>500</v>
      </c>
      <c r="G68" s="1">
        <v>100</v>
      </c>
      <c r="H68" s="1">
        <v>4</v>
      </c>
      <c r="I68" s="10">
        <f t="shared" si="51"/>
        <v>54.700854700854705</v>
      </c>
      <c r="J68" s="15"/>
    </row>
    <row r="69" spans="1:10">
      <c r="A69" s="1" t="s">
        <v>232</v>
      </c>
      <c r="B69" s="1" t="s">
        <v>55</v>
      </c>
      <c r="C69" s="1" t="s">
        <v>228</v>
      </c>
      <c r="D69" s="14">
        <v>46056</v>
      </c>
      <c r="E69" s="1">
        <v>18</v>
      </c>
      <c r="F69" s="1">
        <v>500</v>
      </c>
      <c r="G69" s="1">
        <v>100</v>
      </c>
      <c r="H69" s="1">
        <v>4</v>
      </c>
      <c r="I69" s="10">
        <f t="shared" si="51"/>
        <v>54.700854700854705</v>
      </c>
      <c r="J69" s="15"/>
    </row>
    <row r="70" spans="1:10">
      <c r="A70" s="1" t="s">
        <v>232</v>
      </c>
      <c r="B70" s="1" t="s">
        <v>55</v>
      </c>
      <c r="C70" s="1" t="s">
        <v>228</v>
      </c>
      <c r="D70" s="14">
        <v>46056</v>
      </c>
      <c r="E70" s="1">
        <v>18</v>
      </c>
      <c r="F70" s="1">
        <v>500</v>
      </c>
      <c r="G70" s="1">
        <v>100</v>
      </c>
      <c r="H70" s="1">
        <v>3</v>
      </c>
      <c r="I70" s="10">
        <f t="shared" si="51"/>
        <v>41.025641025641022</v>
      </c>
      <c r="J70" s="15"/>
    </row>
    <row r="71" spans="1:10">
      <c r="A71" s="1" t="s">
        <v>232</v>
      </c>
      <c r="B71" s="1" t="s">
        <v>55</v>
      </c>
      <c r="C71" s="1" t="s">
        <v>228</v>
      </c>
      <c r="D71" s="14">
        <v>46056</v>
      </c>
      <c r="E71" s="1">
        <v>18</v>
      </c>
      <c r="F71" s="1">
        <v>500</v>
      </c>
      <c r="G71" s="1">
        <v>100</v>
      </c>
      <c r="H71" s="1">
        <v>1</v>
      </c>
      <c r="I71" s="10">
        <f t="shared" si="51"/>
        <v>13.675213675213676</v>
      </c>
      <c r="J71" s="15"/>
    </row>
    <row r="72" spans="1:10">
      <c r="A72" s="1" t="s">
        <v>232</v>
      </c>
      <c r="B72" s="1" t="s">
        <v>55</v>
      </c>
      <c r="C72" s="1" t="s">
        <v>228</v>
      </c>
      <c r="D72" s="14">
        <v>46056</v>
      </c>
      <c r="E72" s="1">
        <v>18</v>
      </c>
      <c r="F72" s="1">
        <v>500</v>
      </c>
      <c r="G72" s="1">
        <v>100</v>
      </c>
      <c r="H72" s="1">
        <v>2</v>
      </c>
      <c r="I72" s="10">
        <f t="shared" si="51"/>
        <v>27.350427350427353</v>
      </c>
      <c r="J72" s="15"/>
    </row>
    <row r="73" spans="1:10">
      <c r="A73" s="1" t="s">
        <v>232</v>
      </c>
      <c r="B73" s="1" t="s">
        <v>55</v>
      </c>
      <c r="C73" s="1" t="s">
        <v>228</v>
      </c>
      <c r="D73" s="14">
        <v>46056</v>
      </c>
      <c r="E73" s="1">
        <v>18</v>
      </c>
      <c r="F73" s="1">
        <v>500</v>
      </c>
      <c r="G73" s="1">
        <v>100</v>
      </c>
      <c r="H73" s="1">
        <v>7</v>
      </c>
      <c r="I73" s="10">
        <f t="shared" si="51"/>
        <v>95.726495726495727</v>
      </c>
      <c r="J73" s="15"/>
    </row>
    <row r="74" spans="1:10">
      <c r="A74" s="1" t="s">
        <v>232</v>
      </c>
      <c r="B74" s="1" t="s">
        <v>55</v>
      </c>
      <c r="C74" s="1" t="s">
        <v>228</v>
      </c>
      <c r="D74" s="14">
        <v>46056</v>
      </c>
      <c r="E74" s="1">
        <v>18</v>
      </c>
      <c r="F74" s="1">
        <v>500</v>
      </c>
      <c r="G74" s="1">
        <v>100</v>
      </c>
      <c r="H74" s="1">
        <v>12</v>
      </c>
      <c r="I74" s="10">
        <f t="shared" si="51"/>
        <v>164.10256410256409</v>
      </c>
      <c r="J74" s="15"/>
    </row>
    <row r="75" spans="1:10">
      <c r="A75" s="1" t="s">
        <v>232</v>
      </c>
      <c r="B75" s="1" t="s">
        <v>55</v>
      </c>
      <c r="C75" s="1" t="s">
        <v>228</v>
      </c>
      <c r="D75" s="14">
        <v>46056</v>
      </c>
      <c r="E75" s="1">
        <v>18</v>
      </c>
      <c r="F75" s="1">
        <v>500</v>
      </c>
      <c r="G75" s="1">
        <v>100</v>
      </c>
      <c r="H75" s="1">
        <v>6</v>
      </c>
      <c r="I75" s="10">
        <f t="shared" si="51"/>
        <v>82.051282051282044</v>
      </c>
      <c r="J75" s="15"/>
    </row>
    <row r="76" spans="1:10">
      <c r="A76" s="1" t="s">
        <v>232</v>
      </c>
      <c r="B76" s="1" t="s">
        <v>55</v>
      </c>
      <c r="C76" s="1" t="s">
        <v>228</v>
      </c>
      <c r="D76" s="14">
        <v>46056</v>
      </c>
      <c r="E76" s="1">
        <v>18</v>
      </c>
      <c r="F76" s="1">
        <v>500</v>
      </c>
      <c r="G76" s="1">
        <v>100</v>
      </c>
      <c r="H76" s="1">
        <v>2</v>
      </c>
      <c r="I76" s="10">
        <f t="shared" si="51"/>
        <v>27.350427350427353</v>
      </c>
      <c r="J76" s="15"/>
    </row>
    <row r="77" spans="1:10">
      <c r="A77" s="1" t="s">
        <v>232</v>
      </c>
      <c r="B77" s="1" t="s">
        <v>55</v>
      </c>
      <c r="C77" s="1" t="s">
        <v>228</v>
      </c>
      <c r="D77" s="14">
        <v>46056</v>
      </c>
      <c r="E77" s="1">
        <v>18</v>
      </c>
      <c r="F77" s="1">
        <v>500</v>
      </c>
      <c r="G77" s="1">
        <v>100</v>
      </c>
      <c r="H77" s="1">
        <v>2</v>
      </c>
      <c r="I77" s="10">
        <f t="shared" si="51"/>
        <v>27.350427350427353</v>
      </c>
      <c r="J77" s="15"/>
    </row>
    <row r="78" spans="1:10">
      <c r="A78" s="1" t="s">
        <v>232</v>
      </c>
      <c r="B78" s="1" t="s">
        <v>55</v>
      </c>
      <c r="C78" s="1" t="s">
        <v>228</v>
      </c>
      <c r="D78" s="14">
        <v>46056</v>
      </c>
      <c r="E78" s="1">
        <v>18</v>
      </c>
      <c r="F78" s="1">
        <v>500</v>
      </c>
      <c r="G78" s="1">
        <v>100</v>
      </c>
      <c r="H78" s="1">
        <v>4</v>
      </c>
      <c r="I78" s="10">
        <f t="shared" si="51"/>
        <v>54.700854700854705</v>
      </c>
      <c r="J78" s="15"/>
    </row>
    <row r="79" spans="1:10">
      <c r="A79" s="1" t="s">
        <v>232</v>
      </c>
      <c r="B79" s="1" t="s">
        <v>55</v>
      </c>
      <c r="C79" s="1" t="s">
        <v>228</v>
      </c>
      <c r="D79" s="14">
        <v>46056</v>
      </c>
      <c r="E79" s="1">
        <v>18</v>
      </c>
      <c r="F79" s="1">
        <v>500</v>
      </c>
      <c r="G79" s="1">
        <v>100</v>
      </c>
      <c r="H79" s="1">
        <v>1</v>
      </c>
      <c r="I79" s="10">
        <f t="shared" si="51"/>
        <v>13.675213675213676</v>
      </c>
      <c r="J79" s="15"/>
    </row>
    <row r="80" spans="1:10">
      <c r="A80" s="1" t="s">
        <v>232</v>
      </c>
      <c r="B80" s="1" t="s">
        <v>55</v>
      </c>
      <c r="C80" s="1" t="s">
        <v>228</v>
      </c>
      <c r="D80" s="14">
        <v>46056</v>
      </c>
      <c r="E80" s="1">
        <v>18</v>
      </c>
      <c r="F80" s="1">
        <v>500</v>
      </c>
      <c r="G80" s="1">
        <v>100</v>
      </c>
      <c r="H80" s="1">
        <v>3</v>
      </c>
      <c r="I80" s="10">
        <f t="shared" si="51"/>
        <v>41.025641025641022</v>
      </c>
      <c r="J80" s="15"/>
    </row>
    <row r="81" spans="1:9">
      <c r="A81" s="1" t="s">
        <v>232</v>
      </c>
      <c r="B81" s="1" t="s">
        <v>55</v>
      </c>
      <c r="C81" s="1" t="s">
        <v>228</v>
      </c>
      <c r="D81" s="14">
        <v>46056</v>
      </c>
      <c r="E81" s="1">
        <v>18</v>
      </c>
      <c r="F81" s="1">
        <v>500</v>
      </c>
      <c r="G81" s="1">
        <v>100</v>
      </c>
      <c r="H81" s="1">
        <v>6</v>
      </c>
      <c r="I81" s="10">
        <f t="shared" si="51"/>
        <v>82.051282051282044</v>
      </c>
    </row>
    <row r="82" spans="1:9">
      <c r="A82" s="1" t="s">
        <v>227</v>
      </c>
      <c r="B82" s="1" t="s">
        <v>55</v>
      </c>
      <c r="C82" s="1" t="s">
        <v>233</v>
      </c>
      <c r="D82" s="14">
        <v>46064</v>
      </c>
      <c r="E82" s="1">
        <v>26</v>
      </c>
      <c r="F82" s="1">
        <v>0</v>
      </c>
      <c r="G82" s="1" t="s">
        <v>229</v>
      </c>
      <c r="H82" s="1">
        <v>5</v>
      </c>
      <c r="I82" s="10">
        <f t="shared" ref="I82:I113" si="52">H82/$M$13*100</f>
        <v>96.774193548387089</v>
      </c>
    </row>
    <row r="83" spans="1:9">
      <c r="A83" s="1" t="s">
        <v>227</v>
      </c>
      <c r="B83" s="1" t="s">
        <v>55</v>
      </c>
      <c r="C83" s="1" t="s">
        <v>233</v>
      </c>
      <c r="D83" s="14">
        <v>46064</v>
      </c>
      <c r="E83" s="1">
        <v>26</v>
      </c>
      <c r="F83" s="1">
        <v>0</v>
      </c>
      <c r="G83" s="1" t="s">
        <v>229</v>
      </c>
      <c r="H83" s="1">
        <v>11</v>
      </c>
      <c r="I83" s="10">
        <f t="shared" si="52"/>
        <v>212.90322580645159</v>
      </c>
    </row>
    <row r="84" spans="1:9">
      <c r="A84" s="1" t="s">
        <v>227</v>
      </c>
      <c r="B84" s="1" t="s">
        <v>55</v>
      </c>
      <c r="C84" s="1" t="s">
        <v>233</v>
      </c>
      <c r="D84" s="14">
        <v>46064</v>
      </c>
      <c r="E84" s="1">
        <v>26</v>
      </c>
      <c r="F84" s="1">
        <v>0</v>
      </c>
      <c r="G84" s="1" t="s">
        <v>229</v>
      </c>
      <c r="H84" s="1">
        <v>3</v>
      </c>
      <c r="I84" s="10">
        <f t="shared" si="52"/>
        <v>58.064516129032249</v>
      </c>
    </row>
    <row r="85" spans="1:9">
      <c r="A85" s="1" t="s">
        <v>227</v>
      </c>
      <c r="B85" s="1" t="s">
        <v>55</v>
      </c>
      <c r="C85" s="1" t="s">
        <v>233</v>
      </c>
      <c r="D85" s="14">
        <v>46064</v>
      </c>
      <c r="E85" s="1">
        <v>26</v>
      </c>
      <c r="F85" s="1">
        <v>0</v>
      </c>
      <c r="G85" s="1" t="s">
        <v>229</v>
      </c>
      <c r="H85" s="1">
        <v>4</v>
      </c>
      <c r="I85" s="10">
        <f t="shared" si="52"/>
        <v>77.41935483870968</v>
      </c>
    </row>
    <row r="86" spans="1:9">
      <c r="A86" s="1" t="s">
        <v>227</v>
      </c>
      <c r="B86" s="1" t="s">
        <v>55</v>
      </c>
      <c r="C86" s="1" t="s">
        <v>233</v>
      </c>
      <c r="D86" s="14">
        <v>46064</v>
      </c>
      <c r="E86" s="1">
        <v>26</v>
      </c>
      <c r="F86" s="1">
        <v>0</v>
      </c>
      <c r="G86" s="1" t="s">
        <v>229</v>
      </c>
      <c r="H86" s="1">
        <v>4</v>
      </c>
      <c r="I86" s="10">
        <f t="shared" si="52"/>
        <v>77.41935483870968</v>
      </c>
    </row>
    <row r="87" spans="1:9">
      <c r="A87" s="1" t="s">
        <v>227</v>
      </c>
      <c r="B87" s="1" t="s">
        <v>55</v>
      </c>
      <c r="C87" s="1" t="s">
        <v>233</v>
      </c>
      <c r="D87" s="14">
        <v>46064</v>
      </c>
      <c r="E87" s="1">
        <v>26</v>
      </c>
      <c r="F87" s="1">
        <v>0</v>
      </c>
      <c r="G87" s="1" t="s">
        <v>229</v>
      </c>
      <c r="H87" s="1">
        <v>4</v>
      </c>
      <c r="I87" s="10">
        <f t="shared" si="52"/>
        <v>77.41935483870968</v>
      </c>
    </row>
    <row r="88" spans="1:9">
      <c r="A88" s="1" t="s">
        <v>227</v>
      </c>
      <c r="B88" s="1" t="s">
        <v>55</v>
      </c>
      <c r="C88" s="1" t="s">
        <v>233</v>
      </c>
      <c r="D88" s="14">
        <v>46064</v>
      </c>
      <c r="E88" s="1">
        <v>26</v>
      </c>
      <c r="F88" s="1">
        <v>0</v>
      </c>
      <c r="G88" s="1" t="s">
        <v>229</v>
      </c>
      <c r="H88" s="1">
        <v>4</v>
      </c>
      <c r="I88" s="10">
        <f t="shared" si="52"/>
        <v>77.41935483870968</v>
      </c>
    </row>
    <row r="89" spans="1:9">
      <c r="A89" s="1" t="s">
        <v>227</v>
      </c>
      <c r="B89" s="1" t="s">
        <v>55</v>
      </c>
      <c r="C89" s="1" t="s">
        <v>233</v>
      </c>
      <c r="D89" s="14">
        <v>46064</v>
      </c>
      <c r="E89" s="1">
        <v>26</v>
      </c>
      <c r="F89" s="1">
        <v>0</v>
      </c>
      <c r="G89" s="1" t="s">
        <v>229</v>
      </c>
      <c r="H89" s="1">
        <v>5</v>
      </c>
      <c r="I89" s="10">
        <f t="shared" si="52"/>
        <v>96.774193548387089</v>
      </c>
    </row>
    <row r="90" spans="1:9">
      <c r="A90" s="1" t="s">
        <v>227</v>
      </c>
      <c r="B90" s="1" t="s">
        <v>55</v>
      </c>
      <c r="C90" s="1" t="s">
        <v>233</v>
      </c>
      <c r="D90" s="14">
        <v>46064</v>
      </c>
      <c r="E90" s="1">
        <v>26</v>
      </c>
      <c r="F90" s="1">
        <v>0</v>
      </c>
      <c r="G90" s="1" t="s">
        <v>229</v>
      </c>
      <c r="H90" s="1">
        <v>6</v>
      </c>
      <c r="I90" s="10">
        <f t="shared" si="52"/>
        <v>116.1290322580645</v>
      </c>
    </row>
    <row r="91" spans="1:9">
      <c r="A91" s="1" t="s">
        <v>227</v>
      </c>
      <c r="B91" s="1" t="s">
        <v>55</v>
      </c>
      <c r="C91" s="1" t="s">
        <v>233</v>
      </c>
      <c r="D91" s="14">
        <v>46064</v>
      </c>
      <c r="E91" s="1">
        <v>26</v>
      </c>
      <c r="F91" s="1">
        <v>0</v>
      </c>
      <c r="G91" s="1" t="s">
        <v>229</v>
      </c>
      <c r="H91" s="1">
        <v>6</v>
      </c>
      <c r="I91" s="10">
        <f t="shared" si="52"/>
        <v>116.1290322580645</v>
      </c>
    </row>
    <row r="92" spans="1:9">
      <c r="A92" s="1" t="s">
        <v>227</v>
      </c>
      <c r="B92" s="1" t="s">
        <v>55</v>
      </c>
      <c r="C92" s="1" t="s">
        <v>233</v>
      </c>
      <c r="D92" s="14">
        <v>46064</v>
      </c>
      <c r="E92" s="1">
        <v>26</v>
      </c>
      <c r="F92" s="1">
        <v>0</v>
      </c>
      <c r="G92" s="1" t="s">
        <v>229</v>
      </c>
      <c r="H92" s="1">
        <v>5</v>
      </c>
      <c r="I92" s="10">
        <f t="shared" si="52"/>
        <v>96.774193548387089</v>
      </c>
    </row>
    <row r="93" spans="1:9">
      <c r="A93" s="1" t="s">
        <v>227</v>
      </c>
      <c r="B93" s="1" t="s">
        <v>55</v>
      </c>
      <c r="C93" s="1" t="s">
        <v>233</v>
      </c>
      <c r="D93" s="14">
        <v>46064</v>
      </c>
      <c r="E93" s="1">
        <v>26</v>
      </c>
      <c r="F93" s="1">
        <v>0</v>
      </c>
      <c r="G93" s="1" t="s">
        <v>229</v>
      </c>
      <c r="H93" s="1">
        <v>5</v>
      </c>
      <c r="I93" s="10">
        <f t="shared" si="52"/>
        <v>96.774193548387089</v>
      </c>
    </row>
    <row r="94" spans="1:9">
      <c r="A94" s="1" t="s">
        <v>230</v>
      </c>
      <c r="B94" s="1" t="s">
        <v>55</v>
      </c>
      <c r="C94" s="1" t="s">
        <v>233</v>
      </c>
      <c r="D94" s="14">
        <v>46064</v>
      </c>
      <c r="E94" s="1">
        <v>26</v>
      </c>
      <c r="F94" s="1">
        <v>0.5</v>
      </c>
      <c r="G94" s="1" t="s">
        <v>230</v>
      </c>
      <c r="H94" s="1">
        <v>6</v>
      </c>
      <c r="I94" s="10">
        <f t="shared" si="52"/>
        <v>116.1290322580645</v>
      </c>
    </row>
    <row r="95" spans="1:9">
      <c r="A95" s="1" t="s">
        <v>230</v>
      </c>
      <c r="B95" s="1" t="s">
        <v>55</v>
      </c>
      <c r="C95" s="1" t="s">
        <v>233</v>
      </c>
      <c r="D95" s="14">
        <v>46064</v>
      </c>
      <c r="E95" s="1">
        <v>26</v>
      </c>
      <c r="F95" s="1">
        <v>0.5</v>
      </c>
      <c r="G95" s="1" t="s">
        <v>230</v>
      </c>
      <c r="H95" s="1">
        <v>5</v>
      </c>
      <c r="I95" s="10">
        <f t="shared" si="52"/>
        <v>96.774193548387089</v>
      </c>
    </row>
    <row r="96" spans="1:9">
      <c r="A96" s="1" t="s">
        <v>230</v>
      </c>
      <c r="B96" s="1" t="s">
        <v>55</v>
      </c>
      <c r="C96" s="1" t="s">
        <v>233</v>
      </c>
      <c r="D96" s="14">
        <v>46064</v>
      </c>
      <c r="E96" s="1">
        <v>26</v>
      </c>
      <c r="F96" s="1">
        <v>0.5</v>
      </c>
      <c r="G96" s="1" t="s">
        <v>230</v>
      </c>
      <c r="H96" s="1">
        <v>3</v>
      </c>
      <c r="I96" s="10">
        <f t="shared" si="52"/>
        <v>58.064516129032249</v>
      </c>
    </row>
    <row r="97" spans="1:9">
      <c r="A97" s="1" t="s">
        <v>230</v>
      </c>
      <c r="B97" s="1" t="s">
        <v>55</v>
      </c>
      <c r="C97" s="1" t="s">
        <v>233</v>
      </c>
      <c r="D97" s="14">
        <v>46064</v>
      </c>
      <c r="E97" s="1">
        <v>26</v>
      </c>
      <c r="F97" s="1">
        <v>0.5</v>
      </c>
      <c r="G97" s="1" t="s">
        <v>230</v>
      </c>
      <c r="H97" s="1">
        <v>3</v>
      </c>
      <c r="I97" s="10">
        <f t="shared" si="52"/>
        <v>58.064516129032249</v>
      </c>
    </row>
    <row r="98" spans="1:9">
      <c r="A98" s="1" t="s">
        <v>230</v>
      </c>
      <c r="B98" s="1" t="s">
        <v>55</v>
      </c>
      <c r="C98" s="1" t="s">
        <v>233</v>
      </c>
      <c r="D98" s="14">
        <v>46064</v>
      </c>
      <c r="E98" s="1">
        <v>26</v>
      </c>
      <c r="F98" s="1">
        <v>0.5</v>
      </c>
      <c r="G98" s="1" t="s">
        <v>230</v>
      </c>
      <c r="H98" s="1">
        <v>3</v>
      </c>
      <c r="I98" s="10">
        <f t="shared" si="52"/>
        <v>58.064516129032249</v>
      </c>
    </row>
    <row r="99" spans="1:9">
      <c r="A99" s="1" t="s">
        <v>230</v>
      </c>
      <c r="B99" s="1" t="s">
        <v>55</v>
      </c>
      <c r="C99" s="1" t="s">
        <v>233</v>
      </c>
      <c r="D99" s="14">
        <v>46064</v>
      </c>
      <c r="E99" s="1">
        <v>26</v>
      </c>
      <c r="F99" s="1">
        <v>0.5</v>
      </c>
      <c r="G99" s="1" t="s">
        <v>230</v>
      </c>
      <c r="H99" s="1">
        <v>12</v>
      </c>
      <c r="I99" s="10">
        <f t="shared" si="52"/>
        <v>232.258064516129</v>
      </c>
    </row>
    <row r="100" spans="1:9">
      <c r="A100" s="1" t="s">
        <v>230</v>
      </c>
      <c r="B100" s="1" t="s">
        <v>55</v>
      </c>
      <c r="C100" s="1" t="s">
        <v>233</v>
      </c>
      <c r="D100" s="14">
        <v>46064</v>
      </c>
      <c r="E100" s="1">
        <v>26</v>
      </c>
      <c r="F100" s="1">
        <v>0.5</v>
      </c>
      <c r="G100" s="1" t="s">
        <v>230</v>
      </c>
      <c r="H100" s="1">
        <v>3</v>
      </c>
      <c r="I100" s="10">
        <f t="shared" si="52"/>
        <v>58.064516129032249</v>
      </c>
    </row>
    <row r="101" spans="1:9">
      <c r="A101" s="1" t="s">
        <v>230</v>
      </c>
      <c r="B101" s="1" t="s">
        <v>55</v>
      </c>
      <c r="C101" s="1" t="s">
        <v>233</v>
      </c>
      <c r="D101" s="14">
        <v>46064</v>
      </c>
      <c r="E101" s="1">
        <v>26</v>
      </c>
      <c r="F101" s="1">
        <v>0.5</v>
      </c>
      <c r="G101" s="1" t="s">
        <v>230</v>
      </c>
      <c r="H101" s="1">
        <v>5</v>
      </c>
      <c r="I101" s="10">
        <f t="shared" si="52"/>
        <v>96.774193548387089</v>
      </c>
    </row>
    <row r="102" spans="1:9">
      <c r="A102" s="1" t="s">
        <v>230</v>
      </c>
      <c r="B102" s="1" t="s">
        <v>55</v>
      </c>
      <c r="C102" s="1" t="s">
        <v>233</v>
      </c>
      <c r="D102" s="14">
        <v>46064</v>
      </c>
      <c r="E102" s="1">
        <v>26</v>
      </c>
      <c r="F102" s="1">
        <v>0.5</v>
      </c>
      <c r="G102" s="1" t="s">
        <v>230</v>
      </c>
      <c r="H102" s="1">
        <v>4</v>
      </c>
      <c r="I102" s="10">
        <f t="shared" si="52"/>
        <v>77.41935483870968</v>
      </c>
    </row>
    <row r="103" spans="1:9">
      <c r="A103" s="1" t="s">
        <v>230</v>
      </c>
      <c r="B103" s="1" t="s">
        <v>55</v>
      </c>
      <c r="C103" s="1" t="s">
        <v>233</v>
      </c>
      <c r="D103" s="14">
        <v>46064</v>
      </c>
      <c r="E103" s="1">
        <v>26</v>
      </c>
      <c r="F103" s="1">
        <v>0.5</v>
      </c>
      <c r="G103" s="1" t="s">
        <v>230</v>
      </c>
      <c r="H103" s="1">
        <v>5</v>
      </c>
      <c r="I103" s="10">
        <f t="shared" si="52"/>
        <v>96.774193548387089</v>
      </c>
    </row>
    <row r="104" spans="1:9">
      <c r="A104" s="1" t="s">
        <v>230</v>
      </c>
      <c r="B104" s="1" t="s">
        <v>55</v>
      </c>
      <c r="C104" s="1" t="s">
        <v>233</v>
      </c>
      <c r="D104" s="14">
        <v>46064</v>
      </c>
      <c r="E104" s="1">
        <v>26</v>
      </c>
      <c r="F104" s="1">
        <v>0.5</v>
      </c>
      <c r="G104" s="1" t="s">
        <v>230</v>
      </c>
      <c r="H104" s="1">
        <v>5</v>
      </c>
      <c r="I104" s="10">
        <f t="shared" si="52"/>
        <v>96.774193548387089</v>
      </c>
    </row>
    <row r="105" spans="1:9">
      <c r="A105" s="1" t="s">
        <v>230</v>
      </c>
      <c r="B105" s="1" t="s">
        <v>55</v>
      </c>
      <c r="C105" s="1" t="s">
        <v>233</v>
      </c>
      <c r="D105" s="14">
        <v>46064</v>
      </c>
      <c r="E105" s="1">
        <v>26</v>
      </c>
      <c r="F105" s="1">
        <v>0.5</v>
      </c>
      <c r="G105" s="1" t="s">
        <v>230</v>
      </c>
      <c r="H105" s="1">
        <v>3</v>
      </c>
      <c r="I105" s="10">
        <f t="shared" si="52"/>
        <v>58.064516129032249</v>
      </c>
    </row>
    <row r="106" spans="1:9">
      <c r="A106" s="1" t="s">
        <v>230</v>
      </c>
      <c r="B106" s="1" t="s">
        <v>55</v>
      </c>
      <c r="C106" s="1" t="s">
        <v>233</v>
      </c>
      <c r="D106" s="14">
        <v>46064</v>
      </c>
      <c r="E106" s="1">
        <v>26</v>
      </c>
      <c r="F106" s="1">
        <v>0.5</v>
      </c>
      <c r="G106" s="1" t="s">
        <v>230</v>
      </c>
      <c r="H106" s="1">
        <v>7</v>
      </c>
      <c r="I106" s="10">
        <f t="shared" si="52"/>
        <v>135.48387096774192</v>
      </c>
    </row>
    <row r="107" spans="1:9">
      <c r="A107" s="1" t="s">
        <v>230</v>
      </c>
      <c r="B107" s="1" t="s">
        <v>55</v>
      </c>
      <c r="C107" s="1" t="s">
        <v>233</v>
      </c>
      <c r="D107" s="14">
        <v>46064</v>
      </c>
      <c r="E107" s="1">
        <v>26</v>
      </c>
      <c r="F107" s="1">
        <v>0.5</v>
      </c>
      <c r="G107" s="1" t="s">
        <v>230</v>
      </c>
      <c r="H107" s="1">
        <v>6</v>
      </c>
      <c r="I107" s="10">
        <f t="shared" si="52"/>
        <v>116.1290322580645</v>
      </c>
    </row>
    <row r="108" spans="1:9">
      <c r="A108" s="1" t="s">
        <v>230</v>
      </c>
      <c r="B108" s="1" t="s">
        <v>55</v>
      </c>
      <c r="C108" s="1" t="s">
        <v>233</v>
      </c>
      <c r="D108" s="14">
        <v>46064</v>
      </c>
      <c r="E108" s="1">
        <v>26</v>
      </c>
      <c r="F108" s="1">
        <v>0.5</v>
      </c>
      <c r="G108" s="1" t="s">
        <v>230</v>
      </c>
      <c r="H108" s="1">
        <v>8</v>
      </c>
      <c r="I108" s="10">
        <f t="shared" si="52"/>
        <v>154.83870967741936</v>
      </c>
    </row>
    <row r="109" spans="1:9">
      <c r="A109" s="1" t="s">
        <v>230</v>
      </c>
      <c r="B109" s="1" t="s">
        <v>55</v>
      </c>
      <c r="C109" s="1" t="s">
        <v>233</v>
      </c>
      <c r="D109" s="14">
        <v>46064</v>
      </c>
      <c r="E109" s="1">
        <v>26</v>
      </c>
      <c r="F109" s="1">
        <v>0.5</v>
      </c>
      <c r="G109" s="1" t="s">
        <v>230</v>
      </c>
      <c r="H109" s="1">
        <v>5</v>
      </c>
      <c r="I109" s="10">
        <f t="shared" si="52"/>
        <v>96.774193548387089</v>
      </c>
    </row>
    <row r="110" spans="1:9">
      <c r="A110" s="1" t="s">
        <v>230</v>
      </c>
      <c r="B110" s="1" t="s">
        <v>55</v>
      </c>
      <c r="C110" s="1" t="s">
        <v>233</v>
      </c>
      <c r="D110" s="14">
        <v>46064</v>
      </c>
      <c r="E110" s="1">
        <v>26</v>
      </c>
      <c r="F110" s="1">
        <v>0.5</v>
      </c>
      <c r="G110" s="1" t="s">
        <v>230</v>
      </c>
      <c r="H110" s="1">
        <v>5</v>
      </c>
      <c r="I110" s="10">
        <f t="shared" si="52"/>
        <v>96.774193548387089</v>
      </c>
    </row>
    <row r="111" spans="1:9">
      <c r="A111" s="1" t="s">
        <v>232</v>
      </c>
      <c r="B111" s="1" t="s">
        <v>55</v>
      </c>
      <c r="C111" s="1" t="s">
        <v>233</v>
      </c>
      <c r="D111" s="14">
        <v>46064</v>
      </c>
      <c r="E111" s="1">
        <v>26</v>
      </c>
      <c r="F111" s="1">
        <v>5</v>
      </c>
      <c r="G111" s="1">
        <v>10000</v>
      </c>
      <c r="H111" s="1">
        <v>5</v>
      </c>
      <c r="I111" s="10">
        <f t="shared" si="52"/>
        <v>96.774193548387089</v>
      </c>
    </row>
    <row r="112" spans="1:9">
      <c r="A112" s="1" t="s">
        <v>232</v>
      </c>
      <c r="B112" s="1" t="s">
        <v>55</v>
      </c>
      <c r="C112" s="1" t="s">
        <v>233</v>
      </c>
      <c r="D112" s="14">
        <v>46064</v>
      </c>
      <c r="E112" s="1">
        <v>26</v>
      </c>
      <c r="F112" s="1">
        <v>5</v>
      </c>
      <c r="G112" s="1">
        <v>10000</v>
      </c>
      <c r="H112" s="1">
        <v>4</v>
      </c>
      <c r="I112" s="10">
        <f t="shared" si="52"/>
        <v>77.41935483870968</v>
      </c>
    </row>
    <row r="113" spans="1:9">
      <c r="A113" s="1" t="s">
        <v>232</v>
      </c>
      <c r="B113" s="1" t="s">
        <v>55</v>
      </c>
      <c r="C113" s="1" t="s">
        <v>233</v>
      </c>
      <c r="D113" s="14">
        <v>46064</v>
      </c>
      <c r="E113" s="1">
        <v>26</v>
      </c>
      <c r="F113" s="1">
        <v>5</v>
      </c>
      <c r="G113" s="1">
        <v>10000</v>
      </c>
      <c r="H113" s="1">
        <v>4</v>
      </c>
      <c r="I113" s="10">
        <f t="shared" si="52"/>
        <v>77.41935483870968</v>
      </c>
    </row>
    <row r="114" spans="1:9">
      <c r="A114" s="1" t="s">
        <v>232</v>
      </c>
      <c r="B114" s="1" t="s">
        <v>55</v>
      </c>
      <c r="C114" s="1" t="s">
        <v>233</v>
      </c>
      <c r="D114" s="14">
        <v>46064</v>
      </c>
      <c r="E114" s="1">
        <v>26</v>
      </c>
      <c r="F114" s="1">
        <v>5</v>
      </c>
      <c r="G114" s="1">
        <v>10000</v>
      </c>
      <c r="H114" s="1">
        <v>5</v>
      </c>
      <c r="I114" s="10">
        <f t="shared" ref="I114:I145" si="53">H114/$M$13*100</f>
        <v>96.774193548387089</v>
      </c>
    </row>
    <row r="115" spans="1:9">
      <c r="A115" s="1" t="s">
        <v>232</v>
      </c>
      <c r="B115" s="1" t="s">
        <v>55</v>
      </c>
      <c r="C115" s="1" t="s">
        <v>233</v>
      </c>
      <c r="D115" s="14">
        <v>46064</v>
      </c>
      <c r="E115" s="1">
        <v>26</v>
      </c>
      <c r="F115" s="1">
        <v>5</v>
      </c>
      <c r="G115" s="1">
        <v>10000</v>
      </c>
      <c r="H115" s="1">
        <v>4</v>
      </c>
      <c r="I115" s="10">
        <f t="shared" si="53"/>
        <v>77.41935483870968</v>
      </c>
    </row>
    <row r="116" spans="1:9">
      <c r="A116" s="1" t="s">
        <v>232</v>
      </c>
      <c r="B116" s="1" t="s">
        <v>55</v>
      </c>
      <c r="C116" s="1" t="s">
        <v>233</v>
      </c>
      <c r="D116" s="14">
        <v>46064</v>
      </c>
      <c r="E116" s="1">
        <v>26</v>
      </c>
      <c r="F116" s="1">
        <v>5</v>
      </c>
      <c r="G116" s="1">
        <v>10000</v>
      </c>
      <c r="H116" s="1">
        <v>5</v>
      </c>
      <c r="I116" s="10">
        <f t="shared" si="53"/>
        <v>96.774193548387089</v>
      </c>
    </row>
    <row r="117" spans="1:9">
      <c r="A117" s="1" t="s">
        <v>232</v>
      </c>
      <c r="B117" s="1" t="s">
        <v>55</v>
      </c>
      <c r="C117" s="1" t="s">
        <v>233</v>
      </c>
      <c r="D117" s="14">
        <v>46064</v>
      </c>
      <c r="E117" s="1">
        <v>26</v>
      </c>
      <c r="F117" s="1">
        <v>5</v>
      </c>
      <c r="G117" s="1">
        <v>10000</v>
      </c>
      <c r="H117" s="1">
        <v>6</v>
      </c>
      <c r="I117" s="10">
        <f t="shared" si="53"/>
        <v>116.1290322580645</v>
      </c>
    </row>
    <row r="118" spans="1:9">
      <c r="A118" s="1" t="s">
        <v>232</v>
      </c>
      <c r="B118" s="1" t="s">
        <v>55</v>
      </c>
      <c r="C118" s="1" t="s">
        <v>233</v>
      </c>
      <c r="D118" s="14">
        <v>46064</v>
      </c>
      <c r="E118" s="1">
        <v>26</v>
      </c>
      <c r="F118" s="1">
        <v>5</v>
      </c>
      <c r="G118" s="1">
        <v>10000</v>
      </c>
      <c r="H118" s="1">
        <v>5</v>
      </c>
      <c r="I118" s="10">
        <f t="shared" si="53"/>
        <v>96.774193548387089</v>
      </c>
    </row>
    <row r="119" spans="1:9">
      <c r="A119" s="1" t="s">
        <v>232</v>
      </c>
      <c r="B119" s="1" t="s">
        <v>55</v>
      </c>
      <c r="C119" s="1" t="s">
        <v>233</v>
      </c>
      <c r="D119" s="14">
        <v>46064</v>
      </c>
      <c r="E119" s="1">
        <v>26</v>
      </c>
      <c r="F119" s="1">
        <v>5</v>
      </c>
      <c r="G119" s="1">
        <v>10000</v>
      </c>
      <c r="H119" s="1">
        <v>4</v>
      </c>
      <c r="I119" s="10">
        <f t="shared" si="53"/>
        <v>77.41935483870968</v>
      </c>
    </row>
    <row r="120" spans="1:9">
      <c r="A120" s="1" t="s">
        <v>232</v>
      </c>
      <c r="B120" s="1" t="s">
        <v>55</v>
      </c>
      <c r="C120" s="1" t="s">
        <v>233</v>
      </c>
      <c r="D120" s="14">
        <v>46064</v>
      </c>
      <c r="E120" s="1">
        <v>26</v>
      </c>
      <c r="F120" s="1">
        <v>5</v>
      </c>
      <c r="G120" s="1">
        <v>10000</v>
      </c>
      <c r="H120" s="1">
        <v>4</v>
      </c>
      <c r="I120" s="10">
        <f t="shared" si="53"/>
        <v>77.41935483870968</v>
      </c>
    </row>
    <row r="121" spans="1:9">
      <c r="A121" s="1" t="s">
        <v>232</v>
      </c>
      <c r="B121" s="1" t="s">
        <v>55</v>
      </c>
      <c r="C121" s="1" t="s">
        <v>233</v>
      </c>
      <c r="D121" s="14">
        <v>46064</v>
      </c>
      <c r="E121" s="1">
        <v>26</v>
      </c>
      <c r="F121" s="1">
        <v>5</v>
      </c>
      <c r="G121" s="1">
        <v>10000</v>
      </c>
      <c r="H121" s="1">
        <v>5</v>
      </c>
      <c r="I121" s="10">
        <f t="shared" si="53"/>
        <v>96.774193548387089</v>
      </c>
    </row>
    <row r="122" spans="1:9">
      <c r="A122" s="1" t="s">
        <v>232</v>
      </c>
      <c r="B122" s="1" t="s">
        <v>55</v>
      </c>
      <c r="C122" s="1" t="s">
        <v>233</v>
      </c>
      <c r="D122" s="14">
        <v>46064</v>
      </c>
      <c r="E122" s="1">
        <v>26</v>
      </c>
      <c r="F122" s="1">
        <v>5</v>
      </c>
      <c r="G122" s="1">
        <v>10000</v>
      </c>
      <c r="H122" s="1">
        <v>5</v>
      </c>
      <c r="I122" s="10">
        <f t="shared" si="53"/>
        <v>96.774193548387089</v>
      </c>
    </row>
    <row r="123" spans="1:9">
      <c r="A123" s="1" t="s">
        <v>232</v>
      </c>
      <c r="B123" s="1" t="s">
        <v>55</v>
      </c>
      <c r="C123" s="1" t="s">
        <v>233</v>
      </c>
      <c r="D123" s="14">
        <v>46064</v>
      </c>
      <c r="E123" s="1">
        <v>26</v>
      </c>
      <c r="F123" s="1">
        <v>50</v>
      </c>
      <c r="G123" s="1">
        <v>1000</v>
      </c>
      <c r="H123" s="1">
        <v>3</v>
      </c>
      <c r="I123" s="10">
        <f t="shared" si="53"/>
        <v>58.064516129032249</v>
      </c>
    </row>
    <row r="124" spans="1:9">
      <c r="A124" s="1" t="s">
        <v>232</v>
      </c>
      <c r="B124" s="1" t="s">
        <v>55</v>
      </c>
      <c r="C124" s="1" t="s">
        <v>233</v>
      </c>
      <c r="D124" s="14">
        <v>46064</v>
      </c>
      <c r="E124" s="1">
        <v>26</v>
      </c>
      <c r="F124" s="1">
        <v>50</v>
      </c>
      <c r="G124" s="1">
        <v>1000</v>
      </c>
      <c r="H124" s="1">
        <v>2</v>
      </c>
      <c r="I124" s="10">
        <f t="shared" si="53"/>
        <v>38.70967741935484</v>
      </c>
    </row>
    <row r="125" spans="1:9">
      <c r="A125" s="1" t="s">
        <v>232</v>
      </c>
      <c r="B125" s="1" t="s">
        <v>55</v>
      </c>
      <c r="C125" s="1" t="s">
        <v>233</v>
      </c>
      <c r="D125" s="14">
        <v>46064</v>
      </c>
      <c r="E125" s="1">
        <v>26</v>
      </c>
      <c r="F125" s="1">
        <v>50</v>
      </c>
      <c r="G125" s="1">
        <v>1000</v>
      </c>
      <c r="H125" s="1">
        <v>3</v>
      </c>
      <c r="I125" s="10">
        <f t="shared" si="53"/>
        <v>58.064516129032249</v>
      </c>
    </row>
    <row r="126" spans="1:9">
      <c r="A126" s="1" t="s">
        <v>232</v>
      </c>
      <c r="B126" s="1" t="s">
        <v>55</v>
      </c>
      <c r="C126" s="1" t="s">
        <v>233</v>
      </c>
      <c r="D126" s="14">
        <v>46064</v>
      </c>
      <c r="E126" s="1">
        <v>26</v>
      </c>
      <c r="F126" s="1">
        <v>50</v>
      </c>
      <c r="G126" s="1">
        <v>1000</v>
      </c>
      <c r="H126" s="1">
        <v>2</v>
      </c>
      <c r="I126" s="10">
        <f t="shared" si="53"/>
        <v>38.70967741935484</v>
      </c>
    </row>
    <row r="127" spans="1:9">
      <c r="A127" s="1" t="s">
        <v>232</v>
      </c>
      <c r="B127" s="1" t="s">
        <v>55</v>
      </c>
      <c r="C127" s="1" t="s">
        <v>233</v>
      </c>
      <c r="D127" s="14">
        <v>46064</v>
      </c>
      <c r="E127" s="1">
        <v>26</v>
      </c>
      <c r="F127" s="1">
        <v>50</v>
      </c>
      <c r="G127" s="1">
        <v>1000</v>
      </c>
      <c r="H127" s="1">
        <v>1</v>
      </c>
      <c r="I127" s="10">
        <f t="shared" si="53"/>
        <v>19.35483870967742</v>
      </c>
    </row>
    <row r="128" spans="1:9">
      <c r="A128" s="1" t="s">
        <v>232</v>
      </c>
      <c r="B128" s="1" t="s">
        <v>55</v>
      </c>
      <c r="C128" s="1" t="s">
        <v>233</v>
      </c>
      <c r="D128" s="14">
        <v>46064</v>
      </c>
      <c r="E128" s="1">
        <v>26</v>
      </c>
      <c r="F128" s="1">
        <v>50</v>
      </c>
      <c r="G128" s="1">
        <v>1000</v>
      </c>
      <c r="H128" s="1">
        <v>3</v>
      </c>
      <c r="I128" s="10">
        <f t="shared" si="53"/>
        <v>58.064516129032249</v>
      </c>
    </row>
    <row r="129" spans="1:9">
      <c r="A129" s="1" t="s">
        <v>232</v>
      </c>
      <c r="B129" s="1" t="s">
        <v>55</v>
      </c>
      <c r="C129" s="1" t="s">
        <v>233</v>
      </c>
      <c r="D129" s="14">
        <v>46064</v>
      </c>
      <c r="E129" s="1">
        <v>26</v>
      </c>
      <c r="F129" s="1">
        <v>50</v>
      </c>
      <c r="G129" s="1">
        <v>1000</v>
      </c>
      <c r="H129" s="1">
        <v>2</v>
      </c>
      <c r="I129" s="10">
        <f t="shared" si="53"/>
        <v>38.70967741935484</v>
      </c>
    </row>
    <row r="130" spans="1:9">
      <c r="A130" s="1" t="s">
        <v>232</v>
      </c>
      <c r="B130" s="1" t="s">
        <v>55</v>
      </c>
      <c r="C130" s="1" t="s">
        <v>233</v>
      </c>
      <c r="D130" s="14">
        <v>46064</v>
      </c>
      <c r="E130" s="1">
        <v>26</v>
      </c>
      <c r="F130" s="1">
        <v>50</v>
      </c>
      <c r="G130" s="1">
        <v>1000</v>
      </c>
      <c r="H130" s="1">
        <v>2</v>
      </c>
      <c r="I130" s="10">
        <f t="shared" si="53"/>
        <v>38.70967741935484</v>
      </c>
    </row>
    <row r="131" spans="1:9">
      <c r="A131" s="1" t="s">
        <v>232</v>
      </c>
      <c r="B131" s="1" t="s">
        <v>55</v>
      </c>
      <c r="C131" s="1" t="s">
        <v>233</v>
      </c>
      <c r="D131" s="14">
        <v>46064</v>
      </c>
      <c r="E131" s="1">
        <v>26</v>
      </c>
      <c r="F131" s="1">
        <v>50</v>
      </c>
      <c r="G131" s="1">
        <v>1000</v>
      </c>
      <c r="H131" s="1">
        <v>2</v>
      </c>
      <c r="I131" s="10">
        <f t="shared" si="53"/>
        <v>38.70967741935484</v>
      </c>
    </row>
    <row r="132" spans="1:9">
      <c r="A132" s="1" t="s">
        <v>232</v>
      </c>
      <c r="B132" s="1" t="s">
        <v>55</v>
      </c>
      <c r="C132" s="1" t="s">
        <v>233</v>
      </c>
      <c r="D132" s="14">
        <v>46064</v>
      </c>
      <c r="E132" s="1">
        <v>26</v>
      </c>
      <c r="F132" s="1">
        <v>50</v>
      </c>
      <c r="G132" s="1">
        <v>1000</v>
      </c>
      <c r="H132" s="1">
        <v>2</v>
      </c>
      <c r="I132" s="10">
        <f t="shared" si="53"/>
        <v>38.70967741935484</v>
      </c>
    </row>
    <row r="133" spans="1:9">
      <c r="A133" s="1" t="s">
        <v>232</v>
      </c>
      <c r="B133" s="1" t="s">
        <v>55</v>
      </c>
      <c r="C133" s="1" t="s">
        <v>233</v>
      </c>
      <c r="D133" s="14">
        <v>46064</v>
      </c>
      <c r="E133" s="1">
        <v>26</v>
      </c>
      <c r="F133" s="1">
        <v>50</v>
      </c>
      <c r="G133" s="1">
        <v>1000</v>
      </c>
      <c r="H133" s="1">
        <v>3</v>
      </c>
      <c r="I133" s="10">
        <f t="shared" si="53"/>
        <v>58.064516129032249</v>
      </c>
    </row>
    <row r="134" spans="1:9">
      <c r="A134" s="1" t="s">
        <v>232</v>
      </c>
      <c r="B134" s="1" t="s">
        <v>55</v>
      </c>
      <c r="C134" s="1" t="s">
        <v>233</v>
      </c>
      <c r="D134" s="14">
        <v>46064</v>
      </c>
      <c r="E134" s="1">
        <v>26</v>
      </c>
      <c r="F134" s="1">
        <v>50</v>
      </c>
      <c r="G134" s="1">
        <v>1000</v>
      </c>
      <c r="H134" s="1">
        <v>2</v>
      </c>
      <c r="I134" s="10">
        <f t="shared" si="53"/>
        <v>38.70967741935484</v>
      </c>
    </row>
    <row r="135" spans="1:9">
      <c r="A135" s="1" t="s">
        <v>232</v>
      </c>
      <c r="B135" s="1" t="s">
        <v>55</v>
      </c>
      <c r="C135" s="1" t="s">
        <v>233</v>
      </c>
      <c r="D135" s="14">
        <v>46064</v>
      </c>
      <c r="E135" s="1">
        <v>26</v>
      </c>
      <c r="F135" s="1">
        <v>500</v>
      </c>
      <c r="G135" s="1">
        <v>100</v>
      </c>
      <c r="H135" s="1">
        <v>2</v>
      </c>
      <c r="I135" s="10">
        <f t="shared" si="53"/>
        <v>38.70967741935484</v>
      </c>
    </row>
    <row r="136" spans="1:9">
      <c r="A136" s="1" t="s">
        <v>232</v>
      </c>
      <c r="B136" s="1" t="s">
        <v>55</v>
      </c>
      <c r="C136" s="1" t="s">
        <v>233</v>
      </c>
      <c r="D136" s="14">
        <v>46064</v>
      </c>
      <c r="E136" s="1">
        <v>26</v>
      </c>
      <c r="F136" s="1">
        <v>500</v>
      </c>
      <c r="G136" s="1">
        <v>100</v>
      </c>
      <c r="H136" s="1">
        <v>2</v>
      </c>
      <c r="I136" s="10">
        <f t="shared" si="53"/>
        <v>38.70967741935484</v>
      </c>
    </row>
    <row r="137" spans="1:9">
      <c r="A137" s="1" t="s">
        <v>232</v>
      </c>
      <c r="B137" s="1" t="s">
        <v>55</v>
      </c>
      <c r="C137" s="1" t="s">
        <v>233</v>
      </c>
      <c r="D137" s="14">
        <v>46064</v>
      </c>
      <c r="E137" s="1">
        <v>26</v>
      </c>
      <c r="F137" s="1">
        <v>500</v>
      </c>
      <c r="G137" s="1">
        <v>100</v>
      </c>
      <c r="H137" s="1">
        <v>2</v>
      </c>
      <c r="I137" s="10">
        <f t="shared" si="53"/>
        <v>38.70967741935484</v>
      </c>
    </row>
    <row r="138" spans="1:9">
      <c r="A138" s="1" t="s">
        <v>232</v>
      </c>
      <c r="B138" s="1" t="s">
        <v>55</v>
      </c>
      <c r="C138" s="1" t="s">
        <v>233</v>
      </c>
      <c r="D138" s="14">
        <v>46064</v>
      </c>
      <c r="E138" s="1">
        <v>26</v>
      </c>
      <c r="F138" s="1">
        <v>500</v>
      </c>
      <c r="G138" s="1">
        <v>100</v>
      </c>
      <c r="H138" s="1">
        <v>2</v>
      </c>
      <c r="I138" s="10">
        <f t="shared" si="53"/>
        <v>38.70967741935484</v>
      </c>
    </row>
    <row r="139" spans="1:9">
      <c r="A139" s="1" t="s">
        <v>232</v>
      </c>
      <c r="B139" s="1" t="s">
        <v>55</v>
      </c>
      <c r="C139" s="1" t="s">
        <v>233</v>
      </c>
      <c r="D139" s="14">
        <v>46064</v>
      </c>
      <c r="E139" s="1">
        <v>26</v>
      </c>
      <c r="F139" s="1">
        <v>500</v>
      </c>
      <c r="G139" s="1">
        <v>100</v>
      </c>
      <c r="H139" s="1">
        <v>1</v>
      </c>
      <c r="I139" s="10">
        <f t="shared" si="53"/>
        <v>19.35483870967742</v>
      </c>
    </row>
    <row r="140" spans="1:9">
      <c r="A140" s="1" t="s">
        <v>232</v>
      </c>
      <c r="B140" s="1" t="s">
        <v>55</v>
      </c>
      <c r="C140" s="1" t="s">
        <v>233</v>
      </c>
      <c r="D140" s="14">
        <v>46064</v>
      </c>
      <c r="E140" s="1">
        <v>26</v>
      </c>
      <c r="F140" s="1">
        <v>500</v>
      </c>
      <c r="G140" s="1">
        <v>100</v>
      </c>
      <c r="H140" s="1">
        <v>2</v>
      </c>
      <c r="I140" s="10">
        <f t="shared" si="53"/>
        <v>38.70967741935484</v>
      </c>
    </row>
    <row r="141" spans="1:9">
      <c r="A141" s="1" t="s">
        <v>232</v>
      </c>
      <c r="B141" s="1" t="s">
        <v>55</v>
      </c>
      <c r="C141" s="1" t="s">
        <v>233</v>
      </c>
      <c r="D141" s="14">
        <v>46064</v>
      </c>
      <c r="E141" s="1">
        <v>26</v>
      </c>
      <c r="F141" s="1">
        <v>500</v>
      </c>
      <c r="G141" s="1">
        <v>100</v>
      </c>
      <c r="H141" s="1">
        <v>1</v>
      </c>
      <c r="I141" s="10">
        <f t="shared" si="53"/>
        <v>19.35483870967742</v>
      </c>
    </row>
    <row r="142" spans="1:9">
      <c r="A142" s="1" t="s">
        <v>232</v>
      </c>
      <c r="B142" s="1" t="s">
        <v>55</v>
      </c>
      <c r="C142" s="1" t="s">
        <v>233</v>
      </c>
      <c r="D142" s="14">
        <v>46064</v>
      </c>
      <c r="E142" s="1">
        <v>26</v>
      </c>
      <c r="F142" s="1">
        <v>500</v>
      </c>
      <c r="G142" s="1">
        <v>100</v>
      </c>
      <c r="H142" s="1">
        <v>2</v>
      </c>
      <c r="I142" s="10">
        <f t="shared" si="53"/>
        <v>38.70967741935484</v>
      </c>
    </row>
    <row r="143" spans="1:9">
      <c r="A143" s="1" t="s">
        <v>232</v>
      </c>
      <c r="B143" s="1" t="s">
        <v>55</v>
      </c>
      <c r="C143" s="1" t="s">
        <v>233</v>
      </c>
      <c r="D143" s="14">
        <v>46064</v>
      </c>
      <c r="E143" s="1">
        <v>26</v>
      </c>
      <c r="F143" s="1">
        <v>500</v>
      </c>
      <c r="G143" s="1">
        <v>100</v>
      </c>
      <c r="H143" s="1">
        <v>4</v>
      </c>
      <c r="I143" s="10">
        <f t="shared" si="53"/>
        <v>77.41935483870968</v>
      </c>
    </row>
    <row r="144" spans="1:9">
      <c r="A144" s="1" t="s">
        <v>232</v>
      </c>
      <c r="B144" s="1" t="s">
        <v>55</v>
      </c>
      <c r="C144" s="1" t="s">
        <v>233</v>
      </c>
      <c r="D144" s="14">
        <v>46064</v>
      </c>
      <c r="E144" s="1">
        <v>26</v>
      </c>
      <c r="F144" s="1">
        <v>500</v>
      </c>
      <c r="G144" s="1">
        <v>100</v>
      </c>
      <c r="H144" s="1">
        <v>5</v>
      </c>
      <c r="I144" s="10">
        <f t="shared" si="53"/>
        <v>96.774193548387089</v>
      </c>
    </row>
    <row r="145" spans="1:9">
      <c r="A145" s="1" t="s">
        <v>232</v>
      </c>
      <c r="B145" s="1" t="s">
        <v>55</v>
      </c>
      <c r="C145" s="1" t="s">
        <v>233</v>
      </c>
      <c r="D145" s="14">
        <v>46064</v>
      </c>
      <c r="E145" s="1">
        <v>26</v>
      </c>
      <c r="F145" s="1">
        <v>500</v>
      </c>
      <c r="G145" s="1">
        <v>100</v>
      </c>
      <c r="H145" s="1">
        <v>2</v>
      </c>
      <c r="I145" s="10">
        <f t="shared" si="53"/>
        <v>38.70967741935484</v>
      </c>
    </row>
    <row r="146" spans="1:9">
      <c r="A146" s="1" t="s">
        <v>232</v>
      </c>
      <c r="B146" s="1" t="s">
        <v>55</v>
      </c>
      <c r="C146" s="1" t="s">
        <v>233</v>
      </c>
      <c r="D146" s="14">
        <v>46064</v>
      </c>
      <c r="E146" s="1">
        <v>26</v>
      </c>
      <c r="F146" s="1">
        <v>500</v>
      </c>
      <c r="G146" s="1">
        <v>100</v>
      </c>
      <c r="H146" s="1">
        <v>1</v>
      </c>
      <c r="I146" s="10">
        <f t="shared" ref="I146:I177" si="54">H146/$M$13*100</f>
        <v>19.35483870967742</v>
      </c>
    </row>
  </sheetData>
  <mergeCells count="125">
    <mergeCell ref="Z24:Z25"/>
    <mergeCell ref="AA24:AA25"/>
    <mergeCell ref="P1:AD1"/>
    <mergeCell ref="K3:N3"/>
    <mergeCell ref="K11:N11"/>
    <mergeCell ref="Z16:Z19"/>
    <mergeCell ref="AA16:AA19"/>
    <mergeCell ref="Z20:Z21"/>
    <mergeCell ref="AA20:AA21"/>
    <mergeCell ref="Z22:Z23"/>
    <mergeCell ref="AA22:AA23"/>
    <mergeCell ref="Z10:Z11"/>
    <mergeCell ref="AA10:AA11"/>
    <mergeCell ref="Z12:Z13"/>
    <mergeCell ref="AA12:AA13"/>
    <mergeCell ref="Z14:Z15"/>
    <mergeCell ref="AA14:AA15"/>
    <mergeCell ref="A1:N1"/>
    <mergeCell ref="Z3:Z4"/>
    <mergeCell ref="AA3:AA4"/>
    <mergeCell ref="Z5:Z7"/>
    <mergeCell ref="AA5:AA7"/>
    <mergeCell ref="Z8:Z9"/>
    <mergeCell ref="AA8:AA9"/>
    <mergeCell ref="AN7:AN8"/>
    <mergeCell ref="AO7:AO8"/>
    <mergeCell ref="AP7:AP8"/>
    <mergeCell ref="AQ7:AQ8"/>
    <mergeCell ref="AN9:AN10"/>
    <mergeCell ref="AO9:AO10"/>
    <mergeCell ref="AP9:AP10"/>
    <mergeCell ref="AQ9:AQ10"/>
    <mergeCell ref="AN3:AN4"/>
    <mergeCell ref="AO3:AO4"/>
    <mergeCell ref="AP3:AP4"/>
    <mergeCell ref="AQ3:AQ4"/>
    <mergeCell ref="AN5:AN6"/>
    <mergeCell ref="AO5:AO6"/>
    <mergeCell ref="AP5:AP6"/>
    <mergeCell ref="AQ5:AQ6"/>
    <mergeCell ref="AN15:AN16"/>
    <mergeCell ref="AO15:AO16"/>
    <mergeCell ref="AP15:AP16"/>
    <mergeCell ref="AQ15:AQ16"/>
    <mergeCell ref="AN17:AN18"/>
    <mergeCell ref="AO17:AO18"/>
    <mergeCell ref="AP17:AP18"/>
    <mergeCell ref="AQ17:AQ18"/>
    <mergeCell ref="AN11:AN12"/>
    <mergeCell ref="AO11:AO12"/>
    <mergeCell ref="AP11:AP12"/>
    <mergeCell ref="AQ11:AQ12"/>
    <mergeCell ref="AN13:AN14"/>
    <mergeCell ref="AO13:AO14"/>
    <mergeCell ref="AP13:AP14"/>
    <mergeCell ref="AQ13:AQ14"/>
    <mergeCell ref="AN23:AN24"/>
    <mergeCell ref="AO23:AO24"/>
    <mergeCell ref="AP23:AP24"/>
    <mergeCell ref="AQ23:AQ24"/>
    <mergeCell ref="AN25:AN26"/>
    <mergeCell ref="AO25:AO26"/>
    <mergeCell ref="AP25:AP26"/>
    <mergeCell ref="AQ25:AQ26"/>
    <mergeCell ref="AN19:AN20"/>
    <mergeCell ref="AO19:AO20"/>
    <mergeCell ref="AP19:AP20"/>
    <mergeCell ref="AQ19:AQ20"/>
    <mergeCell ref="AN21:AN22"/>
    <mergeCell ref="AO21:AO22"/>
    <mergeCell ref="AP21:AP22"/>
    <mergeCell ref="AQ21:AQ22"/>
    <mergeCell ref="AN31:AN32"/>
    <mergeCell ref="AO31:AO32"/>
    <mergeCell ref="AP31:AP32"/>
    <mergeCell ref="AQ31:AQ32"/>
    <mergeCell ref="AN33:AN34"/>
    <mergeCell ref="AO33:AO34"/>
    <mergeCell ref="AP33:AP34"/>
    <mergeCell ref="AQ33:AQ34"/>
    <mergeCell ref="AN27:AN28"/>
    <mergeCell ref="AO27:AO28"/>
    <mergeCell ref="AP27:AP28"/>
    <mergeCell ref="AQ27:AQ28"/>
    <mergeCell ref="AN29:AN30"/>
    <mergeCell ref="AO29:AO30"/>
    <mergeCell ref="AP29:AP30"/>
    <mergeCell ref="AQ29:AQ30"/>
    <mergeCell ref="AQ39:AQ40"/>
    <mergeCell ref="AN41:AN42"/>
    <mergeCell ref="AO41:AO42"/>
    <mergeCell ref="AP41:AP42"/>
    <mergeCell ref="AQ41:AQ42"/>
    <mergeCell ref="AN35:AN36"/>
    <mergeCell ref="AO35:AO36"/>
    <mergeCell ref="AP35:AP36"/>
    <mergeCell ref="AQ35:AQ36"/>
    <mergeCell ref="AN37:AN38"/>
    <mergeCell ref="AO37:AO38"/>
    <mergeCell ref="AP37:AP38"/>
    <mergeCell ref="AQ37:AQ38"/>
    <mergeCell ref="BD2:BF2"/>
    <mergeCell ref="BR23:BR24"/>
    <mergeCell ref="BJ1:BU1"/>
    <mergeCell ref="AN47:AN48"/>
    <mergeCell ref="AO47:AO48"/>
    <mergeCell ref="AP47:AP48"/>
    <mergeCell ref="AQ47:AQ48"/>
    <mergeCell ref="AF1:BF1"/>
    <mergeCell ref="BR3:BR4"/>
    <mergeCell ref="BR5:BR11"/>
    <mergeCell ref="BR12:BR13"/>
    <mergeCell ref="BR14:BR16"/>
    <mergeCell ref="BR18:BR22"/>
    <mergeCell ref="AN43:AN44"/>
    <mergeCell ref="AO43:AO44"/>
    <mergeCell ref="AP43:AP44"/>
    <mergeCell ref="AQ43:AQ44"/>
    <mergeCell ref="AN45:AN46"/>
    <mergeCell ref="AO45:AO46"/>
    <mergeCell ref="AP45:AP46"/>
    <mergeCell ref="AQ45:AQ46"/>
    <mergeCell ref="AN39:AN40"/>
    <mergeCell ref="AO39:AO40"/>
    <mergeCell ref="AP39:AP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577E2A2E-52C1-4F19-892A-57FB0484803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4817DFB-50C2-4158-9ECB-770F7BB9AEAD}"/>
</file>

<file path=customXml/itemProps3.xml><?xml version="1.0" encoding="utf-8"?>
<ds:datastoreItem xmlns:ds="http://schemas.openxmlformats.org/officeDocument/2006/customXml" ds:itemID="{77B1F6E4-6C5B-48A8-AB37-ACF532C1A893}"/>
</file>

<file path=customXml/itemProps4.xml><?xml version="1.0" encoding="utf-8"?>
<ds:datastoreItem xmlns:ds="http://schemas.openxmlformats.org/officeDocument/2006/customXml" ds:itemID="{37B4DA78-2053-4C31-AEF6-A95C46F694D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4b</vt:lpstr>
      <vt:lpstr>Fig 4c</vt:lpstr>
      <vt:lpstr>Fig 4d</vt:lpstr>
      <vt:lpstr>Fig 4fg</vt:lpstr>
      <vt:lpstr>Fig 4h-k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Philipp Radler</dc:creator>
  <cp:lastModifiedBy>Philipp Radler</cp:lastModifiedBy>
  <dcterms:created xsi:type="dcterms:W3CDTF">2025-09-01T09:35:46Z</dcterms:created>
  <dcterms:modified xsi:type="dcterms:W3CDTF">2026-06-11T13:36:26Z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104034500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