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Revision\Supplemental Tables\"/>
    </mc:Choice>
  </mc:AlternateContent>
  <xr:revisionPtr revIDLastSave="0" documentId="13_ncr:1_{514D75E1-9A1F-4331-9A69-224D0D465632}" xr6:coauthVersionLast="47" xr6:coauthVersionMax="47" xr10:uidLastSave="{00000000-0000-0000-0000-000000000000}"/>
  <bookViews>
    <workbookView xWindow="-120" yWindow="-120" windowWidth="29040" windowHeight="15720" activeTab="3" xr2:uid="{74B655BA-BF78-4F5E-A571-91193FF45B4A}"/>
  </bookViews>
  <sheets>
    <sheet name="Fig S1c" sheetId="1" r:id="rId1"/>
    <sheet name="Fig S1d" sheetId="4" r:id="rId2"/>
    <sheet name="Fig S1f" sheetId="10" r:id="rId3"/>
    <sheet name="Fig S1g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6" l="1"/>
  <c r="F14" i="6"/>
  <c r="F13" i="6"/>
  <c r="F12" i="6"/>
  <c r="F11" i="6"/>
  <c r="F10" i="6"/>
  <c r="F9" i="6"/>
  <c r="F8" i="6"/>
  <c r="F7" i="6"/>
  <c r="F6" i="6"/>
  <c r="F5" i="6"/>
  <c r="F4" i="6"/>
  <c r="J3" i="6"/>
  <c r="H3" i="6" a="1"/>
  <c r="H3" i="6" s="1"/>
  <c r="I3" i="6" s="1"/>
  <c r="F3" i="6"/>
  <c r="L3" i="6" l="1"/>
  <c r="K3" i="6"/>
  <c r="M3" i="1"/>
  <c r="L3" i="1"/>
  <c r="E42" i="1"/>
  <c r="H42" i="1" s="1"/>
  <c r="E41" i="1"/>
  <c r="H41" i="1" s="1"/>
  <c r="E40" i="1"/>
  <c r="H40" i="1" s="1"/>
  <c r="E39" i="1"/>
  <c r="H39" i="1" s="1"/>
  <c r="E38" i="1"/>
  <c r="H38" i="1" s="1"/>
  <c r="J38" i="1" s="1"/>
  <c r="E37" i="1"/>
  <c r="F37" i="1" s="1"/>
  <c r="E36" i="1"/>
  <c r="H36" i="1" s="1"/>
  <c r="I36" i="1" s="1"/>
  <c r="E35" i="1"/>
  <c r="F35" i="1" s="1"/>
  <c r="E34" i="1"/>
  <c r="F34" i="1" s="1"/>
  <c r="E33" i="1"/>
  <c r="H33" i="1" s="1"/>
  <c r="I33" i="1" s="1"/>
  <c r="E32" i="1"/>
  <c r="H32" i="1" s="1"/>
  <c r="E31" i="1"/>
  <c r="H31" i="1" s="1"/>
  <c r="E30" i="1"/>
  <c r="H30" i="1" s="1"/>
  <c r="E29" i="1"/>
  <c r="H29" i="1" s="1"/>
  <c r="I29" i="1" s="1"/>
  <c r="E28" i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I20" i="1" s="1"/>
  <c r="E19" i="1"/>
  <c r="H19" i="1" s="1"/>
  <c r="E18" i="1"/>
  <c r="H18" i="1" s="1"/>
  <c r="E17" i="1"/>
  <c r="H17" i="1" s="1"/>
  <c r="E16" i="1"/>
  <c r="H16" i="1" s="1"/>
  <c r="E15" i="1"/>
  <c r="H15" i="1" s="1"/>
  <c r="J15" i="1" s="1"/>
  <c r="E14" i="1"/>
  <c r="H14" i="1" s="1"/>
  <c r="E13" i="1"/>
  <c r="H13" i="1" s="1"/>
  <c r="E12" i="1"/>
  <c r="H12" i="1" s="1"/>
  <c r="E11" i="1"/>
  <c r="E10" i="1"/>
  <c r="H10" i="1" s="1"/>
  <c r="I10" i="1" s="1"/>
  <c r="E9" i="1"/>
  <c r="H9" i="1" s="1"/>
  <c r="I9" i="1" s="1"/>
  <c r="E8" i="1"/>
  <c r="H8" i="1" s="1"/>
  <c r="I8" i="1" s="1"/>
  <c r="E7" i="1"/>
  <c r="H7" i="1" s="1"/>
  <c r="I7" i="1" s="1"/>
  <c r="E6" i="1"/>
  <c r="H6" i="1" s="1"/>
  <c r="E5" i="1"/>
  <c r="H5" i="1" s="1"/>
  <c r="E4" i="1"/>
  <c r="E3" i="1"/>
  <c r="H3" i="1" s="1"/>
  <c r="F3" i="1" l="1"/>
  <c r="N3" i="1"/>
  <c r="I13" i="1"/>
  <c r="J13" i="1"/>
  <c r="F8" i="1"/>
  <c r="H37" i="1"/>
  <c r="I37" i="1" s="1"/>
  <c r="G27" i="1"/>
  <c r="F20" i="1"/>
  <c r="G11" i="1"/>
  <c r="F33" i="1"/>
  <c r="H34" i="1"/>
  <c r="I34" i="1" s="1"/>
  <c r="F13" i="1"/>
  <c r="G13" i="1"/>
  <c r="F36" i="1"/>
  <c r="F27" i="1"/>
  <c r="F9" i="1"/>
  <c r="F40" i="1"/>
  <c r="F10" i="1"/>
  <c r="F11" i="1"/>
  <c r="H11" i="1"/>
  <c r="J11" i="1" s="1"/>
  <c r="J18" i="1"/>
  <c r="I18" i="1"/>
  <c r="J40" i="1"/>
  <c r="I40" i="1"/>
  <c r="J30" i="1"/>
  <c r="I30" i="1"/>
  <c r="J21" i="1"/>
  <c r="I21" i="1"/>
  <c r="F29" i="1"/>
  <c r="G15" i="1"/>
  <c r="H4" i="1"/>
  <c r="J3" i="1" s="1"/>
  <c r="I15" i="1"/>
  <c r="G21" i="1"/>
  <c r="I38" i="1"/>
  <c r="F15" i="1"/>
  <c r="F38" i="1"/>
  <c r="G38" i="1"/>
  <c r="F21" i="1"/>
  <c r="H28" i="1"/>
  <c r="J27" i="1" s="1"/>
  <c r="H35" i="1"/>
  <c r="I35" i="1" s="1"/>
  <c r="G40" i="1"/>
  <c r="F18" i="1"/>
  <c r="F30" i="1"/>
  <c r="G18" i="1"/>
  <c r="G30" i="1"/>
  <c r="F7" i="1"/>
  <c r="G3" i="1"/>
  <c r="I11" i="1" l="1"/>
  <c r="I27" i="1"/>
  <c r="I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<sst xmlns="http://schemas.openxmlformats.org/spreadsheetml/2006/main" count="312" uniqueCount="38">
  <si>
    <t>Culture</t>
  </si>
  <si>
    <t>180Sb</t>
  </si>
  <si>
    <t>172S</t>
  </si>
  <si>
    <t>197S</t>
  </si>
  <si>
    <t>189S</t>
  </si>
  <si>
    <t>164S</t>
  </si>
  <si>
    <t>Date</t>
  </si>
  <si>
    <t>Number of Lokis</t>
  </si>
  <si>
    <t>Round</t>
  </si>
  <si>
    <t>Ratio Round</t>
  </si>
  <si>
    <t>Mean</t>
  </si>
  <si>
    <t>Std.dev.</t>
  </si>
  <si>
    <t>Ratio Stick</t>
  </si>
  <si>
    <t>200S</t>
  </si>
  <si>
    <t>Total Cells</t>
  </si>
  <si>
    <t>Sticky</t>
  </si>
  <si>
    <t>Age [Days]</t>
  </si>
  <si>
    <t>Ratio round</t>
  </si>
  <si>
    <t>Std.dev. Round</t>
  </si>
  <si>
    <t>Ratio stick</t>
  </si>
  <si>
    <t>Std.dev. Stick</t>
  </si>
  <si>
    <t>Strain</t>
  </si>
  <si>
    <t>Lokis</t>
  </si>
  <si>
    <t>Dynamic arms</t>
  </si>
  <si>
    <t>Ratio [%]</t>
  </si>
  <si>
    <t>Unique cultures</t>
  </si>
  <si>
    <t># of cultures</t>
  </si>
  <si>
    <t>Total cells</t>
  </si>
  <si>
    <t>Average</t>
  </si>
  <si>
    <t>S164</t>
  </si>
  <si>
    <t>B35</t>
  </si>
  <si>
    <t>Age</t>
  </si>
  <si>
    <t>Lokis/FOV</t>
  </si>
  <si>
    <t>S180b</t>
  </si>
  <si>
    <t>Fig. S1c_Ratio of round and stick shaped L. ossiferum cells</t>
  </si>
  <si>
    <t>Fig. S1d_Ratio of round and stick L ossiferum during growth</t>
  </si>
  <si>
    <t>Fig. S1f_Number of L. ossiferum cells/FOV during growth</t>
  </si>
  <si>
    <t>Fig. S1g_Ratio of L. ossiferum cells with dynamic protrusions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</si>
</sst>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N42"/>
  <sheetViews>
    <sheetView workbookViewId="0">
      <selection sqref="A1:N1"/>
    </sheetView>
  </sheetViews>
  <sheetFormatPr defaultRowHeight="15" x14ac:dyDescent="0.25"/>
  <cols>
    <col min="1" max="1" width="10.42578125" style="1" bestFit="1" customWidth="1"/>
    <col min="2" max="2" width="7.28515625" style="1" bestFit="1" customWidth="1"/>
    <col min="3" max="3" width="15.42578125" style="1" bestFit="1" customWidth="1"/>
    <col min="4" max="4" width="6.7109375" style="1" bestFit="1" customWidth="1"/>
    <col min="5" max="5" width="11.7109375" style="3" bestFit="1" customWidth="1"/>
    <col min="6" max="7" width="9.140625" style="1"/>
    <col min="8" max="8" width="10.140625" style="3" bestFit="1" customWidth="1"/>
    <col min="9" max="10" width="9.140625" style="1"/>
    <col min="12" max="12" width="10.5703125" bestFit="1" customWidth="1"/>
    <col min="13" max="13" width="6.85546875" bestFit="1" customWidth="1"/>
    <col min="14" max="14" width="6.42578125" bestFit="1" customWidth="1"/>
  </cols>
  <sheetData>
    <row r="1" spans="1:14" x14ac:dyDescent="0.25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.75" thickBot="1" x14ac:dyDescent="0.3">
      <c r="A2" s="6" t="s">
        <v>6</v>
      </c>
      <c r="B2" s="6" t="s">
        <v>0</v>
      </c>
      <c r="C2" s="6" t="s">
        <v>7</v>
      </c>
      <c r="D2" s="6" t="s">
        <v>8</v>
      </c>
      <c r="E2" s="9" t="s">
        <v>9</v>
      </c>
      <c r="F2" s="6" t="s">
        <v>10</v>
      </c>
      <c r="G2" s="6" t="s">
        <v>11</v>
      </c>
      <c r="H2" s="9" t="s">
        <v>12</v>
      </c>
      <c r="I2" s="6" t="s">
        <v>10</v>
      </c>
      <c r="J2" s="6" t="s">
        <v>11</v>
      </c>
      <c r="L2" s="2" t="s">
        <v>14</v>
      </c>
      <c r="M2" s="2" t="s">
        <v>8</v>
      </c>
      <c r="N2" s="8" t="s">
        <v>15</v>
      </c>
    </row>
    <row r="3" spans="1:14" x14ac:dyDescent="0.25">
      <c r="A3" s="7">
        <v>45709</v>
      </c>
      <c r="B3" s="1" t="s">
        <v>5</v>
      </c>
      <c r="C3" s="1">
        <v>22</v>
      </c>
      <c r="D3" s="1">
        <v>19</v>
      </c>
      <c r="E3" s="3">
        <f>D3/C3*100</f>
        <v>86.36363636363636</v>
      </c>
      <c r="F3" s="11">
        <f>AVERAGE(E3:E6)</f>
        <v>93.392255892255889</v>
      </c>
      <c r="G3" s="11">
        <f>_xlfn.STDEV.P(E3:E6)</f>
        <v>5.1880471680930853</v>
      </c>
      <c r="H3" s="3">
        <f t="shared" ref="H3:H42" si="0">100-E3</f>
        <v>13.63636363636364</v>
      </c>
      <c r="I3" s="11">
        <f>AVERAGE(H3:H6)</f>
        <v>6.6077441077441108</v>
      </c>
      <c r="J3" s="11">
        <f>_xlfn.STDEV.P(H3:H6)</f>
        <v>5.1880471680930862</v>
      </c>
      <c r="L3" s="1">
        <f>SUM(C3:C42)</f>
        <v>744</v>
      </c>
      <c r="M3" s="1">
        <f>SUM(D3:D42)</f>
        <v>682</v>
      </c>
      <c r="N3" s="3">
        <f>L3-M3</f>
        <v>62</v>
      </c>
    </row>
    <row r="4" spans="1:14" x14ac:dyDescent="0.25">
      <c r="A4" s="7">
        <v>45709</v>
      </c>
      <c r="B4" s="1" t="s">
        <v>5</v>
      </c>
      <c r="C4" s="1">
        <v>11</v>
      </c>
      <c r="D4" s="1">
        <v>10</v>
      </c>
      <c r="E4" s="3">
        <f t="shared" ref="E4:E42" si="1">D4/C4*100</f>
        <v>90.909090909090907</v>
      </c>
      <c r="F4" s="12"/>
      <c r="G4" s="12"/>
      <c r="H4" s="3">
        <f t="shared" si="0"/>
        <v>9.0909090909090935</v>
      </c>
      <c r="I4" s="12"/>
      <c r="J4" s="12"/>
      <c r="L4" s="1"/>
      <c r="M4" s="1"/>
      <c r="N4" s="3"/>
    </row>
    <row r="5" spans="1:14" x14ac:dyDescent="0.25">
      <c r="A5" s="7">
        <v>45709</v>
      </c>
      <c r="B5" s="1" t="s">
        <v>5</v>
      </c>
      <c r="C5" s="1">
        <v>27</v>
      </c>
      <c r="D5" s="1">
        <v>26</v>
      </c>
      <c r="E5" s="3">
        <f t="shared" si="1"/>
        <v>96.296296296296291</v>
      </c>
      <c r="F5" s="12"/>
      <c r="G5" s="12"/>
      <c r="H5" s="3">
        <f t="shared" si="0"/>
        <v>3.7037037037037095</v>
      </c>
      <c r="I5" s="12"/>
      <c r="J5" s="12"/>
    </row>
    <row r="6" spans="1:14" x14ac:dyDescent="0.25">
      <c r="A6" s="7">
        <v>45709</v>
      </c>
      <c r="B6" s="1" t="s">
        <v>5</v>
      </c>
      <c r="C6" s="1">
        <v>16</v>
      </c>
      <c r="D6" s="1">
        <v>16</v>
      </c>
      <c r="E6" s="3">
        <f t="shared" si="1"/>
        <v>100</v>
      </c>
      <c r="F6" s="12"/>
      <c r="G6" s="12"/>
      <c r="H6" s="3">
        <f t="shared" si="0"/>
        <v>0</v>
      </c>
      <c r="I6" s="12"/>
      <c r="J6" s="12"/>
    </row>
    <row r="7" spans="1:14" x14ac:dyDescent="0.25">
      <c r="A7" s="7">
        <v>45728</v>
      </c>
      <c r="B7" s="1" t="s">
        <v>2</v>
      </c>
      <c r="C7" s="1">
        <v>10</v>
      </c>
      <c r="D7" s="1">
        <v>10</v>
      </c>
      <c r="E7" s="3">
        <f t="shared" si="1"/>
        <v>100</v>
      </c>
      <c r="F7" s="5">
        <f>E7</f>
        <v>100</v>
      </c>
      <c r="G7" s="4">
        <v>0</v>
      </c>
      <c r="H7" s="3">
        <f t="shared" si="0"/>
        <v>0</v>
      </c>
      <c r="I7" s="5">
        <f>H7</f>
        <v>0</v>
      </c>
      <c r="J7" s="4">
        <v>0</v>
      </c>
    </row>
    <row r="8" spans="1:14" x14ac:dyDescent="0.25">
      <c r="A8" s="7">
        <v>45728</v>
      </c>
      <c r="B8" s="1">
        <v>511</v>
      </c>
      <c r="C8" s="1">
        <v>7</v>
      </c>
      <c r="D8" s="1">
        <v>6</v>
      </c>
      <c r="E8" s="3">
        <f t="shared" si="1"/>
        <v>85.714285714285708</v>
      </c>
      <c r="F8" s="5">
        <f>E8</f>
        <v>85.714285714285708</v>
      </c>
      <c r="G8" s="4">
        <v>0</v>
      </c>
      <c r="H8" s="3">
        <f t="shared" si="0"/>
        <v>14.285714285714292</v>
      </c>
      <c r="I8" s="5">
        <f>H8</f>
        <v>14.285714285714292</v>
      </c>
      <c r="J8" s="4">
        <v>0</v>
      </c>
    </row>
    <row r="9" spans="1:14" x14ac:dyDescent="0.25">
      <c r="A9" s="7">
        <v>45728</v>
      </c>
      <c r="B9" s="1">
        <v>512</v>
      </c>
      <c r="C9" s="1">
        <v>21</v>
      </c>
      <c r="D9" s="1">
        <v>19</v>
      </c>
      <c r="E9" s="3">
        <f t="shared" si="1"/>
        <v>90.476190476190482</v>
      </c>
      <c r="F9" s="5">
        <f>E9</f>
        <v>90.476190476190482</v>
      </c>
      <c r="G9" s="4">
        <v>0</v>
      </c>
      <c r="H9" s="3">
        <f t="shared" si="0"/>
        <v>9.5238095238095184</v>
      </c>
      <c r="I9" s="5">
        <f>H9</f>
        <v>9.5238095238095184</v>
      </c>
      <c r="J9" s="4">
        <v>0</v>
      </c>
    </row>
    <row r="10" spans="1:14" x14ac:dyDescent="0.25">
      <c r="A10" s="7">
        <v>45728</v>
      </c>
      <c r="B10" s="1" t="s">
        <v>1</v>
      </c>
      <c r="C10" s="1">
        <v>31</v>
      </c>
      <c r="D10" s="1">
        <v>29</v>
      </c>
      <c r="E10" s="3">
        <f t="shared" si="1"/>
        <v>93.548387096774192</v>
      </c>
      <c r="F10" s="5">
        <f>E10</f>
        <v>93.548387096774192</v>
      </c>
      <c r="G10" s="4">
        <v>0</v>
      </c>
      <c r="H10" s="3">
        <f t="shared" si="0"/>
        <v>6.4516129032258078</v>
      </c>
      <c r="I10" s="5">
        <f>H10</f>
        <v>6.4516129032258078</v>
      </c>
      <c r="J10" s="4">
        <v>0</v>
      </c>
    </row>
    <row r="11" spans="1:14" x14ac:dyDescent="0.25">
      <c r="A11" s="7">
        <v>45736</v>
      </c>
      <c r="B11" s="1" t="s">
        <v>1</v>
      </c>
      <c r="C11" s="1">
        <v>19</v>
      </c>
      <c r="D11" s="1">
        <v>17</v>
      </c>
      <c r="E11" s="3">
        <f t="shared" si="1"/>
        <v>89.473684210526315</v>
      </c>
      <c r="F11" s="11">
        <f>AVERAGE(E11:E12)</f>
        <v>94.73684210526315</v>
      </c>
      <c r="G11" s="11">
        <f>_xlfn.STDEV.P(E11:E12)</f>
        <v>5.2631578947368425</v>
      </c>
      <c r="H11" s="3">
        <f t="shared" si="0"/>
        <v>10.526315789473685</v>
      </c>
      <c r="I11" s="11">
        <f>AVERAGE(H11:H12)</f>
        <v>5.2631578947368425</v>
      </c>
      <c r="J11" s="11">
        <f>_xlfn.STDEV.P(H11:H12)</f>
        <v>5.2631578947368425</v>
      </c>
    </row>
    <row r="12" spans="1:14" x14ac:dyDescent="0.25">
      <c r="A12" s="7">
        <v>45736</v>
      </c>
      <c r="B12" s="1" t="s">
        <v>1</v>
      </c>
      <c r="C12" s="1">
        <v>25</v>
      </c>
      <c r="D12" s="1">
        <v>25</v>
      </c>
      <c r="E12" s="3">
        <f t="shared" si="1"/>
        <v>100</v>
      </c>
      <c r="F12" s="11"/>
      <c r="G12" s="11"/>
      <c r="H12" s="3">
        <f t="shared" si="0"/>
        <v>0</v>
      </c>
      <c r="I12" s="11"/>
      <c r="J12" s="11"/>
    </row>
    <row r="13" spans="1:14" x14ac:dyDescent="0.25">
      <c r="A13" s="7">
        <v>45737</v>
      </c>
      <c r="B13" s="1" t="s">
        <v>1</v>
      </c>
      <c r="C13" s="1">
        <v>16</v>
      </c>
      <c r="D13" s="1">
        <v>16</v>
      </c>
      <c r="E13" s="3">
        <f>D13/C13*100</f>
        <v>100</v>
      </c>
      <c r="F13" s="11">
        <f>AVERAGE(E13:E14)</f>
        <v>100</v>
      </c>
      <c r="G13" s="11">
        <f>_xlfn.STDEV.P(E13:E14)</f>
        <v>0</v>
      </c>
      <c r="H13" s="3">
        <f t="shared" si="0"/>
        <v>0</v>
      </c>
      <c r="I13" s="11">
        <f>AVERAGE(H13:H14)</f>
        <v>0</v>
      </c>
      <c r="J13" s="11">
        <f>_xlfn.STDEV.P(H13:H14)</f>
        <v>0</v>
      </c>
    </row>
    <row r="14" spans="1:14" x14ac:dyDescent="0.25">
      <c r="A14" s="7">
        <v>45737</v>
      </c>
      <c r="B14" s="1" t="s">
        <v>1</v>
      </c>
      <c r="C14" s="1">
        <v>19</v>
      </c>
      <c r="D14" s="1">
        <v>19</v>
      </c>
      <c r="E14" s="3">
        <f t="shared" ref="E14:E16" si="2">D14/C14*100</f>
        <v>100</v>
      </c>
      <c r="F14" s="11"/>
      <c r="G14" s="11"/>
      <c r="H14" s="3">
        <f t="shared" si="0"/>
        <v>0</v>
      </c>
      <c r="I14" s="11"/>
      <c r="J14" s="11"/>
    </row>
    <row r="15" spans="1:14" x14ac:dyDescent="0.25">
      <c r="A15" s="7">
        <v>45740</v>
      </c>
      <c r="B15" s="1" t="s">
        <v>1</v>
      </c>
      <c r="C15" s="1">
        <v>15</v>
      </c>
      <c r="D15" s="1">
        <v>15</v>
      </c>
      <c r="E15" s="3">
        <f t="shared" si="2"/>
        <v>100</v>
      </c>
      <c r="F15" s="11">
        <f>AVERAGE(E15:E17)</f>
        <v>97.098765432098773</v>
      </c>
      <c r="G15" s="11">
        <f>_xlfn.STDEV.P(E15:E17)</f>
        <v>2.118642259472904</v>
      </c>
      <c r="H15" s="3">
        <f t="shared" si="0"/>
        <v>0</v>
      </c>
      <c r="I15" s="11">
        <f>AVERAGE(H15:H17)</f>
        <v>2.9012345679012363</v>
      </c>
      <c r="J15" s="11">
        <f>_xlfn.STDEV.P(H15:H17)</f>
        <v>2.118642259472904</v>
      </c>
    </row>
    <row r="16" spans="1:14" x14ac:dyDescent="0.25">
      <c r="A16" s="7">
        <v>45740</v>
      </c>
      <c r="B16" s="1" t="s">
        <v>1</v>
      </c>
      <c r="C16" s="1">
        <v>27</v>
      </c>
      <c r="D16" s="1">
        <v>26</v>
      </c>
      <c r="E16" s="3">
        <f t="shared" si="2"/>
        <v>96.296296296296291</v>
      </c>
      <c r="F16" s="11"/>
      <c r="G16" s="11"/>
      <c r="H16" s="3">
        <f t="shared" si="0"/>
        <v>3.7037037037037095</v>
      </c>
      <c r="I16" s="11"/>
      <c r="J16" s="11"/>
    </row>
    <row r="17" spans="1:10" x14ac:dyDescent="0.25">
      <c r="A17" s="7">
        <v>45740</v>
      </c>
      <c r="B17" s="1" t="s">
        <v>1</v>
      </c>
      <c r="C17" s="1">
        <v>20</v>
      </c>
      <c r="D17" s="1">
        <v>19</v>
      </c>
      <c r="E17" s="3">
        <f>D17/C17*100</f>
        <v>95</v>
      </c>
      <c r="F17" s="11"/>
      <c r="G17" s="11"/>
      <c r="H17" s="3">
        <f t="shared" si="0"/>
        <v>5</v>
      </c>
      <c r="I17" s="11"/>
      <c r="J17" s="11"/>
    </row>
    <row r="18" spans="1:10" x14ac:dyDescent="0.25">
      <c r="A18" s="7">
        <v>45757</v>
      </c>
      <c r="B18" s="1" t="s">
        <v>4</v>
      </c>
      <c r="C18" s="1">
        <v>25</v>
      </c>
      <c r="D18" s="1">
        <v>25</v>
      </c>
      <c r="E18" s="3">
        <f>D18/C18*100</f>
        <v>100</v>
      </c>
      <c r="F18" s="11">
        <f>AVERAGE(E18:E19)</f>
        <v>91.666666666666671</v>
      </c>
      <c r="G18" s="11">
        <f>_xlfn.STDEV.P(E18:E19)</f>
        <v>8.3333333333333286</v>
      </c>
      <c r="H18" s="3">
        <f t="shared" si="0"/>
        <v>0</v>
      </c>
      <c r="I18" s="11">
        <f>AVERAGE(H18:H19)</f>
        <v>8.3333333333333286</v>
      </c>
      <c r="J18" s="11">
        <f>_xlfn.STDEV.P(H18:H19)</f>
        <v>8.3333333333333286</v>
      </c>
    </row>
    <row r="19" spans="1:10" x14ac:dyDescent="0.25">
      <c r="A19" s="7">
        <v>45757</v>
      </c>
      <c r="B19" s="1" t="s">
        <v>4</v>
      </c>
      <c r="C19" s="1">
        <v>12</v>
      </c>
      <c r="D19" s="1">
        <v>10</v>
      </c>
      <c r="E19" s="3">
        <f>D19/C19*100</f>
        <v>83.333333333333343</v>
      </c>
      <c r="F19" s="11"/>
      <c r="G19" s="11"/>
      <c r="H19" s="3">
        <f t="shared" si="0"/>
        <v>16.666666666666657</v>
      </c>
      <c r="I19" s="11"/>
      <c r="J19" s="11"/>
    </row>
    <row r="20" spans="1:10" x14ac:dyDescent="0.25">
      <c r="A20" s="7">
        <v>45763</v>
      </c>
      <c r="B20" s="1" t="s">
        <v>13</v>
      </c>
      <c r="C20" s="1">
        <v>44</v>
      </c>
      <c r="D20" s="1">
        <v>44</v>
      </c>
      <c r="E20" s="3">
        <f>D20/C20*100</f>
        <v>100</v>
      </c>
      <c r="F20" s="5">
        <f>E20</f>
        <v>100</v>
      </c>
      <c r="G20" s="4">
        <v>0</v>
      </c>
      <c r="H20" s="3">
        <f t="shared" si="0"/>
        <v>0</v>
      </c>
      <c r="I20" s="5">
        <f>H20</f>
        <v>0</v>
      </c>
      <c r="J20" s="4">
        <v>0</v>
      </c>
    </row>
    <row r="21" spans="1:10" x14ac:dyDescent="0.25">
      <c r="A21" s="7">
        <v>45763</v>
      </c>
      <c r="B21" s="1">
        <v>543</v>
      </c>
      <c r="C21" s="1">
        <v>27</v>
      </c>
      <c r="D21" s="1">
        <v>24</v>
      </c>
      <c r="E21" s="3">
        <f t="shared" si="1"/>
        <v>88.888888888888886</v>
      </c>
      <c r="F21" s="11">
        <f>AVERAGE(E21:E26)</f>
        <v>88.367123617123625</v>
      </c>
      <c r="G21" s="11">
        <f>_xlfn.STDEV.P(E21:E26)</f>
        <v>7.2932880645982472</v>
      </c>
      <c r="H21" s="3">
        <f t="shared" si="0"/>
        <v>11.111111111111114</v>
      </c>
      <c r="I21" s="11">
        <f>AVERAGE(H21:H26)</f>
        <v>11.632876382876383</v>
      </c>
      <c r="J21" s="11">
        <f>_xlfn.STDEV.P(H21:H26)</f>
        <v>7.2932880645982481</v>
      </c>
    </row>
    <row r="22" spans="1:10" x14ac:dyDescent="0.25">
      <c r="A22" s="7">
        <v>45763</v>
      </c>
      <c r="B22" s="1">
        <v>543</v>
      </c>
      <c r="C22" s="1">
        <v>24</v>
      </c>
      <c r="D22" s="1">
        <v>23</v>
      </c>
      <c r="E22" s="3">
        <f t="shared" si="1"/>
        <v>95.833333333333343</v>
      </c>
      <c r="F22" s="11"/>
      <c r="G22" s="11"/>
      <c r="H22" s="3">
        <f t="shared" si="0"/>
        <v>4.1666666666666572</v>
      </c>
      <c r="I22" s="11"/>
      <c r="J22" s="11"/>
    </row>
    <row r="23" spans="1:10" x14ac:dyDescent="0.25">
      <c r="A23" s="7">
        <v>45763</v>
      </c>
      <c r="B23" s="1">
        <v>543</v>
      </c>
      <c r="C23" s="1">
        <v>28</v>
      </c>
      <c r="D23" s="1">
        <v>23</v>
      </c>
      <c r="E23" s="3">
        <f t="shared" si="1"/>
        <v>82.142857142857139</v>
      </c>
      <c r="F23" s="11"/>
      <c r="G23" s="11"/>
      <c r="H23" s="3">
        <f t="shared" si="0"/>
        <v>17.857142857142861</v>
      </c>
      <c r="I23" s="11"/>
      <c r="J23" s="11"/>
    </row>
    <row r="24" spans="1:10" x14ac:dyDescent="0.25">
      <c r="A24" s="7">
        <v>45763</v>
      </c>
      <c r="B24" s="1">
        <v>543</v>
      </c>
      <c r="C24" s="1">
        <v>25</v>
      </c>
      <c r="D24" s="1">
        <v>19</v>
      </c>
      <c r="E24" s="3">
        <f t="shared" si="1"/>
        <v>76</v>
      </c>
      <c r="F24" s="11"/>
      <c r="G24" s="11"/>
      <c r="H24" s="3">
        <f t="shared" si="0"/>
        <v>24</v>
      </c>
      <c r="I24" s="11"/>
      <c r="J24" s="11"/>
    </row>
    <row r="25" spans="1:10" x14ac:dyDescent="0.25">
      <c r="A25" s="7">
        <v>45763</v>
      </c>
      <c r="B25" s="1">
        <v>543</v>
      </c>
      <c r="C25" s="1">
        <v>22</v>
      </c>
      <c r="D25" s="1">
        <v>20</v>
      </c>
      <c r="E25" s="3">
        <f t="shared" si="1"/>
        <v>90.909090909090907</v>
      </c>
      <c r="F25" s="11"/>
      <c r="G25" s="11"/>
      <c r="H25" s="3">
        <f t="shared" si="0"/>
        <v>9.0909090909090935</v>
      </c>
      <c r="I25" s="11"/>
      <c r="J25" s="11"/>
    </row>
    <row r="26" spans="1:10" x14ac:dyDescent="0.25">
      <c r="A26" s="7">
        <v>45763</v>
      </c>
      <c r="B26" s="1">
        <v>543</v>
      </c>
      <c r="C26" s="1">
        <v>28</v>
      </c>
      <c r="D26" s="1">
        <v>27</v>
      </c>
      <c r="E26" s="3">
        <f t="shared" si="1"/>
        <v>96.428571428571431</v>
      </c>
      <c r="F26" s="11"/>
      <c r="G26" s="11"/>
      <c r="H26" s="3">
        <f t="shared" si="0"/>
        <v>3.5714285714285694</v>
      </c>
      <c r="I26" s="11"/>
      <c r="J26" s="11"/>
    </row>
    <row r="27" spans="1:10" x14ac:dyDescent="0.25">
      <c r="A27" s="7">
        <v>45769</v>
      </c>
      <c r="B27" s="1">
        <v>543</v>
      </c>
      <c r="C27" s="1">
        <v>24</v>
      </c>
      <c r="D27" s="1">
        <v>23</v>
      </c>
      <c r="E27" s="3">
        <f t="shared" si="1"/>
        <v>95.833333333333343</v>
      </c>
      <c r="F27" s="11">
        <f>AVERAGE(E27:E28)</f>
        <v>94.791666666666671</v>
      </c>
      <c r="G27" s="11">
        <f>_xlfn.STDEV.P(E27:E28)</f>
        <v>1.0416666666666714</v>
      </c>
      <c r="H27" s="3">
        <f t="shared" si="0"/>
        <v>4.1666666666666572</v>
      </c>
      <c r="I27" s="11">
        <f>AVERAGE(H27:H28)</f>
        <v>5.2083333333333286</v>
      </c>
      <c r="J27" s="11">
        <f>_xlfn.STDEV.P(H27:H28)</f>
        <v>1.041666666666671</v>
      </c>
    </row>
    <row r="28" spans="1:10" x14ac:dyDescent="0.25">
      <c r="A28" s="7">
        <v>45769</v>
      </c>
      <c r="B28" s="1">
        <v>543</v>
      </c>
      <c r="C28" s="1">
        <v>16</v>
      </c>
      <c r="D28" s="1">
        <v>15</v>
      </c>
      <c r="E28" s="3">
        <f t="shared" si="1"/>
        <v>93.75</v>
      </c>
      <c r="F28" s="11"/>
      <c r="G28" s="11"/>
      <c r="H28" s="3">
        <f t="shared" si="0"/>
        <v>6.25</v>
      </c>
      <c r="I28" s="11"/>
      <c r="J28" s="11"/>
    </row>
    <row r="29" spans="1:10" x14ac:dyDescent="0.25">
      <c r="A29" s="7">
        <v>45771</v>
      </c>
      <c r="B29" s="1">
        <v>543</v>
      </c>
      <c r="C29" s="1">
        <v>19</v>
      </c>
      <c r="D29" s="1">
        <v>18</v>
      </c>
      <c r="E29" s="3">
        <f t="shared" si="1"/>
        <v>94.73684210526315</v>
      </c>
      <c r="F29" s="5">
        <f>E29</f>
        <v>94.73684210526315</v>
      </c>
      <c r="G29" s="4">
        <v>0</v>
      </c>
      <c r="H29" s="3">
        <f t="shared" si="0"/>
        <v>5.2631578947368496</v>
      </c>
      <c r="I29" s="5">
        <f>H29</f>
        <v>5.2631578947368496</v>
      </c>
      <c r="J29" s="4">
        <v>0</v>
      </c>
    </row>
    <row r="30" spans="1:10" x14ac:dyDescent="0.25">
      <c r="A30" s="7">
        <v>45776</v>
      </c>
      <c r="B30" s="1">
        <v>543</v>
      </c>
      <c r="C30" s="1">
        <v>19</v>
      </c>
      <c r="D30" s="1">
        <v>18</v>
      </c>
      <c r="E30" s="3">
        <f t="shared" si="1"/>
        <v>94.73684210526315</v>
      </c>
      <c r="F30" s="11">
        <f>AVERAGE(E30:E32)</f>
        <v>90.339631129104802</v>
      </c>
      <c r="G30" s="11">
        <f>_xlfn.STDEV.P(E30:E32)</f>
        <v>4.2372745106824379</v>
      </c>
      <c r="H30" s="3">
        <f t="shared" si="0"/>
        <v>5.2631578947368496</v>
      </c>
      <c r="I30" s="11">
        <f>AVERAGE(H30:H32)</f>
        <v>9.6603688708951925</v>
      </c>
      <c r="J30" s="11">
        <f>_xlfn.STDEV.P(H30:H32)</f>
        <v>4.2372745106824379</v>
      </c>
    </row>
    <row r="31" spans="1:10" x14ac:dyDescent="0.25">
      <c r="A31" s="7">
        <v>45776</v>
      </c>
      <c r="B31" s="1">
        <v>543</v>
      </c>
      <c r="C31" s="1">
        <v>13</v>
      </c>
      <c r="D31" s="1">
        <v>11</v>
      </c>
      <c r="E31" s="3">
        <f t="shared" si="1"/>
        <v>84.615384615384613</v>
      </c>
      <c r="F31" s="11"/>
      <c r="G31" s="11"/>
      <c r="H31" s="3">
        <f t="shared" si="0"/>
        <v>15.384615384615387</v>
      </c>
      <c r="I31" s="11"/>
      <c r="J31" s="11"/>
    </row>
    <row r="32" spans="1:10" x14ac:dyDescent="0.25">
      <c r="A32" s="7">
        <v>45776</v>
      </c>
      <c r="B32" s="1">
        <v>543</v>
      </c>
      <c r="C32" s="1">
        <v>12</v>
      </c>
      <c r="D32" s="1">
        <v>11</v>
      </c>
      <c r="E32" s="3">
        <f t="shared" si="1"/>
        <v>91.666666666666657</v>
      </c>
      <c r="F32" s="11"/>
      <c r="G32" s="11"/>
      <c r="H32" s="3">
        <f t="shared" si="0"/>
        <v>8.3333333333333428</v>
      </c>
      <c r="I32" s="11"/>
      <c r="J32" s="11"/>
    </row>
    <row r="33" spans="1:10" x14ac:dyDescent="0.25">
      <c r="A33" s="7">
        <v>45778</v>
      </c>
      <c r="B33" s="1">
        <v>543</v>
      </c>
      <c r="C33" s="1">
        <v>27</v>
      </c>
      <c r="D33" s="1">
        <v>25</v>
      </c>
      <c r="E33" s="3">
        <f t="shared" si="1"/>
        <v>92.592592592592595</v>
      </c>
      <c r="F33" s="5">
        <f>E33</f>
        <v>92.592592592592595</v>
      </c>
      <c r="G33" s="4">
        <v>0</v>
      </c>
      <c r="H33" s="3">
        <f t="shared" si="0"/>
        <v>7.4074074074074048</v>
      </c>
      <c r="I33" s="5">
        <f>H33</f>
        <v>7.4074074074074048</v>
      </c>
      <c r="J33" s="4">
        <v>0</v>
      </c>
    </row>
    <row r="34" spans="1:10" x14ac:dyDescent="0.25">
      <c r="A34" s="7">
        <v>45782</v>
      </c>
      <c r="B34" s="1" t="s">
        <v>3</v>
      </c>
      <c r="C34" s="1">
        <v>10</v>
      </c>
      <c r="D34" s="1">
        <v>9</v>
      </c>
      <c r="E34" s="3">
        <f t="shared" si="1"/>
        <v>90</v>
      </c>
      <c r="F34" s="5">
        <f>E34</f>
        <v>90</v>
      </c>
      <c r="G34" s="4">
        <v>0</v>
      </c>
      <c r="H34" s="3">
        <f t="shared" si="0"/>
        <v>10</v>
      </c>
      <c r="I34" s="5">
        <f>H34</f>
        <v>10</v>
      </c>
      <c r="J34" s="4">
        <v>0</v>
      </c>
    </row>
    <row r="35" spans="1:10" x14ac:dyDescent="0.25">
      <c r="A35" s="7">
        <v>45798</v>
      </c>
      <c r="B35" s="1">
        <v>539</v>
      </c>
      <c r="C35" s="1">
        <v>6</v>
      </c>
      <c r="D35" s="1">
        <v>4</v>
      </c>
      <c r="E35" s="3">
        <f t="shared" si="1"/>
        <v>66.666666666666657</v>
      </c>
      <c r="F35" s="5">
        <f>E35</f>
        <v>66.666666666666657</v>
      </c>
      <c r="G35" s="4">
        <v>0</v>
      </c>
      <c r="H35" s="3">
        <f t="shared" si="0"/>
        <v>33.333333333333343</v>
      </c>
      <c r="I35" s="5">
        <f>H35</f>
        <v>33.333333333333343</v>
      </c>
      <c r="J35" s="4">
        <v>0</v>
      </c>
    </row>
    <row r="36" spans="1:10" x14ac:dyDescent="0.25">
      <c r="A36" s="7">
        <v>45798</v>
      </c>
      <c r="B36" s="1">
        <v>555</v>
      </c>
      <c r="C36" s="1">
        <v>11</v>
      </c>
      <c r="D36" s="1">
        <v>3</v>
      </c>
      <c r="E36" s="3">
        <f t="shared" si="1"/>
        <v>27.27272727272727</v>
      </c>
      <c r="F36" s="5">
        <f>E36</f>
        <v>27.27272727272727</v>
      </c>
      <c r="G36" s="4">
        <v>0</v>
      </c>
      <c r="H36" s="3">
        <f t="shared" si="0"/>
        <v>72.727272727272734</v>
      </c>
      <c r="I36" s="5">
        <f>H36</f>
        <v>72.727272727272734</v>
      </c>
      <c r="J36" s="4">
        <v>0</v>
      </c>
    </row>
    <row r="37" spans="1:10" x14ac:dyDescent="0.25">
      <c r="A37" s="7">
        <v>45811</v>
      </c>
      <c r="B37" s="1">
        <v>557</v>
      </c>
      <c r="C37" s="1">
        <v>15</v>
      </c>
      <c r="D37" s="1">
        <v>15</v>
      </c>
      <c r="E37" s="3">
        <f t="shared" si="1"/>
        <v>100</v>
      </c>
      <c r="F37" s="5">
        <f>E37</f>
        <v>100</v>
      </c>
      <c r="G37" s="4">
        <v>0</v>
      </c>
      <c r="H37" s="3">
        <f t="shared" si="0"/>
        <v>0</v>
      </c>
      <c r="I37" s="5">
        <f>H37</f>
        <v>0</v>
      </c>
      <c r="J37" s="4">
        <v>0</v>
      </c>
    </row>
    <row r="38" spans="1:10" x14ac:dyDescent="0.25">
      <c r="A38" s="7">
        <v>45826</v>
      </c>
      <c r="B38" s="1">
        <v>571</v>
      </c>
      <c r="C38" s="1">
        <v>8</v>
      </c>
      <c r="D38" s="1">
        <v>6</v>
      </c>
      <c r="E38" s="3">
        <f t="shared" si="1"/>
        <v>75</v>
      </c>
      <c r="F38" s="11">
        <f>AVERAGE(E38:E39)</f>
        <v>75</v>
      </c>
      <c r="G38" s="11">
        <f>_xlfn.STDEV.P(E38:E39)</f>
        <v>0</v>
      </c>
      <c r="H38" s="3">
        <f t="shared" si="0"/>
        <v>25</v>
      </c>
      <c r="I38" s="11">
        <f>AVERAGE(H38:H39)</f>
        <v>25</v>
      </c>
      <c r="J38" s="11">
        <f>_xlfn.STDEV.P(H38:H39)</f>
        <v>0</v>
      </c>
    </row>
    <row r="39" spans="1:10" x14ac:dyDescent="0.25">
      <c r="A39" s="7">
        <v>45826</v>
      </c>
      <c r="B39" s="1">
        <v>571</v>
      </c>
      <c r="C39" s="1">
        <v>4</v>
      </c>
      <c r="D39" s="1">
        <v>3</v>
      </c>
      <c r="E39" s="3">
        <f t="shared" si="1"/>
        <v>75</v>
      </c>
      <c r="F39" s="11"/>
      <c r="G39" s="11"/>
      <c r="H39" s="3">
        <f t="shared" si="0"/>
        <v>25</v>
      </c>
      <c r="I39" s="11"/>
      <c r="J39" s="11"/>
    </row>
    <row r="40" spans="1:10" x14ac:dyDescent="0.25">
      <c r="A40" s="7">
        <v>45837</v>
      </c>
      <c r="B40" s="1">
        <v>584</v>
      </c>
      <c r="C40" s="1">
        <v>14</v>
      </c>
      <c r="D40" s="1">
        <v>11</v>
      </c>
      <c r="E40" s="3">
        <f t="shared" si="1"/>
        <v>78.571428571428569</v>
      </c>
      <c r="F40" s="11">
        <f>AVERAGE(E40:E42)</f>
        <v>88.412698412698418</v>
      </c>
      <c r="G40" s="11">
        <f>_xlfn.STDEV.P(E40:E42)</f>
        <v>8.8348698730639654</v>
      </c>
      <c r="H40" s="3">
        <f t="shared" si="0"/>
        <v>21.428571428571431</v>
      </c>
      <c r="I40" s="11">
        <f>AVERAGE(H40:H42)</f>
        <v>11.587301587301587</v>
      </c>
      <c r="J40" s="11">
        <f>_xlfn.STDEV.P(H40:H42)</f>
        <v>8.8348698730639654</v>
      </c>
    </row>
    <row r="41" spans="1:10" x14ac:dyDescent="0.25">
      <c r="A41" s="7">
        <v>45837</v>
      </c>
      <c r="B41" s="1">
        <v>584</v>
      </c>
      <c r="C41" s="1">
        <v>10</v>
      </c>
      <c r="D41" s="1">
        <v>10</v>
      </c>
      <c r="E41" s="3">
        <f t="shared" si="1"/>
        <v>100</v>
      </c>
      <c r="F41" s="11"/>
      <c r="G41" s="11"/>
      <c r="H41" s="3">
        <f t="shared" si="0"/>
        <v>0</v>
      </c>
      <c r="I41" s="11"/>
      <c r="J41" s="11"/>
    </row>
    <row r="42" spans="1:10" x14ac:dyDescent="0.25">
      <c r="A42" s="7">
        <v>45837</v>
      </c>
      <c r="B42" s="1">
        <v>584</v>
      </c>
      <c r="C42" s="1">
        <v>15</v>
      </c>
      <c r="D42" s="1">
        <v>13</v>
      </c>
      <c r="E42" s="3">
        <f t="shared" si="1"/>
        <v>86.666666666666671</v>
      </c>
      <c r="F42" s="11"/>
      <c r="G42" s="11"/>
      <c r="H42" s="3">
        <f t="shared" si="0"/>
        <v>13.333333333333329</v>
      </c>
      <c r="I42" s="11"/>
      <c r="J42" s="11"/>
    </row>
  </sheetData>
  <mergeCells count="41">
    <mergeCell ref="A1:N1"/>
    <mergeCell ref="F38:F39"/>
    <mergeCell ref="G38:G39"/>
    <mergeCell ref="I38:I39"/>
    <mergeCell ref="J38:J39"/>
    <mergeCell ref="F40:F42"/>
    <mergeCell ref="G40:G42"/>
    <mergeCell ref="I40:I42"/>
    <mergeCell ref="J40:J42"/>
    <mergeCell ref="F27:F28"/>
    <mergeCell ref="G27:G28"/>
    <mergeCell ref="I27:I28"/>
    <mergeCell ref="J27:J28"/>
    <mergeCell ref="F30:F32"/>
    <mergeCell ref="G30:G32"/>
    <mergeCell ref="I30:I32"/>
    <mergeCell ref="J30:J32"/>
    <mergeCell ref="F18:F19"/>
    <mergeCell ref="G18:G19"/>
    <mergeCell ref="I18:I19"/>
    <mergeCell ref="J18:J19"/>
    <mergeCell ref="F21:F26"/>
    <mergeCell ref="G21:G26"/>
    <mergeCell ref="I21:I26"/>
    <mergeCell ref="J21:J26"/>
    <mergeCell ref="F13:F14"/>
    <mergeCell ref="G13:G14"/>
    <mergeCell ref="I13:I14"/>
    <mergeCell ref="J13:J14"/>
    <mergeCell ref="F15:F17"/>
    <mergeCell ref="G15:G17"/>
    <mergeCell ref="I15:I17"/>
    <mergeCell ref="J15:J17"/>
    <mergeCell ref="J3:J6"/>
    <mergeCell ref="F11:F12"/>
    <mergeCell ref="G11:G12"/>
    <mergeCell ref="I11:I12"/>
    <mergeCell ref="J11:J12"/>
    <mergeCell ref="F3:F6"/>
    <mergeCell ref="G3:G6"/>
    <mergeCell ref="I3:I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A018-974D-44CD-88CA-A1B4E2ACA48A}">
  <dimension ref="A1:G11"/>
  <sheetViews>
    <sheetView workbookViewId="0">
      <selection sqref="A1:G1"/>
    </sheetView>
  </sheetViews>
  <sheetFormatPr defaultRowHeight="15" x14ac:dyDescent="0.25"/>
  <cols>
    <col min="1" max="1" width="10.42578125" bestFit="1" customWidth="1"/>
    <col min="2" max="2" width="7.85546875" bestFit="1" customWidth="1"/>
    <col min="3" max="3" width="10.5703125" bestFit="1" customWidth="1"/>
    <col min="4" max="4" width="11.42578125" bestFit="1" customWidth="1"/>
    <col min="5" max="5" width="14.85546875" bestFit="1" customWidth="1"/>
    <col min="6" max="6" width="10.42578125" bestFit="1" customWidth="1"/>
    <col min="7" max="7" width="13.42578125" bestFit="1" customWidth="1"/>
  </cols>
  <sheetData>
    <row r="1" spans="1:7" x14ac:dyDescent="0.25">
      <c r="A1" s="13" t="s">
        <v>35</v>
      </c>
      <c r="B1" s="13"/>
      <c r="C1" s="13"/>
      <c r="D1" s="13"/>
      <c r="E1" s="13"/>
      <c r="F1" s="13"/>
      <c r="G1" s="13"/>
    </row>
    <row r="2" spans="1:7" ht="15.75" thickBot="1" x14ac:dyDescent="0.3">
      <c r="A2" s="6" t="s">
        <v>6</v>
      </c>
      <c r="B2" s="6" t="s">
        <v>0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</row>
    <row r="3" spans="1:7" x14ac:dyDescent="0.25">
      <c r="A3" s="7">
        <v>45728</v>
      </c>
      <c r="B3" s="1" t="s">
        <v>1</v>
      </c>
      <c r="C3" s="1">
        <v>19</v>
      </c>
      <c r="D3" s="3">
        <v>93.548387096774192</v>
      </c>
      <c r="E3" s="3">
        <v>0</v>
      </c>
      <c r="F3" s="3">
        <v>6.4516129032258078</v>
      </c>
      <c r="G3" s="3">
        <v>0</v>
      </c>
    </row>
    <row r="4" spans="1:7" x14ac:dyDescent="0.25">
      <c r="A4" s="7">
        <v>45736</v>
      </c>
      <c r="B4" s="1" t="s">
        <v>1</v>
      </c>
      <c r="C4" s="1">
        <v>27</v>
      </c>
      <c r="D4" s="3">
        <v>94.73684210526315</v>
      </c>
      <c r="E4" s="3">
        <v>5.2631578947368425</v>
      </c>
      <c r="F4" s="3">
        <v>5.2631578947368425</v>
      </c>
      <c r="G4" s="3">
        <v>5.2631578947368425</v>
      </c>
    </row>
    <row r="5" spans="1:7" x14ac:dyDescent="0.25">
      <c r="A5" s="7">
        <v>45737</v>
      </c>
      <c r="B5" s="1" t="s">
        <v>1</v>
      </c>
      <c r="C5" s="1">
        <v>28</v>
      </c>
      <c r="D5" s="3">
        <v>100</v>
      </c>
      <c r="E5" s="3">
        <v>0</v>
      </c>
      <c r="F5" s="3">
        <v>0</v>
      </c>
      <c r="G5" s="3">
        <v>0</v>
      </c>
    </row>
    <row r="6" spans="1:7" x14ac:dyDescent="0.25">
      <c r="A6" s="7">
        <v>45740</v>
      </c>
      <c r="B6" s="1" t="s">
        <v>1</v>
      </c>
      <c r="C6" s="1">
        <v>31</v>
      </c>
      <c r="D6" s="3">
        <v>97.098765432098773</v>
      </c>
      <c r="E6" s="3">
        <v>2.118642259472904</v>
      </c>
      <c r="F6" s="3">
        <v>2.9012345679012363</v>
      </c>
      <c r="G6" s="3">
        <v>2.118642259472904</v>
      </c>
    </row>
    <row r="7" spans="1:7" x14ac:dyDescent="0.25">
      <c r="A7" s="7">
        <v>45763</v>
      </c>
      <c r="B7" s="1">
        <v>543</v>
      </c>
      <c r="C7" s="1">
        <v>23</v>
      </c>
      <c r="D7" s="3">
        <v>88.367123617123625</v>
      </c>
      <c r="E7" s="3">
        <v>7.2932880645982472</v>
      </c>
      <c r="F7" s="3">
        <v>11.632876382876383</v>
      </c>
      <c r="G7" s="3">
        <v>7.2932880645982481</v>
      </c>
    </row>
    <row r="8" spans="1:7" x14ac:dyDescent="0.25">
      <c r="A8" s="7">
        <v>45769</v>
      </c>
      <c r="B8" s="1">
        <v>543</v>
      </c>
      <c r="C8" s="1">
        <v>29</v>
      </c>
      <c r="D8" s="3">
        <v>94.791666666666671</v>
      </c>
      <c r="E8" s="3">
        <v>1.0416666666666714</v>
      </c>
      <c r="F8" s="3">
        <v>5.2083333333333286</v>
      </c>
      <c r="G8" s="3">
        <v>1.041666666666671</v>
      </c>
    </row>
    <row r="9" spans="1:7" x14ac:dyDescent="0.25">
      <c r="A9" s="7">
        <v>45771</v>
      </c>
      <c r="B9" s="1">
        <v>543</v>
      </c>
      <c r="C9" s="1">
        <v>31</v>
      </c>
      <c r="D9" s="3">
        <v>94.73684210526315</v>
      </c>
      <c r="E9" s="3">
        <v>0</v>
      </c>
      <c r="F9" s="3">
        <v>5.2631578947368496</v>
      </c>
      <c r="G9" s="3">
        <v>0</v>
      </c>
    </row>
    <row r="10" spans="1:7" x14ac:dyDescent="0.25">
      <c r="A10" s="7">
        <v>45776</v>
      </c>
      <c r="B10" s="1">
        <v>543</v>
      </c>
      <c r="C10" s="1">
        <v>36</v>
      </c>
      <c r="D10" s="3">
        <v>90.339631129104802</v>
      </c>
      <c r="E10" s="3">
        <v>4.2372745106824379</v>
      </c>
      <c r="F10" s="3">
        <v>9.6603688708951925</v>
      </c>
      <c r="G10" s="3">
        <v>4.2372745106824379</v>
      </c>
    </row>
    <row r="11" spans="1:7" x14ac:dyDescent="0.25">
      <c r="A11" s="7">
        <v>45778</v>
      </c>
      <c r="B11" s="1">
        <v>543</v>
      </c>
      <c r="C11" s="1">
        <v>38</v>
      </c>
      <c r="D11" s="3">
        <v>92.592592592592595</v>
      </c>
      <c r="E11" s="3">
        <v>0</v>
      </c>
      <c r="F11" s="3">
        <v>7.4074074074074048</v>
      </c>
      <c r="G11" s="3">
        <v>0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56CE-D8C2-4092-A1CB-C05109C4C00D}">
  <dimension ref="A1:E118"/>
  <sheetViews>
    <sheetView workbookViewId="0">
      <selection activeCell="G4" sqref="G4"/>
    </sheetView>
  </sheetViews>
  <sheetFormatPr defaultRowHeight="15" x14ac:dyDescent="0.25"/>
  <cols>
    <col min="1" max="1" width="13.28515625" style="1" customWidth="1"/>
    <col min="2" max="2" width="14" style="1" customWidth="1"/>
    <col min="3" max="3" width="15.42578125" style="1" customWidth="1"/>
    <col min="4" max="4" width="7.42578125" style="1" customWidth="1"/>
    <col min="5" max="5" width="10" style="1" bestFit="1" customWidth="1"/>
  </cols>
  <sheetData>
    <row r="1" spans="1:5" x14ac:dyDescent="0.25">
      <c r="A1" s="13" t="s">
        <v>36</v>
      </c>
      <c r="B1" s="13"/>
      <c r="C1" s="13"/>
      <c r="D1" s="13"/>
      <c r="E1" s="13"/>
    </row>
    <row r="2" spans="1:5" ht="15.75" thickBot="1" x14ac:dyDescent="0.3">
      <c r="A2" s="6" t="s">
        <v>21</v>
      </c>
      <c r="B2" s="6" t="s">
        <v>0</v>
      </c>
      <c r="C2" s="6" t="s">
        <v>6</v>
      </c>
      <c r="D2" s="6" t="s">
        <v>31</v>
      </c>
      <c r="E2" s="6" t="s">
        <v>32</v>
      </c>
    </row>
    <row r="3" spans="1:5" x14ac:dyDescent="0.25">
      <c r="A3" s="1" t="s">
        <v>30</v>
      </c>
      <c r="B3" s="1" t="s">
        <v>33</v>
      </c>
      <c r="C3" s="7">
        <v>45728</v>
      </c>
      <c r="D3" s="1">
        <v>19</v>
      </c>
      <c r="E3" s="1">
        <v>29</v>
      </c>
    </row>
    <row r="4" spans="1:5" x14ac:dyDescent="0.25">
      <c r="A4" s="1" t="s">
        <v>30</v>
      </c>
      <c r="B4" s="1" t="s">
        <v>33</v>
      </c>
      <c r="C4" s="7">
        <v>45728</v>
      </c>
      <c r="D4" s="1">
        <v>19</v>
      </c>
      <c r="E4" s="1">
        <v>24</v>
      </c>
    </row>
    <row r="5" spans="1:5" x14ac:dyDescent="0.25">
      <c r="A5" s="1" t="s">
        <v>30</v>
      </c>
      <c r="B5" s="1" t="s">
        <v>33</v>
      </c>
      <c r="C5" s="7">
        <v>45728</v>
      </c>
      <c r="D5" s="1">
        <v>19</v>
      </c>
      <c r="E5" s="1">
        <v>26</v>
      </c>
    </row>
    <row r="6" spans="1:5" x14ac:dyDescent="0.25">
      <c r="A6" s="1" t="s">
        <v>30</v>
      </c>
      <c r="B6" s="1" t="s">
        <v>33</v>
      </c>
      <c r="C6" s="7">
        <v>45728</v>
      </c>
      <c r="D6" s="1">
        <v>19</v>
      </c>
      <c r="E6" s="1">
        <v>15</v>
      </c>
    </row>
    <row r="7" spans="1:5" x14ac:dyDescent="0.25">
      <c r="A7" s="1" t="s">
        <v>30</v>
      </c>
      <c r="B7" s="1" t="s">
        <v>33</v>
      </c>
      <c r="C7" s="7">
        <v>45728</v>
      </c>
      <c r="D7" s="1">
        <v>19</v>
      </c>
      <c r="E7" s="1">
        <v>29</v>
      </c>
    </row>
    <row r="8" spans="1:5" x14ac:dyDescent="0.25">
      <c r="A8" s="1" t="s">
        <v>30</v>
      </c>
      <c r="B8" s="1" t="s">
        <v>33</v>
      </c>
      <c r="C8" s="7">
        <v>45728</v>
      </c>
      <c r="D8" s="1">
        <v>19</v>
      </c>
      <c r="E8" s="1">
        <v>20</v>
      </c>
    </row>
    <row r="9" spans="1:5" x14ac:dyDescent="0.25">
      <c r="A9" s="1" t="s">
        <v>30</v>
      </c>
      <c r="B9" s="1" t="s">
        <v>33</v>
      </c>
      <c r="C9" s="7">
        <v>45728</v>
      </c>
      <c r="D9" s="1">
        <v>19</v>
      </c>
      <c r="E9" s="1">
        <v>19</v>
      </c>
    </row>
    <row r="10" spans="1:5" x14ac:dyDescent="0.25">
      <c r="A10" s="1" t="s">
        <v>30</v>
      </c>
      <c r="B10" s="1" t="s">
        <v>33</v>
      </c>
      <c r="C10" s="7">
        <v>45728</v>
      </c>
      <c r="D10" s="1">
        <v>19</v>
      </c>
      <c r="E10" s="1">
        <v>24</v>
      </c>
    </row>
    <row r="11" spans="1:5" x14ac:dyDescent="0.25">
      <c r="A11" s="1" t="s">
        <v>30</v>
      </c>
      <c r="B11" s="1" t="s">
        <v>33</v>
      </c>
      <c r="C11" s="7">
        <v>45728</v>
      </c>
      <c r="D11" s="1">
        <v>19</v>
      </c>
      <c r="E11" s="1">
        <v>15</v>
      </c>
    </row>
    <row r="12" spans="1:5" x14ac:dyDescent="0.25">
      <c r="A12" s="1" t="s">
        <v>30</v>
      </c>
      <c r="B12" s="1" t="s">
        <v>33</v>
      </c>
      <c r="C12" s="7">
        <v>45728</v>
      </c>
      <c r="D12" s="1">
        <v>19</v>
      </c>
      <c r="E12" s="1">
        <v>32</v>
      </c>
    </row>
    <row r="13" spans="1:5" x14ac:dyDescent="0.25">
      <c r="A13" s="1" t="s">
        <v>30</v>
      </c>
      <c r="B13" s="1" t="s">
        <v>33</v>
      </c>
      <c r="C13" s="7">
        <v>45728</v>
      </c>
      <c r="D13" s="1">
        <v>19</v>
      </c>
      <c r="E13" s="1">
        <v>26</v>
      </c>
    </row>
    <row r="14" spans="1:5" x14ac:dyDescent="0.25">
      <c r="A14" s="1" t="s">
        <v>30</v>
      </c>
      <c r="B14" s="1" t="s">
        <v>33</v>
      </c>
      <c r="C14" s="7">
        <v>45733</v>
      </c>
      <c r="D14" s="1">
        <v>24</v>
      </c>
      <c r="E14" s="1">
        <v>17</v>
      </c>
    </row>
    <row r="15" spans="1:5" x14ac:dyDescent="0.25">
      <c r="A15" s="1" t="s">
        <v>30</v>
      </c>
      <c r="B15" s="1" t="s">
        <v>33</v>
      </c>
      <c r="C15" s="7">
        <v>45733</v>
      </c>
      <c r="D15" s="1">
        <v>24</v>
      </c>
      <c r="E15" s="1">
        <v>17</v>
      </c>
    </row>
    <row r="16" spans="1:5" x14ac:dyDescent="0.25">
      <c r="A16" s="1" t="s">
        <v>30</v>
      </c>
      <c r="B16" s="1" t="s">
        <v>33</v>
      </c>
      <c r="C16" s="7">
        <v>45733</v>
      </c>
      <c r="D16" s="1">
        <v>24</v>
      </c>
      <c r="E16" s="1">
        <v>15</v>
      </c>
    </row>
    <row r="17" spans="1:5" x14ac:dyDescent="0.25">
      <c r="A17" s="1" t="s">
        <v>30</v>
      </c>
      <c r="B17" s="1" t="s">
        <v>33</v>
      </c>
      <c r="C17" s="7">
        <v>45733</v>
      </c>
      <c r="D17" s="1">
        <v>24</v>
      </c>
      <c r="E17" s="1">
        <v>22</v>
      </c>
    </row>
    <row r="18" spans="1:5" x14ac:dyDescent="0.25">
      <c r="A18" s="1" t="s">
        <v>30</v>
      </c>
      <c r="B18" s="1" t="s">
        <v>33</v>
      </c>
      <c r="C18" s="7">
        <v>45733</v>
      </c>
      <c r="D18" s="1">
        <v>24</v>
      </c>
      <c r="E18" s="1">
        <v>20</v>
      </c>
    </row>
    <row r="19" spans="1:5" x14ac:dyDescent="0.25">
      <c r="A19" s="1" t="s">
        <v>30</v>
      </c>
      <c r="B19" s="1" t="s">
        <v>33</v>
      </c>
      <c r="C19" s="7">
        <v>45733</v>
      </c>
      <c r="D19" s="1">
        <v>24</v>
      </c>
      <c r="E19" s="1">
        <v>23</v>
      </c>
    </row>
    <row r="20" spans="1:5" x14ac:dyDescent="0.25">
      <c r="A20" s="1" t="s">
        <v>30</v>
      </c>
      <c r="B20" s="1" t="s">
        <v>33</v>
      </c>
      <c r="C20" s="7">
        <v>45733</v>
      </c>
      <c r="D20" s="1">
        <v>24</v>
      </c>
      <c r="E20" s="1">
        <v>29</v>
      </c>
    </row>
    <row r="21" spans="1:5" x14ac:dyDescent="0.25">
      <c r="A21" s="1" t="s">
        <v>30</v>
      </c>
      <c r="B21" s="1" t="s">
        <v>33</v>
      </c>
      <c r="C21" s="7">
        <v>45733</v>
      </c>
      <c r="D21" s="1">
        <v>24</v>
      </c>
      <c r="E21" s="1">
        <v>25</v>
      </c>
    </row>
    <row r="22" spans="1:5" x14ac:dyDescent="0.25">
      <c r="A22" s="1" t="s">
        <v>30</v>
      </c>
      <c r="B22" s="1" t="s">
        <v>33</v>
      </c>
      <c r="C22" s="7">
        <v>45733</v>
      </c>
      <c r="D22" s="1">
        <v>24</v>
      </c>
      <c r="E22" s="1">
        <v>22</v>
      </c>
    </row>
    <row r="23" spans="1:5" x14ac:dyDescent="0.25">
      <c r="A23" s="1" t="s">
        <v>30</v>
      </c>
      <c r="B23" s="1" t="s">
        <v>33</v>
      </c>
      <c r="C23" s="7">
        <v>45733</v>
      </c>
      <c r="D23" s="1">
        <v>24</v>
      </c>
      <c r="E23" s="1">
        <v>21</v>
      </c>
    </row>
    <row r="24" spans="1:5" x14ac:dyDescent="0.25">
      <c r="A24" s="1" t="s">
        <v>30</v>
      </c>
      <c r="B24" s="1" t="s">
        <v>33</v>
      </c>
      <c r="C24" s="7">
        <v>45733</v>
      </c>
      <c r="D24" s="1">
        <v>24</v>
      </c>
      <c r="E24" s="1">
        <v>22</v>
      </c>
    </row>
    <row r="25" spans="1:5" x14ac:dyDescent="0.25">
      <c r="A25" s="1" t="s">
        <v>30</v>
      </c>
      <c r="B25" s="1" t="s">
        <v>33</v>
      </c>
      <c r="C25" s="7">
        <v>45733</v>
      </c>
      <c r="D25" s="1">
        <v>24</v>
      </c>
      <c r="E25" s="1">
        <v>26</v>
      </c>
    </row>
    <row r="26" spans="1:5" x14ac:dyDescent="0.25">
      <c r="A26" s="1" t="s">
        <v>30</v>
      </c>
      <c r="B26" s="1" t="s">
        <v>33</v>
      </c>
      <c r="C26" s="7">
        <v>45733</v>
      </c>
      <c r="D26" s="1">
        <v>24</v>
      </c>
      <c r="E26" s="1">
        <v>22</v>
      </c>
    </row>
    <row r="27" spans="1:5" x14ac:dyDescent="0.25">
      <c r="A27" s="1" t="s">
        <v>30</v>
      </c>
      <c r="B27" s="1" t="s">
        <v>33</v>
      </c>
      <c r="C27" s="7">
        <v>45733</v>
      </c>
      <c r="D27" s="1">
        <v>24</v>
      </c>
      <c r="E27" s="1">
        <v>25</v>
      </c>
    </row>
    <row r="28" spans="1:5" x14ac:dyDescent="0.25">
      <c r="A28" s="1" t="s">
        <v>30</v>
      </c>
      <c r="B28" s="1" t="s">
        <v>33</v>
      </c>
      <c r="C28" s="7">
        <v>45733</v>
      </c>
      <c r="D28" s="1">
        <v>24</v>
      </c>
      <c r="E28" s="1">
        <v>24</v>
      </c>
    </row>
    <row r="29" spans="1:5" x14ac:dyDescent="0.25">
      <c r="A29" s="1" t="s">
        <v>30</v>
      </c>
      <c r="B29" s="1" t="s">
        <v>33</v>
      </c>
      <c r="C29" s="7">
        <v>45733</v>
      </c>
      <c r="D29" s="1">
        <v>24</v>
      </c>
      <c r="E29" s="1">
        <v>26</v>
      </c>
    </row>
    <row r="30" spans="1:5" x14ac:dyDescent="0.25">
      <c r="A30" s="1" t="s">
        <v>30</v>
      </c>
      <c r="B30" s="1" t="s">
        <v>33</v>
      </c>
      <c r="C30" s="7">
        <v>45733</v>
      </c>
      <c r="D30" s="1">
        <v>24</v>
      </c>
      <c r="E30" s="1">
        <v>29</v>
      </c>
    </row>
    <row r="31" spans="1:5" x14ac:dyDescent="0.25">
      <c r="A31" s="1" t="s">
        <v>30</v>
      </c>
      <c r="B31" s="1" t="s">
        <v>33</v>
      </c>
      <c r="C31" s="7">
        <v>45733</v>
      </c>
      <c r="D31" s="1">
        <v>24</v>
      </c>
      <c r="E31" s="1">
        <v>20</v>
      </c>
    </row>
    <row r="32" spans="1:5" x14ac:dyDescent="0.25">
      <c r="A32" s="1" t="s">
        <v>30</v>
      </c>
      <c r="B32" s="1" t="s">
        <v>33</v>
      </c>
      <c r="C32" s="7">
        <v>45733</v>
      </c>
      <c r="D32" s="1">
        <v>24</v>
      </c>
      <c r="E32" s="1">
        <v>33</v>
      </c>
    </row>
    <row r="33" spans="1:5" x14ac:dyDescent="0.25">
      <c r="A33" s="1" t="s">
        <v>30</v>
      </c>
      <c r="B33" s="1" t="s">
        <v>33</v>
      </c>
      <c r="C33" s="7">
        <v>45733</v>
      </c>
      <c r="D33" s="1">
        <v>24</v>
      </c>
      <c r="E33" s="1">
        <v>21</v>
      </c>
    </row>
    <row r="34" spans="1:5" x14ac:dyDescent="0.25">
      <c r="A34" s="1" t="s">
        <v>30</v>
      </c>
      <c r="B34" s="1" t="s">
        <v>33</v>
      </c>
      <c r="C34" s="7">
        <v>45733</v>
      </c>
      <c r="D34" s="1">
        <v>24</v>
      </c>
      <c r="E34" s="1">
        <v>15</v>
      </c>
    </row>
    <row r="35" spans="1:5" x14ac:dyDescent="0.25">
      <c r="A35" s="1" t="s">
        <v>30</v>
      </c>
      <c r="B35" s="1" t="s">
        <v>33</v>
      </c>
      <c r="C35" s="7">
        <v>45733</v>
      </c>
      <c r="D35" s="1">
        <v>24</v>
      </c>
      <c r="E35" s="1">
        <v>12</v>
      </c>
    </row>
    <row r="36" spans="1:5" x14ac:dyDescent="0.25">
      <c r="A36" s="1" t="s">
        <v>30</v>
      </c>
      <c r="B36" s="1" t="s">
        <v>33</v>
      </c>
      <c r="C36" s="7">
        <v>45734</v>
      </c>
      <c r="D36" s="1">
        <v>25</v>
      </c>
      <c r="E36" s="1">
        <v>19</v>
      </c>
    </row>
    <row r="37" spans="1:5" x14ac:dyDescent="0.25">
      <c r="A37" s="1" t="s">
        <v>30</v>
      </c>
      <c r="B37" s="1" t="s">
        <v>33</v>
      </c>
      <c r="C37" s="7">
        <v>45734</v>
      </c>
      <c r="D37" s="1">
        <v>25</v>
      </c>
      <c r="E37" s="1">
        <v>22</v>
      </c>
    </row>
    <row r="38" spans="1:5" x14ac:dyDescent="0.25">
      <c r="A38" s="1" t="s">
        <v>30</v>
      </c>
      <c r="B38" s="1" t="s">
        <v>33</v>
      </c>
      <c r="C38" s="7">
        <v>45734</v>
      </c>
      <c r="D38" s="1">
        <v>25</v>
      </c>
      <c r="E38" s="1">
        <v>22</v>
      </c>
    </row>
    <row r="39" spans="1:5" x14ac:dyDescent="0.25">
      <c r="A39" s="1" t="s">
        <v>30</v>
      </c>
      <c r="B39" s="1" t="s">
        <v>33</v>
      </c>
      <c r="C39" s="7">
        <v>45734</v>
      </c>
      <c r="D39" s="1">
        <v>25</v>
      </c>
      <c r="E39" s="1">
        <v>21</v>
      </c>
    </row>
    <row r="40" spans="1:5" x14ac:dyDescent="0.25">
      <c r="A40" s="1" t="s">
        <v>30</v>
      </c>
      <c r="B40" s="1" t="s">
        <v>33</v>
      </c>
      <c r="C40" s="7">
        <v>45734</v>
      </c>
      <c r="D40" s="1">
        <v>25</v>
      </c>
      <c r="E40" s="1">
        <v>16</v>
      </c>
    </row>
    <row r="41" spans="1:5" x14ac:dyDescent="0.25">
      <c r="A41" s="1" t="s">
        <v>30</v>
      </c>
      <c r="B41" s="1" t="s">
        <v>33</v>
      </c>
      <c r="C41" s="7">
        <v>45734</v>
      </c>
      <c r="D41" s="1">
        <v>25</v>
      </c>
      <c r="E41" s="1">
        <v>16</v>
      </c>
    </row>
    <row r="42" spans="1:5" x14ac:dyDescent="0.25">
      <c r="A42" s="1" t="s">
        <v>30</v>
      </c>
      <c r="B42" s="1" t="s">
        <v>33</v>
      </c>
      <c r="C42" s="7">
        <v>45734</v>
      </c>
      <c r="D42" s="1">
        <v>25</v>
      </c>
      <c r="E42" s="1">
        <v>12</v>
      </c>
    </row>
    <row r="43" spans="1:5" x14ac:dyDescent="0.25">
      <c r="A43" s="1" t="s">
        <v>30</v>
      </c>
      <c r="B43" s="1" t="s">
        <v>33</v>
      </c>
      <c r="C43" s="7">
        <v>45734</v>
      </c>
      <c r="D43" s="1">
        <v>25</v>
      </c>
      <c r="E43" s="1">
        <v>13</v>
      </c>
    </row>
    <row r="44" spans="1:5" x14ac:dyDescent="0.25">
      <c r="A44" s="1" t="s">
        <v>30</v>
      </c>
      <c r="B44" s="1" t="s">
        <v>33</v>
      </c>
      <c r="C44" s="7">
        <v>45734</v>
      </c>
      <c r="D44" s="1">
        <v>25</v>
      </c>
      <c r="E44" s="1">
        <v>30</v>
      </c>
    </row>
    <row r="45" spans="1:5" x14ac:dyDescent="0.25">
      <c r="A45" s="1" t="s">
        <v>30</v>
      </c>
      <c r="B45" s="1" t="s">
        <v>33</v>
      </c>
      <c r="C45" s="7">
        <v>45734</v>
      </c>
      <c r="D45" s="1">
        <v>25</v>
      </c>
      <c r="E45" s="1">
        <v>23</v>
      </c>
    </row>
    <row r="46" spans="1:5" x14ac:dyDescent="0.25">
      <c r="A46" s="1" t="s">
        <v>30</v>
      </c>
      <c r="B46" s="1" t="s">
        <v>33</v>
      </c>
      <c r="C46" s="7">
        <v>45734</v>
      </c>
      <c r="D46" s="1">
        <v>25</v>
      </c>
      <c r="E46" s="1">
        <v>20</v>
      </c>
    </row>
    <row r="47" spans="1:5" x14ac:dyDescent="0.25">
      <c r="A47" s="1" t="s">
        <v>30</v>
      </c>
      <c r="B47" s="1" t="s">
        <v>33</v>
      </c>
      <c r="C47" s="7">
        <v>45734</v>
      </c>
      <c r="D47" s="1">
        <v>25</v>
      </c>
      <c r="E47" s="1">
        <v>15</v>
      </c>
    </row>
    <row r="48" spans="1:5" x14ac:dyDescent="0.25">
      <c r="A48" s="1" t="s">
        <v>30</v>
      </c>
      <c r="B48" s="1" t="s">
        <v>33</v>
      </c>
      <c r="C48" s="7">
        <v>45734</v>
      </c>
      <c r="D48" s="1">
        <v>25</v>
      </c>
      <c r="E48" s="1">
        <v>20</v>
      </c>
    </row>
    <row r="49" spans="1:5" x14ac:dyDescent="0.25">
      <c r="A49" s="1" t="s">
        <v>30</v>
      </c>
      <c r="B49" s="1" t="s">
        <v>33</v>
      </c>
      <c r="C49" s="7">
        <v>45734</v>
      </c>
      <c r="D49" s="1">
        <v>25</v>
      </c>
      <c r="E49" s="1">
        <v>12</v>
      </c>
    </row>
    <row r="50" spans="1:5" x14ac:dyDescent="0.25">
      <c r="A50" s="1" t="s">
        <v>30</v>
      </c>
      <c r="B50" s="1" t="s">
        <v>33</v>
      </c>
      <c r="C50" s="7">
        <v>45734</v>
      </c>
      <c r="D50" s="1">
        <v>25</v>
      </c>
      <c r="E50" s="1">
        <v>16</v>
      </c>
    </row>
    <row r="51" spans="1:5" x14ac:dyDescent="0.25">
      <c r="A51" s="1" t="s">
        <v>30</v>
      </c>
      <c r="B51" s="1" t="s">
        <v>33</v>
      </c>
      <c r="C51" s="7">
        <v>45734</v>
      </c>
      <c r="D51" s="1">
        <v>25</v>
      </c>
      <c r="E51" s="1">
        <v>21</v>
      </c>
    </row>
    <row r="52" spans="1:5" x14ac:dyDescent="0.25">
      <c r="A52" s="1" t="s">
        <v>30</v>
      </c>
      <c r="B52" s="1" t="s">
        <v>33</v>
      </c>
      <c r="C52" s="7">
        <v>45734</v>
      </c>
      <c r="D52" s="1">
        <v>25</v>
      </c>
      <c r="E52" s="1">
        <v>14</v>
      </c>
    </row>
    <row r="53" spans="1:5" x14ac:dyDescent="0.25">
      <c r="A53" s="1" t="s">
        <v>30</v>
      </c>
      <c r="B53" s="1" t="s">
        <v>33</v>
      </c>
      <c r="C53" s="7">
        <v>45734</v>
      </c>
      <c r="D53" s="1">
        <v>25</v>
      </c>
      <c r="E53" s="1">
        <v>18</v>
      </c>
    </row>
    <row r="54" spans="1:5" x14ac:dyDescent="0.25">
      <c r="A54" s="1" t="s">
        <v>30</v>
      </c>
      <c r="B54" s="1" t="s">
        <v>33</v>
      </c>
      <c r="C54" s="7">
        <v>45736</v>
      </c>
      <c r="D54" s="1">
        <v>27</v>
      </c>
      <c r="E54" s="1">
        <v>24</v>
      </c>
    </row>
    <row r="55" spans="1:5" x14ac:dyDescent="0.25">
      <c r="A55" s="1" t="s">
        <v>30</v>
      </c>
      <c r="B55" s="1" t="s">
        <v>33</v>
      </c>
      <c r="C55" s="7">
        <v>45736</v>
      </c>
      <c r="D55" s="1">
        <v>27</v>
      </c>
      <c r="E55" s="1">
        <v>26</v>
      </c>
    </row>
    <row r="56" spans="1:5" x14ac:dyDescent="0.25">
      <c r="A56" s="1" t="s">
        <v>30</v>
      </c>
      <c r="B56" s="1" t="s">
        <v>33</v>
      </c>
      <c r="C56" s="7">
        <v>45736</v>
      </c>
      <c r="D56" s="1">
        <v>27</v>
      </c>
      <c r="E56" s="1">
        <v>21</v>
      </c>
    </row>
    <row r="57" spans="1:5" x14ac:dyDescent="0.25">
      <c r="A57" s="1" t="s">
        <v>30</v>
      </c>
      <c r="B57" s="1" t="s">
        <v>33</v>
      </c>
      <c r="C57" s="7">
        <v>45736</v>
      </c>
      <c r="D57" s="1">
        <v>27</v>
      </c>
      <c r="E57" s="1">
        <v>23</v>
      </c>
    </row>
    <row r="58" spans="1:5" x14ac:dyDescent="0.25">
      <c r="A58" s="1" t="s">
        <v>30</v>
      </c>
      <c r="B58" s="1" t="s">
        <v>33</v>
      </c>
      <c r="C58" s="7">
        <v>45736</v>
      </c>
      <c r="D58" s="1">
        <v>27</v>
      </c>
      <c r="E58" s="1">
        <v>24</v>
      </c>
    </row>
    <row r="59" spans="1:5" x14ac:dyDescent="0.25">
      <c r="A59" s="1" t="s">
        <v>30</v>
      </c>
      <c r="B59" s="1" t="s">
        <v>33</v>
      </c>
      <c r="C59" s="7">
        <v>45736</v>
      </c>
      <c r="D59" s="1">
        <v>27</v>
      </c>
      <c r="E59" s="1">
        <v>16</v>
      </c>
    </row>
    <row r="60" spans="1:5" x14ac:dyDescent="0.25">
      <c r="A60" s="1" t="s">
        <v>30</v>
      </c>
      <c r="B60" s="1" t="s">
        <v>33</v>
      </c>
      <c r="C60" s="7">
        <v>45736</v>
      </c>
      <c r="D60" s="1">
        <v>27</v>
      </c>
      <c r="E60" s="1">
        <v>21</v>
      </c>
    </row>
    <row r="61" spans="1:5" x14ac:dyDescent="0.25">
      <c r="A61" s="1" t="s">
        <v>30</v>
      </c>
      <c r="B61" s="1" t="s">
        <v>33</v>
      </c>
      <c r="C61" s="7">
        <v>45736</v>
      </c>
      <c r="D61" s="1">
        <v>27</v>
      </c>
      <c r="E61" s="1">
        <v>22</v>
      </c>
    </row>
    <row r="62" spans="1:5" x14ac:dyDescent="0.25">
      <c r="A62" s="1" t="s">
        <v>30</v>
      </c>
      <c r="B62" s="1" t="s">
        <v>33</v>
      </c>
      <c r="C62" s="7">
        <v>45736</v>
      </c>
      <c r="D62" s="1">
        <v>27</v>
      </c>
      <c r="E62" s="1">
        <v>16</v>
      </c>
    </row>
    <row r="63" spans="1:5" x14ac:dyDescent="0.25">
      <c r="A63" s="1" t="s">
        <v>30</v>
      </c>
      <c r="B63" s="1" t="s">
        <v>33</v>
      </c>
      <c r="C63" s="7">
        <v>45736</v>
      </c>
      <c r="D63" s="1">
        <v>27</v>
      </c>
      <c r="E63" s="1">
        <v>26</v>
      </c>
    </row>
    <row r="64" spans="1:5" x14ac:dyDescent="0.25">
      <c r="A64" s="1" t="s">
        <v>30</v>
      </c>
      <c r="B64" s="1" t="s">
        <v>33</v>
      </c>
      <c r="C64" s="7">
        <v>45736</v>
      </c>
      <c r="D64" s="1">
        <v>27</v>
      </c>
      <c r="E64" s="1">
        <v>19</v>
      </c>
    </row>
    <row r="65" spans="1:5" x14ac:dyDescent="0.25">
      <c r="A65" s="1" t="s">
        <v>30</v>
      </c>
      <c r="B65" s="1" t="s">
        <v>33</v>
      </c>
      <c r="C65" s="7">
        <v>45736</v>
      </c>
      <c r="D65" s="1">
        <v>27</v>
      </c>
      <c r="E65" s="1">
        <v>16</v>
      </c>
    </row>
    <row r="66" spans="1:5" x14ac:dyDescent="0.25">
      <c r="A66" s="1" t="s">
        <v>30</v>
      </c>
      <c r="B66" s="1" t="s">
        <v>33</v>
      </c>
      <c r="C66" s="7">
        <v>45736</v>
      </c>
      <c r="D66" s="1">
        <v>27</v>
      </c>
      <c r="E66" s="1">
        <v>9</v>
      </c>
    </row>
    <row r="67" spans="1:5" x14ac:dyDescent="0.25">
      <c r="A67" s="1" t="s">
        <v>30</v>
      </c>
      <c r="B67" s="1" t="s">
        <v>33</v>
      </c>
      <c r="C67" s="7">
        <v>45736</v>
      </c>
      <c r="D67" s="1">
        <v>27</v>
      </c>
      <c r="E67" s="1">
        <v>17</v>
      </c>
    </row>
    <row r="68" spans="1:5" x14ac:dyDescent="0.25">
      <c r="A68" s="1" t="s">
        <v>30</v>
      </c>
      <c r="B68" s="1" t="s">
        <v>33</v>
      </c>
      <c r="C68" s="7">
        <v>45736</v>
      </c>
      <c r="D68" s="1">
        <v>27</v>
      </c>
      <c r="E68" s="1">
        <v>12</v>
      </c>
    </row>
    <row r="69" spans="1:5" x14ac:dyDescent="0.25">
      <c r="A69" s="1" t="s">
        <v>30</v>
      </c>
      <c r="B69" s="1" t="s">
        <v>33</v>
      </c>
      <c r="C69" s="7">
        <v>45736</v>
      </c>
      <c r="D69" s="1">
        <v>27</v>
      </c>
      <c r="E69" s="1">
        <v>25</v>
      </c>
    </row>
    <row r="70" spans="1:5" x14ac:dyDescent="0.25">
      <c r="A70" s="1" t="s">
        <v>30</v>
      </c>
      <c r="B70" s="1" t="s">
        <v>33</v>
      </c>
      <c r="C70" s="7">
        <v>45736</v>
      </c>
      <c r="D70" s="1">
        <v>27</v>
      </c>
      <c r="E70" s="1">
        <v>28</v>
      </c>
    </row>
    <row r="71" spans="1:5" x14ac:dyDescent="0.25">
      <c r="A71" s="1" t="s">
        <v>30</v>
      </c>
      <c r="B71" s="1" t="s">
        <v>33</v>
      </c>
      <c r="C71" s="7">
        <v>45736</v>
      </c>
      <c r="D71" s="1">
        <v>27</v>
      </c>
      <c r="E71" s="1">
        <v>19</v>
      </c>
    </row>
    <row r="72" spans="1:5" x14ac:dyDescent="0.25">
      <c r="A72" s="1" t="s">
        <v>30</v>
      </c>
      <c r="B72" s="1" t="s">
        <v>33</v>
      </c>
      <c r="C72" s="7">
        <v>45736</v>
      </c>
      <c r="D72" s="1">
        <v>27</v>
      </c>
      <c r="E72" s="1">
        <v>26</v>
      </c>
    </row>
    <row r="73" spans="1:5" x14ac:dyDescent="0.25">
      <c r="A73" s="1" t="s">
        <v>30</v>
      </c>
      <c r="B73" s="1" t="s">
        <v>33</v>
      </c>
      <c r="C73" s="7">
        <v>45736</v>
      </c>
      <c r="D73" s="1">
        <v>27</v>
      </c>
      <c r="E73" s="1">
        <v>33</v>
      </c>
    </row>
    <row r="74" spans="1:5" x14ac:dyDescent="0.25">
      <c r="A74" s="1" t="s">
        <v>30</v>
      </c>
      <c r="B74" s="1" t="s">
        <v>33</v>
      </c>
      <c r="C74" s="7">
        <v>45737</v>
      </c>
      <c r="D74" s="1">
        <v>28</v>
      </c>
      <c r="E74" s="1">
        <v>11</v>
      </c>
    </row>
    <row r="75" spans="1:5" x14ac:dyDescent="0.25">
      <c r="A75" s="1" t="s">
        <v>30</v>
      </c>
      <c r="B75" s="1" t="s">
        <v>33</v>
      </c>
      <c r="C75" s="7">
        <v>45737</v>
      </c>
      <c r="D75" s="1">
        <v>28</v>
      </c>
      <c r="E75" s="1">
        <v>13</v>
      </c>
    </row>
    <row r="76" spans="1:5" x14ac:dyDescent="0.25">
      <c r="A76" s="1" t="s">
        <v>30</v>
      </c>
      <c r="B76" s="1" t="s">
        <v>33</v>
      </c>
      <c r="C76" s="7">
        <v>45737</v>
      </c>
      <c r="D76" s="1">
        <v>28</v>
      </c>
      <c r="E76" s="1">
        <v>14</v>
      </c>
    </row>
    <row r="77" spans="1:5" x14ac:dyDescent="0.25">
      <c r="A77" s="1" t="s">
        <v>30</v>
      </c>
      <c r="B77" s="1" t="s">
        <v>33</v>
      </c>
      <c r="C77" s="7">
        <v>45737</v>
      </c>
      <c r="D77" s="1">
        <v>28</v>
      </c>
      <c r="E77" s="1">
        <v>16</v>
      </c>
    </row>
    <row r="78" spans="1:5" x14ac:dyDescent="0.25">
      <c r="A78" s="1" t="s">
        <v>30</v>
      </c>
      <c r="B78" s="1" t="s">
        <v>33</v>
      </c>
      <c r="C78" s="7">
        <v>45737</v>
      </c>
      <c r="D78" s="1">
        <v>28</v>
      </c>
      <c r="E78" s="1">
        <v>10</v>
      </c>
    </row>
    <row r="79" spans="1:5" x14ac:dyDescent="0.25">
      <c r="A79" s="1" t="s">
        <v>30</v>
      </c>
      <c r="B79" s="1" t="s">
        <v>33</v>
      </c>
      <c r="C79" s="7">
        <v>45737</v>
      </c>
      <c r="D79" s="1">
        <v>28</v>
      </c>
      <c r="E79" s="1">
        <v>13</v>
      </c>
    </row>
    <row r="80" spans="1:5" x14ac:dyDescent="0.25">
      <c r="A80" s="1" t="s">
        <v>30</v>
      </c>
      <c r="B80" s="1" t="s">
        <v>33</v>
      </c>
      <c r="C80" s="7">
        <v>45737</v>
      </c>
      <c r="D80" s="1">
        <v>28</v>
      </c>
      <c r="E80" s="1">
        <v>16</v>
      </c>
    </row>
    <row r="81" spans="1:5" x14ac:dyDescent="0.25">
      <c r="A81" s="1" t="s">
        <v>30</v>
      </c>
      <c r="B81" s="1" t="s">
        <v>33</v>
      </c>
      <c r="C81" s="7">
        <v>45737</v>
      </c>
      <c r="D81" s="1">
        <v>28</v>
      </c>
      <c r="E81" s="1">
        <v>15</v>
      </c>
    </row>
    <row r="82" spans="1:5" x14ac:dyDescent="0.25">
      <c r="A82" s="1" t="s">
        <v>30</v>
      </c>
      <c r="B82" s="1" t="s">
        <v>33</v>
      </c>
      <c r="C82" s="7">
        <v>45737</v>
      </c>
      <c r="D82" s="1">
        <v>28</v>
      </c>
      <c r="E82" s="1">
        <v>20</v>
      </c>
    </row>
    <row r="83" spans="1:5" x14ac:dyDescent="0.25">
      <c r="A83" s="1" t="s">
        <v>30</v>
      </c>
      <c r="B83" s="1" t="s">
        <v>33</v>
      </c>
      <c r="C83" s="7">
        <v>45737</v>
      </c>
      <c r="D83" s="1">
        <v>28</v>
      </c>
      <c r="E83" s="1">
        <v>27</v>
      </c>
    </row>
    <row r="84" spans="1:5" x14ac:dyDescent="0.25">
      <c r="A84" s="1" t="s">
        <v>30</v>
      </c>
      <c r="B84" s="1" t="s">
        <v>33</v>
      </c>
      <c r="C84" s="7">
        <v>45737</v>
      </c>
      <c r="D84" s="1">
        <v>28</v>
      </c>
      <c r="E84" s="1">
        <v>25</v>
      </c>
    </row>
    <row r="85" spans="1:5" x14ac:dyDescent="0.25">
      <c r="A85" s="1" t="s">
        <v>30</v>
      </c>
      <c r="B85" s="1" t="s">
        <v>33</v>
      </c>
      <c r="C85" s="7">
        <v>45737</v>
      </c>
      <c r="D85" s="1">
        <v>28</v>
      </c>
      <c r="E85" s="1">
        <v>33</v>
      </c>
    </row>
    <row r="86" spans="1:5" x14ac:dyDescent="0.25">
      <c r="A86" s="1" t="s">
        <v>30</v>
      </c>
      <c r="B86" s="1" t="s">
        <v>33</v>
      </c>
      <c r="C86" s="7">
        <v>45737</v>
      </c>
      <c r="D86" s="1">
        <v>28</v>
      </c>
      <c r="E86" s="1">
        <v>17</v>
      </c>
    </row>
    <row r="87" spans="1:5" x14ac:dyDescent="0.25">
      <c r="A87" s="1" t="s">
        <v>30</v>
      </c>
      <c r="B87" s="1" t="s">
        <v>33</v>
      </c>
      <c r="C87" s="7">
        <v>45737</v>
      </c>
      <c r="D87" s="1">
        <v>28</v>
      </c>
      <c r="E87" s="1">
        <v>20</v>
      </c>
    </row>
    <row r="88" spans="1:5" x14ac:dyDescent="0.25">
      <c r="A88" s="1" t="s">
        <v>30</v>
      </c>
      <c r="B88" s="1" t="s">
        <v>33</v>
      </c>
      <c r="C88" s="7">
        <v>45737</v>
      </c>
      <c r="D88" s="1">
        <v>28</v>
      </c>
      <c r="E88" s="1">
        <v>18</v>
      </c>
    </row>
    <row r="89" spans="1:5" x14ac:dyDescent="0.25">
      <c r="A89" s="1" t="s">
        <v>30</v>
      </c>
      <c r="B89" s="1" t="s">
        <v>33</v>
      </c>
      <c r="C89" s="7">
        <v>45737</v>
      </c>
      <c r="D89" s="1">
        <v>28</v>
      </c>
      <c r="E89" s="1">
        <v>22</v>
      </c>
    </row>
    <row r="90" spans="1:5" x14ac:dyDescent="0.25">
      <c r="A90" s="1" t="s">
        <v>30</v>
      </c>
      <c r="B90" s="1" t="s">
        <v>33</v>
      </c>
      <c r="C90" s="7">
        <v>45737</v>
      </c>
      <c r="D90" s="1">
        <v>28</v>
      </c>
      <c r="E90" s="1">
        <v>17</v>
      </c>
    </row>
    <row r="91" spans="1:5" x14ac:dyDescent="0.25">
      <c r="A91" s="1" t="s">
        <v>30</v>
      </c>
      <c r="B91" s="1" t="s">
        <v>33</v>
      </c>
      <c r="C91" s="7">
        <v>45737</v>
      </c>
      <c r="D91" s="1">
        <v>28</v>
      </c>
      <c r="E91" s="1">
        <v>19</v>
      </c>
    </row>
    <row r="92" spans="1:5" x14ac:dyDescent="0.25">
      <c r="A92" s="1" t="s">
        <v>30</v>
      </c>
      <c r="B92" s="1" t="s">
        <v>33</v>
      </c>
      <c r="C92" s="7">
        <v>45737</v>
      </c>
      <c r="D92" s="1">
        <v>28</v>
      </c>
      <c r="E92" s="1">
        <v>19</v>
      </c>
    </row>
    <row r="93" spans="1:5" x14ac:dyDescent="0.25">
      <c r="A93" s="1" t="s">
        <v>30</v>
      </c>
      <c r="B93" s="1" t="s">
        <v>33</v>
      </c>
      <c r="C93" s="7">
        <v>45737</v>
      </c>
      <c r="D93" s="1">
        <v>28</v>
      </c>
      <c r="E93" s="1">
        <v>19</v>
      </c>
    </row>
    <row r="94" spans="1:5" x14ac:dyDescent="0.25">
      <c r="A94" s="1" t="s">
        <v>30</v>
      </c>
      <c r="B94" s="1" t="s">
        <v>33</v>
      </c>
      <c r="C94" s="7">
        <v>45737</v>
      </c>
      <c r="D94" s="1">
        <v>28</v>
      </c>
      <c r="E94" s="1">
        <v>17</v>
      </c>
    </row>
    <row r="95" spans="1:5" x14ac:dyDescent="0.25">
      <c r="A95" s="1" t="s">
        <v>30</v>
      </c>
      <c r="B95" s="1" t="s">
        <v>33</v>
      </c>
      <c r="C95" s="7">
        <v>45737</v>
      </c>
      <c r="D95" s="1">
        <v>28</v>
      </c>
      <c r="E95" s="1">
        <v>17</v>
      </c>
    </row>
    <row r="96" spans="1:5" x14ac:dyDescent="0.25">
      <c r="A96" s="1" t="s">
        <v>30</v>
      </c>
      <c r="B96" s="1" t="s">
        <v>33</v>
      </c>
      <c r="C96" s="7">
        <v>45737</v>
      </c>
      <c r="D96" s="1">
        <v>28</v>
      </c>
      <c r="E96" s="1">
        <v>13</v>
      </c>
    </row>
    <row r="97" spans="1:5" x14ac:dyDescent="0.25">
      <c r="A97" s="1" t="s">
        <v>30</v>
      </c>
      <c r="B97" s="1" t="s">
        <v>33</v>
      </c>
      <c r="C97" s="7">
        <v>45737</v>
      </c>
      <c r="D97" s="1">
        <v>28</v>
      </c>
      <c r="E97" s="1">
        <v>30</v>
      </c>
    </row>
    <row r="98" spans="1:5" x14ac:dyDescent="0.25">
      <c r="A98" s="1" t="s">
        <v>30</v>
      </c>
      <c r="B98" s="1" t="s">
        <v>33</v>
      </c>
      <c r="C98" s="7">
        <v>45737</v>
      </c>
      <c r="D98" s="1">
        <v>28</v>
      </c>
      <c r="E98" s="1">
        <v>11</v>
      </c>
    </row>
    <row r="99" spans="1:5" x14ac:dyDescent="0.25">
      <c r="A99" s="1" t="s">
        <v>30</v>
      </c>
      <c r="B99" s="1" t="s">
        <v>33</v>
      </c>
      <c r="C99" s="7">
        <v>45740</v>
      </c>
      <c r="D99" s="1">
        <v>31</v>
      </c>
      <c r="E99" s="1">
        <v>20</v>
      </c>
    </row>
    <row r="100" spans="1:5" x14ac:dyDescent="0.25">
      <c r="A100" s="1" t="s">
        <v>30</v>
      </c>
      <c r="B100" s="1" t="s">
        <v>33</v>
      </c>
      <c r="C100" s="7">
        <v>45740</v>
      </c>
      <c r="D100" s="1">
        <v>31</v>
      </c>
      <c r="E100" s="1">
        <v>19</v>
      </c>
    </row>
    <row r="101" spans="1:5" x14ac:dyDescent="0.25">
      <c r="A101" s="1" t="s">
        <v>30</v>
      </c>
      <c r="B101" s="1" t="s">
        <v>33</v>
      </c>
      <c r="C101" s="7">
        <v>45740</v>
      </c>
      <c r="D101" s="1">
        <v>31</v>
      </c>
      <c r="E101" s="1">
        <v>10</v>
      </c>
    </row>
    <row r="102" spans="1:5" x14ac:dyDescent="0.25">
      <c r="A102" s="1" t="s">
        <v>30</v>
      </c>
      <c r="B102" s="1" t="s">
        <v>33</v>
      </c>
      <c r="C102" s="7">
        <v>45740</v>
      </c>
      <c r="D102" s="1">
        <v>31</v>
      </c>
      <c r="E102" s="1">
        <v>14</v>
      </c>
    </row>
    <row r="103" spans="1:5" x14ac:dyDescent="0.25">
      <c r="A103" s="1" t="s">
        <v>30</v>
      </c>
      <c r="B103" s="1" t="s">
        <v>33</v>
      </c>
      <c r="C103" s="7">
        <v>45740</v>
      </c>
      <c r="D103" s="1">
        <v>31</v>
      </c>
      <c r="E103" s="1">
        <v>15</v>
      </c>
    </row>
    <row r="104" spans="1:5" x14ac:dyDescent="0.25">
      <c r="A104" s="1" t="s">
        <v>30</v>
      </c>
      <c r="B104" s="1" t="s">
        <v>33</v>
      </c>
      <c r="C104" s="7">
        <v>45740</v>
      </c>
      <c r="D104" s="1">
        <v>31</v>
      </c>
      <c r="E104" s="1">
        <v>14</v>
      </c>
    </row>
    <row r="105" spans="1:5" x14ac:dyDescent="0.25">
      <c r="A105" s="1" t="s">
        <v>30</v>
      </c>
      <c r="B105" s="1" t="s">
        <v>33</v>
      </c>
      <c r="C105" s="7">
        <v>45740</v>
      </c>
      <c r="D105" s="1">
        <v>31</v>
      </c>
      <c r="E105" s="1">
        <v>14</v>
      </c>
    </row>
    <row r="106" spans="1:5" x14ac:dyDescent="0.25">
      <c r="A106" s="1" t="s">
        <v>30</v>
      </c>
      <c r="B106" s="1" t="s">
        <v>33</v>
      </c>
      <c r="C106" s="7">
        <v>45740</v>
      </c>
      <c r="D106" s="1">
        <v>31</v>
      </c>
      <c r="E106" s="1">
        <v>15</v>
      </c>
    </row>
    <row r="107" spans="1:5" x14ac:dyDescent="0.25">
      <c r="A107" s="1" t="s">
        <v>30</v>
      </c>
      <c r="B107" s="1" t="s">
        <v>33</v>
      </c>
      <c r="C107" s="7">
        <v>45740</v>
      </c>
      <c r="D107" s="1">
        <v>31</v>
      </c>
      <c r="E107" s="1">
        <v>14</v>
      </c>
    </row>
    <row r="108" spans="1:5" x14ac:dyDescent="0.25">
      <c r="A108" s="1" t="s">
        <v>30</v>
      </c>
      <c r="B108" s="1" t="s">
        <v>33</v>
      </c>
      <c r="C108" s="7">
        <v>45740</v>
      </c>
      <c r="D108" s="1">
        <v>31</v>
      </c>
      <c r="E108" s="1">
        <v>17</v>
      </c>
    </row>
    <row r="109" spans="1:5" x14ac:dyDescent="0.25">
      <c r="A109" s="1" t="s">
        <v>30</v>
      </c>
      <c r="B109" s="1" t="s">
        <v>33</v>
      </c>
      <c r="C109" s="7">
        <v>45740</v>
      </c>
      <c r="D109" s="1">
        <v>31</v>
      </c>
      <c r="E109" s="1">
        <v>23</v>
      </c>
    </row>
    <row r="110" spans="1:5" x14ac:dyDescent="0.25">
      <c r="A110" s="1" t="s">
        <v>30</v>
      </c>
      <c r="B110" s="1" t="s">
        <v>33</v>
      </c>
      <c r="C110" s="7">
        <v>45740</v>
      </c>
      <c r="D110" s="1">
        <v>31</v>
      </c>
      <c r="E110" s="1">
        <v>17</v>
      </c>
    </row>
    <row r="111" spans="1:5" x14ac:dyDescent="0.25">
      <c r="A111" s="1" t="s">
        <v>30</v>
      </c>
      <c r="B111" s="1" t="s">
        <v>33</v>
      </c>
      <c r="C111" s="7">
        <v>45740</v>
      </c>
      <c r="D111" s="1">
        <v>31</v>
      </c>
      <c r="E111" s="1">
        <v>20</v>
      </c>
    </row>
    <row r="112" spans="1:5" x14ac:dyDescent="0.25">
      <c r="A112" s="1" t="s">
        <v>30</v>
      </c>
      <c r="B112" s="1" t="s">
        <v>33</v>
      </c>
      <c r="C112" s="7">
        <v>45740</v>
      </c>
      <c r="D112" s="1">
        <v>31</v>
      </c>
      <c r="E112" s="1">
        <v>17</v>
      </c>
    </row>
    <row r="113" spans="1:5" x14ac:dyDescent="0.25">
      <c r="A113" s="1" t="s">
        <v>30</v>
      </c>
      <c r="B113" s="1" t="s">
        <v>33</v>
      </c>
      <c r="C113" s="7">
        <v>45740</v>
      </c>
      <c r="D113" s="1">
        <v>31</v>
      </c>
      <c r="E113" s="1">
        <v>25</v>
      </c>
    </row>
    <row r="114" spans="1:5" x14ac:dyDescent="0.25">
      <c r="A114" s="1" t="s">
        <v>30</v>
      </c>
      <c r="B114" s="1" t="s">
        <v>33</v>
      </c>
      <c r="C114" s="7">
        <v>45740</v>
      </c>
      <c r="D114" s="1">
        <v>31</v>
      </c>
      <c r="E114" s="1">
        <v>12</v>
      </c>
    </row>
    <row r="115" spans="1:5" x14ac:dyDescent="0.25">
      <c r="A115" s="1" t="s">
        <v>30</v>
      </c>
      <c r="B115" s="1" t="s">
        <v>33</v>
      </c>
      <c r="C115" s="7">
        <v>45740</v>
      </c>
      <c r="D115" s="1">
        <v>31</v>
      </c>
      <c r="E115" s="1">
        <v>22</v>
      </c>
    </row>
    <row r="116" spans="1:5" x14ac:dyDescent="0.25">
      <c r="A116" s="1" t="s">
        <v>30</v>
      </c>
      <c r="B116" s="1" t="s">
        <v>33</v>
      </c>
      <c r="C116" s="7">
        <v>45740</v>
      </c>
      <c r="D116" s="1">
        <v>31</v>
      </c>
      <c r="E116" s="1">
        <v>18</v>
      </c>
    </row>
    <row r="117" spans="1:5" x14ac:dyDescent="0.25">
      <c r="A117" s="1" t="s">
        <v>30</v>
      </c>
      <c r="B117" s="1" t="s">
        <v>33</v>
      </c>
      <c r="C117" s="7">
        <v>45740</v>
      </c>
      <c r="D117" s="1">
        <v>31</v>
      </c>
      <c r="E117" s="1">
        <v>17</v>
      </c>
    </row>
    <row r="118" spans="1:5" x14ac:dyDescent="0.25">
      <c r="A118" s="1" t="s">
        <v>30</v>
      </c>
      <c r="B118" s="1" t="s">
        <v>33</v>
      </c>
      <c r="C118" s="7">
        <v>45740</v>
      </c>
      <c r="D118" s="1">
        <v>31</v>
      </c>
      <c r="E118" s="1">
        <v>18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5C25-A065-4B94-A07A-09BAF7374A01}">
  <dimension ref="A1:L15"/>
  <sheetViews>
    <sheetView tabSelected="1" workbookViewId="0">
      <selection activeCell="I21" sqref="I21"/>
    </sheetView>
  </sheetViews>
  <sheetFormatPr defaultRowHeight="15" x14ac:dyDescent="0.25"/>
  <cols>
    <col min="1" max="1" width="10.42578125" bestFit="1" customWidth="1"/>
    <col min="2" max="2" width="7.85546875" bestFit="1" customWidth="1"/>
    <col min="3" max="3" width="6.28515625" bestFit="1" customWidth="1"/>
    <col min="4" max="4" width="5.7109375" bestFit="1" customWidth="1"/>
    <col min="5" max="5" width="13.85546875" bestFit="1" customWidth="1"/>
    <col min="8" max="8" width="15.42578125" bestFit="1" customWidth="1"/>
    <col min="9" max="9" width="12.140625" bestFit="1" customWidth="1"/>
    <col min="10" max="10" width="10.140625" bestFit="1" customWidth="1"/>
    <col min="11" max="11" width="8.140625" bestFit="1" customWidth="1"/>
    <col min="12" max="12" width="8.42578125" bestFit="1" customWidth="1"/>
  </cols>
  <sheetData>
    <row r="1" spans="1:12" x14ac:dyDescent="0.2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.75" thickBot="1" x14ac:dyDescent="0.3">
      <c r="A2" s="10" t="s">
        <v>6</v>
      </c>
      <c r="B2" s="6" t="s">
        <v>0</v>
      </c>
      <c r="C2" s="6" t="s">
        <v>21</v>
      </c>
      <c r="D2" s="6" t="s">
        <v>22</v>
      </c>
      <c r="E2" s="6" t="s">
        <v>23</v>
      </c>
      <c r="F2" s="6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11</v>
      </c>
    </row>
    <row r="3" spans="1:12" x14ac:dyDescent="0.25">
      <c r="A3" s="7">
        <v>45709</v>
      </c>
      <c r="B3" s="1" t="s">
        <v>29</v>
      </c>
      <c r="C3" s="3" t="s">
        <v>30</v>
      </c>
      <c r="D3" s="3">
        <v>19</v>
      </c>
      <c r="E3" s="3">
        <v>15</v>
      </c>
      <c r="F3" s="3">
        <f t="shared" ref="F3:F15" si="0">E3/D3*100</f>
        <v>78.94736842105263</v>
      </c>
      <c r="H3" s="1" t="str" cm="1">
        <f t="array" ref="H3:H15">_xlfn.UNIQUE((B3:B15))</f>
        <v>S164</v>
      </c>
      <c r="I3" s="1">
        <f>COUNTA(_xlfn.ANCHORARRAY(H3))</f>
        <v>13</v>
      </c>
      <c r="J3" s="3">
        <f>SUM(D3:D17)</f>
        <v>224</v>
      </c>
      <c r="K3" s="3">
        <f>AVERAGE(F3:F15)</f>
        <v>93.392295813348454</v>
      </c>
      <c r="L3" s="3">
        <f>_xlfn.STDEV.P(F3:F15)</f>
        <v>6.5822701776571515</v>
      </c>
    </row>
    <row r="4" spans="1:12" x14ac:dyDescent="0.25">
      <c r="A4" s="7">
        <v>45728</v>
      </c>
      <c r="B4" s="1" t="s">
        <v>1</v>
      </c>
      <c r="C4" s="3" t="s">
        <v>30</v>
      </c>
      <c r="D4" s="3">
        <v>25</v>
      </c>
      <c r="E4" s="3">
        <v>22</v>
      </c>
      <c r="F4" s="3">
        <f t="shared" si="0"/>
        <v>88</v>
      </c>
      <c r="H4" s="1" t="str">
        <v>180Sb</v>
      </c>
      <c r="I4" s="1"/>
    </row>
    <row r="5" spans="1:12" x14ac:dyDescent="0.25">
      <c r="A5" s="7">
        <v>45728</v>
      </c>
      <c r="B5" s="1" t="s">
        <v>2</v>
      </c>
      <c r="C5" s="3" t="s">
        <v>30</v>
      </c>
      <c r="D5" s="3">
        <v>11</v>
      </c>
      <c r="E5" s="3">
        <v>10</v>
      </c>
      <c r="F5" s="3">
        <f t="shared" si="0"/>
        <v>90.909090909090907</v>
      </c>
      <c r="H5" s="1" t="str">
        <v>172S</v>
      </c>
      <c r="I5" s="1"/>
    </row>
    <row r="6" spans="1:12" x14ac:dyDescent="0.25">
      <c r="A6" s="7">
        <v>45728</v>
      </c>
      <c r="B6" s="1">
        <v>511</v>
      </c>
      <c r="C6" s="3" t="s">
        <v>30</v>
      </c>
      <c r="D6" s="3">
        <v>8</v>
      </c>
      <c r="E6" s="3">
        <v>8</v>
      </c>
      <c r="F6" s="3">
        <f t="shared" si="0"/>
        <v>100</v>
      </c>
      <c r="H6" s="1">
        <v>511</v>
      </c>
      <c r="I6" s="1"/>
    </row>
    <row r="7" spans="1:12" x14ac:dyDescent="0.25">
      <c r="A7" s="7">
        <v>45728</v>
      </c>
      <c r="B7" s="1">
        <v>512</v>
      </c>
      <c r="C7" s="3" t="s">
        <v>30</v>
      </c>
      <c r="D7" s="3">
        <v>19</v>
      </c>
      <c r="E7" s="3">
        <v>19</v>
      </c>
      <c r="F7" s="3">
        <f t="shared" si="0"/>
        <v>100</v>
      </c>
      <c r="H7" s="1">
        <v>512</v>
      </c>
      <c r="I7" s="1"/>
    </row>
    <row r="8" spans="1:12" x14ac:dyDescent="0.25">
      <c r="A8" s="7">
        <v>45737</v>
      </c>
      <c r="B8" s="1">
        <v>543</v>
      </c>
      <c r="C8" s="3" t="s">
        <v>30</v>
      </c>
      <c r="D8" s="3">
        <v>27</v>
      </c>
      <c r="E8" s="3">
        <v>26</v>
      </c>
      <c r="F8" s="3">
        <f t="shared" si="0"/>
        <v>96.296296296296291</v>
      </c>
      <c r="H8" s="1">
        <v>543</v>
      </c>
      <c r="I8" s="1"/>
    </row>
    <row r="9" spans="1:12" x14ac:dyDescent="0.25">
      <c r="A9" s="7">
        <v>45757</v>
      </c>
      <c r="B9" s="1" t="s">
        <v>4</v>
      </c>
      <c r="C9" s="3" t="s">
        <v>30</v>
      </c>
      <c r="D9" s="3">
        <v>27</v>
      </c>
      <c r="E9" s="3">
        <v>23</v>
      </c>
      <c r="F9" s="3">
        <f t="shared" si="0"/>
        <v>85.18518518518519</v>
      </c>
      <c r="H9" s="1" t="str">
        <v>189S</v>
      </c>
      <c r="I9" s="1"/>
    </row>
    <row r="10" spans="1:12" x14ac:dyDescent="0.25">
      <c r="A10" s="7">
        <v>45763</v>
      </c>
      <c r="B10" s="1" t="s">
        <v>13</v>
      </c>
      <c r="C10" s="3" t="s">
        <v>30</v>
      </c>
      <c r="D10" s="3">
        <v>35</v>
      </c>
      <c r="E10" s="3">
        <v>32</v>
      </c>
      <c r="F10" s="3">
        <f t="shared" si="0"/>
        <v>91.428571428571431</v>
      </c>
      <c r="H10" s="1" t="str">
        <v>200S</v>
      </c>
      <c r="I10" s="1"/>
    </row>
    <row r="11" spans="1:12" x14ac:dyDescent="0.25">
      <c r="A11" s="7">
        <v>45782</v>
      </c>
      <c r="B11" s="1" t="s">
        <v>3</v>
      </c>
      <c r="C11" s="3" t="s">
        <v>30</v>
      </c>
      <c r="D11" s="3">
        <v>10</v>
      </c>
      <c r="E11" s="3">
        <v>10</v>
      </c>
      <c r="F11" s="3">
        <f t="shared" si="0"/>
        <v>100</v>
      </c>
      <c r="H11" s="1" t="str">
        <v>197S</v>
      </c>
      <c r="I11" s="1"/>
    </row>
    <row r="12" spans="1:12" x14ac:dyDescent="0.25">
      <c r="A12" s="7">
        <v>45798</v>
      </c>
      <c r="B12" s="1">
        <v>539</v>
      </c>
      <c r="C12" s="3" t="s">
        <v>30</v>
      </c>
      <c r="D12" s="3">
        <v>5</v>
      </c>
      <c r="E12" s="3">
        <v>5</v>
      </c>
      <c r="F12" s="3">
        <f t="shared" si="0"/>
        <v>100</v>
      </c>
      <c r="H12" s="1">
        <v>539</v>
      </c>
      <c r="I12" s="1"/>
    </row>
    <row r="13" spans="1:12" x14ac:dyDescent="0.25">
      <c r="A13" s="7">
        <v>45798</v>
      </c>
      <c r="B13" s="1">
        <v>555</v>
      </c>
      <c r="C13" s="3" t="s">
        <v>30</v>
      </c>
      <c r="D13" s="3">
        <v>9</v>
      </c>
      <c r="E13" s="3">
        <v>8</v>
      </c>
      <c r="F13" s="3">
        <f t="shared" si="0"/>
        <v>88.888888888888886</v>
      </c>
      <c r="H13" s="1">
        <v>555</v>
      </c>
      <c r="I13" s="1"/>
    </row>
    <row r="14" spans="1:12" x14ac:dyDescent="0.25">
      <c r="A14" s="7">
        <v>45811</v>
      </c>
      <c r="B14" s="1">
        <v>557</v>
      </c>
      <c r="C14" s="3" t="s">
        <v>30</v>
      </c>
      <c r="D14" s="3">
        <v>18</v>
      </c>
      <c r="E14" s="3">
        <v>17</v>
      </c>
      <c r="F14" s="3">
        <f t="shared" si="0"/>
        <v>94.444444444444443</v>
      </c>
      <c r="H14" s="1">
        <v>557</v>
      </c>
      <c r="I14" s="1"/>
    </row>
    <row r="15" spans="1:12" x14ac:dyDescent="0.25">
      <c r="A15" s="7">
        <v>45837</v>
      </c>
      <c r="B15" s="1">
        <v>584</v>
      </c>
      <c r="C15" s="3" t="s">
        <v>30</v>
      </c>
      <c r="D15" s="3">
        <v>11</v>
      </c>
      <c r="E15" s="3">
        <v>11</v>
      </c>
      <c r="F15" s="3">
        <f t="shared" si="0"/>
        <v>100</v>
      </c>
      <c r="H15" s="1">
        <v>584</v>
      </c>
      <c r="I15" s="1"/>
    </row>
  </sheetData>
  <mergeCells count="1"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A69E70C7-3C55-4EA5-B089-D82FFA68F683}"/>
</file>

<file path=customXml/itemProps2.xml><?xml version="1.0" encoding="utf-8"?>
<ds:datastoreItem xmlns:ds="http://schemas.openxmlformats.org/officeDocument/2006/customXml" ds:itemID="{A9A69C6C-4C2B-4CA1-985F-2A62AA38D655}"/>
</file>

<file path=customXml/itemProps3.xml><?xml version="1.0" encoding="utf-8"?>
<ds:datastoreItem xmlns:ds="http://schemas.openxmlformats.org/officeDocument/2006/customXml" ds:itemID="{58718BAF-4237-4F24-BB1A-D8012E3DA3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S1c</vt:lpstr>
      <vt:lpstr>Fig S1d</vt:lpstr>
      <vt:lpstr>Fig S1f</vt:lpstr>
      <vt:lpstr>Fig S1g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2026-03-03T16:41:42Z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104036200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