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EMF\AppData\Local\Microsoft\Windows\INetCache\Content.Outlook\4TFWKK1Q\"/>
    </mc:Choice>
  </mc:AlternateContent>
  <bookViews>
    <workbookView xWindow="0" yWindow="0" windowWidth="21800" windowHeight="11500" tabRatio="500"/>
  </bookViews>
  <sheets>
    <sheet name="RawData" sheetId="1" r:id="rId1"/>
    <sheet name="Rank summary values" sheetId="2" r:id="rId2"/>
  </sheets>
  <externalReferences>
    <externalReference r:id="rId3"/>
  </externalReferences>
  <definedNames>
    <definedName name="_xlnm._FilterDatabase" localSheetId="1" hidden="1">'Rank summary values'!$A$78:$I$86</definedName>
    <definedName name="_xlnm._FilterDatabase" localSheetId="0" hidden="1">RawData!$Y$42:$AH$49</definedName>
    <definedName name="_xlnm.Print_Area" localSheetId="1">'Rank summary values'!$A$1:$P$87</definedName>
    <definedName name="_xlnm.Print_Area" localSheetId="0">RawData!$A$1:$AI$156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65" i="2" l="1"/>
  <c r="I65" i="2"/>
  <c r="H65" i="2"/>
  <c r="G65" i="2"/>
  <c r="F65" i="2"/>
  <c r="E65" i="2"/>
  <c r="D65" i="2"/>
  <c r="C65" i="2"/>
  <c r="J64" i="2"/>
  <c r="I64" i="2"/>
  <c r="H64" i="2"/>
  <c r="G64" i="2"/>
  <c r="F64" i="2"/>
  <c r="E64" i="2"/>
  <c r="D64" i="2"/>
  <c r="C64" i="2"/>
  <c r="J63" i="2"/>
  <c r="I63" i="2"/>
  <c r="H63" i="2"/>
  <c r="G63" i="2"/>
  <c r="F63" i="2"/>
  <c r="E63" i="2"/>
  <c r="D63" i="2"/>
  <c r="C63" i="2"/>
  <c r="J62" i="2"/>
  <c r="I62" i="2"/>
  <c r="H62" i="2"/>
  <c r="G62" i="2"/>
  <c r="F62" i="2"/>
  <c r="E62" i="2"/>
  <c r="D62" i="2"/>
  <c r="C62" i="2"/>
  <c r="J61" i="2"/>
  <c r="I61" i="2"/>
  <c r="H61" i="2"/>
  <c r="G61" i="2"/>
  <c r="F61" i="2"/>
  <c r="E61" i="2"/>
  <c r="D61" i="2"/>
  <c r="C61" i="2"/>
  <c r="K61" i="2" s="1"/>
  <c r="L61" i="2" s="1"/>
  <c r="E82" i="2" s="1"/>
  <c r="J60" i="2"/>
  <c r="I60" i="2"/>
  <c r="H60" i="2"/>
  <c r="G60" i="2"/>
  <c r="F60" i="2"/>
  <c r="E60" i="2"/>
  <c r="D60" i="2"/>
  <c r="C60" i="2"/>
  <c r="J59" i="2"/>
  <c r="I59" i="2"/>
  <c r="H59" i="2"/>
  <c r="G59" i="2"/>
  <c r="F59" i="2"/>
  <c r="E59" i="2"/>
  <c r="D59" i="2"/>
  <c r="C59" i="2"/>
  <c r="J58" i="2"/>
  <c r="I58" i="2"/>
  <c r="H58" i="2"/>
  <c r="G58" i="2"/>
  <c r="F58" i="2"/>
  <c r="E58" i="2"/>
  <c r="D58" i="2"/>
  <c r="C58" i="2"/>
  <c r="J57" i="2"/>
  <c r="I57" i="2"/>
  <c r="H57" i="2"/>
  <c r="G57" i="2"/>
  <c r="F57" i="2"/>
  <c r="E57" i="2"/>
  <c r="D57" i="2"/>
  <c r="C57" i="2"/>
  <c r="L56" i="2"/>
  <c r="J56" i="2"/>
  <c r="I56" i="2"/>
  <c r="H56" i="2"/>
  <c r="G56" i="2"/>
  <c r="F56" i="2"/>
  <c r="E56" i="2"/>
  <c r="D56" i="2"/>
  <c r="C56" i="2"/>
  <c r="J55" i="2"/>
  <c r="I55" i="2"/>
  <c r="H55" i="2"/>
  <c r="G55" i="2"/>
  <c r="F55" i="2"/>
  <c r="E55" i="2"/>
  <c r="D55" i="2"/>
  <c r="C55" i="2"/>
  <c r="J54" i="2"/>
  <c r="I54" i="2"/>
  <c r="H54" i="2"/>
  <c r="G54" i="2"/>
  <c r="F54" i="2"/>
  <c r="E54" i="2"/>
  <c r="D54" i="2"/>
  <c r="C54" i="2"/>
  <c r="J53" i="2"/>
  <c r="I53" i="2"/>
  <c r="H53" i="2"/>
  <c r="G53" i="2"/>
  <c r="F53" i="2"/>
  <c r="E53" i="2"/>
  <c r="D53" i="2"/>
  <c r="C53" i="2"/>
  <c r="J52" i="2"/>
  <c r="I52" i="2"/>
  <c r="H52" i="2"/>
  <c r="G52" i="2"/>
  <c r="F52" i="2"/>
  <c r="E52" i="2"/>
  <c r="D52" i="2"/>
  <c r="C52" i="2"/>
  <c r="J51" i="2"/>
  <c r="I51" i="2"/>
  <c r="H51" i="2"/>
  <c r="G51" i="2"/>
  <c r="F51" i="2"/>
  <c r="E51" i="2"/>
  <c r="D51" i="2"/>
  <c r="C51" i="2"/>
  <c r="J50" i="2"/>
  <c r="I50" i="2"/>
  <c r="H50" i="2"/>
  <c r="G50" i="2"/>
  <c r="F50" i="2"/>
  <c r="E50" i="2"/>
  <c r="D50" i="2"/>
  <c r="C50" i="2"/>
  <c r="J49" i="2"/>
  <c r="I49" i="2"/>
  <c r="H49" i="2"/>
  <c r="G49" i="2"/>
  <c r="F49" i="2"/>
  <c r="E49" i="2"/>
  <c r="D49" i="2"/>
  <c r="C49" i="2"/>
  <c r="M40" i="2"/>
  <c r="L40" i="2"/>
  <c r="K40" i="2"/>
  <c r="J40" i="2"/>
  <c r="I40" i="2"/>
  <c r="H40" i="2"/>
  <c r="G40" i="2"/>
  <c r="F40" i="2"/>
  <c r="E40" i="2"/>
  <c r="D40" i="2"/>
  <c r="C40" i="2"/>
  <c r="M39" i="2"/>
  <c r="L39" i="2"/>
  <c r="K39" i="2"/>
  <c r="J39" i="2"/>
  <c r="I39" i="2"/>
  <c r="H39" i="2"/>
  <c r="G39" i="2"/>
  <c r="F39" i="2"/>
  <c r="E39" i="2"/>
  <c r="D39" i="2"/>
  <c r="C39" i="2"/>
  <c r="M38" i="2"/>
  <c r="L38" i="2"/>
  <c r="K38" i="2"/>
  <c r="J38" i="2"/>
  <c r="I38" i="2"/>
  <c r="H38" i="2"/>
  <c r="G38" i="2"/>
  <c r="F38" i="2"/>
  <c r="E38" i="2"/>
  <c r="D38" i="2"/>
  <c r="C38" i="2"/>
  <c r="N38" i="2" s="1"/>
  <c r="O38" i="2" s="1"/>
  <c r="D84" i="2" s="1"/>
  <c r="M37" i="2"/>
  <c r="L37" i="2"/>
  <c r="K37" i="2"/>
  <c r="J37" i="2"/>
  <c r="I37" i="2"/>
  <c r="H37" i="2"/>
  <c r="G37" i="2"/>
  <c r="F37" i="2"/>
  <c r="N37" i="2" s="1"/>
  <c r="O37" i="2" s="1"/>
  <c r="D83" i="2" s="1"/>
  <c r="E37" i="2"/>
  <c r="D37" i="2"/>
  <c r="C37" i="2"/>
  <c r="M36" i="2"/>
  <c r="L36" i="2"/>
  <c r="K36" i="2"/>
  <c r="J36" i="2"/>
  <c r="I36" i="2"/>
  <c r="H36" i="2"/>
  <c r="G36" i="2"/>
  <c r="F36" i="2"/>
  <c r="E36" i="2"/>
  <c r="D36" i="2"/>
  <c r="C36" i="2"/>
  <c r="M35" i="2"/>
  <c r="L35" i="2"/>
  <c r="K35" i="2"/>
  <c r="J35" i="2"/>
  <c r="I35" i="2"/>
  <c r="H35" i="2"/>
  <c r="G35" i="2"/>
  <c r="F35" i="2"/>
  <c r="E35" i="2"/>
  <c r="D35" i="2"/>
  <c r="C35" i="2"/>
  <c r="M34" i="2"/>
  <c r="L34" i="2"/>
  <c r="K34" i="2"/>
  <c r="J34" i="2"/>
  <c r="I34" i="2"/>
  <c r="H34" i="2"/>
  <c r="G34" i="2"/>
  <c r="F34" i="2"/>
  <c r="E34" i="2"/>
  <c r="D34" i="2"/>
  <c r="C34" i="2"/>
  <c r="N34" i="2" s="1"/>
  <c r="O34" i="2" s="1"/>
  <c r="D80" i="2" s="1"/>
  <c r="M33" i="2"/>
  <c r="L33" i="2"/>
  <c r="K33" i="2"/>
  <c r="J33" i="2"/>
  <c r="I33" i="2"/>
  <c r="H33" i="2"/>
  <c r="G33" i="2"/>
  <c r="F33" i="2"/>
  <c r="N33" i="2" s="1"/>
  <c r="O33" i="2" s="1"/>
  <c r="D79" i="2" s="1"/>
  <c r="E33" i="2"/>
  <c r="D33" i="2"/>
  <c r="C33" i="2"/>
  <c r="M32" i="2"/>
  <c r="L32" i="2"/>
  <c r="K32" i="2"/>
  <c r="J32" i="2"/>
  <c r="I32" i="2"/>
  <c r="H32" i="2"/>
  <c r="G32" i="2"/>
  <c r="F32" i="2"/>
  <c r="E32" i="2"/>
  <c r="D32" i="2"/>
  <c r="C32" i="2"/>
  <c r="O31" i="2"/>
  <c r="M31" i="2"/>
  <c r="L31" i="2"/>
  <c r="K31" i="2"/>
  <c r="J31" i="2"/>
  <c r="I31" i="2"/>
  <c r="H31" i="2"/>
  <c r="G31" i="2"/>
  <c r="F31" i="2"/>
  <c r="C31" i="2"/>
  <c r="M30" i="2"/>
  <c r="L30" i="2"/>
  <c r="K30" i="2"/>
  <c r="J30" i="2"/>
  <c r="I30" i="2"/>
  <c r="H30" i="2"/>
  <c r="G30" i="2"/>
  <c r="F30" i="2"/>
  <c r="N30" i="2" s="1"/>
  <c r="O30" i="2" s="1"/>
  <c r="D77" i="2" s="1"/>
  <c r="C30" i="2"/>
  <c r="M29" i="2"/>
  <c r="L29" i="2"/>
  <c r="K29" i="2"/>
  <c r="J29" i="2"/>
  <c r="I29" i="2"/>
  <c r="H29" i="2"/>
  <c r="G29" i="2"/>
  <c r="F29" i="2"/>
  <c r="C29" i="2"/>
  <c r="M28" i="2"/>
  <c r="L28" i="2"/>
  <c r="K28" i="2"/>
  <c r="J28" i="2"/>
  <c r="I28" i="2"/>
  <c r="H28" i="2"/>
  <c r="G28" i="2"/>
  <c r="F28" i="2"/>
  <c r="C28" i="2"/>
  <c r="M27" i="2"/>
  <c r="L27" i="2"/>
  <c r="K27" i="2"/>
  <c r="J27" i="2"/>
  <c r="I27" i="2"/>
  <c r="H27" i="2"/>
  <c r="G27" i="2"/>
  <c r="F27" i="2"/>
  <c r="C27" i="2"/>
  <c r="M26" i="2"/>
  <c r="L26" i="2"/>
  <c r="K26" i="2"/>
  <c r="J26" i="2"/>
  <c r="I26" i="2"/>
  <c r="H26" i="2"/>
  <c r="G26" i="2"/>
  <c r="F26" i="2"/>
  <c r="N26" i="2" s="1"/>
  <c r="O26" i="2" s="1"/>
  <c r="D73" i="2" s="1"/>
  <c r="C26" i="2"/>
  <c r="M25" i="2"/>
  <c r="L25" i="2"/>
  <c r="K25" i="2"/>
  <c r="J25" i="2"/>
  <c r="I25" i="2"/>
  <c r="H25" i="2"/>
  <c r="G25" i="2"/>
  <c r="F25" i="2"/>
  <c r="C25" i="2"/>
  <c r="M24" i="2"/>
  <c r="L24" i="2"/>
  <c r="K24" i="2"/>
  <c r="J24" i="2"/>
  <c r="I24" i="2"/>
  <c r="H24" i="2"/>
  <c r="G24" i="2"/>
  <c r="F24" i="2"/>
  <c r="C24" i="2"/>
  <c r="K19" i="2"/>
  <c r="J19" i="2"/>
  <c r="I19" i="2"/>
  <c r="H19" i="2"/>
  <c r="G19" i="2"/>
  <c r="F19" i="2"/>
  <c r="E19" i="2"/>
  <c r="D19" i="2"/>
  <c r="C19" i="2"/>
  <c r="K18" i="2"/>
  <c r="J18" i="2"/>
  <c r="I18" i="2"/>
  <c r="H18" i="2"/>
  <c r="G18" i="2"/>
  <c r="F18" i="2"/>
  <c r="E18" i="2"/>
  <c r="D18" i="2"/>
  <c r="L18" i="2" s="1"/>
  <c r="M18" i="2" s="1"/>
  <c r="C85" i="2" s="1"/>
  <c r="C18" i="2"/>
  <c r="K17" i="2"/>
  <c r="J17" i="2"/>
  <c r="I17" i="2"/>
  <c r="H17" i="2"/>
  <c r="G17" i="2"/>
  <c r="F17" i="2"/>
  <c r="E17" i="2"/>
  <c r="D17" i="2"/>
  <c r="C17" i="2"/>
  <c r="K16" i="2"/>
  <c r="J16" i="2"/>
  <c r="I16" i="2"/>
  <c r="H16" i="2"/>
  <c r="G16" i="2"/>
  <c r="F16" i="2"/>
  <c r="E16" i="2"/>
  <c r="D16" i="2"/>
  <c r="C16" i="2"/>
  <c r="K15" i="2"/>
  <c r="J15" i="2"/>
  <c r="I15" i="2"/>
  <c r="H15" i="2"/>
  <c r="G15" i="2"/>
  <c r="F15" i="2"/>
  <c r="E15" i="2"/>
  <c r="D15" i="2"/>
  <c r="C15" i="2"/>
  <c r="K14" i="2"/>
  <c r="J14" i="2"/>
  <c r="I14" i="2"/>
  <c r="H14" i="2"/>
  <c r="G14" i="2"/>
  <c r="F14" i="2"/>
  <c r="E14" i="2"/>
  <c r="D14" i="2"/>
  <c r="L14" i="2" s="1"/>
  <c r="M14" i="2" s="1"/>
  <c r="C81" i="2" s="1"/>
  <c r="C14" i="2"/>
  <c r="K13" i="2"/>
  <c r="J13" i="2"/>
  <c r="I13" i="2"/>
  <c r="H13" i="2"/>
  <c r="G13" i="2"/>
  <c r="F13" i="2"/>
  <c r="E13" i="2"/>
  <c r="D13" i="2"/>
  <c r="C13" i="2"/>
  <c r="K12" i="2"/>
  <c r="J12" i="2"/>
  <c r="I12" i="2"/>
  <c r="H12" i="2"/>
  <c r="G12" i="2"/>
  <c r="F12" i="2"/>
  <c r="E12" i="2"/>
  <c r="D12" i="2"/>
  <c r="C12" i="2"/>
  <c r="K11" i="2"/>
  <c r="J11" i="2"/>
  <c r="I11" i="2"/>
  <c r="H11" i="2"/>
  <c r="G11" i="2"/>
  <c r="F11" i="2"/>
  <c r="E11" i="2"/>
  <c r="D11" i="2"/>
  <c r="C11" i="2"/>
  <c r="M10" i="2"/>
  <c r="K10" i="2"/>
  <c r="J10" i="2"/>
  <c r="I10" i="2"/>
  <c r="H10" i="2"/>
  <c r="G10" i="2"/>
  <c r="F10" i="2"/>
  <c r="C10" i="2"/>
  <c r="K9" i="2"/>
  <c r="J9" i="2"/>
  <c r="I9" i="2"/>
  <c r="H9" i="2"/>
  <c r="L9" i="2" s="1"/>
  <c r="M9" i="2" s="1"/>
  <c r="C77" i="2" s="1"/>
  <c r="G9" i="2"/>
  <c r="F9" i="2"/>
  <c r="C9" i="2"/>
  <c r="K8" i="2"/>
  <c r="J8" i="2"/>
  <c r="I8" i="2"/>
  <c r="H8" i="2"/>
  <c r="G8" i="2"/>
  <c r="F8" i="2"/>
  <c r="C8" i="2"/>
  <c r="K7" i="2"/>
  <c r="J7" i="2"/>
  <c r="I7" i="2"/>
  <c r="H7" i="2"/>
  <c r="G7" i="2"/>
  <c r="F7" i="2"/>
  <c r="C7" i="2"/>
  <c r="K6" i="2"/>
  <c r="J6" i="2"/>
  <c r="I6" i="2"/>
  <c r="H6" i="2"/>
  <c r="G6" i="2"/>
  <c r="F6" i="2"/>
  <c r="C6" i="2"/>
  <c r="K5" i="2"/>
  <c r="J5" i="2"/>
  <c r="I5" i="2"/>
  <c r="H5" i="2"/>
  <c r="L5" i="2" s="1"/>
  <c r="M5" i="2" s="1"/>
  <c r="C73" i="2" s="1"/>
  <c r="G5" i="2"/>
  <c r="F5" i="2"/>
  <c r="C5" i="2"/>
  <c r="K4" i="2"/>
  <c r="J4" i="2"/>
  <c r="I4" i="2"/>
  <c r="H4" i="2"/>
  <c r="G4" i="2"/>
  <c r="F4" i="2"/>
  <c r="C4" i="2"/>
  <c r="K3" i="2"/>
  <c r="J3" i="2"/>
  <c r="I3" i="2"/>
  <c r="H3" i="2"/>
  <c r="G3" i="2"/>
  <c r="F3" i="2"/>
  <c r="C3" i="2"/>
  <c r="L3" i="2" l="1"/>
  <c r="M3" i="2" s="1"/>
  <c r="C71" i="2" s="1"/>
  <c r="L7" i="2"/>
  <c r="M7" i="2" s="1"/>
  <c r="C75" i="2" s="1"/>
  <c r="N35" i="2"/>
  <c r="O35" i="2" s="1"/>
  <c r="D81" i="2" s="1"/>
  <c r="N39" i="2"/>
  <c r="O39" i="2" s="1"/>
  <c r="D85" i="2" s="1"/>
  <c r="K62" i="2"/>
  <c r="L62" i="2" s="1"/>
  <c r="E83" i="2" s="1"/>
  <c r="K63" i="2"/>
  <c r="L63" i="2" s="1"/>
  <c r="E84" i="2" s="1"/>
  <c r="K64" i="2"/>
  <c r="L64" i="2" s="1"/>
  <c r="E85" i="2" s="1"/>
  <c r="K65" i="2"/>
  <c r="L65" i="2" s="1"/>
  <c r="E86" i="2" s="1"/>
  <c r="L6" i="2"/>
  <c r="M6" i="2" s="1"/>
  <c r="C74" i="2" s="1"/>
  <c r="L11" i="2"/>
  <c r="M11" i="2" s="1"/>
  <c r="C78" i="2" s="1"/>
  <c r="L12" i="2"/>
  <c r="M12" i="2" s="1"/>
  <c r="C79" i="2" s="1"/>
  <c r="L15" i="2"/>
  <c r="M15" i="2" s="1"/>
  <c r="C82" i="2" s="1"/>
  <c r="L16" i="2"/>
  <c r="M16" i="2" s="1"/>
  <c r="C83" i="2" s="1"/>
  <c r="L19" i="2"/>
  <c r="M19" i="2" s="1"/>
  <c r="C86" i="2" s="1"/>
  <c r="N24" i="2"/>
  <c r="O24" i="2" s="1"/>
  <c r="D71" i="2" s="1"/>
  <c r="N27" i="2"/>
  <c r="O27" i="2" s="1"/>
  <c r="D74" i="2" s="1"/>
  <c r="N28" i="2"/>
  <c r="O28" i="2" s="1"/>
  <c r="D75" i="2" s="1"/>
  <c r="K49" i="2"/>
  <c r="L49" i="2" s="1"/>
  <c r="E71" i="2" s="1"/>
  <c r="K50" i="2"/>
  <c r="L50" i="2" s="1"/>
  <c r="E72" i="2" s="1"/>
  <c r="K51" i="2"/>
  <c r="L51" i="2" s="1"/>
  <c r="E73" i="2" s="1"/>
  <c r="K52" i="2"/>
  <c r="L52" i="2" s="1"/>
  <c r="E74" i="2" s="1"/>
  <c r="K53" i="2"/>
  <c r="L53" i="2" s="1"/>
  <c r="E75" i="2" s="1"/>
  <c r="K54" i="2"/>
  <c r="L54" i="2" s="1"/>
  <c r="E76" i="2" s="1"/>
  <c r="K55" i="2"/>
  <c r="L55" i="2" s="1"/>
  <c r="E77" i="2" s="1"/>
  <c r="L4" i="2"/>
  <c r="M4" i="2" s="1"/>
  <c r="C72" i="2" s="1"/>
  <c r="L8" i="2"/>
  <c r="M8" i="2" s="1"/>
  <c r="C76" i="2" s="1"/>
  <c r="L13" i="2"/>
  <c r="M13" i="2" s="1"/>
  <c r="C80" i="2" s="1"/>
  <c r="L17" i="2"/>
  <c r="M17" i="2" s="1"/>
  <c r="C84" i="2" s="1"/>
  <c r="N25" i="2"/>
  <c r="O25" i="2" s="1"/>
  <c r="D72" i="2" s="1"/>
  <c r="N29" i="2"/>
  <c r="O29" i="2" s="1"/>
  <c r="D76" i="2" s="1"/>
  <c r="N32" i="2"/>
  <c r="O32" i="2" s="1"/>
  <c r="D78" i="2" s="1"/>
  <c r="N36" i="2"/>
  <c r="O36" i="2" s="1"/>
  <c r="D82" i="2" s="1"/>
  <c r="N40" i="2"/>
  <c r="O40" i="2" s="1"/>
  <c r="D86" i="2" s="1"/>
  <c r="K57" i="2"/>
  <c r="L57" i="2" s="1"/>
  <c r="E78" i="2" s="1"/>
  <c r="K58" i="2"/>
  <c r="L58" i="2" s="1"/>
  <c r="E79" i="2" s="1"/>
  <c r="K59" i="2"/>
  <c r="L59" i="2" s="1"/>
  <c r="E80" i="2" s="1"/>
  <c r="K60" i="2"/>
  <c r="L60" i="2" s="1"/>
  <c r="E81" i="2" s="1"/>
  <c r="AG72" i="1"/>
  <c r="AG73" i="1"/>
  <c r="AG74" i="1"/>
  <c r="AG75" i="1"/>
  <c r="AG76" i="1"/>
  <c r="AG77" i="1"/>
  <c r="AG78" i="1"/>
  <c r="AG79" i="1"/>
  <c r="AG71" i="1"/>
  <c r="AG64" i="1"/>
  <c r="AG65" i="1"/>
  <c r="AG66" i="1"/>
  <c r="AG67" i="1"/>
  <c r="AG68" i="1"/>
  <c r="AG69" i="1"/>
  <c r="AG63" i="1"/>
  <c r="AG52" i="1"/>
  <c r="AG53" i="1"/>
  <c r="AG54" i="1"/>
  <c r="AG55" i="1"/>
  <c r="AG56" i="1"/>
  <c r="AG57" i="1"/>
  <c r="AG58" i="1"/>
  <c r="AG59" i="1"/>
  <c r="AG51" i="1"/>
  <c r="AG44" i="1"/>
  <c r="AG45" i="1"/>
  <c r="AG46" i="1"/>
  <c r="AG47" i="1"/>
  <c r="AG48" i="1"/>
  <c r="AG49" i="1"/>
  <c r="AG43" i="1"/>
  <c r="AG40" i="1"/>
  <c r="AG33" i="1"/>
  <c r="AG34" i="1"/>
  <c r="AG35" i="1"/>
  <c r="AG36" i="1"/>
  <c r="AG37" i="1"/>
  <c r="AG38" i="1"/>
  <c r="AG39" i="1"/>
  <c r="AG32" i="1"/>
  <c r="AG25" i="1"/>
  <c r="AG26" i="1"/>
  <c r="AG27" i="1"/>
  <c r="AG28" i="1"/>
  <c r="AG29" i="1"/>
  <c r="AG30" i="1"/>
  <c r="AG24" i="1"/>
  <c r="AG4" i="1"/>
  <c r="AH112" i="1" l="1"/>
  <c r="AH113" i="1"/>
  <c r="AH114" i="1"/>
  <c r="AH115" i="1"/>
  <c r="AH116" i="1"/>
  <c r="AH117" i="1"/>
  <c r="AH118" i="1"/>
  <c r="AH119" i="1"/>
  <c r="AH111" i="1"/>
  <c r="AH104" i="1"/>
  <c r="AH105" i="1"/>
  <c r="AH106" i="1"/>
  <c r="AH107" i="1"/>
  <c r="AH108" i="1"/>
  <c r="AH109" i="1"/>
  <c r="AH103" i="1"/>
  <c r="AH4" i="1"/>
  <c r="AF4" i="1"/>
  <c r="J85" i="1"/>
  <c r="J86" i="1"/>
  <c r="J87" i="1"/>
  <c r="J88" i="1"/>
  <c r="J89" i="1"/>
  <c r="J90" i="1"/>
  <c r="J91" i="1"/>
  <c r="J92" i="1"/>
  <c r="J84" i="1"/>
  <c r="J77" i="1"/>
  <c r="J78" i="1"/>
  <c r="J79" i="1"/>
  <c r="J80" i="1"/>
  <c r="J81" i="1"/>
  <c r="J82" i="1"/>
  <c r="J76" i="1"/>
  <c r="AF55" i="1" l="1"/>
  <c r="AF59" i="1"/>
  <c r="AH79" i="1"/>
  <c r="AF79" i="1" s="1"/>
  <c r="AH78" i="1"/>
  <c r="AH77" i="1"/>
  <c r="AF77" i="1" s="1"/>
  <c r="AH76" i="1"/>
  <c r="AF76" i="1" s="1"/>
  <c r="AH75" i="1"/>
  <c r="AF75" i="1" s="1"/>
  <c r="AH74" i="1"/>
  <c r="AH73" i="1"/>
  <c r="AF73" i="1" s="1"/>
  <c r="AH72" i="1"/>
  <c r="AF72" i="1" s="1"/>
  <c r="AH71" i="1"/>
  <c r="AF71" i="1" s="1"/>
  <c r="AH69" i="1"/>
  <c r="AH68" i="1"/>
  <c r="AF68" i="1" s="1"/>
  <c r="AH67" i="1"/>
  <c r="AH66" i="1"/>
  <c r="AF66" i="1" s="1"/>
  <c r="AH65" i="1"/>
  <c r="AF65" i="1" s="1"/>
  <c r="AH64" i="1"/>
  <c r="AF69" i="1" s="1"/>
  <c r="AH63" i="1"/>
  <c r="AF63" i="1" s="1"/>
  <c r="AH59" i="1"/>
  <c r="AH58" i="1"/>
  <c r="AH57" i="1"/>
  <c r="AF57" i="1" s="1"/>
  <c r="AH56" i="1"/>
  <c r="AF56" i="1" s="1"/>
  <c r="AH55" i="1"/>
  <c r="AH54" i="1"/>
  <c r="AH53" i="1"/>
  <c r="AF53" i="1" s="1"/>
  <c r="AH52" i="1"/>
  <c r="AF52" i="1" s="1"/>
  <c r="AH51" i="1"/>
  <c r="AF51" i="1" s="1"/>
  <c r="AH49" i="1"/>
  <c r="AH48" i="1"/>
  <c r="AF48" i="1" s="1"/>
  <c r="AH47" i="1"/>
  <c r="AF47" i="1" s="1"/>
  <c r="AH46" i="1"/>
  <c r="AF46" i="1" s="1"/>
  <c r="AH45" i="1"/>
  <c r="AH44" i="1"/>
  <c r="AF44" i="1" s="1"/>
  <c r="AH43" i="1"/>
  <c r="AH33" i="1"/>
  <c r="AH34" i="1"/>
  <c r="AH35" i="1"/>
  <c r="AH36" i="1"/>
  <c r="AH37" i="1"/>
  <c r="AH38" i="1"/>
  <c r="AH39" i="1"/>
  <c r="AH40" i="1"/>
  <c r="AH32" i="1"/>
  <c r="AF32" i="1" s="1"/>
  <c r="AC4" i="1"/>
  <c r="V97" i="1"/>
  <c r="V98" i="1"/>
  <c r="V99" i="1"/>
  <c r="V100" i="1"/>
  <c r="V101" i="1"/>
  <c r="V102" i="1"/>
  <c r="V96" i="1"/>
  <c r="W25" i="1"/>
  <c r="W26" i="1"/>
  <c r="W27" i="1"/>
  <c r="W28" i="1"/>
  <c r="W29" i="1"/>
  <c r="W30" i="1"/>
  <c r="W31" i="1"/>
  <c r="W32" i="1"/>
  <c r="W24" i="1"/>
  <c r="K65" i="1"/>
  <c r="K66" i="1"/>
  <c r="K67" i="1"/>
  <c r="K68" i="1"/>
  <c r="K69" i="1"/>
  <c r="K70" i="1"/>
  <c r="K71" i="1"/>
  <c r="K72" i="1"/>
  <c r="K64" i="1"/>
  <c r="K57" i="1"/>
  <c r="K58" i="1"/>
  <c r="K59" i="1"/>
  <c r="K60" i="1"/>
  <c r="K61" i="1"/>
  <c r="K62" i="1"/>
  <c r="K56" i="1"/>
  <c r="K45" i="1"/>
  <c r="K46" i="1"/>
  <c r="K47" i="1"/>
  <c r="K48" i="1"/>
  <c r="K49" i="1"/>
  <c r="K50" i="1"/>
  <c r="K51" i="1"/>
  <c r="K52" i="1"/>
  <c r="K44" i="1"/>
  <c r="K37" i="1"/>
  <c r="K38" i="1"/>
  <c r="K39" i="1"/>
  <c r="K40" i="1"/>
  <c r="K41" i="1"/>
  <c r="K42" i="1"/>
  <c r="K36" i="1"/>
  <c r="K24" i="1"/>
  <c r="K25" i="1"/>
  <c r="K26" i="1"/>
  <c r="K27" i="1"/>
  <c r="K28" i="1"/>
  <c r="K29" i="1"/>
  <c r="K30" i="1"/>
  <c r="K31" i="1"/>
  <c r="K32" i="1"/>
  <c r="V104" i="1"/>
  <c r="V105" i="1"/>
  <c r="V106" i="1"/>
  <c r="V107" i="1"/>
  <c r="V108" i="1"/>
  <c r="V109" i="1"/>
  <c r="V110" i="1"/>
  <c r="V111" i="1"/>
  <c r="V112" i="1"/>
  <c r="AF43" i="1" l="1"/>
  <c r="AF64" i="1"/>
  <c r="AF74" i="1"/>
  <c r="AF58" i="1"/>
  <c r="AF54" i="1"/>
  <c r="AF49" i="1"/>
  <c r="AF45" i="1"/>
  <c r="AF67" i="1"/>
  <c r="AF78" i="1"/>
  <c r="AF38" i="1"/>
  <c r="AF37" i="1"/>
  <c r="W57" i="1"/>
  <c r="W58" i="1"/>
  <c r="W59" i="1"/>
  <c r="W60" i="1"/>
  <c r="W61" i="1"/>
  <c r="W62" i="1"/>
  <c r="W64" i="1"/>
  <c r="W65" i="1"/>
  <c r="W66" i="1"/>
  <c r="W67" i="1"/>
  <c r="W68" i="1"/>
  <c r="W69" i="1"/>
  <c r="W70" i="1"/>
  <c r="W71" i="1"/>
  <c r="W72" i="1"/>
  <c r="W56" i="1"/>
  <c r="V44" i="1"/>
  <c r="V45" i="1"/>
  <c r="V46" i="1"/>
  <c r="V47" i="1"/>
  <c r="V48" i="1"/>
  <c r="V49" i="1"/>
  <c r="V50" i="1"/>
  <c r="V51" i="1"/>
  <c r="V52" i="1"/>
  <c r="V37" i="1"/>
  <c r="V38" i="1"/>
  <c r="V39" i="1"/>
  <c r="V40" i="1"/>
  <c r="V41" i="1"/>
  <c r="V42" i="1"/>
  <c r="V36" i="1"/>
  <c r="J25" i="1"/>
  <c r="J26" i="1"/>
  <c r="J27" i="1"/>
  <c r="J28" i="1"/>
  <c r="J29" i="1"/>
  <c r="J30" i="1"/>
  <c r="J31" i="1"/>
  <c r="J32" i="1"/>
  <c r="J24" i="1"/>
  <c r="K77" i="1"/>
  <c r="K78" i="1"/>
  <c r="K79" i="1"/>
  <c r="K80" i="1"/>
  <c r="K81" i="1"/>
  <c r="K82" i="1"/>
  <c r="K76" i="1"/>
  <c r="K85" i="1"/>
  <c r="K86" i="1"/>
  <c r="K87" i="1"/>
  <c r="K88" i="1"/>
  <c r="K89" i="1"/>
  <c r="K90" i="1"/>
  <c r="K91" i="1"/>
  <c r="K92" i="1"/>
  <c r="K84" i="1"/>
  <c r="U56" i="1" l="1"/>
  <c r="T38" i="1"/>
  <c r="T50" i="1"/>
  <c r="H81" i="1"/>
  <c r="T51" i="1"/>
  <c r="T49" i="1"/>
  <c r="T48" i="1"/>
  <c r="U72" i="1"/>
  <c r="U64" i="1"/>
  <c r="T52" i="1"/>
  <c r="T47" i="1"/>
  <c r="U62" i="1"/>
  <c r="H77" i="1"/>
  <c r="H86" i="1"/>
  <c r="T46" i="1"/>
  <c r="T44" i="1"/>
  <c r="T45" i="1"/>
  <c r="T40" i="1"/>
  <c r="T36" i="1"/>
  <c r="T39" i="1"/>
  <c r="T42" i="1"/>
  <c r="T41" i="1"/>
  <c r="T37" i="1"/>
  <c r="H84" i="1"/>
  <c r="H85" i="1"/>
  <c r="H87" i="1"/>
  <c r="H89" i="1"/>
  <c r="H92" i="1"/>
  <c r="H88" i="1"/>
  <c r="H91" i="1"/>
  <c r="H90" i="1"/>
  <c r="H80" i="1"/>
  <c r="H79" i="1"/>
  <c r="H78" i="1"/>
  <c r="H76" i="1"/>
  <c r="H82" i="1"/>
  <c r="AI112" i="1"/>
  <c r="AI113" i="1"/>
  <c r="AI114" i="1"/>
  <c r="AI115" i="1"/>
  <c r="AI116" i="1"/>
  <c r="AI117" i="1"/>
  <c r="AI118" i="1"/>
  <c r="AI119" i="1"/>
  <c r="AI111" i="1"/>
  <c r="AI104" i="1"/>
  <c r="AI105" i="1"/>
  <c r="AI106" i="1"/>
  <c r="AI107" i="1"/>
  <c r="AI108" i="1"/>
  <c r="AI109" i="1"/>
  <c r="AI103" i="1"/>
  <c r="AH110" i="1"/>
  <c r="AI110" i="1"/>
  <c r="AH92" i="1"/>
  <c r="AI92" i="1"/>
  <c r="AH93" i="1"/>
  <c r="AI93" i="1"/>
  <c r="AH94" i="1"/>
  <c r="AI94" i="1"/>
  <c r="AH95" i="1"/>
  <c r="AI95" i="1"/>
  <c r="AH96" i="1"/>
  <c r="AI96" i="1"/>
  <c r="AH97" i="1"/>
  <c r="AI97" i="1"/>
  <c r="AH98" i="1"/>
  <c r="AI98" i="1"/>
  <c r="AH99" i="1"/>
  <c r="AI99" i="1"/>
  <c r="AI91" i="1"/>
  <c r="AH84" i="1"/>
  <c r="AI84" i="1"/>
  <c r="AH85" i="1"/>
  <c r="AI85" i="1"/>
  <c r="AH86" i="1"/>
  <c r="AI86" i="1"/>
  <c r="AH87" i="1"/>
  <c r="AI87" i="1"/>
  <c r="AH88" i="1"/>
  <c r="AI88" i="1"/>
  <c r="AH89" i="1"/>
  <c r="AI89" i="1"/>
  <c r="AI83" i="1"/>
  <c r="AH25" i="1"/>
  <c r="AH26" i="1"/>
  <c r="AH27" i="1"/>
  <c r="AH28" i="1"/>
  <c r="AH29" i="1"/>
  <c r="AH30" i="1"/>
  <c r="AH24" i="1"/>
  <c r="AH83" i="1"/>
  <c r="AH91" i="1"/>
  <c r="AG16" i="1"/>
  <c r="AG5" i="1"/>
  <c r="AG15" i="1"/>
  <c r="AG14" i="1"/>
  <c r="AG13" i="1"/>
  <c r="AG12" i="1"/>
  <c r="V152" i="1"/>
  <c r="U152" i="1"/>
  <c r="V151" i="1"/>
  <c r="U151" i="1"/>
  <c r="V150" i="1"/>
  <c r="U150" i="1"/>
  <c r="V149" i="1"/>
  <c r="U149" i="1"/>
  <c r="V148" i="1"/>
  <c r="U148" i="1"/>
  <c r="V147" i="1"/>
  <c r="U147" i="1"/>
  <c r="V146" i="1"/>
  <c r="U146" i="1"/>
  <c r="V145" i="1"/>
  <c r="U145" i="1"/>
  <c r="V144" i="1"/>
  <c r="U144" i="1"/>
  <c r="V142" i="1"/>
  <c r="U142" i="1"/>
  <c r="V141" i="1"/>
  <c r="U141" i="1"/>
  <c r="V140" i="1"/>
  <c r="U140" i="1"/>
  <c r="V139" i="1"/>
  <c r="U139" i="1"/>
  <c r="V138" i="1"/>
  <c r="U138" i="1"/>
  <c r="V137" i="1"/>
  <c r="U137" i="1"/>
  <c r="V136" i="1"/>
  <c r="U136" i="1"/>
  <c r="V117" i="1"/>
  <c r="V118" i="1"/>
  <c r="V119" i="1"/>
  <c r="V120" i="1"/>
  <c r="V121" i="1"/>
  <c r="V122" i="1"/>
  <c r="V124" i="1"/>
  <c r="V125" i="1"/>
  <c r="V126" i="1"/>
  <c r="V127" i="1"/>
  <c r="V128" i="1"/>
  <c r="V129" i="1"/>
  <c r="V130" i="1"/>
  <c r="V131" i="1"/>
  <c r="V132" i="1"/>
  <c r="V116" i="1"/>
  <c r="U132" i="1"/>
  <c r="U131" i="1"/>
  <c r="U130" i="1"/>
  <c r="U129" i="1"/>
  <c r="U128" i="1"/>
  <c r="U127" i="1"/>
  <c r="U126" i="1"/>
  <c r="U125" i="1"/>
  <c r="U124" i="1"/>
  <c r="U122" i="1"/>
  <c r="U121" i="1"/>
  <c r="U120" i="1"/>
  <c r="U119" i="1"/>
  <c r="U118" i="1"/>
  <c r="U117" i="1"/>
  <c r="U116" i="1"/>
  <c r="U112" i="1"/>
  <c r="U111" i="1"/>
  <c r="U110" i="1"/>
  <c r="U109" i="1"/>
  <c r="U108" i="1"/>
  <c r="U107" i="1"/>
  <c r="U106" i="1"/>
  <c r="U105" i="1"/>
  <c r="U104" i="1"/>
  <c r="U102" i="1"/>
  <c r="U101" i="1"/>
  <c r="U100" i="1"/>
  <c r="U99" i="1"/>
  <c r="U98" i="1"/>
  <c r="U97" i="1"/>
  <c r="U96" i="1"/>
  <c r="V77" i="1"/>
  <c r="V78" i="1"/>
  <c r="V79" i="1"/>
  <c r="V80" i="1"/>
  <c r="V81" i="1"/>
  <c r="V82" i="1"/>
  <c r="V84" i="1"/>
  <c r="V85" i="1"/>
  <c r="V86" i="1"/>
  <c r="V87" i="1"/>
  <c r="V88" i="1"/>
  <c r="V89" i="1"/>
  <c r="V90" i="1"/>
  <c r="V91" i="1"/>
  <c r="V92" i="1"/>
  <c r="V76" i="1"/>
  <c r="V57" i="1"/>
  <c r="V58" i="1"/>
  <c r="V59" i="1"/>
  <c r="V60" i="1"/>
  <c r="V61" i="1"/>
  <c r="V62" i="1"/>
  <c r="V64" i="1"/>
  <c r="V65" i="1"/>
  <c r="V66" i="1"/>
  <c r="V67" i="1"/>
  <c r="V68" i="1"/>
  <c r="V69" i="1"/>
  <c r="V70" i="1"/>
  <c r="V71" i="1"/>
  <c r="V72" i="1"/>
  <c r="V56" i="1"/>
  <c r="U92" i="1"/>
  <c r="U91" i="1"/>
  <c r="U90" i="1"/>
  <c r="U89" i="1"/>
  <c r="U88" i="1"/>
  <c r="U87" i="1"/>
  <c r="U86" i="1"/>
  <c r="U85" i="1"/>
  <c r="U84" i="1"/>
  <c r="U82" i="1"/>
  <c r="U81" i="1"/>
  <c r="U80" i="1"/>
  <c r="U79" i="1"/>
  <c r="U78" i="1"/>
  <c r="U77" i="1"/>
  <c r="U76" i="1"/>
  <c r="W52" i="1"/>
  <c r="W51" i="1"/>
  <c r="W50" i="1"/>
  <c r="W49" i="1"/>
  <c r="W48" i="1"/>
  <c r="W47" i="1"/>
  <c r="W46" i="1"/>
  <c r="W45" i="1"/>
  <c r="W44" i="1"/>
  <c r="W42" i="1"/>
  <c r="W41" i="1"/>
  <c r="W40" i="1"/>
  <c r="W39" i="1"/>
  <c r="W38" i="1"/>
  <c r="W37" i="1"/>
  <c r="W36" i="1"/>
  <c r="V32" i="1"/>
  <c r="U31" i="1"/>
  <c r="V31" i="1"/>
  <c r="U30" i="1"/>
  <c r="V30" i="1"/>
  <c r="U29" i="1"/>
  <c r="V29" i="1"/>
  <c r="V28" i="1"/>
  <c r="V27" i="1"/>
  <c r="V26" i="1"/>
  <c r="U25" i="1"/>
  <c r="V25" i="1"/>
  <c r="U24" i="1"/>
  <c r="V24" i="1"/>
  <c r="J72" i="1"/>
  <c r="J71" i="1"/>
  <c r="J70" i="1"/>
  <c r="J69" i="1"/>
  <c r="J68" i="1"/>
  <c r="J67" i="1"/>
  <c r="J66" i="1"/>
  <c r="J65" i="1"/>
  <c r="I64" i="1"/>
  <c r="J64" i="1"/>
  <c r="J62" i="1"/>
  <c r="J61" i="1"/>
  <c r="J60" i="1"/>
  <c r="J59" i="1"/>
  <c r="J58" i="1"/>
  <c r="J57" i="1"/>
  <c r="J56" i="1"/>
  <c r="J36" i="1"/>
  <c r="J45" i="1"/>
  <c r="J37" i="1"/>
  <c r="J46" i="1"/>
  <c r="J47" i="1"/>
  <c r="J48" i="1"/>
  <c r="J49" i="1"/>
  <c r="J50" i="1"/>
  <c r="J51" i="1"/>
  <c r="J52" i="1"/>
  <c r="J38" i="1"/>
  <c r="J39" i="1"/>
  <c r="J40" i="1"/>
  <c r="J41" i="1"/>
  <c r="J42" i="1"/>
  <c r="J44" i="1"/>
  <c r="I25" i="1"/>
  <c r="I28" i="1"/>
  <c r="I29" i="1"/>
  <c r="I32" i="1"/>
  <c r="I24" i="1"/>
  <c r="AF24" i="1" l="1"/>
  <c r="AG17" i="1"/>
  <c r="U37" i="1"/>
  <c r="T130" i="1"/>
  <c r="T136" i="1"/>
  <c r="T144" i="1"/>
  <c r="AG111" i="1"/>
  <c r="U38" i="1"/>
  <c r="AF106" i="1"/>
  <c r="AG99" i="1"/>
  <c r="AG94" i="1"/>
  <c r="T70" i="1"/>
  <c r="T90" i="1"/>
  <c r="T81" i="1"/>
  <c r="T121" i="1"/>
  <c r="AF115" i="1"/>
  <c r="AG83" i="1"/>
  <c r="AG19" i="1"/>
  <c r="AF119" i="1"/>
  <c r="AG89" i="1"/>
  <c r="AG87" i="1"/>
  <c r="AG85" i="1"/>
  <c r="AG98" i="1"/>
  <c r="AG119" i="1"/>
  <c r="U44" i="1"/>
  <c r="U48" i="1"/>
  <c r="U39" i="1"/>
  <c r="U41" i="1"/>
  <c r="U46" i="1"/>
  <c r="U50" i="1"/>
  <c r="U52" i="1"/>
  <c r="T66" i="1"/>
  <c r="T60" i="1"/>
  <c r="I31" i="1"/>
  <c r="I27" i="1"/>
  <c r="U32" i="1"/>
  <c r="U28" i="1"/>
  <c r="H24" i="1"/>
  <c r="I50" i="1"/>
  <c r="I46" i="1"/>
  <c r="I41" i="1"/>
  <c r="I36" i="1"/>
  <c r="U27" i="1"/>
  <c r="I30" i="1"/>
  <c r="I26" i="1"/>
  <c r="U26" i="1"/>
  <c r="H39" i="1"/>
  <c r="I49" i="1"/>
  <c r="I47" i="1"/>
  <c r="I38" i="1"/>
  <c r="H57" i="1"/>
  <c r="U40" i="1"/>
  <c r="U42" i="1"/>
  <c r="U45" i="1"/>
  <c r="U47" i="1"/>
  <c r="U49" i="1"/>
  <c r="U51" i="1"/>
  <c r="AF29" i="1"/>
  <c r="I52" i="1"/>
  <c r="I48" i="1"/>
  <c r="I44" i="1"/>
  <c r="I39" i="1"/>
  <c r="I60" i="1"/>
  <c r="I65" i="1"/>
  <c r="I69" i="1"/>
  <c r="I76" i="1"/>
  <c r="AF85" i="1"/>
  <c r="AF86" i="1"/>
  <c r="AF84" i="1"/>
  <c r="AF89" i="1"/>
  <c r="AF88" i="1"/>
  <c r="AG96" i="1"/>
  <c r="AG92" i="1"/>
  <c r="AG97" i="1"/>
  <c r="AF87" i="1"/>
  <c r="AG84" i="1"/>
  <c r="AG91" i="1"/>
  <c r="AG93" i="1"/>
  <c r="AG95" i="1"/>
  <c r="AG86" i="1"/>
  <c r="AG88" i="1"/>
  <c r="AG109" i="1"/>
  <c r="AG112" i="1"/>
  <c r="AG116" i="1"/>
  <c r="AG113" i="1"/>
  <c r="AG115" i="1"/>
  <c r="AG118" i="1"/>
  <c r="AG114" i="1"/>
  <c r="AG117" i="1"/>
  <c r="AG103" i="1"/>
  <c r="AG105" i="1"/>
  <c r="AG106" i="1"/>
  <c r="AG107" i="1"/>
  <c r="AG108" i="1"/>
  <c r="AG104" i="1"/>
  <c r="AG7" i="1"/>
  <c r="AG9" i="1"/>
  <c r="AG18" i="1"/>
  <c r="AG20" i="1"/>
  <c r="AG6" i="1"/>
  <c r="AG8" i="1"/>
  <c r="AG10" i="1"/>
  <c r="U69" i="1"/>
  <c r="U65" i="1"/>
  <c r="U60" i="1"/>
  <c r="T59" i="1"/>
  <c r="U68" i="1"/>
  <c r="U70" i="1"/>
  <c r="U59" i="1"/>
  <c r="U36" i="1"/>
  <c r="T71" i="1"/>
  <c r="T65" i="1"/>
  <c r="T62" i="1"/>
  <c r="T58" i="1"/>
  <c r="U57" i="1"/>
  <c r="T57" i="1"/>
  <c r="T85" i="1"/>
  <c r="U61" i="1"/>
  <c r="U66" i="1"/>
  <c r="T56" i="1"/>
  <c r="T67" i="1"/>
  <c r="T92" i="1"/>
  <c r="T88" i="1"/>
  <c r="T84" i="1"/>
  <c r="T79" i="1"/>
  <c r="T61" i="1"/>
  <c r="T69" i="1"/>
  <c r="T91" i="1"/>
  <c r="T76" i="1"/>
  <c r="U58" i="1"/>
  <c r="U71" i="1"/>
  <c r="U67" i="1"/>
  <c r="T72" i="1"/>
  <c r="T68" i="1"/>
  <c r="T89" i="1"/>
  <c r="T80" i="1"/>
  <c r="T64" i="1"/>
  <c r="T87" i="1"/>
  <c r="T77" i="1"/>
  <c r="T86" i="1"/>
  <c r="T82" i="1"/>
  <c r="T78" i="1"/>
  <c r="T126" i="1"/>
  <c r="T116" i="1"/>
  <c r="T139" i="1"/>
  <c r="T141" i="1"/>
  <c r="T146" i="1"/>
  <c r="T150" i="1"/>
  <c r="T109" i="1"/>
  <c r="T129" i="1"/>
  <c r="T125" i="1"/>
  <c r="T120" i="1"/>
  <c r="T110" i="1"/>
  <c r="T99" i="1"/>
  <c r="T132" i="1"/>
  <c r="T128" i="1"/>
  <c r="T124" i="1"/>
  <c r="T119" i="1"/>
  <c r="T118" i="1"/>
  <c r="T131" i="1"/>
  <c r="T127" i="1"/>
  <c r="T117" i="1"/>
  <c r="T148" i="1"/>
  <c r="T122" i="1"/>
  <c r="T138" i="1"/>
  <c r="T140" i="1"/>
  <c r="T142" i="1"/>
  <c r="T145" i="1"/>
  <c r="T147" i="1"/>
  <c r="T149" i="1"/>
  <c r="T151" i="1"/>
  <c r="T137" i="1"/>
  <c r="T152" i="1"/>
  <c r="I42" i="1"/>
  <c r="I58" i="1"/>
  <c r="I62" i="1"/>
  <c r="I67" i="1"/>
  <c r="I71" i="1"/>
  <c r="I37" i="1"/>
  <c r="I51" i="1"/>
  <c r="I40" i="1"/>
  <c r="I45" i="1"/>
  <c r="I57" i="1"/>
  <c r="I59" i="1"/>
  <c r="I61" i="1"/>
  <c r="I66" i="1"/>
  <c r="I68" i="1"/>
  <c r="I70" i="1"/>
  <c r="I72" i="1"/>
  <c r="I79" i="1"/>
  <c r="I77" i="1"/>
  <c r="I81" i="1"/>
  <c r="I84" i="1"/>
  <c r="I56" i="1"/>
  <c r="I85" i="1"/>
  <c r="I89" i="1"/>
  <c r="H65" i="1"/>
  <c r="H67" i="1"/>
  <c r="I78" i="1"/>
  <c r="I80" i="1"/>
  <c r="I82" i="1"/>
  <c r="I86" i="1"/>
  <c r="I90" i="1"/>
  <c r="I92" i="1"/>
  <c r="I88" i="1"/>
  <c r="I91" i="1"/>
  <c r="I87" i="1"/>
  <c r="AF92" i="1"/>
  <c r="AF117" i="1"/>
  <c r="AF97" i="1"/>
  <c r="AF99" i="1"/>
  <c r="AF94" i="1"/>
  <c r="AF95" i="1"/>
  <c r="AF104" i="1"/>
  <c r="AF96" i="1"/>
  <c r="AF93" i="1"/>
  <c r="AF103" i="1"/>
  <c r="AF116" i="1"/>
  <c r="AF112" i="1"/>
  <c r="AF107" i="1"/>
  <c r="AF109" i="1"/>
  <c r="AF114" i="1"/>
  <c r="AF108" i="1"/>
  <c r="AF113" i="1"/>
  <c r="AF91" i="1"/>
  <c r="AF111" i="1"/>
  <c r="AF98" i="1"/>
  <c r="AF105" i="1"/>
  <c r="AF118" i="1"/>
  <c r="AF83" i="1"/>
  <c r="AF30" i="1"/>
  <c r="AF28" i="1"/>
  <c r="AF40" i="1"/>
  <c r="AF33" i="1"/>
  <c r="AF36" i="1"/>
  <c r="AF27" i="1"/>
  <c r="AF39" i="1"/>
  <c r="AF35" i="1"/>
  <c r="AF26" i="1"/>
  <c r="AF34" i="1"/>
  <c r="AF25" i="1"/>
  <c r="T98" i="1"/>
  <c r="T96" i="1"/>
  <c r="T106" i="1"/>
  <c r="T104" i="1"/>
  <c r="T105" i="1"/>
  <c r="T102" i="1"/>
  <c r="T112" i="1"/>
  <c r="T108" i="1"/>
  <c r="T111" i="1"/>
  <c r="T107" i="1"/>
  <c r="T101" i="1"/>
  <c r="T97" i="1"/>
  <c r="T100" i="1"/>
  <c r="H60" i="1"/>
  <c r="H62" i="1"/>
  <c r="H69" i="1"/>
  <c r="H29" i="1"/>
  <c r="H42" i="1"/>
  <c r="H38" i="1"/>
  <c r="H49" i="1"/>
  <c r="H37" i="1"/>
  <c r="H58" i="1"/>
  <c r="H71" i="1"/>
  <c r="H41" i="1"/>
  <c r="H52" i="1"/>
  <c r="H48" i="1"/>
  <c r="H46" i="1"/>
  <c r="H64" i="1"/>
  <c r="T29" i="1"/>
  <c r="T26" i="1"/>
  <c r="T28" i="1"/>
  <c r="T30" i="1"/>
  <c r="T32" i="1"/>
  <c r="H40" i="1"/>
  <c r="H36" i="1"/>
  <c r="H51" i="1"/>
  <c r="T25" i="1"/>
  <c r="T31" i="1"/>
  <c r="H50" i="1"/>
  <c r="H59" i="1"/>
  <c r="H72" i="1"/>
  <c r="H68" i="1"/>
  <c r="H44" i="1"/>
  <c r="H45" i="1"/>
  <c r="T24" i="1"/>
  <c r="H47" i="1"/>
  <c r="H56" i="1"/>
  <c r="T27" i="1"/>
  <c r="H61" i="1"/>
  <c r="H70" i="1"/>
  <c r="H66" i="1"/>
  <c r="H32" i="1"/>
  <c r="H30" i="1"/>
  <c r="H28" i="1"/>
  <c r="H31" i="1"/>
  <c r="H27" i="1"/>
  <c r="H25" i="1"/>
  <c r="H26" i="1"/>
  <c r="AC10" i="1" l="1"/>
  <c r="AH10" i="1" s="1"/>
  <c r="AC7" i="1"/>
  <c r="AH7" i="1" s="1"/>
  <c r="AC6" i="1"/>
  <c r="AH6" i="1" s="1"/>
  <c r="AC5" i="1"/>
  <c r="AH5" i="1" s="1"/>
  <c r="AC9" i="1"/>
  <c r="AC12" i="1"/>
  <c r="AH12" i="1" s="1"/>
  <c r="AC19" i="1"/>
  <c r="AH19" i="1" s="1"/>
  <c r="AC14" i="1"/>
  <c r="AH14" i="1" s="1"/>
  <c r="AC16" i="1"/>
  <c r="AH16" i="1" s="1"/>
  <c r="AC20" i="1"/>
  <c r="AH20" i="1" s="1"/>
  <c r="AC15" i="1"/>
  <c r="AH15" i="1" s="1"/>
  <c r="AC18" i="1"/>
  <c r="AH18" i="1" s="1"/>
  <c r="AC17" i="1"/>
  <c r="AH17" i="1" s="1"/>
  <c r="AC13" i="1"/>
  <c r="AC8" i="1"/>
  <c r="AH8" i="1" s="1"/>
  <c r="AH13" i="1" l="1"/>
  <c r="AF13" i="1" s="1"/>
  <c r="AH9" i="1"/>
  <c r="AF9" i="1" s="1"/>
  <c r="AF10" i="1" l="1"/>
  <c r="AF6" i="1"/>
  <c r="AF19" i="1"/>
  <c r="AF12" i="1"/>
  <c r="AF17" i="1"/>
  <c r="AF5" i="1"/>
  <c r="AF7" i="1"/>
  <c r="AF15" i="1"/>
  <c r="AF16" i="1"/>
  <c r="AF20" i="1"/>
  <c r="AF14" i="1"/>
  <c r="AF18" i="1"/>
  <c r="AF8" i="1"/>
</calcChain>
</file>

<file path=xl/sharedStrings.xml><?xml version="1.0" encoding="utf-8"?>
<sst xmlns="http://schemas.openxmlformats.org/spreadsheetml/2006/main" count="1698" uniqueCount="98">
  <si>
    <t>Methods</t>
  </si>
  <si>
    <t>n</t>
  </si>
  <si>
    <t>value</t>
  </si>
  <si>
    <t>sd</t>
  </si>
  <si>
    <t>se</t>
  </si>
  <si>
    <t>ci</t>
  </si>
  <si>
    <t>rank_sd</t>
  </si>
  <si>
    <t>rank_value</t>
  </si>
  <si>
    <t>RACE-3</t>
  </si>
  <si>
    <t>mPCR-1</t>
  </si>
  <si>
    <t>RACE-4</t>
  </si>
  <si>
    <t>mPCR-3</t>
  </si>
  <si>
    <t>RACE-2_U</t>
  </si>
  <si>
    <t>mPCR-2</t>
  </si>
  <si>
    <t>RACE-1_U</t>
  </si>
  <si>
    <t>RACE-2</t>
  </si>
  <si>
    <t>RACE-1</t>
  </si>
  <si>
    <t>chain</t>
  </si>
  <si>
    <t>TRB</t>
  </si>
  <si>
    <t>TRA</t>
  </si>
  <si>
    <t>RACE-5</t>
  </si>
  <si>
    <t>Replicability</t>
  </si>
  <si>
    <t>Reliability</t>
  </si>
  <si>
    <t>na</t>
  </si>
  <si>
    <t>Sensitivity</t>
  </si>
  <si>
    <t>Supplementary Fig.2a Clonotypes/TCR sequences</t>
  </si>
  <si>
    <t>Fig,1d Replicability</t>
  </si>
  <si>
    <t>Fig,1d Reproducibility</t>
  </si>
  <si>
    <t>Fig,4c Number of clonotypes shared by all/Total number of clonotypes</t>
  </si>
  <si>
    <t>Fig,2c</t>
  </si>
  <si>
    <t>Fig,2b</t>
  </si>
  <si>
    <t>Fig,3b Single</t>
  </si>
  <si>
    <t>Fig,4b</t>
  </si>
  <si>
    <t>Fig,5b Fraction --&gt; Not seen (0)</t>
  </si>
  <si>
    <t>Fig,3b Pool</t>
  </si>
  <si>
    <t>Fig,5a</t>
  </si>
  <si>
    <t>Fig,5b Proportion --&gt; Not seen (0)</t>
  </si>
  <si>
    <t>Fig,4c Mean standard deviation</t>
  </si>
  <si>
    <t>Fig,5b Fraction --&gt; Seen by all (9)</t>
  </si>
  <si>
    <t>Fig,5b Proportion --&gt; Seen by all (9)</t>
  </si>
  <si>
    <t>Value_RoundSup</t>
  </si>
  <si>
    <t>SD_round_Sup</t>
  </si>
  <si>
    <t>rank_valueRound</t>
  </si>
  <si>
    <t>rank_sdround</t>
  </si>
  <si>
    <t>Fig,4c Mean frequency of the lowest clones shared by all</t>
  </si>
  <si>
    <t>unique_clonotypes</t>
  </si>
  <si>
    <t>Supplementary Fig,5c Diversity Renyi alpha = 1 (exp(Shannon entropy))</t>
  </si>
  <si>
    <t>value (10e5)</t>
  </si>
  <si>
    <t>Fig.1e</t>
  </si>
  <si>
    <t>Fig.2c</t>
  </si>
  <si>
    <t>Fig.3b Single</t>
  </si>
  <si>
    <t>Fig.3b Pool</t>
  </si>
  <si>
    <t>Fig.4c</t>
  </si>
  <si>
    <t xml:space="preserve">the ability to reproduce the results in replicates of the same method </t>
  </si>
  <si>
    <t>R2 score</t>
  </si>
  <si>
    <t>MH score</t>
  </si>
  <si>
    <t>Score</t>
  </si>
  <si>
    <t>Average Rank Score</t>
  </si>
  <si>
    <t>Average Round Rank Score</t>
  </si>
  <si>
    <t>NA</t>
  </si>
  <si>
    <t>Fig.2b</t>
  </si>
  <si>
    <t>Fig.4b</t>
  </si>
  <si>
    <t>Fig.5a</t>
  </si>
  <si>
    <t>Fig.5b</t>
  </si>
  <si>
    <t>the ability of each methods to capture trustworthy clonotypes</t>
  </si>
  <si>
    <t>Reproducibility</t>
  </si>
  <si>
    <t>R2 mean</t>
  </si>
  <si>
    <t>Fraction (not seen)</t>
  </si>
  <si>
    <t>Fraction (seen by all)</t>
  </si>
  <si>
    <t>Proportion (not seen)</t>
  </si>
  <si>
    <t>Proportion (seen by all)</t>
  </si>
  <si>
    <t xml:space="preserve">Supplementary 2 </t>
  </si>
  <si>
    <t xml:space="preserve">Supplementary Fig,5c </t>
  </si>
  <si>
    <t>the ability to detecte clones</t>
  </si>
  <si>
    <t>Number of clonotypes shared by all/
Total number of clonotypes</t>
  </si>
  <si>
    <t>Mean frequency of the lowest clones shared by all</t>
  </si>
  <si>
    <t>Number of sequences per clonotypes
(Clonotypes/TCR sequences)</t>
  </si>
  <si>
    <t>Diversity Renyi alpha = 1
(Shannon entropy)</t>
  </si>
  <si>
    <t>TR chain</t>
  </si>
  <si>
    <t>Method</t>
  </si>
  <si>
    <t>Cost per sample</t>
  </si>
  <si>
    <t>Controls &amp; standards</t>
  </si>
  <si>
    <t>Format type</t>
  </si>
  <si>
    <t>fastq data availability</t>
  </si>
  <si>
    <t>~230</t>
  </si>
  <si>
    <t>-</t>
  </si>
  <si>
    <t>lab protocol</t>
  </si>
  <si>
    <t>YES</t>
  </si>
  <si>
    <t>UMI</t>
  </si>
  <si>
    <t>230-280</t>
  </si>
  <si>
    <t>service or kit</t>
  </si>
  <si>
    <t>~150</t>
  </si>
  <si>
    <t>kit</t>
  </si>
  <si>
    <t>~300</t>
  </si>
  <si>
    <t>~350-550*</t>
  </si>
  <si>
    <t>synthetic TCRs</t>
  </si>
  <si>
    <t>NO</t>
  </si>
  <si>
    <t>~25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</si>
</sst>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"/>
  </numFmts>
  <fonts count="11">
    <font>
      <sz val="12"/>
      <color theme="1"/>
      <name val="Calibri"/>
      <family val="2"/>
      <scheme val="minor"/>
    </font>
    <font>
      <sz val="11"/>
      <color theme="1"/>
      <name val="Lucida Grande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Lucida Grande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4"/>
      <color theme="2" tint="-0.499984740745262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8" xfId="0" applyFill="1" applyBorder="1"/>
    <xf numFmtId="0" fontId="0" fillId="0" borderId="0" xfId="0" applyFill="1"/>
    <xf numFmtId="0" fontId="0" fillId="0" borderId="0" xfId="0" applyFill="1" applyBorder="1"/>
    <xf numFmtId="0" fontId="0" fillId="2" borderId="0" xfId="0" applyFill="1"/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ont="1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6" fillId="2" borderId="1" xfId="0" applyFont="1" applyFill="1" applyBorder="1"/>
    <xf numFmtId="11" fontId="1" fillId="2" borderId="1" xfId="0" applyNumberFormat="1" applyFont="1" applyFill="1" applyBorder="1"/>
    <xf numFmtId="0" fontId="0" fillId="2" borderId="1" xfId="0" applyFont="1" applyFill="1" applyBorder="1" applyAlignment="1">
      <alignment vertical="center" wrapText="1"/>
    </xf>
    <xf numFmtId="0" fontId="6" fillId="0" borderId="9" xfId="0" applyFont="1" applyFill="1" applyBorder="1"/>
    <xf numFmtId="0" fontId="0" fillId="0" borderId="9" xfId="0" applyFill="1" applyBorder="1"/>
    <xf numFmtId="0" fontId="0" fillId="3" borderId="0" xfId="0" applyFill="1"/>
    <xf numFmtId="0" fontId="0" fillId="3" borderId="1" xfId="0" applyFill="1" applyBorder="1"/>
    <xf numFmtId="0" fontId="1" fillId="3" borderId="1" xfId="0" applyFont="1" applyFill="1" applyBorder="1"/>
    <xf numFmtId="0" fontId="0" fillId="3" borderId="1" xfId="0" applyFont="1" applyFill="1" applyBorder="1"/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6" fillId="3" borderId="1" xfId="0" applyFont="1" applyFill="1" applyBorder="1"/>
    <xf numFmtId="0" fontId="1" fillId="3" borderId="0" xfId="0" applyFont="1" applyFill="1" applyBorder="1"/>
    <xf numFmtId="0" fontId="0" fillId="3" borderId="0" xfId="0" applyFont="1" applyFill="1" applyBorder="1"/>
    <xf numFmtId="0" fontId="6" fillId="2" borderId="1" xfId="0" applyFont="1" applyFill="1" applyBorder="1" applyAlignment="1">
      <alignment vertical="center" wrapText="1"/>
    </xf>
    <xf numFmtId="0" fontId="0" fillId="0" borderId="8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9" xfId="0" applyFill="1" applyBorder="1"/>
    <xf numFmtId="0" fontId="6" fillId="0" borderId="0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0" fillId="0" borderId="9" xfId="0" applyFill="1" applyBorder="1" applyAlignment="1">
      <alignment wrapText="1"/>
    </xf>
    <xf numFmtId="0" fontId="0" fillId="0" borderId="11" xfId="0" applyFill="1" applyBorder="1"/>
    <xf numFmtId="0" fontId="6" fillId="3" borderId="1" xfId="0" applyFont="1" applyFill="1" applyBorder="1" applyAlignment="1">
      <alignment wrapText="1"/>
    </xf>
    <xf numFmtId="0" fontId="0" fillId="4" borderId="0" xfId="0" applyFill="1"/>
    <xf numFmtId="0" fontId="0" fillId="4" borderId="1" xfId="0" applyFill="1" applyBorder="1"/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6" fillId="4" borderId="1" xfId="0" applyFont="1" applyFill="1" applyBorder="1"/>
    <xf numFmtId="0" fontId="0" fillId="4" borderId="3" xfId="0" applyFill="1" applyBorder="1"/>
    <xf numFmtId="0" fontId="1" fillId="4" borderId="3" xfId="0" applyFont="1" applyFill="1" applyBorder="1"/>
    <xf numFmtId="0" fontId="1" fillId="4" borderId="0" xfId="0" applyFont="1" applyFill="1"/>
    <xf numFmtId="0" fontId="4" fillId="4" borderId="0" xfId="0" applyFont="1" applyFill="1"/>
    <xf numFmtId="0" fontId="4" fillId="4" borderId="6" xfId="0" applyFont="1" applyFill="1" applyBorder="1"/>
    <xf numFmtId="0" fontId="4" fillId="4" borderId="7" xfId="0" applyFont="1" applyFill="1" applyBorder="1"/>
    <xf numFmtId="0" fontId="5" fillId="4" borderId="1" xfId="0" applyFont="1" applyFill="1" applyBorder="1" applyAlignment="1">
      <alignment vertical="center"/>
    </xf>
    <xf numFmtId="0" fontId="0" fillId="4" borderId="6" xfId="0" applyFill="1" applyBorder="1"/>
    <xf numFmtId="0" fontId="5" fillId="4" borderId="6" xfId="0" applyFont="1" applyFill="1" applyBorder="1" applyAlignment="1">
      <alignment vertical="center"/>
    </xf>
    <xf numFmtId="0" fontId="4" fillId="4" borderId="1" xfId="0" applyFont="1" applyFill="1" applyBorder="1"/>
    <xf numFmtId="164" fontId="0" fillId="4" borderId="1" xfId="0" applyNumberFormat="1" applyFill="1" applyBorder="1"/>
    <xf numFmtId="0" fontId="0" fillId="4" borderId="1" xfId="0" applyFill="1" applyBorder="1" applyAlignment="1">
      <alignment wrapText="1"/>
    </xf>
    <xf numFmtId="165" fontId="0" fillId="4" borderId="1" xfId="0" applyNumberFormat="1" applyFill="1" applyBorder="1"/>
    <xf numFmtId="0" fontId="0" fillId="4" borderId="1" xfId="0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Font="1" applyBorder="1"/>
    <xf numFmtId="0" fontId="0" fillId="0" borderId="1" xfId="0" applyBorder="1"/>
    <xf numFmtId="2" fontId="0" fillId="0" borderId="1" xfId="0" applyNumberFormat="1" applyFont="1" applyBorder="1"/>
    <xf numFmtId="2" fontId="6" fillId="0" borderId="1" xfId="0" applyNumberFormat="1" applyFont="1" applyBorder="1"/>
    <xf numFmtId="165" fontId="0" fillId="0" borderId="0" xfId="0" applyNumberFormat="1"/>
    <xf numFmtId="0" fontId="0" fillId="5" borderId="1" xfId="0" applyFill="1" applyBorder="1" applyAlignment="1">
      <alignment horizontal="center" vertical="center"/>
    </xf>
    <xf numFmtId="0" fontId="0" fillId="5" borderId="1" xfId="0" applyFont="1" applyFill="1" applyBorder="1"/>
    <xf numFmtId="0" fontId="0" fillId="5" borderId="1" xfId="0" applyFill="1" applyBorder="1"/>
    <xf numFmtId="2" fontId="0" fillId="5" borderId="1" xfId="0" applyNumberFormat="1" applyFont="1" applyFill="1" applyBorder="1"/>
    <xf numFmtId="2" fontId="6" fillId="5" borderId="1" xfId="0" applyNumberFormat="1" applyFon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4" fillId="0" borderId="1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1" fontId="8" fillId="0" borderId="13" xfId="0" applyNumberFormat="1" applyFont="1" applyBorder="1" applyAlignment="1">
      <alignment horizontal="left" vertical="center"/>
    </xf>
    <xf numFmtId="0" fontId="0" fillId="0" borderId="13" xfId="0" applyBorder="1"/>
    <xf numFmtId="0" fontId="9" fillId="0" borderId="13" xfId="0" quotePrefix="1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6" fillId="0" borderId="0" xfId="0" applyFont="1" applyBorder="1" applyAlignment="1">
      <alignment horizontal="left" vertical="center"/>
    </xf>
    <xf numFmtId="1" fontId="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6" fillId="0" borderId="12" xfId="0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left" vertical="center"/>
    </xf>
    <xf numFmtId="0" fontId="0" fillId="0" borderId="12" xfId="0" applyBorder="1"/>
    <xf numFmtId="0" fontId="0" fillId="0" borderId="12" xfId="0" quotePrefix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0" xfId="0" applyFont="1" applyFill="1" applyBorder="1" applyAlignment="1">
      <alignment horizontal="left" vertical="center"/>
    </xf>
    <xf numFmtId="0" fontId="6" fillId="0" borderId="0" xfId="0" applyFont="1"/>
    <xf numFmtId="0" fontId="6" fillId="4" borderId="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Medium7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trebasse.transimmunom.org\Users\EMF\Desktop\i3%20temp\Publication\i3_submitted\PBA_RepSeqComp\Soumission_v3\20200503\Barennes_Supplementaryfile_Table1_Raw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"/>
    </sheetNames>
    <sheetDataSet>
      <sheetData sheetId="0">
        <row r="4">
          <cell r="H4">
            <v>7</v>
          </cell>
          <cell r="T4">
            <v>5</v>
          </cell>
          <cell r="AF4">
            <v>3</v>
          </cell>
        </row>
        <row r="5">
          <cell r="H5">
            <v>3</v>
          </cell>
          <cell r="T5">
            <v>7</v>
          </cell>
          <cell r="AF5">
            <v>3</v>
          </cell>
        </row>
        <row r="6">
          <cell r="H6">
            <v>5</v>
          </cell>
          <cell r="T6">
            <v>3</v>
          </cell>
          <cell r="AF6">
            <v>3</v>
          </cell>
        </row>
        <row r="7">
          <cell r="H7">
            <v>4</v>
          </cell>
          <cell r="T7">
            <v>4</v>
          </cell>
          <cell r="AF7">
            <v>3</v>
          </cell>
        </row>
        <row r="8">
          <cell r="H8">
            <v>1</v>
          </cell>
          <cell r="T8">
            <v>2</v>
          </cell>
          <cell r="AF8">
            <v>1</v>
          </cell>
        </row>
        <row r="9">
          <cell r="H9">
            <v>6</v>
          </cell>
          <cell r="T9">
            <v>6</v>
          </cell>
          <cell r="AF9">
            <v>3</v>
          </cell>
        </row>
        <row r="10">
          <cell r="H10">
            <v>2</v>
          </cell>
          <cell r="T10">
            <v>1</v>
          </cell>
          <cell r="AF10">
            <v>1</v>
          </cell>
        </row>
        <row r="12">
          <cell r="H12">
            <v>1</v>
          </cell>
          <cell r="T12">
            <v>7</v>
          </cell>
          <cell r="AF12">
            <v>2</v>
          </cell>
        </row>
        <row r="13">
          <cell r="H13">
            <v>9</v>
          </cell>
          <cell r="T13">
            <v>9</v>
          </cell>
          <cell r="AF13">
            <v>2</v>
          </cell>
        </row>
        <row r="14">
          <cell r="H14">
            <v>5</v>
          </cell>
          <cell r="T14">
            <v>8</v>
          </cell>
          <cell r="AF14">
            <v>2</v>
          </cell>
        </row>
        <row r="15">
          <cell r="H15">
            <v>7</v>
          </cell>
          <cell r="T15">
            <v>6</v>
          </cell>
          <cell r="AF15">
            <v>2</v>
          </cell>
        </row>
        <row r="16">
          <cell r="H16">
            <v>3</v>
          </cell>
          <cell r="T16">
            <v>4</v>
          </cell>
          <cell r="AF16">
            <v>2</v>
          </cell>
        </row>
        <row r="17">
          <cell r="H17">
            <v>8</v>
          </cell>
          <cell r="T17">
            <v>5</v>
          </cell>
          <cell r="AF17">
            <v>2</v>
          </cell>
        </row>
        <row r="18">
          <cell r="H18">
            <v>6</v>
          </cell>
          <cell r="T18">
            <v>3</v>
          </cell>
          <cell r="AF18">
            <v>2</v>
          </cell>
        </row>
        <row r="19">
          <cell r="H19">
            <v>2</v>
          </cell>
          <cell r="T19">
            <v>1</v>
          </cell>
          <cell r="AF19">
            <v>1</v>
          </cell>
        </row>
        <row r="20">
          <cell r="H20">
            <v>4</v>
          </cell>
          <cell r="T20">
            <v>2</v>
          </cell>
          <cell r="AF20">
            <v>2</v>
          </cell>
        </row>
        <row r="24">
          <cell r="H24">
            <v>1</v>
          </cell>
          <cell r="I24">
            <v>1</v>
          </cell>
          <cell r="T24">
            <v>1</v>
          </cell>
          <cell r="U24">
            <v>1</v>
          </cell>
          <cell r="AF24">
            <v>3</v>
          </cell>
        </row>
        <row r="25">
          <cell r="H25">
            <v>5</v>
          </cell>
          <cell r="I25">
            <v>1</v>
          </cell>
          <cell r="T25">
            <v>3</v>
          </cell>
          <cell r="U25">
            <v>2</v>
          </cell>
          <cell r="AF25">
            <v>6</v>
          </cell>
        </row>
        <row r="26">
          <cell r="H26">
            <v>1</v>
          </cell>
          <cell r="I26">
            <v>1</v>
          </cell>
          <cell r="T26">
            <v>9</v>
          </cell>
          <cell r="U26">
            <v>7</v>
          </cell>
          <cell r="AF26">
            <v>5</v>
          </cell>
        </row>
        <row r="27">
          <cell r="H27">
            <v>5</v>
          </cell>
          <cell r="I27">
            <v>7</v>
          </cell>
          <cell r="T27">
            <v>8</v>
          </cell>
          <cell r="U27">
            <v>9</v>
          </cell>
          <cell r="AF27">
            <v>7</v>
          </cell>
        </row>
        <row r="28">
          <cell r="H28">
            <v>5</v>
          </cell>
          <cell r="I28">
            <v>7</v>
          </cell>
          <cell r="T28">
            <v>7</v>
          </cell>
          <cell r="U28">
            <v>8</v>
          </cell>
          <cell r="AF28">
            <v>1</v>
          </cell>
        </row>
        <row r="29">
          <cell r="H29">
            <v>5</v>
          </cell>
          <cell r="I29">
            <v>7</v>
          </cell>
          <cell r="T29">
            <v>4</v>
          </cell>
          <cell r="U29">
            <v>2</v>
          </cell>
          <cell r="AF29">
            <v>4</v>
          </cell>
        </row>
        <row r="30">
          <cell r="H30">
            <v>5</v>
          </cell>
          <cell r="I30">
            <v>1</v>
          </cell>
          <cell r="T30">
            <v>4</v>
          </cell>
          <cell r="U30">
            <v>5</v>
          </cell>
          <cell r="AF30">
            <v>2</v>
          </cell>
        </row>
        <row r="31">
          <cell r="H31">
            <v>1</v>
          </cell>
          <cell r="I31">
            <v>1</v>
          </cell>
          <cell r="T31">
            <v>2</v>
          </cell>
          <cell r="U31">
            <v>2</v>
          </cell>
        </row>
        <row r="32">
          <cell r="H32">
            <v>1</v>
          </cell>
          <cell r="I32">
            <v>1</v>
          </cell>
          <cell r="T32">
            <v>6</v>
          </cell>
          <cell r="U32">
            <v>5</v>
          </cell>
          <cell r="AF32">
            <v>2</v>
          </cell>
        </row>
        <row r="33">
          <cell r="AF33">
            <v>6</v>
          </cell>
        </row>
        <row r="34">
          <cell r="AF34">
            <v>1</v>
          </cell>
        </row>
        <row r="35">
          <cell r="AF35">
            <v>4</v>
          </cell>
        </row>
        <row r="36">
          <cell r="H36">
            <v>4</v>
          </cell>
          <cell r="I36">
            <v>7</v>
          </cell>
          <cell r="T36">
            <v>2</v>
          </cell>
          <cell r="U36">
            <v>6</v>
          </cell>
          <cell r="AF36">
            <v>6</v>
          </cell>
        </row>
        <row r="37">
          <cell r="H37">
            <v>3</v>
          </cell>
          <cell r="I37">
            <v>3</v>
          </cell>
          <cell r="T37">
            <v>6</v>
          </cell>
          <cell r="U37">
            <v>4</v>
          </cell>
          <cell r="AF37">
            <v>8</v>
          </cell>
        </row>
        <row r="38">
          <cell r="H38">
            <v>6</v>
          </cell>
          <cell r="I38">
            <v>5</v>
          </cell>
          <cell r="T38">
            <v>5</v>
          </cell>
          <cell r="U38">
            <v>2</v>
          </cell>
          <cell r="AF38">
            <v>9</v>
          </cell>
        </row>
        <row r="39">
          <cell r="H39">
            <v>4</v>
          </cell>
          <cell r="I39">
            <v>5</v>
          </cell>
          <cell r="T39">
            <v>3</v>
          </cell>
          <cell r="U39">
            <v>4</v>
          </cell>
          <cell r="AF39">
            <v>2</v>
          </cell>
        </row>
        <row r="40">
          <cell r="H40">
            <v>1</v>
          </cell>
          <cell r="I40">
            <v>3</v>
          </cell>
          <cell r="T40">
            <v>1</v>
          </cell>
          <cell r="U40">
            <v>2</v>
          </cell>
          <cell r="AF40">
            <v>4</v>
          </cell>
        </row>
        <row r="41">
          <cell r="H41">
            <v>6</v>
          </cell>
          <cell r="I41">
            <v>2</v>
          </cell>
          <cell r="T41">
            <v>7</v>
          </cell>
          <cell r="U41">
            <v>7</v>
          </cell>
        </row>
        <row r="42">
          <cell r="H42">
            <v>2</v>
          </cell>
          <cell r="I42">
            <v>1</v>
          </cell>
          <cell r="T42">
            <v>3</v>
          </cell>
          <cell r="U42">
            <v>1</v>
          </cell>
        </row>
        <row r="43">
          <cell r="AF43">
            <v>4</v>
          </cell>
        </row>
        <row r="44">
          <cell r="H44">
            <v>8</v>
          </cell>
          <cell r="I44">
            <v>5</v>
          </cell>
          <cell r="T44">
            <v>1</v>
          </cell>
          <cell r="U44">
            <v>2</v>
          </cell>
          <cell r="AF44">
            <v>7</v>
          </cell>
        </row>
        <row r="45">
          <cell r="H45">
            <v>2</v>
          </cell>
          <cell r="I45">
            <v>7</v>
          </cell>
          <cell r="T45">
            <v>8</v>
          </cell>
          <cell r="U45">
            <v>2</v>
          </cell>
          <cell r="AF45">
            <v>3</v>
          </cell>
        </row>
        <row r="46">
          <cell r="H46">
            <v>9</v>
          </cell>
          <cell r="I46">
            <v>3</v>
          </cell>
          <cell r="T46">
            <v>2</v>
          </cell>
          <cell r="U46">
            <v>9</v>
          </cell>
          <cell r="AF46">
            <v>5</v>
          </cell>
        </row>
        <row r="47">
          <cell r="H47">
            <v>4</v>
          </cell>
          <cell r="I47">
            <v>9</v>
          </cell>
          <cell r="T47">
            <v>7</v>
          </cell>
          <cell r="U47">
            <v>2</v>
          </cell>
          <cell r="AF47">
            <v>1</v>
          </cell>
        </row>
        <row r="48">
          <cell r="H48">
            <v>3</v>
          </cell>
          <cell r="I48">
            <v>3</v>
          </cell>
          <cell r="T48">
            <v>9</v>
          </cell>
          <cell r="U48">
            <v>2</v>
          </cell>
          <cell r="AF48">
            <v>5</v>
          </cell>
        </row>
        <row r="49">
          <cell r="H49">
            <v>4</v>
          </cell>
          <cell r="I49">
            <v>5</v>
          </cell>
          <cell r="T49">
            <v>2</v>
          </cell>
          <cell r="U49">
            <v>8</v>
          </cell>
          <cell r="AF49">
            <v>1</v>
          </cell>
        </row>
        <row r="50">
          <cell r="H50">
            <v>7</v>
          </cell>
          <cell r="I50">
            <v>7</v>
          </cell>
          <cell r="T50">
            <v>4</v>
          </cell>
          <cell r="U50">
            <v>2</v>
          </cell>
        </row>
        <row r="51">
          <cell r="H51">
            <v>1</v>
          </cell>
          <cell r="I51">
            <v>1</v>
          </cell>
          <cell r="T51">
            <v>5</v>
          </cell>
          <cell r="U51">
            <v>1</v>
          </cell>
          <cell r="AF51">
            <v>3</v>
          </cell>
        </row>
        <row r="52">
          <cell r="H52">
            <v>4</v>
          </cell>
          <cell r="I52">
            <v>2</v>
          </cell>
          <cell r="T52">
            <v>5</v>
          </cell>
          <cell r="U52">
            <v>2</v>
          </cell>
          <cell r="AF52">
            <v>9</v>
          </cell>
        </row>
        <row r="53">
          <cell r="AF53">
            <v>2</v>
          </cell>
        </row>
        <row r="54">
          <cell r="AF54">
            <v>3</v>
          </cell>
        </row>
        <row r="55">
          <cell r="AF55">
            <v>7</v>
          </cell>
        </row>
        <row r="56">
          <cell r="H56">
            <v>7</v>
          </cell>
          <cell r="I56">
            <v>7</v>
          </cell>
          <cell r="T56">
            <v>3</v>
          </cell>
          <cell r="U56">
            <v>4</v>
          </cell>
          <cell r="AF56">
            <v>6</v>
          </cell>
        </row>
        <row r="57">
          <cell r="H57">
            <v>3</v>
          </cell>
          <cell r="I57">
            <v>2</v>
          </cell>
          <cell r="T57">
            <v>5</v>
          </cell>
          <cell r="U57">
            <v>3</v>
          </cell>
          <cell r="AF57">
            <v>8</v>
          </cell>
        </row>
        <row r="58">
          <cell r="H58">
            <v>5</v>
          </cell>
          <cell r="I58">
            <v>3</v>
          </cell>
          <cell r="T58">
            <v>4</v>
          </cell>
          <cell r="U58">
            <v>5</v>
          </cell>
          <cell r="AF58">
            <v>1</v>
          </cell>
        </row>
        <row r="59">
          <cell r="H59">
            <v>4</v>
          </cell>
          <cell r="I59">
            <v>3</v>
          </cell>
          <cell r="T59">
            <v>5</v>
          </cell>
          <cell r="U59">
            <v>6</v>
          </cell>
          <cell r="AF59">
            <v>5</v>
          </cell>
        </row>
        <row r="60">
          <cell r="H60">
            <v>2</v>
          </cell>
          <cell r="I60">
            <v>6</v>
          </cell>
          <cell r="T60">
            <v>1</v>
          </cell>
          <cell r="U60">
            <v>2</v>
          </cell>
        </row>
        <row r="61">
          <cell r="H61">
            <v>6</v>
          </cell>
          <cell r="I61">
            <v>3</v>
          </cell>
          <cell r="T61">
            <v>7</v>
          </cell>
          <cell r="U61">
            <v>1</v>
          </cell>
        </row>
        <row r="62">
          <cell r="H62">
            <v>1</v>
          </cell>
          <cell r="I62">
            <v>1</v>
          </cell>
          <cell r="T62">
            <v>2</v>
          </cell>
          <cell r="U62">
            <v>6</v>
          </cell>
        </row>
        <row r="63">
          <cell r="AF63">
            <v>3</v>
          </cell>
        </row>
        <row r="64">
          <cell r="H64">
            <v>8</v>
          </cell>
          <cell r="I64">
            <v>1</v>
          </cell>
          <cell r="T64">
            <v>2</v>
          </cell>
          <cell r="U64">
            <v>2</v>
          </cell>
          <cell r="AF64">
            <v>7</v>
          </cell>
        </row>
        <row r="65">
          <cell r="H65">
            <v>2</v>
          </cell>
          <cell r="I65">
            <v>8</v>
          </cell>
          <cell r="T65">
            <v>9</v>
          </cell>
          <cell r="U65">
            <v>3</v>
          </cell>
          <cell r="AF65">
            <v>4</v>
          </cell>
        </row>
        <row r="66">
          <cell r="H66">
            <v>9</v>
          </cell>
          <cell r="I66">
            <v>5</v>
          </cell>
          <cell r="T66">
            <v>3</v>
          </cell>
          <cell r="U66">
            <v>5</v>
          </cell>
          <cell r="AF66">
            <v>6</v>
          </cell>
        </row>
        <row r="67">
          <cell r="H67">
            <v>4</v>
          </cell>
          <cell r="I67">
            <v>8</v>
          </cell>
          <cell r="T67">
            <v>4</v>
          </cell>
          <cell r="U67">
            <v>5</v>
          </cell>
          <cell r="AF67">
            <v>1</v>
          </cell>
        </row>
        <row r="68">
          <cell r="H68">
            <v>2</v>
          </cell>
          <cell r="I68">
            <v>1</v>
          </cell>
          <cell r="T68">
            <v>6</v>
          </cell>
          <cell r="U68">
            <v>3</v>
          </cell>
          <cell r="AF68">
            <v>5</v>
          </cell>
        </row>
        <row r="69">
          <cell r="H69">
            <v>6</v>
          </cell>
          <cell r="I69">
            <v>1</v>
          </cell>
          <cell r="T69">
            <v>7</v>
          </cell>
          <cell r="U69">
            <v>8</v>
          </cell>
          <cell r="AF69">
            <v>1</v>
          </cell>
        </row>
        <row r="70">
          <cell r="H70">
            <v>6</v>
          </cell>
          <cell r="I70">
            <v>5</v>
          </cell>
          <cell r="T70">
            <v>8</v>
          </cell>
          <cell r="U70">
            <v>8</v>
          </cell>
        </row>
        <row r="71">
          <cell r="H71">
            <v>1</v>
          </cell>
          <cell r="I71">
            <v>1</v>
          </cell>
          <cell r="T71">
            <v>1</v>
          </cell>
          <cell r="U71">
            <v>5</v>
          </cell>
          <cell r="AF71">
            <v>5</v>
          </cell>
        </row>
        <row r="72">
          <cell r="H72">
            <v>4</v>
          </cell>
          <cell r="I72">
            <v>5</v>
          </cell>
          <cell r="T72">
            <v>5</v>
          </cell>
          <cell r="U72">
            <v>1</v>
          </cell>
          <cell r="AF72">
            <v>9</v>
          </cell>
        </row>
        <row r="73">
          <cell r="AF73">
            <v>2</v>
          </cell>
        </row>
        <row r="74">
          <cell r="AF74">
            <v>2</v>
          </cell>
        </row>
        <row r="75">
          <cell r="AF75">
            <v>7</v>
          </cell>
        </row>
        <row r="76">
          <cell r="H76">
            <v>7</v>
          </cell>
          <cell r="I76">
            <v>7</v>
          </cell>
          <cell r="T76">
            <v>4</v>
          </cell>
          <cell r="AF76">
            <v>6</v>
          </cell>
        </row>
        <row r="77">
          <cell r="H77">
            <v>3</v>
          </cell>
          <cell r="I77">
            <v>5</v>
          </cell>
          <cell r="T77">
            <v>7</v>
          </cell>
          <cell r="AF77">
            <v>7</v>
          </cell>
        </row>
        <row r="78">
          <cell r="H78">
            <v>3</v>
          </cell>
          <cell r="I78">
            <v>5</v>
          </cell>
          <cell r="T78">
            <v>3</v>
          </cell>
          <cell r="AF78">
            <v>1</v>
          </cell>
        </row>
        <row r="79">
          <cell r="H79">
            <v>3</v>
          </cell>
          <cell r="I79">
            <v>3</v>
          </cell>
          <cell r="T79">
            <v>5</v>
          </cell>
          <cell r="AF79">
            <v>4</v>
          </cell>
        </row>
        <row r="80">
          <cell r="H80">
            <v>1</v>
          </cell>
          <cell r="I80">
            <v>1</v>
          </cell>
          <cell r="T80">
            <v>1</v>
          </cell>
        </row>
        <row r="81">
          <cell r="H81">
            <v>3</v>
          </cell>
          <cell r="I81">
            <v>4</v>
          </cell>
          <cell r="T81">
            <v>5</v>
          </cell>
        </row>
        <row r="82">
          <cell r="H82">
            <v>1</v>
          </cell>
          <cell r="I82">
            <v>2</v>
          </cell>
          <cell r="T82">
            <v>1</v>
          </cell>
        </row>
        <row r="83">
          <cell r="AF83">
            <v>6</v>
          </cell>
          <cell r="AG83">
            <v>1</v>
          </cell>
        </row>
        <row r="84">
          <cell r="H84">
            <v>1</v>
          </cell>
          <cell r="I84">
            <v>1</v>
          </cell>
          <cell r="T84">
            <v>3</v>
          </cell>
          <cell r="AF84">
            <v>6</v>
          </cell>
          <cell r="AG84">
            <v>1</v>
          </cell>
        </row>
        <row r="85">
          <cell r="H85">
            <v>7</v>
          </cell>
          <cell r="I85">
            <v>9</v>
          </cell>
          <cell r="T85">
            <v>9</v>
          </cell>
          <cell r="AF85">
            <v>2</v>
          </cell>
          <cell r="AG85">
            <v>7</v>
          </cell>
        </row>
        <row r="86">
          <cell r="H86">
            <v>1</v>
          </cell>
          <cell r="I86">
            <v>7</v>
          </cell>
          <cell r="T86">
            <v>2</v>
          </cell>
          <cell r="AF86">
            <v>3</v>
          </cell>
          <cell r="AG86">
            <v>4</v>
          </cell>
        </row>
        <row r="87">
          <cell r="H87">
            <v>1</v>
          </cell>
          <cell r="I87">
            <v>5</v>
          </cell>
          <cell r="T87">
            <v>3</v>
          </cell>
          <cell r="AF87">
            <v>1</v>
          </cell>
          <cell r="AG87">
            <v>6</v>
          </cell>
        </row>
        <row r="88">
          <cell r="H88">
            <v>1</v>
          </cell>
          <cell r="I88">
            <v>3</v>
          </cell>
          <cell r="T88">
            <v>7</v>
          </cell>
          <cell r="AF88">
            <v>5</v>
          </cell>
          <cell r="AG88">
            <v>1</v>
          </cell>
        </row>
        <row r="89">
          <cell r="H89">
            <v>7</v>
          </cell>
          <cell r="I89">
            <v>8</v>
          </cell>
          <cell r="T89">
            <v>6</v>
          </cell>
          <cell r="AF89">
            <v>4</v>
          </cell>
          <cell r="AG89">
            <v>4</v>
          </cell>
        </row>
        <row r="90">
          <cell r="H90">
            <v>7</v>
          </cell>
          <cell r="I90">
            <v>5</v>
          </cell>
          <cell r="T90">
            <v>8</v>
          </cell>
        </row>
        <row r="91">
          <cell r="H91">
            <v>1</v>
          </cell>
          <cell r="I91">
            <v>2</v>
          </cell>
          <cell r="T91">
            <v>1</v>
          </cell>
          <cell r="AF91">
            <v>1</v>
          </cell>
          <cell r="AG91">
            <v>3</v>
          </cell>
        </row>
        <row r="92">
          <cell r="H92">
            <v>1</v>
          </cell>
          <cell r="I92">
            <v>3</v>
          </cell>
          <cell r="T92">
            <v>5</v>
          </cell>
          <cell r="AF92">
            <v>6</v>
          </cell>
          <cell r="AG92">
            <v>7</v>
          </cell>
        </row>
        <row r="93">
          <cell r="AF93">
            <v>3</v>
          </cell>
          <cell r="AG93">
            <v>3</v>
          </cell>
        </row>
        <row r="94">
          <cell r="AF94">
            <v>8</v>
          </cell>
          <cell r="AG94">
            <v>1</v>
          </cell>
        </row>
        <row r="95">
          <cell r="AF95">
            <v>9</v>
          </cell>
          <cell r="AG95">
            <v>1</v>
          </cell>
        </row>
        <row r="96">
          <cell r="T96">
            <v>3</v>
          </cell>
          <cell r="AF96">
            <v>4</v>
          </cell>
          <cell r="AG96">
            <v>7</v>
          </cell>
        </row>
        <row r="97">
          <cell r="T97">
            <v>3</v>
          </cell>
          <cell r="AF97">
            <v>7</v>
          </cell>
          <cell r="AG97">
            <v>6</v>
          </cell>
        </row>
        <row r="98">
          <cell r="T98">
            <v>3</v>
          </cell>
          <cell r="AF98">
            <v>2</v>
          </cell>
          <cell r="AG98">
            <v>9</v>
          </cell>
        </row>
        <row r="99">
          <cell r="T99">
            <v>3</v>
          </cell>
          <cell r="AF99">
            <v>4</v>
          </cell>
          <cell r="AG99">
            <v>3</v>
          </cell>
        </row>
        <row r="100">
          <cell r="T100">
            <v>1</v>
          </cell>
        </row>
        <row r="101">
          <cell r="T101">
            <v>3</v>
          </cell>
        </row>
        <row r="102">
          <cell r="T102">
            <v>2</v>
          </cell>
        </row>
        <row r="103">
          <cell r="AF103">
            <v>3</v>
          </cell>
          <cell r="AG103">
            <v>5</v>
          </cell>
        </row>
        <row r="104">
          <cell r="T104">
            <v>2</v>
          </cell>
          <cell r="AF104">
            <v>3</v>
          </cell>
          <cell r="AG104">
            <v>3</v>
          </cell>
        </row>
        <row r="105">
          <cell r="T105">
            <v>5</v>
          </cell>
          <cell r="AF105">
            <v>3</v>
          </cell>
          <cell r="AG105">
            <v>6</v>
          </cell>
        </row>
        <row r="106">
          <cell r="T106">
            <v>3</v>
          </cell>
          <cell r="AF106">
            <v>3</v>
          </cell>
          <cell r="AG106">
            <v>7</v>
          </cell>
        </row>
        <row r="107">
          <cell r="T107">
            <v>3</v>
          </cell>
          <cell r="AF107">
            <v>1</v>
          </cell>
          <cell r="AG107">
            <v>1</v>
          </cell>
        </row>
        <row r="108">
          <cell r="T108">
            <v>5</v>
          </cell>
          <cell r="AF108">
            <v>3</v>
          </cell>
          <cell r="AG108">
            <v>1</v>
          </cell>
        </row>
        <row r="109">
          <cell r="T109">
            <v>5</v>
          </cell>
          <cell r="AF109">
            <v>2</v>
          </cell>
          <cell r="AG109">
            <v>3</v>
          </cell>
        </row>
        <row r="110">
          <cell r="T110">
            <v>9</v>
          </cell>
        </row>
        <row r="111">
          <cell r="T111">
            <v>1</v>
          </cell>
          <cell r="AF111">
            <v>1</v>
          </cell>
          <cell r="AG111">
            <v>1</v>
          </cell>
        </row>
        <row r="112">
          <cell r="T112">
            <v>5</v>
          </cell>
          <cell r="AF112">
            <v>5</v>
          </cell>
          <cell r="AG112">
            <v>9</v>
          </cell>
        </row>
        <row r="113">
          <cell r="AF113">
            <v>3</v>
          </cell>
          <cell r="AG113">
            <v>3</v>
          </cell>
        </row>
        <row r="114">
          <cell r="AF114">
            <v>5</v>
          </cell>
          <cell r="AG114">
            <v>5</v>
          </cell>
        </row>
        <row r="115">
          <cell r="AF115">
            <v>3</v>
          </cell>
          <cell r="AG115">
            <v>5</v>
          </cell>
        </row>
        <row r="116">
          <cell r="T116">
            <v>3</v>
          </cell>
          <cell r="AF116">
            <v>5</v>
          </cell>
          <cell r="AG116">
            <v>7</v>
          </cell>
        </row>
        <row r="117">
          <cell r="T117">
            <v>7</v>
          </cell>
          <cell r="AF117">
            <v>5</v>
          </cell>
          <cell r="AG117">
            <v>7</v>
          </cell>
        </row>
        <row r="118">
          <cell r="T118">
            <v>4</v>
          </cell>
          <cell r="AF118">
            <v>2</v>
          </cell>
          <cell r="AG118">
            <v>3</v>
          </cell>
        </row>
        <row r="119">
          <cell r="T119">
            <v>6</v>
          </cell>
          <cell r="AF119">
            <v>5</v>
          </cell>
          <cell r="AG119">
            <v>1</v>
          </cell>
        </row>
        <row r="120">
          <cell r="T120">
            <v>1</v>
          </cell>
        </row>
        <row r="121">
          <cell r="T121">
            <v>5</v>
          </cell>
        </row>
        <row r="122">
          <cell r="T122">
            <v>1</v>
          </cell>
        </row>
        <row r="124">
          <cell r="T124">
            <v>5</v>
          </cell>
        </row>
        <row r="125">
          <cell r="T125">
            <v>9</v>
          </cell>
        </row>
        <row r="126">
          <cell r="T126">
            <v>2</v>
          </cell>
        </row>
        <row r="127">
          <cell r="T127">
            <v>2</v>
          </cell>
        </row>
        <row r="128">
          <cell r="T128">
            <v>7</v>
          </cell>
        </row>
        <row r="129">
          <cell r="T129">
            <v>6</v>
          </cell>
        </row>
        <row r="130">
          <cell r="T130">
            <v>7</v>
          </cell>
        </row>
        <row r="131">
          <cell r="T131">
            <v>1</v>
          </cell>
        </row>
        <row r="132">
          <cell r="T132">
            <v>4</v>
          </cell>
        </row>
        <row r="136">
          <cell r="T136">
            <v>3</v>
          </cell>
        </row>
        <row r="137">
          <cell r="T137">
            <v>3</v>
          </cell>
        </row>
        <row r="138">
          <cell r="T138">
            <v>5</v>
          </cell>
        </row>
        <row r="139">
          <cell r="T139">
            <v>6</v>
          </cell>
        </row>
        <row r="140">
          <cell r="T140">
            <v>1</v>
          </cell>
        </row>
        <row r="141">
          <cell r="T141">
            <v>6</v>
          </cell>
        </row>
        <row r="142">
          <cell r="T142">
            <v>2</v>
          </cell>
        </row>
        <row r="144">
          <cell r="T144">
            <v>2</v>
          </cell>
        </row>
        <row r="145">
          <cell r="T145">
            <v>9</v>
          </cell>
        </row>
        <row r="146">
          <cell r="T146">
            <v>3</v>
          </cell>
        </row>
        <row r="147">
          <cell r="T147">
            <v>4</v>
          </cell>
        </row>
        <row r="148">
          <cell r="T148">
            <v>5</v>
          </cell>
        </row>
        <row r="149">
          <cell r="T149">
            <v>7</v>
          </cell>
        </row>
        <row r="150">
          <cell r="T150">
            <v>8</v>
          </cell>
        </row>
        <row r="151">
          <cell r="T151">
            <v>1</v>
          </cell>
        </row>
        <row r="152">
          <cell r="T152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2"/>
  <sheetViews>
    <sheetView tabSelected="1" topLeftCell="Q95" zoomScale="99" zoomScaleNormal="99" zoomScalePageLayoutView="120" workbookViewId="0">
      <selection sqref="A1:K1"/>
    </sheetView>
  </sheetViews>
  <sheetFormatPr baseColWidth="10" defaultRowHeight="15.5"/>
  <cols>
    <col min="1" max="1" width="27.33203125" style="2" bestFit="1" customWidth="1"/>
    <col min="2" max="6" width="10.6640625" style="2"/>
    <col min="7" max="7" width="14.33203125" style="2" bestFit="1" customWidth="1"/>
    <col min="8" max="8" width="17.4140625" style="2" customWidth="1"/>
    <col min="9" max="9" width="12.9140625" style="2" customWidth="1"/>
    <col min="10" max="10" width="12" style="2" customWidth="1"/>
    <col min="11" max="11" width="9.6640625" style="2" customWidth="1"/>
    <col min="12" max="12" width="3.08203125" style="2" customWidth="1"/>
    <col min="13" max="23" width="10.6640625" style="2"/>
    <col min="24" max="24" width="10.6640625" style="3"/>
    <col min="25" max="27" width="10.6640625" style="2"/>
    <col min="28" max="28" width="16.5" style="2" bestFit="1" customWidth="1"/>
    <col min="29" max="32" width="10.6640625" style="2"/>
    <col min="33" max="33" width="7.9140625" style="2" customWidth="1"/>
    <col min="34" max="34" width="12" style="2" customWidth="1"/>
    <col min="35" max="16384" width="10.6640625" style="2"/>
  </cols>
  <sheetData>
    <row r="1" spans="1:35">
      <c r="A1" s="105" t="s">
        <v>21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M1" s="99" t="s">
        <v>22</v>
      </c>
      <c r="N1" s="99"/>
      <c r="O1" s="99"/>
      <c r="P1" s="99"/>
      <c r="Q1" s="99"/>
      <c r="R1" s="99"/>
      <c r="S1" s="99"/>
      <c r="T1" s="99"/>
      <c r="U1" s="99"/>
      <c r="V1" s="99"/>
      <c r="W1" s="99"/>
      <c r="X1" s="28"/>
      <c r="Y1" s="91" t="s">
        <v>24</v>
      </c>
      <c r="Z1" s="91"/>
      <c r="AA1" s="91"/>
      <c r="AB1" s="91"/>
      <c r="AC1" s="91"/>
      <c r="AD1" s="91"/>
      <c r="AE1" s="91"/>
      <c r="AF1" s="91"/>
      <c r="AG1" s="91"/>
      <c r="AH1" s="91"/>
      <c r="AI1" s="91"/>
    </row>
    <row r="2" spans="1:35">
      <c r="A2" s="106" t="s">
        <v>26</v>
      </c>
      <c r="B2" s="106"/>
      <c r="C2" s="106"/>
      <c r="D2" s="106"/>
      <c r="E2" s="106"/>
      <c r="F2" s="106"/>
      <c r="G2" s="106"/>
      <c r="H2" s="106"/>
      <c r="I2" s="106"/>
      <c r="J2" s="4"/>
      <c r="K2" s="4"/>
      <c r="M2" s="107" t="s">
        <v>27</v>
      </c>
      <c r="N2" s="107"/>
      <c r="O2" s="107"/>
      <c r="P2" s="107"/>
      <c r="Q2" s="107"/>
      <c r="R2" s="107"/>
      <c r="S2" s="107"/>
      <c r="T2" s="107"/>
      <c r="U2" s="107"/>
      <c r="V2" s="15"/>
      <c r="W2" s="15"/>
      <c r="Y2" s="92" t="s">
        <v>28</v>
      </c>
      <c r="Z2" s="91"/>
      <c r="AA2" s="91"/>
      <c r="AB2" s="91"/>
      <c r="AC2" s="91"/>
      <c r="AD2" s="91"/>
      <c r="AE2" s="91"/>
      <c r="AF2" s="91"/>
      <c r="AG2" s="91"/>
      <c r="AH2" s="91"/>
      <c r="AI2" s="33"/>
    </row>
    <row r="3" spans="1:35" ht="31">
      <c r="A3" s="5" t="s">
        <v>0</v>
      </c>
      <c r="B3" s="5" t="s">
        <v>17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10" t="s">
        <v>7</v>
      </c>
      <c r="I3" s="5" t="s">
        <v>6</v>
      </c>
      <c r="J3" s="4"/>
      <c r="K3" s="4"/>
      <c r="M3" s="16" t="s">
        <v>0</v>
      </c>
      <c r="N3" s="16" t="s">
        <v>17</v>
      </c>
      <c r="O3" s="16" t="s">
        <v>1</v>
      </c>
      <c r="P3" s="16" t="s">
        <v>2</v>
      </c>
      <c r="Q3" s="16" t="s">
        <v>3</v>
      </c>
      <c r="R3" s="16" t="s">
        <v>4</v>
      </c>
      <c r="S3" s="16" t="s">
        <v>5</v>
      </c>
      <c r="T3" s="16" t="s">
        <v>7</v>
      </c>
      <c r="U3" s="16" t="s">
        <v>6</v>
      </c>
      <c r="V3" s="15"/>
      <c r="W3" s="15"/>
      <c r="Y3" s="34" t="s">
        <v>0</v>
      </c>
      <c r="Z3" s="34" t="s">
        <v>17</v>
      </c>
      <c r="AA3" s="34" t="s">
        <v>1</v>
      </c>
      <c r="AB3" s="34" t="s">
        <v>45</v>
      </c>
      <c r="AC3" s="34" t="s">
        <v>2</v>
      </c>
      <c r="AD3" s="34" t="s">
        <v>4</v>
      </c>
      <c r="AE3" s="34" t="s">
        <v>5</v>
      </c>
      <c r="AF3" s="35" t="s">
        <v>42</v>
      </c>
      <c r="AG3" s="35" t="s">
        <v>43</v>
      </c>
      <c r="AH3" s="51" t="s">
        <v>40</v>
      </c>
      <c r="AI3" s="33"/>
    </row>
    <row r="4" spans="1:35">
      <c r="A4" s="6" t="s">
        <v>16</v>
      </c>
      <c r="B4" s="6" t="s">
        <v>19</v>
      </c>
      <c r="C4" s="5" t="s">
        <v>23</v>
      </c>
      <c r="D4" s="6"/>
      <c r="E4" s="5" t="s">
        <v>23</v>
      </c>
      <c r="F4" s="5" t="s">
        <v>23</v>
      </c>
      <c r="G4" s="5" t="s">
        <v>23</v>
      </c>
      <c r="H4" s="10">
        <v>7</v>
      </c>
      <c r="I4" s="5" t="s">
        <v>23</v>
      </c>
      <c r="J4" s="4"/>
      <c r="K4" s="4"/>
      <c r="M4" s="17" t="s">
        <v>16</v>
      </c>
      <c r="N4" s="17" t="s">
        <v>19</v>
      </c>
      <c r="O4" s="17" t="s">
        <v>23</v>
      </c>
      <c r="P4" s="16"/>
      <c r="Q4" s="16" t="s">
        <v>23</v>
      </c>
      <c r="R4" s="16" t="s">
        <v>23</v>
      </c>
      <c r="S4" s="16" t="s">
        <v>23</v>
      </c>
      <c r="T4" s="18">
        <v>5</v>
      </c>
      <c r="U4" s="16" t="s">
        <v>23</v>
      </c>
      <c r="V4" s="15"/>
      <c r="W4" s="15"/>
      <c r="Y4" s="36" t="s">
        <v>16</v>
      </c>
      <c r="Z4" s="36" t="s">
        <v>19</v>
      </c>
      <c r="AA4" s="36">
        <v>55</v>
      </c>
      <c r="AB4" s="34">
        <v>65786</v>
      </c>
      <c r="AC4" s="36">
        <f>AA4/AB4</f>
        <v>8.3604414313075733E-4</v>
      </c>
      <c r="AD4" s="36" t="s">
        <v>23</v>
      </c>
      <c r="AE4" s="36" t="s">
        <v>23</v>
      </c>
      <c r="AF4" s="37">
        <f>RANK(AH4,AH$4:AH$10,0)</f>
        <v>3</v>
      </c>
      <c r="AG4" s="37" t="e">
        <f>RANK(AI4,AI$4:AI$20,0)</f>
        <v>#N/A</v>
      </c>
      <c r="AH4" s="34">
        <f>ROUNDUP(AC4,3)</f>
        <v>1E-3</v>
      </c>
      <c r="AI4" s="33"/>
    </row>
    <row r="5" spans="1:35">
      <c r="A5" s="6" t="s">
        <v>14</v>
      </c>
      <c r="B5" s="6" t="s">
        <v>19</v>
      </c>
      <c r="C5" s="5" t="s">
        <v>23</v>
      </c>
      <c r="D5" s="6"/>
      <c r="E5" s="5" t="s">
        <v>23</v>
      </c>
      <c r="F5" s="5" t="s">
        <v>23</v>
      </c>
      <c r="G5" s="5" t="s">
        <v>23</v>
      </c>
      <c r="H5" s="10">
        <v>3</v>
      </c>
      <c r="I5" s="5" t="s">
        <v>23</v>
      </c>
      <c r="J5" s="4"/>
      <c r="K5" s="4"/>
      <c r="M5" s="17" t="s">
        <v>14</v>
      </c>
      <c r="N5" s="17" t="s">
        <v>19</v>
      </c>
      <c r="O5" s="17" t="s">
        <v>23</v>
      </c>
      <c r="P5" s="16"/>
      <c r="Q5" s="16" t="s">
        <v>23</v>
      </c>
      <c r="R5" s="16" t="s">
        <v>23</v>
      </c>
      <c r="S5" s="16" t="s">
        <v>23</v>
      </c>
      <c r="T5" s="16">
        <v>7</v>
      </c>
      <c r="U5" s="16" t="s">
        <v>23</v>
      </c>
      <c r="V5" s="15"/>
      <c r="W5" s="15"/>
      <c r="Y5" s="36" t="s">
        <v>14</v>
      </c>
      <c r="Z5" s="36" t="s">
        <v>19</v>
      </c>
      <c r="AA5" s="36">
        <v>50</v>
      </c>
      <c r="AB5" s="34">
        <v>61791</v>
      </c>
      <c r="AC5" s="36">
        <f t="shared" ref="AC5:AC10" si="0">AA5/AB5</f>
        <v>8.0917933032318627E-4</v>
      </c>
      <c r="AD5" s="36" t="s">
        <v>23</v>
      </c>
      <c r="AE5" s="36" t="s">
        <v>23</v>
      </c>
      <c r="AF5" s="37">
        <f t="shared" ref="AF5:AF10" si="1">RANK(AH5,AH$4:AH$10,0)</f>
        <v>3</v>
      </c>
      <c r="AG5" s="37" t="e">
        <f>RANK(AI5,AI$74:AI$80,0)</f>
        <v>#N/A</v>
      </c>
      <c r="AH5" s="34">
        <f t="shared" ref="AH5:AH10" si="2">ROUNDUP(AC5,3)</f>
        <v>1E-3</v>
      </c>
      <c r="AI5" s="33"/>
    </row>
    <row r="6" spans="1:35">
      <c r="A6" s="6" t="s">
        <v>15</v>
      </c>
      <c r="B6" s="6" t="s">
        <v>19</v>
      </c>
      <c r="C6" s="5" t="s">
        <v>23</v>
      </c>
      <c r="D6" s="6"/>
      <c r="E6" s="5" t="s">
        <v>23</v>
      </c>
      <c r="F6" s="5" t="s">
        <v>23</v>
      </c>
      <c r="G6" s="5" t="s">
        <v>23</v>
      </c>
      <c r="H6" s="10">
        <v>5</v>
      </c>
      <c r="I6" s="5" t="s">
        <v>23</v>
      </c>
      <c r="J6" s="4"/>
      <c r="K6" s="4"/>
      <c r="M6" s="17" t="s">
        <v>15</v>
      </c>
      <c r="N6" s="17" t="s">
        <v>19</v>
      </c>
      <c r="O6" s="17" t="s">
        <v>23</v>
      </c>
      <c r="P6" s="16"/>
      <c r="Q6" s="16" t="s">
        <v>23</v>
      </c>
      <c r="R6" s="16" t="s">
        <v>23</v>
      </c>
      <c r="S6" s="16" t="s">
        <v>23</v>
      </c>
      <c r="T6" s="16">
        <v>3</v>
      </c>
      <c r="U6" s="16" t="s">
        <v>23</v>
      </c>
      <c r="V6" s="19"/>
      <c r="W6" s="15"/>
      <c r="Y6" s="36" t="s">
        <v>15</v>
      </c>
      <c r="Z6" s="36" t="s">
        <v>19</v>
      </c>
      <c r="AA6" s="36">
        <v>46</v>
      </c>
      <c r="AB6" s="34">
        <v>75506</v>
      </c>
      <c r="AC6" s="36">
        <f t="shared" si="0"/>
        <v>6.092231080973697E-4</v>
      </c>
      <c r="AD6" s="36" t="s">
        <v>23</v>
      </c>
      <c r="AE6" s="36" t="s">
        <v>23</v>
      </c>
      <c r="AF6" s="37">
        <f t="shared" si="1"/>
        <v>3</v>
      </c>
      <c r="AG6" s="37" t="e">
        <f>RANK(AI6,AI$81:AI$89,0)</f>
        <v>#N/A</v>
      </c>
      <c r="AH6" s="34">
        <f t="shared" si="2"/>
        <v>1E-3</v>
      </c>
      <c r="AI6" s="33"/>
    </row>
    <row r="7" spans="1:35">
      <c r="A7" s="6" t="s">
        <v>12</v>
      </c>
      <c r="B7" s="6" t="s">
        <v>19</v>
      </c>
      <c r="C7" s="5" t="s">
        <v>23</v>
      </c>
      <c r="D7" s="6"/>
      <c r="E7" s="5" t="s">
        <v>23</v>
      </c>
      <c r="F7" s="5" t="s">
        <v>23</v>
      </c>
      <c r="G7" s="5" t="s">
        <v>23</v>
      </c>
      <c r="H7" s="10">
        <v>4</v>
      </c>
      <c r="I7" s="5" t="s">
        <v>23</v>
      </c>
      <c r="J7" s="4"/>
      <c r="K7" s="4"/>
      <c r="M7" s="17" t="s">
        <v>12</v>
      </c>
      <c r="N7" s="17" t="s">
        <v>19</v>
      </c>
      <c r="O7" s="17" t="s">
        <v>23</v>
      </c>
      <c r="P7" s="16"/>
      <c r="Q7" s="16" t="s">
        <v>23</v>
      </c>
      <c r="R7" s="16" t="s">
        <v>23</v>
      </c>
      <c r="S7" s="16" t="s">
        <v>23</v>
      </c>
      <c r="T7" s="16">
        <v>4</v>
      </c>
      <c r="U7" s="16" t="s">
        <v>23</v>
      </c>
      <c r="V7" s="15"/>
      <c r="W7" s="15"/>
      <c r="Y7" s="36" t="s">
        <v>12</v>
      </c>
      <c r="Z7" s="36" t="s">
        <v>19</v>
      </c>
      <c r="AA7" s="36">
        <v>39</v>
      </c>
      <c r="AB7" s="34">
        <v>63827</v>
      </c>
      <c r="AC7" s="36">
        <f t="shared" si="0"/>
        <v>6.1102668149842548E-4</v>
      </c>
      <c r="AD7" s="36" t="s">
        <v>23</v>
      </c>
      <c r="AE7" s="36" t="s">
        <v>23</v>
      </c>
      <c r="AF7" s="37">
        <f t="shared" si="1"/>
        <v>3</v>
      </c>
      <c r="AG7" s="37" t="e">
        <f>RANK(AI7,AI$81:AI$89,0)</f>
        <v>#N/A</v>
      </c>
      <c r="AH7" s="34">
        <f t="shared" si="2"/>
        <v>1E-3</v>
      </c>
      <c r="AI7" s="33"/>
    </row>
    <row r="8" spans="1:35">
      <c r="A8" s="6" t="s">
        <v>8</v>
      </c>
      <c r="B8" s="6" t="s">
        <v>19</v>
      </c>
      <c r="C8" s="5" t="s">
        <v>23</v>
      </c>
      <c r="D8" s="6"/>
      <c r="E8" s="5" t="s">
        <v>23</v>
      </c>
      <c r="F8" s="5" t="s">
        <v>23</v>
      </c>
      <c r="G8" s="5" t="s">
        <v>23</v>
      </c>
      <c r="H8" s="10">
        <v>1</v>
      </c>
      <c r="I8" s="5" t="s">
        <v>23</v>
      </c>
      <c r="J8" s="4"/>
      <c r="K8" s="4"/>
      <c r="M8" s="17" t="s">
        <v>8</v>
      </c>
      <c r="N8" s="17" t="s">
        <v>19</v>
      </c>
      <c r="O8" s="17" t="s">
        <v>23</v>
      </c>
      <c r="P8" s="16"/>
      <c r="Q8" s="16" t="s">
        <v>23</v>
      </c>
      <c r="R8" s="16" t="s">
        <v>23</v>
      </c>
      <c r="S8" s="16" t="s">
        <v>23</v>
      </c>
      <c r="T8" s="16">
        <v>2</v>
      </c>
      <c r="U8" s="16" t="s">
        <v>23</v>
      </c>
      <c r="V8" s="19"/>
      <c r="W8" s="15"/>
      <c r="Y8" s="36" t="s">
        <v>8</v>
      </c>
      <c r="Z8" s="36" t="s">
        <v>19</v>
      </c>
      <c r="AA8" s="36">
        <v>1252</v>
      </c>
      <c r="AB8" s="34">
        <v>368895</v>
      </c>
      <c r="AC8" s="36">
        <f t="shared" si="0"/>
        <v>3.3939196790414615E-3</v>
      </c>
      <c r="AD8" s="36" t="s">
        <v>23</v>
      </c>
      <c r="AE8" s="36" t="s">
        <v>23</v>
      </c>
      <c r="AF8" s="37">
        <f t="shared" si="1"/>
        <v>1</v>
      </c>
      <c r="AG8" s="37" t="e">
        <f>RANK(AI8,AI$81:AI$89,0)</f>
        <v>#N/A</v>
      </c>
      <c r="AH8" s="34">
        <f t="shared" si="2"/>
        <v>4.0000000000000001E-3</v>
      </c>
      <c r="AI8" s="33"/>
    </row>
    <row r="9" spans="1:35">
      <c r="A9" s="6" t="s">
        <v>10</v>
      </c>
      <c r="B9" s="6" t="s">
        <v>19</v>
      </c>
      <c r="C9" s="5" t="s">
        <v>23</v>
      </c>
      <c r="D9" s="6"/>
      <c r="E9" s="5" t="s">
        <v>23</v>
      </c>
      <c r="F9" s="5" t="s">
        <v>23</v>
      </c>
      <c r="G9" s="5" t="s">
        <v>23</v>
      </c>
      <c r="H9" s="10">
        <v>6</v>
      </c>
      <c r="I9" s="5" t="s">
        <v>23</v>
      </c>
      <c r="J9" s="4"/>
      <c r="K9" s="4"/>
      <c r="M9" s="17" t="s">
        <v>10</v>
      </c>
      <c r="N9" s="17" t="s">
        <v>19</v>
      </c>
      <c r="O9" s="17" t="s">
        <v>23</v>
      </c>
      <c r="P9" s="16"/>
      <c r="Q9" s="16" t="s">
        <v>23</v>
      </c>
      <c r="R9" s="16" t="s">
        <v>23</v>
      </c>
      <c r="S9" s="16" t="s">
        <v>23</v>
      </c>
      <c r="T9" s="16">
        <v>6</v>
      </c>
      <c r="U9" s="16" t="s">
        <v>23</v>
      </c>
      <c r="V9" s="15"/>
      <c r="W9" s="15"/>
      <c r="Y9" s="36" t="s">
        <v>10</v>
      </c>
      <c r="Z9" s="36" t="s">
        <v>19</v>
      </c>
      <c r="AA9" s="36">
        <v>39</v>
      </c>
      <c r="AB9" s="34">
        <v>60284</v>
      </c>
      <c r="AC9" s="36">
        <f t="shared" si="0"/>
        <v>6.4693782761595113E-4</v>
      </c>
      <c r="AD9" s="36" t="s">
        <v>23</v>
      </c>
      <c r="AE9" s="36" t="s">
        <v>23</v>
      </c>
      <c r="AF9" s="37">
        <f t="shared" si="1"/>
        <v>3</v>
      </c>
      <c r="AG9" s="37" t="e">
        <f>RANK(AI9,AI$81:AI$89,0)</f>
        <v>#N/A</v>
      </c>
      <c r="AH9" s="34">
        <f t="shared" si="2"/>
        <v>1E-3</v>
      </c>
      <c r="AI9" s="33"/>
    </row>
    <row r="10" spans="1:35">
      <c r="A10" s="6" t="s">
        <v>20</v>
      </c>
      <c r="B10" s="6" t="s">
        <v>19</v>
      </c>
      <c r="C10" s="5" t="s">
        <v>23</v>
      </c>
      <c r="D10" s="6"/>
      <c r="E10" s="5" t="s">
        <v>23</v>
      </c>
      <c r="F10" s="5" t="s">
        <v>23</v>
      </c>
      <c r="G10" s="5" t="s">
        <v>23</v>
      </c>
      <c r="H10" s="10">
        <v>2</v>
      </c>
      <c r="I10" s="5" t="s">
        <v>23</v>
      </c>
      <c r="J10" s="4"/>
      <c r="K10" s="4"/>
      <c r="M10" s="17" t="s">
        <v>20</v>
      </c>
      <c r="N10" s="17" t="s">
        <v>19</v>
      </c>
      <c r="O10" s="17" t="s">
        <v>23</v>
      </c>
      <c r="P10" s="16"/>
      <c r="Q10" s="16" t="s">
        <v>23</v>
      </c>
      <c r="R10" s="16" t="s">
        <v>23</v>
      </c>
      <c r="S10" s="16" t="s">
        <v>23</v>
      </c>
      <c r="T10" s="19">
        <v>1</v>
      </c>
      <c r="U10" s="16" t="s">
        <v>23</v>
      </c>
      <c r="V10" s="19"/>
      <c r="W10" s="15"/>
      <c r="Y10" s="36" t="s">
        <v>20</v>
      </c>
      <c r="Z10" s="36" t="s">
        <v>19</v>
      </c>
      <c r="AA10" s="36">
        <v>958</v>
      </c>
      <c r="AB10" s="34">
        <v>309011</v>
      </c>
      <c r="AC10" s="36">
        <f t="shared" si="0"/>
        <v>3.1002132610165982E-3</v>
      </c>
      <c r="AD10" s="36" t="s">
        <v>23</v>
      </c>
      <c r="AE10" s="36" t="s">
        <v>23</v>
      </c>
      <c r="AF10" s="37">
        <f t="shared" si="1"/>
        <v>1</v>
      </c>
      <c r="AG10" s="37" t="e">
        <f>RANK(AI10,AI$81:AI$89,0)</f>
        <v>#N/A</v>
      </c>
      <c r="AH10" s="34">
        <f t="shared" si="2"/>
        <v>4.0000000000000001E-3</v>
      </c>
      <c r="AI10" s="33"/>
    </row>
    <row r="11" spans="1:35">
      <c r="A11" s="6"/>
      <c r="B11" s="6"/>
      <c r="C11" s="5"/>
      <c r="D11" s="6"/>
      <c r="E11" s="5"/>
      <c r="F11" s="5"/>
      <c r="G11" s="5"/>
      <c r="H11" s="10"/>
      <c r="I11" s="5"/>
      <c r="J11" s="4"/>
      <c r="K11" s="4"/>
      <c r="M11" s="17"/>
      <c r="N11" s="17"/>
      <c r="O11" s="17"/>
      <c r="P11" s="16"/>
      <c r="Q11" s="16"/>
      <c r="R11" s="16"/>
      <c r="S11" s="16"/>
      <c r="T11" s="19"/>
      <c r="U11" s="16"/>
      <c r="V11" s="19"/>
      <c r="W11" s="15"/>
      <c r="Y11" s="36"/>
      <c r="Z11" s="36"/>
      <c r="AA11" s="36"/>
      <c r="AB11" s="34"/>
      <c r="AC11" s="36"/>
      <c r="AD11" s="36"/>
      <c r="AE11" s="36"/>
      <c r="AF11" s="37"/>
      <c r="AG11" s="37"/>
      <c r="AH11" s="33"/>
      <c r="AI11" s="33"/>
    </row>
    <row r="12" spans="1:35">
      <c r="A12" s="6" t="s">
        <v>9</v>
      </c>
      <c r="B12" s="6" t="s">
        <v>18</v>
      </c>
      <c r="C12" s="5" t="s">
        <v>23</v>
      </c>
      <c r="D12" s="6"/>
      <c r="E12" s="5" t="s">
        <v>23</v>
      </c>
      <c r="F12" s="5" t="s">
        <v>23</v>
      </c>
      <c r="G12" s="5" t="s">
        <v>23</v>
      </c>
      <c r="H12" s="10">
        <v>1</v>
      </c>
      <c r="I12" s="5" t="s">
        <v>23</v>
      </c>
      <c r="J12" s="4"/>
      <c r="K12" s="4"/>
      <c r="M12" s="17" t="s">
        <v>9</v>
      </c>
      <c r="N12" s="17" t="s">
        <v>18</v>
      </c>
      <c r="O12" s="17" t="s">
        <v>23</v>
      </c>
      <c r="P12" s="16"/>
      <c r="Q12" s="16" t="s">
        <v>23</v>
      </c>
      <c r="R12" s="16" t="s">
        <v>23</v>
      </c>
      <c r="S12" s="16" t="s">
        <v>23</v>
      </c>
      <c r="T12" s="16">
        <v>7</v>
      </c>
      <c r="U12" s="16" t="s">
        <v>23</v>
      </c>
      <c r="V12" s="15"/>
      <c r="W12" s="15"/>
      <c r="Y12" s="36" t="s">
        <v>9</v>
      </c>
      <c r="Z12" s="36" t="s">
        <v>18</v>
      </c>
      <c r="AA12" s="36">
        <v>772</v>
      </c>
      <c r="AB12" s="34">
        <v>439309</v>
      </c>
      <c r="AC12" s="36">
        <f t="shared" ref="AC12:AC20" si="3">AA12/AB12</f>
        <v>1.757305222519912E-3</v>
      </c>
      <c r="AD12" s="36" t="s">
        <v>23</v>
      </c>
      <c r="AE12" s="36" t="s">
        <v>23</v>
      </c>
      <c r="AF12" s="37">
        <f>RANK(AH12,AH$12:AH$20,0)</f>
        <v>2</v>
      </c>
      <c r="AG12" s="37" t="e">
        <f>RANK(AI12,AI$74:AI$80,0)</f>
        <v>#N/A</v>
      </c>
      <c r="AH12" s="34">
        <f>ROUNDUP(AC12,3)</f>
        <v>2E-3</v>
      </c>
      <c r="AI12" s="33"/>
    </row>
    <row r="13" spans="1:35">
      <c r="A13" s="6" t="s">
        <v>13</v>
      </c>
      <c r="B13" s="6" t="s">
        <v>18</v>
      </c>
      <c r="C13" s="5" t="s">
        <v>23</v>
      </c>
      <c r="D13" s="6"/>
      <c r="E13" s="5" t="s">
        <v>23</v>
      </c>
      <c r="F13" s="5" t="s">
        <v>23</v>
      </c>
      <c r="G13" s="5" t="s">
        <v>23</v>
      </c>
      <c r="H13" s="10">
        <v>9</v>
      </c>
      <c r="I13" s="5" t="s">
        <v>23</v>
      </c>
      <c r="J13" s="4"/>
      <c r="K13" s="4"/>
      <c r="M13" s="17" t="s">
        <v>13</v>
      </c>
      <c r="N13" s="17" t="s">
        <v>18</v>
      </c>
      <c r="O13" s="17" t="s">
        <v>23</v>
      </c>
      <c r="P13" s="16"/>
      <c r="Q13" s="16" t="s">
        <v>23</v>
      </c>
      <c r="R13" s="16" t="s">
        <v>23</v>
      </c>
      <c r="S13" s="16" t="s">
        <v>23</v>
      </c>
      <c r="T13" s="16">
        <v>9</v>
      </c>
      <c r="U13" s="16" t="s">
        <v>23</v>
      </c>
      <c r="V13" s="19"/>
      <c r="W13" s="15"/>
      <c r="Y13" s="36" t="s">
        <v>13</v>
      </c>
      <c r="Z13" s="36" t="s">
        <v>18</v>
      </c>
      <c r="AA13" s="36">
        <v>205</v>
      </c>
      <c r="AB13" s="34">
        <v>166222</v>
      </c>
      <c r="AC13" s="36">
        <f t="shared" si="3"/>
        <v>1.2332904188374584E-3</v>
      </c>
      <c r="AD13" s="36" t="s">
        <v>23</v>
      </c>
      <c r="AE13" s="36" t="s">
        <v>23</v>
      </c>
      <c r="AF13" s="37">
        <f t="shared" ref="AF13:AF20" si="4">RANK(AH13,AH$12:AH$20,0)</f>
        <v>2</v>
      </c>
      <c r="AG13" s="37" t="e">
        <f>RANK(AI13,AI$74:AI$80,0)</f>
        <v>#N/A</v>
      </c>
      <c r="AH13" s="34">
        <f t="shared" ref="AH13:AH20" si="5">ROUNDUP(AC13,3)</f>
        <v>2E-3</v>
      </c>
      <c r="AI13" s="33"/>
    </row>
    <row r="14" spans="1:35">
      <c r="A14" s="6" t="s">
        <v>11</v>
      </c>
      <c r="B14" s="6" t="s">
        <v>18</v>
      </c>
      <c r="C14" s="5" t="s">
        <v>23</v>
      </c>
      <c r="D14" s="6"/>
      <c r="E14" s="5" t="s">
        <v>23</v>
      </c>
      <c r="F14" s="5" t="s">
        <v>23</v>
      </c>
      <c r="G14" s="5" t="s">
        <v>23</v>
      </c>
      <c r="H14" s="10">
        <v>5</v>
      </c>
      <c r="I14" s="5" t="s">
        <v>23</v>
      </c>
      <c r="J14" s="4"/>
      <c r="K14" s="4"/>
      <c r="M14" s="17" t="s">
        <v>11</v>
      </c>
      <c r="N14" s="17" t="s">
        <v>18</v>
      </c>
      <c r="O14" s="17" t="s">
        <v>23</v>
      </c>
      <c r="P14" s="16"/>
      <c r="Q14" s="16" t="s">
        <v>23</v>
      </c>
      <c r="R14" s="16" t="s">
        <v>23</v>
      </c>
      <c r="S14" s="16" t="s">
        <v>23</v>
      </c>
      <c r="T14" s="16">
        <v>8</v>
      </c>
      <c r="U14" s="16" t="s">
        <v>23</v>
      </c>
      <c r="V14" s="15"/>
      <c r="W14" s="15"/>
      <c r="Y14" s="36" t="s">
        <v>11</v>
      </c>
      <c r="Z14" s="36" t="s">
        <v>18</v>
      </c>
      <c r="AA14" s="36">
        <v>563</v>
      </c>
      <c r="AB14" s="34">
        <v>511276</v>
      </c>
      <c r="AC14" s="36">
        <f t="shared" si="3"/>
        <v>1.1011664932443533E-3</v>
      </c>
      <c r="AD14" s="36" t="s">
        <v>23</v>
      </c>
      <c r="AE14" s="36" t="s">
        <v>23</v>
      </c>
      <c r="AF14" s="37">
        <f t="shared" si="4"/>
        <v>2</v>
      </c>
      <c r="AG14" s="37" t="e">
        <f>RANK(AI14,AI$74:AI$80,0)</f>
        <v>#N/A</v>
      </c>
      <c r="AH14" s="34">
        <f t="shared" si="5"/>
        <v>2E-3</v>
      </c>
      <c r="AI14" s="33"/>
    </row>
    <row r="15" spans="1:35">
      <c r="A15" s="6" t="s">
        <v>16</v>
      </c>
      <c r="B15" s="6" t="s">
        <v>18</v>
      </c>
      <c r="C15" s="5" t="s">
        <v>23</v>
      </c>
      <c r="D15" s="6"/>
      <c r="E15" s="5" t="s">
        <v>23</v>
      </c>
      <c r="F15" s="5" t="s">
        <v>23</v>
      </c>
      <c r="G15" s="5" t="s">
        <v>23</v>
      </c>
      <c r="H15" s="10">
        <v>7</v>
      </c>
      <c r="I15" s="5" t="s">
        <v>23</v>
      </c>
      <c r="J15" s="4"/>
      <c r="K15" s="4"/>
      <c r="M15" s="17" t="s">
        <v>16</v>
      </c>
      <c r="N15" s="17" t="s">
        <v>18</v>
      </c>
      <c r="O15" s="17" t="s">
        <v>23</v>
      </c>
      <c r="P15" s="16"/>
      <c r="Q15" s="16" t="s">
        <v>23</v>
      </c>
      <c r="R15" s="16" t="s">
        <v>23</v>
      </c>
      <c r="S15" s="16" t="s">
        <v>23</v>
      </c>
      <c r="T15" s="16">
        <v>6</v>
      </c>
      <c r="U15" s="16" t="s">
        <v>23</v>
      </c>
      <c r="V15" s="19"/>
      <c r="W15" s="15"/>
      <c r="Y15" s="36" t="s">
        <v>16</v>
      </c>
      <c r="Z15" s="36" t="s">
        <v>18</v>
      </c>
      <c r="AA15" s="36">
        <v>395</v>
      </c>
      <c r="AB15" s="34">
        <v>240566</v>
      </c>
      <c r="AC15" s="36">
        <f t="shared" si="3"/>
        <v>1.6419610418762418E-3</v>
      </c>
      <c r="AD15" s="36" t="s">
        <v>23</v>
      </c>
      <c r="AE15" s="36" t="s">
        <v>23</v>
      </c>
      <c r="AF15" s="37">
        <f t="shared" si="4"/>
        <v>2</v>
      </c>
      <c r="AG15" s="37" t="e">
        <f>RANK(AI15,AI$74:AI$80,0)</f>
        <v>#N/A</v>
      </c>
      <c r="AH15" s="34">
        <f t="shared" si="5"/>
        <v>2E-3</v>
      </c>
      <c r="AI15" s="33"/>
    </row>
    <row r="16" spans="1:35">
      <c r="A16" s="6" t="s">
        <v>14</v>
      </c>
      <c r="B16" s="6" t="s">
        <v>18</v>
      </c>
      <c r="C16" s="5" t="s">
        <v>23</v>
      </c>
      <c r="D16" s="6"/>
      <c r="E16" s="5" t="s">
        <v>23</v>
      </c>
      <c r="F16" s="5" t="s">
        <v>23</v>
      </c>
      <c r="G16" s="5" t="s">
        <v>23</v>
      </c>
      <c r="H16" s="10">
        <v>3</v>
      </c>
      <c r="I16" s="5" t="s">
        <v>23</v>
      </c>
      <c r="J16" s="4"/>
      <c r="K16" s="4"/>
      <c r="M16" s="17" t="s">
        <v>14</v>
      </c>
      <c r="N16" s="17" t="s">
        <v>18</v>
      </c>
      <c r="O16" s="17" t="s">
        <v>23</v>
      </c>
      <c r="P16" s="16"/>
      <c r="Q16" s="16" t="s">
        <v>23</v>
      </c>
      <c r="R16" s="16" t="s">
        <v>23</v>
      </c>
      <c r="S16" s="16" t="s">
        <v>23</v>
      </c>
      <c r="T16" s="16">
        <v>4</v>
      </c>
      <c r="U16" s="16" t="s">
        <v>23</v>
      </c>
      <c r="V16" s="15"/>
      <c r="W16" s="15"/>
      <c r="Y16" s="36" t="s">
        <v>14</v>
      </c>
      <c r="Z16" s="36" t="s">
        <v>18</v>
      </c>
      <c r="AA16" s="36">
        <v>378</v>
      </c>
      <c r="AB16" s="34">
        <v>231976</v>
      </c>
      <c r="AC16" s="36">
        <f t="shared" si="3"/>
        <v>1.629478911611546E-3</v>
      </c>
      <c r="AD16" s="36" t="s">
        <v>23</v>
      </c>
      <c r="AE16" s="36" t="s">
        <v>23</v>
      </c>
      <c r="AF16" s="37">
        <f t="shared" si="4"/>
        <v>2</v>
      </c>
      <c r="AG16" s="37" t="e">
        <f>RANK(AI16,AI$74:AI$80,0)</f>
        <v>#N/A</v>
      </c>
      <c r="AH16" s="34">
        <f t="shared" si="5"/>
        <v>2E-3</v>
      </c>
      <c r="AI16" s="33"/>
    </row>
    <row r="17" spans="1:35">
      <c r="A17" s="6" t="s">
        <v>15</v>
      </c>
      <c r="B17" s="6" t="s">
        <v>18</v>
      </c>
      <c r="C17" s="5" t="s">
        <v>23</v>
      </c>
      <c r="D17" s="6"/>
      <c r="E17" s="5" t="s">
        <v>23</v>
      </c>
      <c r="F17" s="5" t="s">
        <v>23</v>
      </c>
      <c r="G17" s="5" t="s">
        <v>23</v>
      </c>
      <c r="H17" s="10">
        <v>8</v>
      </c>
      <c r="I17" s="5" t="s">
        <v>23</v>
      </c>
      <c r="J17" s="8"/>
      <c r="K17" s="8"/>
      <c r="L17" s="3"/>
      <c r="M17" s="17" t="s">
        <v>15</v>
      </c>
      <c r="N17" s="17" t="s">
        <v>18</v>
      </c>
      <c r="O17" s="17" t="s">
        <v>23</v>
      </c>
      <c r="P17" s="16"/>
      <c r="Q17" s="16" t="s">
        <v>23</v>
      </c>
      <c r="R17" s="16" t="s">
        <v>23</v>
      </c>
      <c r="S17" s="16" t="s">
        <v>23</v>
      </c>
      <c r="T17" s="16">
        <v>5</v>
      </c>
      <c r="U17" s="16" t="s">
        <v>23</v>
      </c>
      <c r="V17" s="15"/>
      <c r="W17" s="15"/>
      <c r="Y17" s="36" t="s">
        <v>15</v>
      </c>
      <c r="Z17" s="36" t="s">
        <v>18</v>
      </c>
      <c r="AA17" s="36">
        <v>228</v>
      </c>
      <c r="AB17" s="34">
        <v>206041</v>
      </c>
      <c r="AC17" s="36">
        <f t="shared" si="3"/>
        <v>1.1065758756752296E-3</v>
      </c>
      <c r="AD17" s="36" t="s">
        <v>23</v>
      </c>
      <c r="AE17" s="36" t="s">
        <v>23</v>
      </c>
      <c r="AF17" s="37">
        <f t="shared" si="4"/>
        <v>2</v>
      </c>
      <c r="AG17" s="37" t="e">
        <f>RANK(AI17,AI$81:AI$89,0)</f>
        <v>#N/A</v>
      </c>
      <c r="AH17" s="34">
        <f t="shared" si="5"/>
        <v>2E-3</v>
      </c>
      <c r="AI17" s="33"/>
    </row>
    <row r="18" spans="1:35">
      <c r="A18" s="6" t="s">
        <v>12</v>
      </c>
      <c r="B18" s="6" t="s">
        <v>18</v>
      </c>
      <c r="C18" s="5" t="s">
        <v>23</v>
      </c>
      <c r="D18" s="6"/>
      <c r="E18" s="5" t="s">
        <v>23</v>
      </c>
      <c r="F18" s="5" t="s">
        <v>23</v>
      </c>
      <c r="G18" s="5" t="s">
        <v>23</v>
      </c>
      <c r="H18" s="10">
        <v>6</v>
      </c>
      <c r="I18" s="5" t="s">
        <v>23</v>
      </c>
      <c r="J18" s="4"/>
      <c r="K18" s="4"/>
      <c r="M18" s="17" t="s">
        <v>12</v>
      </c>
      <c r="N18" s="17" t="s">
        <v>18</v>
      </c>
      <c r="O18" s="17" t="s">
        <v>23</v>
      </c>
      <c r="P18" s="16"/>
      <c r="Q18" s="16" t="s">
        <v>23</v>
      </c>
      <c r="R18" s="16" t="s">
        <v>23</v>
      </c>
      <c r="S18" s="16" t="s">
        <v>23</v>
      </c>
      <c r="T18" s="16">
        <v>3</v>
      </c>
      <c r="U18" s="16" t="s">
        <v>23</v>
      </c>
      <c r="V18" s="15"/>
      <c r="W18" s="15"/>
      <c r="Y18" s="36" t="s">
        <v>12</v>
      </c>
      <c r="Z18" s="36" t="s">
        <v>18</v>
      </c>
      <c r="AA18" s="36">
        <v>187</v>
      </c>
      <c r="AB18" s="34">
        <v>162470</v>
      </c>
      <c r="AC18" s="36">
        <f t="shared" si="3"/>
        <v>1.1509817197020988E-3</v>
      </c>
      <c r="AD18" s="36" t="s">
        <v>23</v>
      </c>
      <c r="AE18" s="36" t="s">
        <v>23</v>
      </c>
      <c r="AF18" s="37">
        <f t="shared" si="4"/>
        <v>2</v>
      </c>
      <c r="AG18" s="37" t="e">
        <f>RANK(AI18,AI$81:AI$89,0)</f>
        <v>#N/A</v>
      </c>
      <c r="AH18" s="34">
        <f t="shared" si="5"/>
        <v>2E-3</v>
      </c>
      <c r="AI18" s="33"/>
    </row>
    <row r="19" spans="1:35">
      <c r="A19" s="6" t="s">
        <v>8</v>
      </c>
      <c r="B19" s="6" t="s">
        <v>18</v>
      </c>
      <c r="C19" s="5" t="s">
        <v>23</v>
      </c>
      <c r="D19" s="6"/>
      <c r="E19" s="5" t="s">
        <v>23</v>
      </c>
      <c r="F19" s="5" t="s">
        <v>23</v>
      </c>
      <c r="G19" s="5" t="s">
        <v>23</v>
      </c>
      <c r="H19" s="10">
        <v>2</v>
      </c>
      <c r="I19" s="5" t="s">
        <v>23</v>
      </c>
      <c r="J19" s="8"/>
      <c r="K19" s="8"/>
      <c r="L19" s="3"/>
      <c r="M19" s="17" t="s">
        <v>8</v>
      </c>
      <c r="N19" s="17" t="s">
        <v>18</v>
      </c>
      <c r="O19" s="17" t="s">
        <v>23</v>
      </c>
      <c r="P19" s="16"/>
      <c r="Q19" s="16" t="s">
        <v>23</v>
      </c>
      <c r="R19" s="16" t="s">
        <v>23</v>
      </c>
      <c r="S19" s="16" t="s">
        <v>23</v>
      </c>
      <c r="T19" s="16">
        <v>1</v>
      </c>
      <c r="U19" s="16" t="s">
        <v>23</v>
      </c>
      <c r="V19" s="15"/>
      <c r="W19" s="15"/>
      <c r="Y19" s="36" t="s">
        <v>8</v>
      </c>
      <c r="Z19" s="36" t="s">
        <v>18</v>
      </c>
      <c r="AA19" s="36">
        <v>1249</v>
      </c>
      <c r="AB19" s="34">
        <v>536414</v>
      </c>
      <c r="AC19" s="36">
        <f t="shared" si="3"/>
        <v>2.3284254325949732E-3</v>
      </c>
      <c r="AD19" s="36" t="s">
        <v>23</v>
      </c>
      <c r="AE19" s="36" t="s">
        <v>23</v>
      </c>
      <c r="AF19" s="37">
        <f t="shared" si="4"/>
        <v>1</v>
      </c>
      <c r="AG19" s="37" t="e">
        <f>RANK(AI19,AI$81:AI$89,0)</f>
        <v>#N/A</v>
      </c>
      <c r="AH19" s="34">
        <f t="shared" si="5"/>
        <v>3.0000000000000001E-3</v>
      </c>
      <c r="AI19" s="33"/>
    </row>
    <row r="20" spans="1:35">
      <c r="A20" s="6" t="s">
        <v>10</v>
      </c>
      <c r="B20" s="6" t="s">
        <v>18</v>
      </c>
      <c r="C20" s="5" t="s">
        <v>23</v>
      </c>
      <c r="D20" s="6"/>
      <c r="E20" s="5" t="s">
        <v>23</v>
      </c>
      <c r="F20" s="5" t="s">
        <v>23</v>
      </c>
      <c r="G20" s="5" t="s">
        <v>23</v>
      </c>
      <c r="H20" s="10">
        <v>4</v>
      </c>
      <c r="I20" s="5" t="s">
        <v>23</v>
      </c>
      <c r="J20" s="4"/>
      <c r="K20" s="4"/>
      <c r="M20" s="17" t="s">
        <v>10</v>
      </c>
      <c r="N20" s="17" t="s">
        <v>18</v>
      </c>
      <c r="O20" s="17" t="s">
        <v>23</v>
      </c>
      <c r="P20" s="16"/>
      <c r="Q20" s="16" t="s">
        <v>23</v>
      </c>
      <c r="R20" s="16" t="s">
        <v>23</v>
      </c>
      <c r="S20" s="16" t="s">
        <v>23</v>
      </c>
      <c r="T20" s="16">
        <v>2</v>
      </c>
      <c r="U20" s="16" t="s">
        <v>23</v>
      </c>
      <c r="V20" s="15"/>
      <c r="W20" s="15"/>
      <c r="Y20" s="36" t="s">
        <v>10</v>
      </c>
      <c r="Z20" s="36" t="s">
        <v>18</v>
      </c>
      <c r="AA20" s="36">
        <v>330</v>
      </c>
      <c r="AB20" s="34">
        <v>222217</v>
      </c>
      <c r="AC20" s="36">
        <f t="shared" si="3"/>
        <v>1.4850348983201104E-3</v>
      </c>
      <c r="AD20" s="36" t="s">
        <v>23</v>
      </c>
      <c r="AE20" s="36" t="s">
        <v>23</v>
      </c>
      <c r="AF20" s="37">
        <f t="shared" si="4"/>
        <v>2</v>
      </c>
      <c r="AG20" s="37" t="e">
        <f>RANK(AI20,AI$81:AI$89,0)</f>
        <v>#N/A</v>
      </c>
      <c r="AH20" s="34">
        <f t="shared" si="5"/>
        <v>2E-3</v>
      </c>
      <c r="AI20" s="33"/>
    </row>
    <row r="21" spans="1:35">
      <c r="A21" s="9"/>
      <c r="B21" s="9"/>
      <c r="C21" s="9"/>
      <c r="D21" s="9"/>
      <c r="E21" s="9"/>
      <c r="F21" s="9"/>
      <c r="G21" s="9"/>
      <c r="H21" s="9"/>
      <c r="I21" s="9"/>
      <c r="J21" s="8"/>
      <c r="K21" s="8"/>
      <c r="L21" s="3"/>
      <c r="M21" s="20"/>
      <c r="N21" s="20"/>
      <c r="O21" s="20"/>
      <c r="P21" s="20"/>
      <c r="Q21" s="20"/>
      <c r="R21" s="20"/>
      <c r="S21" s="20"/>
      <c r="T21" s="20"/>
      <c r="U21" s="20"/>
      <c r="V21" s="15"/>
      <c r="W21" s="15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</row>
    <row r="22" spans="1:35">
      <c r="A22" s="100" t="s">
        <v>29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M22" s="102" t="s">
        <v>30</v>
      </c>
      <c r="N22" s="103"/>
      <c r="O22" s="103"/>
      <c r="P22" s="103"/>
      <c r="Q22" s="103"/>
      <c r="R22" s="103"/>
      <c r="S22" s="103"/>
      <c r="T22" s="103"/>
      <c r="U22" s="103"/>
      <c r="V22" s="103"/>
      <c r="W22" s="104"/>
      <c r="X22" s="29"/>
      <c r="Y22" s="98" t="s">
        <v>44</v>
      </c>
      <c r="Z22" s="95"/>
      <c r="AA22" s="95"/>
      <c r="AB22" s="95"/>
      <c r="AC22" s="95"/>
      <c r="AD22" s="95"/>
      <c r="AE22" s="95"/>
      <c r="AF22" s="95"/>
      <c r="AG22" s="95"/>
      <c r="AH22" s="95"/>
      <c r="AI22" s="33"/>
    </row>
    <row r="23" spans="1:35" ht="31">
      <c r="A23" s="5" t="s">
        <v>0</v>
      </c>
      <c r="B23" s="5" t="s">
        <v>17</v>
      </c>
      <c r="C23" s="5" t="s">
        <v>1</v>
      </c>
      <c r="D23" s="5" t="s">
        <v>2</v>
      </c>
      <c r="E23" s="5" t="s">
        <v>3</v>
      </c>
      <c r="F23" s="5" t="s">
        <v>4</v>
      </c>
      <c r="G23" s="5" t="s">
        <v>5</v>
      </c>
      <c r="H23" s="24" t="s">
        <v>42</v>
      </c>
      <c r="I23" s="24" t="s">
        <v>43</v>
      </c>
      <c r="J23" s="12" t="s">
        <v>40</v>
      </c>
      <c r="K23" s="12" t="s">
        <v>41</v>
      </c>
      <c r="L23" s="13"/>
      <c r="M23" s="16" t="s">
        <v>0</v>
      </c>
      <c r="N23" s="16" t="s">
        <v>17</v>
      </c>
      <c r="O23" s="16" t="s">
        <v>1</v>
      </c>
      <c r="P23" s="16" t="s">
        <v>2</v>
      </c>
      <c r="Q23" s="16" t="s">
        <v>3</v>
      </c>
      <c r="R23" s="16" t="s">
        <v>4</v>
      </c>
      <c r="S23" s="16" t="s">
        <v>5</v>
      </c>
      <c r="T23" s="32" t="s">
        <v>42</v>
      </c>
      <c r="U23" s="32" t="s">
        <v>43</v>
      </c>
      <c r="V23" s="26" t="s">
        <v>40</v>
      </c>
      <c r="W23" s="26" t="s">
        <v>41</v>
      </c>
      <c r="X23" s="30"/>
      <c r="Y23" s="38" t="s">
        <v>0</v>
      </c>
      <c r="Z23" s="34" t="s">
        <v>17</v>
      </c>
      <c r="AA23" s="34" t="s">
        <v>1</v>
      </c>
      <c r="AB23" s="34" t="s">
        <v>2</v>
      </c>
      <c r="AC23" s="34" t="s">
        <v>3</v>
      </c>
      <c r="AD23" s="34" t="s">
        <v>4</v>
      </c>
      <c r="AE23" s="34" t="s">
        <v>5</v>
      </c>
      <c r="AF23" s="35" t="s">
        <v>42</v>
      </c>
      <c r="AG23" s="35" t="s">
        <v>43</v>
      </c>
      <c r="AH23" s="51" t="s">
        <v>40</v>
      </c>
      <c r="AI23" s="33"/>
    </row>
    <row r="24" spans="1:35">
      <c r="A24" s="6" t="s">
        <v>9</v>
      </c>
      <c r="B24" s="6" t="s">
        <v>18</v>
      </c>
      <c r="C24" s="6">
        <v>72</v>
      </c>
      <c r="D24" s="6">
        <v>0.99620549999999997</v>
      </c>
      <c r="E24" s="6">
        <v>2.8119849999999999E-3</v>
      </c>
      <c r="F24" s="6">
        <v>3.313956E-4</v>
      </c>
      <c r="G24" s="6">
        <v>6.6078410000000001E-4</v>
      </c>
      <c r="H24" s="10">
        <f>RANK(J24,J$24:J$32,0)</f>
        <v>1</v>
      </c>
      <c r="I24" s="10">
        <f>RANK(K24,K$24:K$32,1)</f>
        <v>1</v>
      </c>
      <c r="J24" s="7">
        <f>ROUNDUP(D24,2)</f>
        <v>1</v>
      </c>
      <c r="K24" s="7">
        <f>ROUNDUP(E24,2)</f>
        <v>0.01</v>
      </c>
      <c r="M24" s="17" t="s">
        <v>9</v>
      </c>
      <c r="N24" s="16" t="s">
        <v>18</v>
      </c>
      <c r="O24" s="17">
        <v>45</v>
      </c>
      <c r="P24" s="17">
        <v>0.94519620000000004</v>
      </c>
      <c r="Q24" s="17">
        <v>7.6053570000000001E-3</v>
      </c>
      <c r="R24" s="17">
        <v>1.1337400000000001E-3</v>
      </c>
      <c r="S24" s="17">
        <v>2.2849020000000001E-3</v>
      </c>
      <c r="T24" s="21">
        <f>RANK(V24,V$24:V$32,0)</f>
        <v>1</v>
      </c>
      <c r="U24" s="21">
        <f>RANK(W24,W$24:W$32,1)</f>
        <v>1</v>
      </c>
      <c r="V24" s="16">
        <f>ROUNDUP(P24,2)</f>
        <v>0.95</v>
      </c>
      <c r="W24" s="16">
        <f>ROUNDUP(Q24,2)</f>
        <v>0.01</v>
      </c>
      <c r="X24" s="14"/>
      <c r="Y24" s="39" t="s">
        <v>16</v>
      </c>
      <c r="Z24" s="36" t="s">
        <v>19</v>
      </c>
      <c r="AA24" s="36" t="s">
        <v>23</v>
      </c>
      <c r="AB24" s="40">
        <v>7.7726560000000002E-3</v>
      </c>
      <c r="AC24" s="36" t="s">
        <v>23</v>
      </c>
      <c r="AD24" s="36" t="s">
        <v>23</v>
      </c>
      <c r="AE24" s="36" t="s">
        <v>23</v>
      </c>
      <c r="AF24" s="37">
        <f>RANK(AH24,AH$24:AH$30,1)</f>
        <v>3</v>
      </c>
      <c r="AG24" s="37" t="e">
        <f>RANK(AI24,AI$24:AI$40,0)</f>
        <v>#N/A</v>
      </c>
      <c r="AH24" s="34">
        <f>ROUNDUP(AB24,3)</f>
        <v>8.0000000000000002E-3</v>
      </c>
      <c r="AI24" s="33"/>
    </row>
    <row r="25" spans="1:35">
      <c r="A25" s="6" t="s">
        <v>13</v>
      </c>
      <c r="B25" s="6" t="s">
        <v>18</v>
      </c>
      <c r="C25" s="6">
        <v>72</v>
      </c>
      <c r="D25" s="6">
        <v>0.98509650000000004</v>
      </c>
      <c r="E25" s="6">
        <v>8.4422909999999993E-3</v>
      </c>
      <c r="F25" s="6">
        <v>9.9493359999999992E-4</v>
      </c>
      <c r="G25" s="6">
        <v>1.9838412000000001E-3</v>
      </c>
      <c r="H25" s="10">
        <f t="shared" ref="H25:H32" si="6">RANK(J25,J$24:J$32,0)</f>
        <v>5</v>
      </c>
      <c r="I25" s="10">
        <f t="shared" ref="I25:I32" si="7">RANK(K25,K$24:K$32,1)</f>
        <v>1</v>
      </c>
      <c r="J25" s="7">
        <f t="shared" ref="J25:J32" si="8">ROUNDUP(D25,2)</f>
        <v>0.99</v>
      </c>
      <c r="K25" s="7">
        <f t="shared" ref="K25:K32" si="9">ROUNDUP(E25,2)</f>
        <v>0.01</v>
      </c>
      <c r="M25" s="17" t="s">
        <v>13</v>
      </c>
      <c r="N25" s="16" t="s">
        <v>18</v>
      </c>
      <c r="O25" s="17">
        <v>45</v>
      </c>
      <c r="P25" s="17">
        <v>0.77422550000000001</v>
      </c>
      <c r="Q25" s="17">
        <v>1.4064039E-2</v>
      </c>
      <c r="R25" s="17">
        <v>2.0965430000000002E-3</v>
      </c>
      <c r="S25" s="17">
        <v>4.2253050000000004E-3</v>
      </c>
      <c r="T25" s="21">
        <f t="shared" ref="T25:T32" si="10">RANK(V25,V$24:V$32,0)</f>
        <v>3</v>
      </c>
      <c r="U25" s="21">
        <f t="shared" ref="U25:U32" si="11">RANK(W25,W$24:W$32,1)</f>
        <v>2</v>
      </c>
      <c r="V25" s="16">
        <f t="shared" ref="V25:V32" si="12">ROUNDUP(P25,2)</f>
        <v>0.78</v>
      </c>
      <c r="W25" s="16">
        <f t="shared" ref="W25:W32" si="13">ROUNDUP(Q25,2)</f>
        <v>0.02</v>
      </c>
      <c r="X25" s="14"/>
      <c r="Y25" s="39" t="s">
        <v>14</v>
      </c>
      <c r="Z25" s="36" t="s">
        <v>19</v>
      </c>
      <c r="AA25" s="36" t="s">
        <v>23</v>
      </c>
      <c r="AB25" s="40">
        <v>1.6677419999999998E-2</v>
      </c>
      <c r="AC25" s="36" t="s">
        <v>23</v>
      </c>
      <c r="AD25" s="36" t="s">
        <v>23</v>
      </c>
      <c r="AE25" s="36" t="s">
        <v>23</v>
      </c>
      <c r="AF25" s="37">
        <f t="shared" ref="AF25:AF30" si="14">RANK(AH25,AH$24:AH$30,1)</f>
        <v>6</v>
      </c>
      <c r="AG25" s="37" t="e">
        <f t="shared" ref="AG25:AG40" si="15">RANK(AI25,AI$24:AI$40,0)</f>
        <v>#N/A</v>
      </c>
      <c r="AH25" s="34">
        <f t="shared" ref="AH25:AH30" si="16">ROUNDUP(AB25,3)</f>
        <v>1.7000000000000001E-2</v>
      </c>
      <c r="AI25" s="33"/>
    </row>
    <row r="26" spans="1:35">
      <c r="A26" s="6" t="s">
        <v>11</v>
      </c>
      <c r="B26" s="6" t="s">
        <v>18</v>
      </c>
      <c r="C26" s="6">
        <v>72</v>
      </c>
      <c r="D26" s="6">
        <v>0.9941316</v>
      </c>
      <c r="E26" s="6">
        <v>5.2895750000000004E-3</v>
      </c>
      <c r="F26" s="6">
        <v>6.2338240000000004E-4</v>
      </c>
      <c r="G26" s="6">
        <v>1.2429893E-3</v>
      </c>
      <c r="H26" s="10">
        <f t="shared" si="6"/>
        <v>1</v>
      </c>
      <c r="I26" s="10">
        <f t="shared" si="7"/>
        <v>1</v>
      </c>
      <c r="J26" s="7">
        <f t="shared" si="8"/>
        <v>1</v>
      </c>
      <c r="K26" s="7">
        <f t="shared" si="9"/>
        <v>0.01</v>
      </c>
      <c r="M26" s="17" t="s">
        <v>11</v>
      </c>
      <c r="N26" s="16" t="s">
        <v>18</v>
      </c>
      <c r="O26" s="17">
        <v>45</v>
      </c>
      <c r="P26" s="17">
        <v>0.13598350000000001</v>
      </c>
      <c r="Q26" s="17">
        <v>3.7686050999999998E-2</v>
      </c>
      <c r="R26" s="17">
        <v>5.6179050000000003E-3</v>
      </c>
      <c r="S26" s="17">
        <v>1.1322143E-2</v>
      </c>
      <c r="T26" s="21">
        <f t="shared" si="10"/>
        <v>9</v>
      </c>
      <c r="U26" s="21">
        <f t="shared" si="11"/>
        <v>7</v>
      </c>
      <c r="V26" s="16">
        <f t="shared" si="12"/>
        <v>0.14000000000000001</v>
      </c>
      <c r="W26" s="16">
        <f t="shared" si="13"/>
        <v>0.04</v>
      </c>
      <c r="X26" s="14"/>
      <c r="Y26" s="39" t="s">
        <v>15</v>
      </c>
      <c r="Z26" s="36" t="s">
        <v>19</v>
      </c>
      <c r="AA26" s="36" t="s">
        <v>23</v>
      </c>
      <c r="AB26" s="40">
        <v>1.267333E-2</v>
      </c>
      <c r="AC26" s="36" t="s">
        <v>23</v>
      </c>
      <c r="AD26" s="36" t="s">
        <v>23</v>
      </c>
      <c r="AE26" s="36" t="s">
        <v>23</v>
      </c>
      <c r="AF26" s="37">
        <f t="shared" si="14"/>
        <v>5</v>
      </c>
      <c r="AG26" s="37" t="e">
        <f t="shared" si="15"/>
        <v>#N/A</v>
      </c>
      <c r="AH26" s="34">
        <f t="shared" si="16"/>
        <v>1.3000000000000001E-2</v>
      </c>
      <c r="AI26" s="33"/>
    </row>
    <row r="27" spans="1:35">
      <c r="A27" s="6" t="s">
        <v>16</v>
      </c>
      <c r="B27" s="6" t="s">
        <v>18</v>
      </c>
      <c r="C27" s="6">
        <v>72</v>
      </c>
      <c r="D27" s="6">
        <v>0.98761849999999995</v>
      </c>
      <c r="E27" s="6">
        <v>1.7497754000000001E-2</v>
      </c>
      <c r="F27" s="6">
        <v>2.0621301000000002E-3</v>
      </c>
      <c r="G27" s="6">
        <v>4.1117706999999996E-3</v>
      </c>
      <c r="H27" s="10">
        <f t="shared" si="6"/>
        <v>5</v>
      </c>
      <c r="I27" s="10">
        <f t="shared" si="7"/>
        <v>7</v>
      </c>
      <c r="J27" s="7">
        <f t="shared" si="8"/>
        <v>0.99</v>
      </c>
      <c r="K27" s="7">
        <f t="shared" si="9"/>
        <v>0.02</v>
      </c>
      <c r="M27" s="17" t="s">
        <v>16</v>
      </c>
      <c r="N27" s="16" t="s">
        <v>18</v>
      </c>
      <c r="O27" s="17">
        <v>45</v>
      </c>
      <c r="P27" s="17">
        <v>0.50432710000000003</v>
      </c>
      <c r="Q27" s="17">
        <v>6.6532580999999993E-2</v>
      </c>
      <c r="R27" s="17">
        <v>9.9180919999999999E-3</v>
      </c>
      <c r="S27" s="17">
        <v>1.9988599999999999E-2</v>
      </c>
      <c r="T27" s="21">
        <f t="shared" si="10"/>
        <v>8</v>
      </c>
      <c r="U27" s="21">
        <f t="shared" si="11"/>
        <v>9</v>
      </c>
      <c r="V27" s="16">
        <f t="shared" si="12"/>
        <v>0.51</v>
      </c>
      <c r="W27" s="16">
        <f t="shared" si="13"/>
        <v>6.9999999999999993E-2</v>
      </c>
      <c r="X27" s="14"/>
      <c r="Y27" s="39" t="s">
        <v>12</v>
      </c>
      <c r="Z27" s="36" t="s">
        <v>19</v>
      </c>
      <c r="AA27" s="36" t="s">
        <v>23</v>
      </c>
      <c r="AB27" s="40">
        <v>2.4235400000000001E-2</v>
      </c>
      <c r="AC27" s="36" t="s">
        <v>23</v>
      </c>
      <c r="AD27" s="36" t="s">
        <v>23</v>
      </c>
      <c r="AE27" s="36" t="s">
        <v>23</v>
      </c>
      <c r="AF27" s="37">
        <f t="shared" si="14"/>
        <v>7</v>
      </c>
      <c r="AG27" s="37" t="e">
        <f t="shared" si="15"/>
        <v>#N/A</v>
      </c>
      <c r="AH27" s="34">
        <f t="shared" si="16"/>
        <v>2.5000000000000001E-2</v>
      </c>
      <c r="AI27" s="33"/>
    </row>
    <row r="28" spans="1:35">
      <c r="A28" s="6" t="s">
        <v>14</v>
      </c>
      <c r="B28" s="6" t="s">
        <v>18</v>
      </c>
      <c r="C28" s="6">
        <v>72</v>
      </c>
      <c r="D28" s="6">
        <v>0.98356350000000003</v>
      </c>
      <c r="E28" s="6">
        <v>1.5912167000000001E-2</v>
      </c>
      <c r="F28" s="6">
        <v>1.8752669000000001E-3</v>
      </c>
      <c r="G28" s="6">
        <v>3.7391759999999999E-3</v>
      </c>
      <c r="H28" s="10">
        <f t="shared" si="6"/>
        <v>5</v>
      </c>
      <c r="I28" s="10">
        <f t="shared" si="7"/>
        <v>7</v>
      </c>
      <c r="J28" s="7">
        <f t="shared" si="8"/>
        <v>0.99</v>
      </c>
      <c r="K28" s="7">
        <f t="shared" si="9"/>
        <v>0.02</v>
      </c>
      <c r="M28" s="17" t="s">
        <v>14</v>
      </c>
      <c r="N28" s="16" t="s">
        <v>18</v>
      </c>
      <c r="O28" s="17">
        <v>45</v>
      </c>
      <c r="P28" s="17">
        <v>0.62689340000000005</v>
      </c>
      <c r="Q28" s="17">
        <v>5.4360167000000001E-2</v>
      </c>
      <c r="R28" s="17">
        <v>8.1035350000000003E-3</v>
      </c>
      <c r="S28" s="17">
        <v>1.6331602000000001E-2</v>
      </c>
      <c r="T28" s="21">
        <f t="shared" si="10"/>
        <v>7</v>
      </c>
      <c r="U28" s="21">
        <f t="shared" si="11"/>
        <v>8</v>
      </c>
      <c r="V28" s="16">
        <f t="shared" si="12"/>
        <v>0.63</v>
      </c>
      <c r="W28" s="16">
        <f t="shared" si="13"/>
        <v>6.0000000000000005E-2</v>
      </c>
      <c r="X28" s="14"/>
      <c r="Y28" s="39" t="s">
        <v>8</v>
      </c>
      <c r="Z28" s="36" t="s">
        <v>19</v>
      </c>
      <c r="AA28" s="36" t="s">
        <v>23</v>
      </c>
      <c r="AB28" s="40">
        <v>7.5947670000000005E-4</v>
      </c>
      <c r="AC28" s="36" t="s">
        <v>23</v>
      </c>
      <c r="AD28" s="36" t="s">
        <v>23</v>
      </c>
      <c r="AE28" s="36" t="s">
        <v>23</v>
      </c>
      <c r="AF28" s="37">
        <f t="shared" si="14"/>
        <v>1</v>
      </c>
      <c r="AG28" s="37" t="e">
        <f t="shared" si="15"/>
        <v>#N/A</v>
      </c>
      <c r="AH28" s="34">
        <f t="shared" si="16"/>
        <v>1E-3</v>
      </c>
      <c r="AI28" s="33"/>
    </row>
    <row r="29" spans="1:35">
      <c r="A29" s="6" t="s">
        <v>15</v>
      </c>
      <c r="B29" s="6" t="s">
        <v>18</v>
      </c>
      <c r="C29" s="6">
        <v>72</v>
      </c>
      <c r="D29" s="6">
        <v>0.98661989999999999</v>
      </c>
      <c r="E29" s="6">
        <v>1.0479324E-2</v>
      </c>
      <c r="F29" s="6">
        <v>1.2350002000000001E-3</v>
      </c>
      <c r="G29" s="6">
        <v>2.4625204999999999E-3</v>
      </c>
      <c r="H29" s="10">
        <f t="shared" si="6"/>
        <v>5</v>
      </c>
      <c r="I29" s="10">
        <f t="shared" si="7"/>
        <v>7</v>
      </c>
      <c r="J29" s="7">
        <f t="shared" si="8"/>
        <v>0.99</v>
      </c>
      <c r="K29" s="7">
        <f t="shared" si="9"/>
        <v>0.02</v>
      </c>
      <c r="M29" s="17" t="s">
        <v>15</v>
      </c>
      <c r="N29" s="16" t="s">
        <v>18</v>
      </c>
      <c r="O29" s="17">
        <v>45</v>
      </c>
      <c r="P29" s="17">
        <v>0.72489150000000002</v>
      </c>
      <c r="Q29" s="17">
        <v>1.7580381999999999E-2</v>
      </c>
      <c r="R29" s="17">
        <v>2.620729E-3</v>
      </c>
      <c r="S29" s="17">
        <v>5.2817309999999996E-3</v>
      </c>
      <c r="T29" s="21">
        <f t="shared" si="10"/>
        <v>4</v>
      </c>
      <c r="U29" s="21">
        <f t="shared" si="11"/>
        <v>2</v>
      </c>
      <c r="V29" s="16">
        <f t="shared" si="12"/>
        <v>0.73</v>
      </c>
      <c r="W29" s="16">
        <f t="shared" si="13"/>
        <v>0.02</v>
      </c>
      <c r="X29" s="14"/>
      <c r="Y29" s="39" t="s">
        <v>10</v>
      </c>
      <c r="Z29" s="36" t="s">
        <v>19</v>
      </c>
      <c r="AA29" s="36" t="s">
        <v>23</v>
      </c>
      <c r="AB29" s="40">
        <v>1.1256469999999999E-2</v>
      </c>
      <c r="AC29" s="36" t="s">
        <v>23</v>
      </c>
      <c r="AD29" s="36" t="s">
        <v>23</v>
      </c>
      <c r="AE29" s="36" t="s">
        <v>23</v>
      </c>
      <c r="AF29" s="37">
        <f t="shared" si="14"/>
        <v>4</v>
      </c>
      <c r="AG29" s="37" t="e">
        <f t="shared" si="15"/>
        <v>#N/A</v>
      </c>
      <c r="AH29" s="34">
        <f t="shared" si="16"/>
        <v>1.2E-2</v>
      </c>
      <c r="AI29" s="33"/>
    </row>
    <row r="30" spans="1:35">
      <c r="A30" s="6" t="s">
        <v>12</v>
      </c>
      <c r="B30" s="6" t="s">
        <v>18</v>
      </c>
      <c r="C30" s="6">
        <v>72</v>
      </c>
      <c r="D30" s="6">
        <v>0.98950830000000001</v>
      </c>
      <c r="E30" s="6">
        <v>7.9468100000000003E-3</v>
      </c>
      <c r="F30" s="6">
        <v>9.3654049999999998E-4</v>
      </c>
      <c r="G30" s="6">
        <v>1.8674086999999999E-3</v>
      </c>
      <c r="H30" s="10">
        <f t="shared" si="6"/>
        <v>5</v>
      </c>
      <c r="I30" s="10">
        <f t="shared" si="7"/>
        <v>1</v>
      </c>
      <c r="J30" s="7">
        <f t="shared" si="8"/>
        <v>0.99</v>
      </c>
      <c r="K30" s="7">
        <f t="shared" si="9"/>
        <v>0.01</v>
      </c>
      <c r="M30" s="17" t="s">
        <v>12</v>
      </c>
      <c r="N30" s="16" t="s">
        <v>18</v>
      </c>
      <c r="O30" s="17">
        <v>45</v>
      </c>
      <c r="P30" s="17">
        <v>0.72475040000000002</v>
      </c>
      <c r="Q30" s="17">
        <v>2.1738456999999999E-2</v>
      </c>
      <c r="R30" s="17">
        <v>3.240578E-3</v>
      </c>
      <c r="S30" s="17">
        <v>6.5309560000000001E-3</v>
      </c>
      <c r="T30" s="21">
        <f t="shared" si="10"/>
        <v>4</v>
      </c>
      <c r="U30" s="21">
        <f t="shared" si="11"/>
        <v>5</v>
      </c>
      <c r="V30" s="16">
        <f t="shared" si="12"/>
        <v>0.73</v>
      </c>
      <c r="W30" s="16">
        <f t="shared" si="13"/>
        <v>0.03</v>
      </c>
      <c r="X30" s="14"/>
      <c r="Y30" s="39" t="s">
        <v>20</v>
      </c>
      <c r="Z30" s="36" t="s">
        <v>19</v>
      </c>
      <c r="AA30" s="36" t="s">
        <v>23</v>
      </c>
      <c r="AB30" s="40">
        <v>1.3471430000000001E-3</v>
      </c>
      <c r="AC30" s="36" t="s">
        <v>23</v>
      </c>
      <c r="AD30" s="36" t="s">
        <v>23</v>
      </c>
      <c r="AE30" s="36" t="s">
        <v>23</v>
      </c>
      <c r="AF30" s="37">
        <f t="shared" si="14"/>
        <v>2</v>
      </c>
      <c r="AG30" s="37" t="e">
        <f t="shared" si="15"/>
        <v>#N/A</v>
      </c>
      <c r="AH30" s="34">
        <f t="shared" si="16"/>
        <v>2E-3</v>
      </c>
      <c r="AI30" s="33"/>
    </row>
    <row r="31" spans="1:35">
      <c r="A31" s="6" t="s">
        <v>8</v>
      </c>
      <c r="B31" s="6" t="s">
        <v>18</v>
      </c>
      <c r="C31" s="6">
        <v>72</v>
      </c>
      <c r="D31" s="6">
        <v>0.99750130000000004</v>
      </c>
      <c r="E31" s="6">
        <v>1.5387910000000001E-3</v>
      </c>
      <c r="F31" s="6">
        <v>1.8134830000000001E-4</v>
      </c>
      <c r="G31" s="6">
        <v>3.6159819999999999E-4</v>
      </c>
      <c r="H31" s="10">
        <f t="shared" si="6"/>
        <v>1</v>
      </c>
      <c r="I31" s="10">
        <f t="shared" si="7"/>
        <v>1</v>
      </c>
      <c r="J31" s="7">
        <f t="shared" si="8"/>
        <v>1</v>
      </c>
      <c r="K31" s="7">
        <f t="shared" si="9"/>
        <v>0.01</v>
      </c>
      <c r="M31" s="17" t="s">
        <v>8</v>
      </c>
      <c r="N31" s="16" t="s">
        <v>18</v>
      </c>
      <c r="O31" s="17">
        <v>45</v>
      </c>
      <c r="P31" s="17">
        <v>0.82932600000000001</v>
      </c>
      <c r="Q31" s="17">
        <v>1.1887483000000001E-2</v>
      </c>
      <c r="R31" s="17">
        <v>1.772081E-3</v>
      </c>
      <c r="S31" s="17">
        <v>3.5713950000000002E-3</v>
      </c>
      <c r="T31" s="21">
        <f t="shared" si="10"/>
        <v>2</v>
      </c>
      <c r="U31" s="21">
        <f t="shared" si="11"/>
        <v>2</v>
      </c>
      <c r="V31" s="16">
        <f t="shared" si="12"/>
        <v>0.83</v>
      </c>
      <c r="W31" s="16">
        <f t="shared" si="13"/>
        <v>0.02</v>
      </c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</row>
    <row r="32" spans="1:35">
      <c r="A32" s="6" t="s">
        <v>10</v>
      </c>
      <c r="B32" s="6" t="s">
        <v>18</v>
      </c>
      <c r="C32" s="6">
        <v>72</v>
      </c>
      <c r="D32" s="6">
        <v>0.99283270000000001</v>
      </c>
      <c r="E32" s="6">
        <v>4.1056219999999997E-3</v>
      </c>
      <c r="F32" s="6">
        <v>4.8385209999999998E-4</v>
      </c>
      <c r="G32" s="6">
        <v>9.6477379999999999E-4</v>
      </c>
      <c r="H32" s="10">
        <f t="shared" si="6"/>
        <v>1</v>
      </c>
      <c r="I32" s="10">
        <f t="shared" si="7"/>
        <v>1</v>
      </c>
      <c r="J32" s="7">
        <f t="shared" si="8"/>
        <v>1</v>
      </c>
      <c r="K32" s="7">
        <f t="shared" si="9"/>
        <v>0.01</v>
      </c>
      <c r="M32" s="17" t="s">
        <v>10</v>
      </c>
      <c r="N32" s="16" t="s">
        <v>18</v>
      </c>
      <c r="O32" s="17">
        <v>45</v>
      </c>
      <c r="P32" s="17">
        <v>0.66767600000000005</v>
      </c>
      <c r="Q32" s="17">
        <v>2.8037343999999999E-2</v>
      </c>
      <c r="R32" s="17">
        <v>4.1795599999999997E-3</v>
      </c>
      <c r="S32" s="17">
        <v>8.4233510000000008E-3</v>
      </c>
      <c r="T32" s="21">
        <f t="shared" si="10"/>
        <v>6</v>
      </c>
      <c r="U32" s="21">
        <f t="shared" si="11"/>
        <v>5</v>
      </c>
      <c r="V32" s="16">
        <f t="shared" si="12"/>
        <v>0.67</v>
      </c>
      <c r="W32" s="16">
        <f t="shared" si="13"/>
        <v>0.03</v>
      </c>
      <c r="X32" s="14"/>
      <c r="Y32" s="39" t="s">
        <v>9</v>
      </c>
      <c r="Z32" s="36" t="s">
        <v>18</v>
      </c>
      <c r="AA32" s="36" t="s">
        <v>23</v>
      </c>
      <c r="AB32" s="40">
        <v>1.7596109999999999E-3</v>
      </c>
      <c r="AC32" s="36" t="s">
        <v>23</v>
      </c>
      <c r="AD32" s="36" t="s">
        <v>23</v>
      </c>
      <c r="AE32" s="36" t="s">
        <v>23</v>
      </c>
      <c r="AF32" s="37">
        <f>RANK(AH32,AH$32:AH$40,1)</f>
        <v>2</v>
      </c>
      <c r="AG32" s="37" t="e">
        <f t="shared" si="15"/>
        <v>#N/A</v>
      </c>
      <c r="AH32" s="34">
        <f>ROUNDUP(AB32,3)</f>
        <v>2E-3</v>
      </c>
      <c r="AI32" s="33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M33" s="22"/>
      <c r="N33" s="22"/>
      <c r="O33" s="22"/>
      <c r="P33" s="22"/>
      <c r="Q33" s="22"/>
      <c r="R33" s="22"/>
      <c r="S33" s="22"/>
      <c r="T33" s="23"/>
      <c r="U33" s="23"/>
      <c r="V33" s="15"/>
      <c r="W33" s="15"/>
      <c r="Y33" s="36" t="s">
        <v>13</v>
      </c>
      <c r="Z33" s="36" t="s">
        <v>18</v>
      </c>
      <c r="AA33" s="36" t="s">
        <v>23</v>
      </c>
      <c r="AB33" s="40">
        <v>3.1211049999999999E-3</v>
      </c>
      <c r="AC33" s="36" t="s">
        <v>23</v>
      </c>
      <c r="AD33" s="36" t="s">
        <v>23</v>
      </c>
      <c r="AE33" s="36" t="s">
        <v>23</v>
      </c>
      <c r="AF33" s="37">
        <f t="shared" ref="AF33:AF40" si="17">RANK(AH33,AH$32:AH$40,1)</f>
        <v>6</v>
      </c>
      <c r="AG33" s="37" t="e">
        <f t="shared" si="15"/>
        <v>#N/A</v>
      </c>
      <c r="AH33" s="34">
        <f t="shared" ref="AH33:AH40" si="18">ROUNDUP(AB33,3)</f>
        <v>4.0000000000000001E-3</v>
      </c>
      <c r="AI33" s="33"/>
    </row>
    <row r="34" spans="1:35">
      <c r="A34" s="108" t="s">
        <v>31</v>
      </c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M34" s="102" t="s">
        <v>32</v>
      </c>
      <c r="N34" s="103"/>
      <c r="O34" s="103"/>
      <c r="P34" s="103"/>
      <c r="Q34" s="103"/>
      <c r="R34" s="103"/>
      <c r="S34" s="103"/>
      <c r="T34" s="103"/>
      <c r="U34" s="103"/>
      <c r="V34" s="103"/>
      <c r="W34" s="104"/>
      <c r="X34" s="29"/>
      <c r="Y34" s="36" t="s">
        <v>11</v>
      </c>
      <c r="Z34" s="36" t="s">
        <v>18</v>
      </c>
      <c r="AA34" s="36" t="s">
        <v>23</v>
      </c>
      <c r="AB34" s="40">
        <v>5.6788789999999997E-4</v>
      </c>
      <c r="AC34" s="36" t="s">
        <v>23</v>
      </c>
      <c r="AD34" s="36" t="s">
        <v>23</v>
      </c>
      <c r="AE34" s="36" t="s">
        <v>23</v>
      </c>
      <c r="AF34" s="37">
        <f t="shared" si="17"/>
        <v>1</v>
      </c>
      <c r="AG34" s="37" t="e">
        <f t="shared" si="15"/>
        <v>#N/A</v>
      </c>
      <c r="AH34" s="34">
        <f t="shared" si="18"/>
        <v>1E-3</v>
      </c>
      <c r="AI34" s="33"/>
    </row>
    <row r="35" spans="1:35" ht="31">
      <c r="A35" s="5" t="s">
        <v>0</v>
      </c>
      <c r="B35" s="5" t="s">
        <v>17</v>
      </c>
      <c r="C35" s="5" t="s">
        <v>1</v>
      </c>
      <c r="D35" s="5" t="s">
        <v>2</v>
      </c>
      <c r="E35" s="5" t="s">
        <v>3</v>
      </c>
      <c r="F35" s="5" t="s">
        <v>4</v>
      </c>
      <c r="G35" s="5" t="s">
        <v>5</v>
      </c>
      <c r="H35" s="24" t="s">
        <v>42</v>
      </c>
      <c r="I35" s="24" t="s">
        <v>43</v>
      </c>
      <c r="J35" s="12" t="s">
        <v>40</v>
      </c>
      <c r="K35" s="12" t="s">
        <v>41</v>
      </c>
      <c r="L35" s="1"/>
      <c r="M35" s="16" t="s">
        <v>0</v>
      </c>
      <c r="N35" s="16" t="s">
        <v>17</v>
      </c>
      <c r="O35" s="16" t="s">
        <v>1</v>
      </c>
      <c r="P35" s="16" t="s">
        <v>2</v>
      </c>
      <c r="Q35" s="16" t="s">
        <v>3</v>
      </c>
      <c r="R35" s="16"/>
      <c r="S35" s="16" t="s">
        <v>5</v>
      </c>
      <c r="T35" s="32" t="s">
        <v>42</v>
      </c>
      <c r="U35" s="32" t="s">
        <v>43</v>
      </c>
      <c r="V35" s="26" t="s">
        <v>40</v>
      </c>
      <c r="W35" s="26" t="s">
        <v>41</v>
      </c>
      <c r="X35" s="25"/>
      <c r="Y35" s="36" t="s">
        <v>16</v>
      </c>
      <c r="Z35" s="36" t="s">
        <v>18</v>
      </c>
      <c r="AA35" s="36" t="s">
        <v>23</v>
      </c>
      <c r="AB35" s="40">
        <v>2.2043200000000001E-3</v>
      </c>
      <c r="AC35" s="36" t="s">
        <v>23</v>
      </c>
      <c r="AD35" s="36" t="s">
        <v>23</v>
      </c>
      <c r="AE35" s="36" t="s">
        <v>23</v>
      </c>
      <c r="AF35" s="37">
        <f t="shared" si="17"/>
        <v>4</v>
      </c>
      <c r="AG35" s="37" t="e">
        <f t="shared" si="15"/>
        <v>#N/A</v>
      </c>
      <c r="AH35" s="34">
        <f t="shared" si="18"/>
        <v>3.0000000000000001E-3</v>
      </c>
      <c r="AI35" s="33"/>
    </row>
    <row r="36" spans="1:35">
      <c r="A36" s="6" t="s">
        <v>16</v>
      </c>
      <c r="B36" s="6" t="s">
        <v>19</v>
      </c>
      <c r="C36" s="6">
        <v>72</v>
      </c>
      <c r="D36" s="6">
        <v>0.43722889999999998</v>
      </c>
      <c r="E36" s="6">
        <v>0.10804175000000001</v>
      </c>
      <c r="F36" s="6">
        <v>1.2732841999999999E-2</v>
      </c>
      <c r="G36" s="6">
        <v>2.5388566000000001E-2</v>
      </c>
      <c r="H36" s="10">
        <f>RANK(J36,J$36:J$42,0)</f>
        <v>4</v>
      </c>
      <c r="I36" s="10">
        <f>RANK(K36,K$36:K$42,1)</f>
        <v>7</v>
      </c>
      <c r="J36" s="5">
        <f>ROUNDUP(D36,2)</f>
        <v>0.44</v>
      </c>
      <c r="K36" s="5">
        <f>ROUNDUP(E36,2)</f>
        <v>0.11</v>
      </c>
      <c r="M36" s="17" t="s">
        <v>16</v>
      </c>
      <c r="N36" s="17" t="s">
        <v>19</v>
      </c>
      <c r="O36" s="17">
        <v>9</v>
      </c>
      <c r="P36" s="17">
        <v>0.96</v>
      </c>
      <c r="Q36" s="17">
        <v>0.08</v>
      </c>
      <c r="R36" s="17" t="s">
        <v>23</v>
      </c>
      <c r="S36" s="17" t="s">
        <v>23</v>
      </c>
      <c r="T36" s="21">
        <f>RANK(V36,V$36:V$42,1)</f>
        <v>2</v>
      </c>
      <c r="U36" s="21">
        <f>RANK(W36,W$36:W$42,1)</f>
        <v>6</v>
      </c>
      <c r="V36" s="16">
        <f>ABS(1-P36)</f>
        <v>4.0000000000000036E-2</v>
      </c>
      <c r="W36" s="16">
        <f>ROUNDUP(Q36,2)</f>
        <v>0.08</v>
      </c>
      <c r="X36" s="1"/>
      <c r="Y36" s="36" t="s">
        <v>14</v>
      </c>
      <c r="Z36" s="36" t="s">
        <v>18</v>
      </c>
      <c r="AA36" s="36" t="s">
        <v>23</v>
      </c>
      <c r="AB36" s="40">
        <v>3.6211080000000001E-3</v>
      </c>
      <c r="AC36" s="36" t="s">
        <v>23</v>
      </c>
      <c r="AD36" s="36" t="s">
        <v>23</v>
      </c>
      <c r="AE36" s="36" t="s">
        <v>23</v>
      </c>
      <c r="AF36" s="37">
        <f t="shared" si="17"/>
        <v>6</v>
      </c>
      <c r="AG36" s="37" t="e">
        <f t="shared" si="15"/>
        <v>#N/A</v>
      </c>
      <c r="AH36" s="34">
        <f t="shared" si="18"/>
        <v>4.0000000000000001E-3</v>
      </c>
      <c r="AI36" s="33"/>
    </row>
    <row r="37" spans="1:35">
      <c r="A37" s="6" t="s">
        <v>14</v>
      </c>
      <c r="B37" s="6" t="s">
        <v>19</v>
      </c>
      <c r="C37" s="6">
        <v>72</v>
      </c>
      <c r="D37" s="6">
        <v>0.4888612</v>
      </c>
      <c r="E37" s="6">
        <v>5.3275669999999997E-2</v>
      </c>
      <c r="F37" s="6">
        <v>6.2785979999999998E-3</v>
      </c>
      <c r="G37" s="6">
        <v>1.2519168000000001E-2</v>
      </c>
      <c r="H37" s="10">
        <f t="shared" ref="H37:H42" si="19">RANK(J37,J$36:J$42,0)</f>
        <v>3</v>
      </c>
      <c r="I37" s="10">
        <f t="shared" ref="I37:I42" si="20">RANK(K37,K$36:K$42,1)</f>
        <v>3</v>
      </c>
      <c r="J37" s="5">
        <f t="shared" ref="J37:J42" si="21">ROUNDUP(D37,2)</f>
        <v>0.49</v>
      </c>
      <c r="K37" s="5">
        <f t="shared" ref="K37:K42" si="22">ROUNDUP(E37,2)</f>
        <v>6.0000000000000005E-2</v>
      </c>
      <c r="M37" s="17" t="s">
        <v>14</v>
      </c>
      <c r="N37" s="17" t="s">
        <v>19</v>
      </c>
      <c r="O37" s="17">
        <v>9</v>
      </c>
      <c r="P37" s="17">
        <v>0.83</v>
      </c>
      <c r="Q37" s="17">
        <v>7.0000000000000007E-2</v>
      </c>
      <c r="R37" s="17" t="s">
        <v>23</v>
      </c>
      <c r="S37" s="17" t="s">
        <v>23</v>
      </c>
      <c r="T37" s="21">
        <f t="shared" ref="T37:T42" si="23">RANK(V37,V$36:V$42,1)</f>
        <v>6</v>
      </c>
      <c r="U37" s="21">
        <f t="shared" ref="U37:U42" si="24">RANK(W37,W$36:W$42,1)</f>
        <v>4</v>
      </c>
      <c r="V37" s="16">
        <f t="shared" ref="V37:V52" si="25">ABS(1-P37)</f>
        <v>0.17000000000000004</v>
      </c>
      <c r="W37" s="16">
        <f t="shared" ref="W37:W42" si="26">ROUNDUP(Q37,2)</f>
        <v>7.0000000000000007E-2</v>
      </c>
      <c r="X37" s="1"/>
      <c r="Y37" s="36" t="s">
        <v>15</v>
      </c>
      <c r="Z37" s="36" t="s">
        <v>18</v>
      </c>
      <c r="AA37" s="36" t="s">
        <v>23</v>
      </c>
      <c r="AB37" s="40">
        <v>5.6588230000000003E-3</v>
      </c>
      <c r="AC37" s="36" t="s">
        <v>23</v>
      </c>
      <c r="AD37" s="36" t="s">
        <v>23</v>
      </c>
      <c r="AE37" s="36" t="s">
        <v>23</v>
      </c>
      <c r="AF37" s="37">
        <f>RANK(AH37,AH$32:AH$40,1)</f>
        <v>8</v>
      </c>
      <c r="AG37" s="37" t="e">
        <f t="shared" si="15"/>
        <v>#N/A</v>
      </c>
      <c r="AH37" s="34">
        <f t="shared" si="18"/>
        <v>6.0000000000000001E-3</v>
      </c>
      <c r="AI37" s="33"/>
    </row>
    <row r="38" spans="1:35">
      <c r="A38" s="6" t="s">
        <v>15</v>
      </c>
      <c r="B38" s="6" t="s">
        <v>19</v>
      </c>
      <c r="C38" s="6">
        <v>72</v>
      </c>
      <c r="D38" s="6">
        <v>0.39411819999999997</v>
      </c>
      <c r="E38" s="6">
        <v>7.7855359999999998E-2</v>
      </c>
      <c r="F38" s="6">
        <v>9.1753419999999995E-3</v>
      </c>
      <c r="G38" s="6">
        <v>1.8295111999999999E-2</v>
      </c>
      <c r="H38" s="10">
        <f t="shared" si="19"/>
        <v>6</v>
      </c>
      <c r="I38" s="10">
        <f t="shared" si="20"/>
        <v>5</v>
      </c>
      <c r="J38" s="5">
        <f t="shared" si="21"/>
        <v>0.4</v>
      </c>
      <c r="K38" s="5">
        <f t="shared" si="22"/>
        <v>0.08</v>
      </c>
      <c r="M38" s="17" t="s">
        <v>15</v>
      </c>
      <c r="N38" s="17" t="s">
        <v>19</v>
      </c>
      <c r="O38" s="17">
        <v>9</v>
      </c>
      <c r="P38" s="17">
        <v>0.93</v>
      </c>
      <c r="Q38" s="17">
        <v>0.04</v>
      </c>
      <c r="R38" s="17" t="s">
        <v>23</v>
      </c>
      <c r="S38" s="17" t="s">
        <v>23</v>
      </c>
      <c r="T38" s="21">
        <f>RANK(V38,V$36:V$42,1)</f>
        <v>5</v>
      </c>
      <c r="U38" s="21">
        <f>RANK(W38,W$36:W$42,1)</f>
        <v>2</v>
      </c>
      <c r="V38" s="16">
        <f t="shared" si="25"/>
        <v>6.9999999999999951E-2</v>
      </c>
      <c r="W38" s="16">
        <f t="shared" si="26"/>
        <v>0.04</v>
      </c>
      <c r="X38" s="1"/>
      <c r="Y38" s="36" t="s">
        <v>12</v>
      </c>
      <c r="Z38" s="36" t="s">
        <v>18</v>
      </c>
      <c r="AA38" s="36" t="s">
        <v>23</v>
      </c>
      <c r="AB38" s="40">
        <v>7.0466349999999999E-3</v>
      </c>
      <c r="AC38" s="36" t="s">
        <v>23</v>
      </c>
      <c r="AD38" s="36" t="s">
        <v>23</v>
      </c>
      <c r="AE38" s="36" t="s">
        <v>23</v>
      </c>
      <c r="AF38" s="37">
        <f>RANK(AH38,AH$32:AH$40,1)</f>
        <v>9</v>
      </c>
      <c r="AG38" s="37" t="e">
        <f t="shared" si="15"/>
        <v>#N/A</v>
      </c>
      <c r="AH38" s="34">
        <f t="shared" si="18"/>
        <v>8.0000000000000002E-3</v>
      </c>
      <c r="AI38" s="33"/>
    </row>
    <row r="39" spans="1:35">
      <c r="A39" s="6" t="s">
        <v>12</v>
      </c>
      <c r="B39" s="6" t="s">
        <v>19</v>
      </c>
      <c r="C39" s="6">
        <v>72</v>
      </c>
      <c r="D39" s="6">
        <v>0.43186980000000003</v>
      </c>
      <c r="E39" s="6">
        <v>7.8695509999999996E-2</v>
      </c>
      <c r="F39" s="6">
        <v>9.2743540000000003E-3</v>
      </c>
      <c r="G39" s="6">
        <v>1.8492537E-2</v>
      </c>
      <c r="H39" s="10">
        <f t="shared" si="19"/>
        <v>4</v>
      </c>
      <c r="I39" s="10">
        <f t="shared" si="20"/>
        <v>5</v>
      </c>
      <c r="J39" s="5">
        <f t="shared" si="21"/>
        <v>0.44</v>
      </c>
      <c r="K39" s="5">
        <f t="shared" si="22"/>
        <v>0.08</v>
      </c>
      <c r="M39" s="17" t="s">
        <v>12</v>
      </c>
      <c r="N39" s="17" t="s">
        <v>19</v>
      </c>
      <c r="O39" s="17">
        <v>9</v>
      </c>
      <c r="P39" s="17">
        <v>0.94</v>
      </c>
      <c r="Q39" s="17">
        <v>7.0000000000000007E-2</v>
      </c>
      <c r="R39" s="17" t="s">
        <v>23</v>
      </c>
      <c r="S39" s="17" t="s">
        <v>23</v>
      </c>
      <c r="T39" s="21">
        <f t="shared" si="23"/>
        <v>3</v>
      </c>
      <c r="U39" s="21">
        <f t="shared" si="24"/>
        <v>4</v>
      </c>
      <c r="V39" s="16">
        <f t="shared" si="25"/>
        <v>6.0000000000000053E-2</v>
      </c>
      <c r="W39" s="16">
        <f t="shared" si="26"/>
        <v>7.0000000000000007E-2</v>
      </c>
      <c r="X39" s="1"/>
      <c r="Y39" s="36" t="s">
        <v>8</v>
      </c>
      <c r="Z39" s="36" t="s">
        <v>18</v>
      </c>
      <c r="AA39" s="36" t="s">
        <v>23</v>
      </c>
      <c r="AB39" s="40">
        <v>1.364185E-3</v>
      </c>
      <c r="AC39" s="36" t="s">
        <v>23</v>
      </c>
      <c r="AD39" s="36" t="s">
        <v>23</v>
      </c>
      <c r="AE39" s="36" t="s">
        <v>23</v>
      </c>
      <c r="AF39" s="37">
        <f t="shared" si="17"/>
        <v>2</v>
      </c>
      <c r="AG39" s="37" t="e">
        <f t="shared" si="15"/>
        <v>#N/A</v>
      </c>
      <c r="AH39" s="34">
        <f t="shared" si="18"/>
        <v>2E-3</v>
      </c>
      <c r="AI39" s="33"/>
    </row>
    <row r="40" spans="1:35">
      <c r="A40" s="6" t="s">
        <v>8</v>
      </c>
      <c r="B40" s="6" t="s">
        <v>19</v>
      </c>
      <c r="C40" s="6">
        <v>72</v>
      </c>
      <c r="D40" s="6">
        <v>0.84020139999999999</v>
      </c>
      <c r="E40" s="6">
        <v>5.1498670000000003E-2</v>
      </c>
      <c r="F40" s="6">
        <v>6.0691770000000003E-3</v>
      </c>
      <c r="G40" s="6">
        <v>1.2101595E-2</v>
      </c>
      <c r="H40" s="10">
        <f t="shared" si="19"/>
        <v>1</v>
      </c>
      <c r="I40" s="10">
        <f t="shared" si="20"/>
        <v>3</v>
      </c>
      <c r="J40" s="5">
        <f t="shared" si="21"/>
        <v>0.85</v>
      </c>
      <c r="K40" s="5">
        <f t="shared" si="22"/>
        <v>6.0000000000000005E-2</v>
      </c>
      <c r="M40" s="17" t="s">
        <v>8</v>
      </c>
      <c r="N40" s="17" t="s">
        <v>19</v>
      </c>
      <c r="O40" s="17">
        <v>9</v>
      </c>
      <c r="P40" s="17">
        <v>0.97</v>
      </c>
      <c r="Q40" s="17">
        <v>0.04</v>
      </c>
      <c r="R40" s="17" t="s">
        <v>23</v>
      </c>
      <c r="S40" s="17" t="s">
        <v>23</v>
      </c>
      <c r="T40" s="21">
        <f t="shared" si="23"/>
        <v>1</v>
      </c>
      <c r="U40" s="21">
        <f t="shared" si="24"/>
        <v>2</v>
      </c>
      <c r="V40" s="16">
        <f t="shared" si="25"/>
        <v>3.0000000000000027E-2</v>
      </c>
      <c r="W40" s="16">
        <f t="shared" si="26"/>
        <v>0.04</v>
      </c>
      <c r="X40" s="1"/>
      <c r="Y40" s="36" t="s">
        <v>10</v>
      </c>
      <c r="Z40" s="36" t="s">
        <v>18</v>
      </c>
      <c r="AA40" s="36" t="s">
        <v>23</v>
      </c>
      <c r="AB40" s="40">
        <v>2.3692930000000002E-3</v>
      </c>
      <c r="AC40" s="36" t="s">
        <v>23</v>
      </c>
      <c r="AD40" s="36" t="s">
        <v>23</v>
      </c>
      <c r="AE40" s="36" t="s">
        <v>23</v>
      </c>
      <c r="AF40" s="37">
        <f t="shared" si="17"/>
        <v>4</v>
      </c>
      <c r="AG40" s="37" t="e">
        <f t="shared" si="15"/>
        <v>#N/A</v>
      </c>
      <c r="AH40" s="34">
        <f t="shared" si="18"/>
        <v>3.0000000000000001E-3</v>
      </c>
      <c r="AI40" s="33"/>
    </row>
    <row r="41" spans="1:35">
      <c r="A41" s="6" t="s">
        <v>10</v>
      </c>
      <c r="B41" s="6" t="s">
        <v>19</v>
      </c>
      <c r="C41" s="6">
        <v>72</v>
      </c>
      <c r="D41" s="6">
        <v>0.39863530000000003</v>
      </c>
      <c r="E41" s="6">
        <v>4.4345990000000002E-2</v>
      </c>
      <c r="F41" s="6">
        <v>5.2262250000000001E-3</v>
      </c>
      <c r="G41" s="6">
        <v>1.0420796E-2</v>
      </c>
      <c r="H41" s="10">
        <f t="shared" si="19"/>
        <v>6</v>
      </c>
      <c r="I41" s="10">
        <f t="shared" si="20"/>
        <v>2</v>
      </c>
      <c r="J41" s="5">
        <f t="shared" si="21"/>
        <v>0.4</v>
      </c>
      <c r="K41" s="5">
        <f t="shared" si="22"/>
        <v>0.05</v>
      </c>
      <c r="M41" s="17" t="s">
        <v>10</v>
      </c>
      <c r="N41" s="17" t="s">
        <v>19</v>
      </c>
      <c r="O41" s="17">
        <v>9</v>
      </c>
      <c r="P41" s="17">
        <v>1.21</v>
      </c>
      <c r="Q41" s="17">
        <v>0.11</v>
      </c>
      <c r="R41" s="17" t="s">
        <v>23</v>
      </c>
      <c r="S41" s="17" t="s">
        <v>23</v>
      </c>
      <c r="T41" s="21">
        <f t="shared" si="23"/>
        <v>7</v>
      </c>
      <c r="U41" s="21">
        <f t="shared" si="24"/>
        <v>7</v>
      </c>
      <c r="V41" s="16">
        <f t="shared" si="25"/>
        <v>0.20999999999999996</v>
      </c>
      <c r="W41" s="16">
        <f t="shared" si="26"/>
        <v>0.11</v>
      </c>
      <c r="X41" s="31"/>
      <c r="Y41" s="96" t="s">
        <v>33</v>
      </c>
      <c r="Z41" s="97"/>
      <c r="AA41" s="97"/>
      <c r="AB41" s="97"/>
      <c r="AC41" s="97"/>
      <c r="AD41" s="97"/>
      <c r="AE41" s="97"/>
      <c r="AF41" s="97"/>
      <c r="AG41" s="97"/>
      <c r="AH41" s="97"/>
      <c r="AI41" s="33"/>
    </row>
    <row r="42" spans="1:35" ht="31">
      <c r="A42" s="6" t="s">
        <v>20</v>
      </c>
      <c r="B42" s="6" t="s">
        <v>19</v>
      </c>
      <c r="C42" s="6">
        <v>72</v>
      </c>
      <c r="D42" s="6">
        <v>0.782551</v>
      </c>
      <c r="E42" s="6">
        <v>3.500752E-2</v>
      </c>
      <c r="F42" s="6">
        <v>4.1256749999999997E-3</v>
      </c>
      <c r="G42" s="6">
        <v>8.2263630000000004E-3</v>
      </c>
      <c r="H42" s="10">
        <f t="shared" si="19"/>
        <v>2</v>
      </c>
      <c r="I42" s="10">
        <f t="shared" si="20"/>
        <v>1</v>
      </c>
      <c r="J42" s="5">
        <f t="shared" si="21"/>
        <v>0.79</v>
      </c>
      <c r="K42" s="5">
        <f t="shared" si="22"/>
        <v>0.04</v>
      </c>
      <c r="M42" s="17" t="s">
        <v>20</v>
      </c>
      <c r="N42" s="17" t="s">
        <v>19</v>
      </c>
      <c r="O42" s="17">
        <v>9</v>
      </c>
      <c r="P42" s="17">
        <v>0.94</v>
      </c>
      <c r="Q42" s="17">
        <v>0.03</v>
      </c>
      <c r="R42" s="17" t="s">
        <v>23</v>
      </c>
      <c r="S42" s="17" t="s">
        <v>23</v>
      </c>
      <c r="T42" s="21">
        <f t="shared" si="23"/>
        <v>3</v>
      </c>
      <c r="U42" s="21">
        <f t="shared" si="24"/>
        <v>1</v>
      </c>
      <c r="V42" s="16">
        <f t="shared" si="25"/>
        <v>6.0000000000000053E-2</v>
      </c>
      <c r="W42" s="16">
        <f t="shared" si="26"/>
        <v>0.03</v>
      </c>
      <c r="X42" s="1"/>
      <c r="Y42" s="34" t="s">
        <v>0</v>
      </c>
      <c r="Z42" s="34" t="s">
        <v>17</v>
      </c>
      <c r="AA42" s="34" t="s">
        <v>1</v>
      </c>
      <c r="AB42" s="34" t="s">
        <v>2</v>
      </c>
      <c r="AC42" s="34" t="s">
        <v>3</v>
      </c>
      <c r="AD42" s="34" t="s">
        <v>4</v>
      </c>
      <c r="AE42" s="34" t="s">
        <v>5</v>
      </c>
      <c r="AF42" s="35" t="s">
        <v>42</v>
      </c>
      <c r="AG42" s="35" t="s">
        <v>43</v>
      </c>
      <c r="AH42" s="49" t="s">
        <v>40</v>
      </c>
      <c r="AI42" s="33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Y43" s="36" t="s">
        <v>16</v>
      </c>
      <c r="Z43" s="36" t="s">
        <v>19</v>
      </c>
      <c r="AA43" s="36">
        <v>3144</v>
      </c>
      <c r="AB43" s="36">
        <v>21.7457463</v>
      </c>
      <c r="AC43" s="34" t="s">
        <v>23</v>
      </c>
      <c r="AD43" s="34" t="s">
        <v>23</v>
      </c>
      <c r="AE43" s="34" t="s">
        <v>23</v>
      </c>
      <c r="AF43" s="37">
        <f>RANK(AH43,AH$43:AH$49,1)</f>
        <v>4</v>
      </c>
      <c r="AG43" s="37" t="e">
        <f>RANK(AI43,AI$43:AI$59,0)</f>
        <v>#N/A</v>
      </c>
      <c r="AH43" s="34">
        <f>ROUNDUP(AB43,0)</f>
        <v>22</v>
      </c>
      <c r="AI43" s="33"/>
    </row>
    <row r="44" spans="1:35">
      <c r="A44" s="6" t="s">
        <v>9</v>
      </c>
      <c r="B44" s="6" t="s">
        <v>18</v>
      </c>
      <c r="C44" s="6">
        <v>72</v>
      </c>
      <c r="D44" s="6">
        <v>0.65628419999999998</v>
      </c>
      <c r="E44" s="6">
        <v>4.7785411E-2</v>
      </c>
      <c r="F44" s="6">
        <v>5.6315649999999998E-3</v>
      </c>
      <c r="G44" s="6">
        <v>1.1229021E-2</v>
      </c>
      <c r="H44" s="10">
        <f t="shared" ref="H44:H52" si="27">RANK(J44,J$44:J$52,0)</f>
        <v>8</v>
      </c>
      <c r="I44" s="10">
        <f t="shared" ref="I44:I52" si="28">RANK(K44,K$44:K$52,1)</f>
        <v>5</v>
      </c>
      <c r="J44" s="5">
        <f t="shared" ref="J44:J52" si="29">ROUNDUP(D44,2)</f>
        <v>0.66</v>
      </c>
      <c r="K44" s="5">
        <f>ROUNDUP(E44,2)</f>
        <v>0.05</v>
      </c>
      <c r="M44" s="17" t="s">
        <v>9</v>
      </c>
      <c r="N44" s="17" t="s">
        <v>18</v>
      </c>
      <c r="O44" s="17">
        <v>9</v>
      </c>
      <c r="P44" s="17">
        <v>0.99</v>
      </c>
      <c r="Q44" s="17">
        <v>0.02</v>
      </c>
      <c r="R44" s="17" t="s">
        <v>23</v>
      </c>
      <c r="S44" s="17" t="s">
        <v>23</v>
      </c>
      <c r="T44" s="21">
        <f>RANK(V44,V$44:V$52,1)</f>
        <v>1</v>
      </c>
      <c r="U44" s="21">
        <f t="shared" ref="U44:U52" si="30">RANK(W44,W$44:W$52,1)</f>
        <v>2</v>
      </c>
      <c r="V44" s="16">
        <f t="shared" si="25"/>
        <v>1.0000000000000009E-2</v>
      </c>
      <c r="W44" s="16">
        <f t="shared" ref="W44:W52" si="31">ROUNDUP(Q44,2)</f>
        <v>0.02</v>
      </c>
      <c r="X44" s="14"/>
      <c r="Y44" s="39" t="s">
        <v>14</v>
      </c>
      <c r="Z44" s="36" t="s">
        <v>19</v>
      </c>
      <c r="AA44" s="36">
        <v>4495</v>
      </c>
      <c r="AB44" s="36">
        <v>31.090053900000001</v>
      </c>
      <c r="AC44" s="34" t="s">
        <v>23</v>
      </c>
      <c r="AD44" s="34" t="s">
        <v>23</v>
      </c>
      <c r="AE44" s="34" t="s">
        <v>23</v>
      </c>
      <c r="AF44" s="37">
        <f t="shared" ref="AF44:AF49" si="32">RANK(AH44,AH$43:AH$49,1)</f>
        <v>7</v>
      </c>
      <c r="AG44" s="37" t="e">
        <f t="shared" ref="AG44:AG49" si="33">RANK(AI44,AI$43:AI$59,0)</f>
        <v>#N/A</v>
      </c>
      <c r="AH44" s="34">
        <f t="shared" ref="AH44:AH49" si="34">ROUNDUP(AB44,0)</f>
        <v>32</v>
      </c>
      <c r="AI44" s="33"/>
    </row>
    <row r="45" spans="1:35">
      <c r="A45" s="6" t="s">
        <v>13</v>
      </c>
      <c r="B45" s="6" t="s">
        <v>18</v>
      </c>
      <c r="C45" s="6">
        <v>72</v>
      </c>
      <c r="D45" s="6">
        <v>0.81893930000000004</v>
      </c>
      <c r="E45" s="6">
        <v>5.2718738000000001E-2</v>
      </c>
      <c r="F45" s="6">
        <v>6.2129630000000002E-3</v>
      </c>
      <c r="G45" s="6">
        <v>1.2388296E-2</v>
      </c>
      <c r="H45" s="10">
        <f t="shared" si="27"/>
        <v>2</v>
      </c>
      <c r="I45" s="10">
        <f t="shared" si="28"/>
        <v>7</v>
      </c>
      <c r="J45" s="5">
        <f t="shared" si="29"/>
        <v>0.82000000000000006</v>
      </c>
      <c r="K45" s="5">
        <f t="shared" ref="K45:K52" si="35">ROUNDUP(E45,2)</f>
        <v>6.0000000000000005E-2</v>
      </c>
      <c r="M45" s="17" t="s">
        <v>13</v>
      </c>
      <c r="N45" s="17" t="s">
        <v>18</v>
      </c>
      <c r="O45" s="17">
        <v>9</v>
      </c>
      <c r="P45" s="17">
        <v>1.1399999999999999</v>
      </c>
      <c r="Q45" s="17">
        <v>0.02</v>
      </c>
      <c r="R45" s="17" t="s">
        <v>23</v>
      </c>
      <c r="S45" s="17" t="s">
        <v>23</v>
      </c>
      <c r="T45" s="21">
        <f t="shared" ref="T45:T52" si="36">RANK(V45,V$44:V$52,1)</f>
        <v>8</v>
      </c>
      <c r="U45" s="21">
        <f t="shared" si="30"/>
        <v>2</v>
      </c>
      <c r="V45" s="16">
        <f t="shared" si="25"/>
        <v>0.1399999999999999</v>
      </c>
      <c r="W45" s="16">
        <f t="shared" si="31"/>
        <v>0.02</v>
      </c>
      <c r="X45" s="14"/>
      <c r="Y45" s="39" t="s">
        <v>15</v>
      </c>
      <c r="Z45" s="36" t="s">
        <v>19</v>
      </c>
      <c r="AA45" s="36">
        <v>2757</v>
      </c>
      <c r="AB45" s="36">
        <v>19.069027500000001</v>
      </c>
      <c r="AC45" s="34" t="s">
        <v>23</v>
      </c>
      <c r="AD45" s="34" t="s">
        <v>23</v>
      </c>
      <c r="AE45" s="34" t="s">
        <v>23</v>
      </c>
      <c r="AF45" s="37">
        <f t="shared" si="32"/>
        <v>3</v>
      </c>
      <c r="AG45" s="37" t="e">
        <f t="shared" si="33"/>
        <v>#N/A</v>
      </c>
      <c r="AH45" s="34">
        <f t="shared" si="34"/>
        <v>20</v>
      </c>
      <c r="AI45" s="33"/>
    </row>
    <row r="46" spans="1:35">
      <c r="A46" s="6" t="s">
        <v>11</v>
      </c>
      <c r="B46" s="6" t="s">
        <v>18</v>
      </c>
      <c r="C46" s="6">
        <v>72</v>
      </c>
      <c r="D46" s="6">
        <v>0.61829140000000005</v>
      </c>
      <c r="E46" s="6">
        <v>3.0905475000000002E-2</v>
      </c>
      <c r="F46" s="6">
        <v>3.6422450000000001E-3</v>
      </c>
      <c r="G46" s="6">
        <v>7.2624309999999997E-3</v>
      </c>
      <c r="H46" s="10">
        <f t="shared" si="27"/>
        <v>9</v>
      </c>
      <c r="I46" s="10">
        <f t="shared" si="28"/>
        <v>3</v>
      </c>
      <c r="J46" s="5">
        <f t="shared" si="29"/>
        <v>0.62</v>
      </c>
      <c r="K46" s="5">
        <f t="shared" si="35"/>
        <v>0.04</v>
      </c>
      <c r="M46" s="17" t="s">
        <v>11</v>
      </c>
      <c r="N46" s="17" t="s">
        <v>18</v>
      </c>
      <c r="O46" s="17">
        <v>9</v>
      </c>
      <c r="P46" s="17">
        <v>1.03</v>
      </c>
      <c r="Q46" s="17">
        <v>0.06</v>
      </c>
      <c r="R46" s="17" t="s">
        <v>23</v>
      </c>
      <c r="S46" s="17" t="s">
        <v>23</v>
      </c>
      <c r="T46" s="21">
        <f t="shared" si="36"/>
        <v>2</v>
      </c>
      <c r="U46" s="21">
        <f t="shared" si="30"/>
        <v>9</v>
      </c>
      <c r="V46" s="16">
        <f t="shared" si="25"/>
        <v>3.0000000000000027E-2</v>
      </c>
      <c r="W46" s="16">
        <f t="shared" si="31"/>
        <v>0.06</v>
      </c>
      <c r="X46" s="14"/>
      <c r="Y46" s="39" t="s">
        <v>12</v>
      </c>
      <c r="Z46" s="36" t="s">
        <v>19</v>
      </c>
      <c r="AA46" s="36">
        <v>3547</v>
      </c>
      <c r="AB46" s="36">
        <v>24.533130400000001</v>
      </c>
      <c r="AC46" s="34" t="s">
        <v>23</v>
      </c>
      <c r="AD46" s="34" t="s">
        <v>23</v>
      </c>
      <c r="AE46" s="34" t="s">
        <v>23</v>
      </c>
      <c r="AF46" s="37">
        <f t="shared" si="32"/>
        <v>5</v>
      </c>
      <c r="AG46" s="37" t="e">
        <f t="shared" si="33"/>
        <v>#N/A</v>
      </c>
      <c r="AH46" s="34">
        <f t="shared" si="34"/>
        <v>25</v>
      </c>
      <c r="AI46" s="33"/>
    </row>
    <row r="47" spans="1:35">
      <c r="A47" s="6" t="s">
        <v>16</v>
      </c>
      <c r="B47" s="6" t="s">
        <v>18</v>
      </c>
      <c r="C47" s="6">
        <v>72</v>
      </c>
      <c r="D47" s="6">
        <v>0.71823899999999996</v>
      </c>
      <c r="E47" s="6">
        <v>8.3339129999999997E-2</v>
      </c>
      <c r="F47" s="6">
        <v>9.8216109999999992E-3</v>
      </c>
      <c r="G47" s="6">
        <v>1.9583735000000001E-2</v>
      </c>
      <c r="H47" s="10">
        <f t="shared" si="27"/>
        <v>4</v>
      </c>
      <c r="I47" s="10">
        <f t="shared" si="28"/>
        <v>9</v>
      </c>
      <c r="J47" s="5">
        <f t="shared" si="29"/>
        <v>0.72</v>
      </c>
      <c r="K47" s="5">
        <f t="shared" si="35"/>
        <v>0.09</v>
      </c>
      <c r="M47" s="17" t="s">
        <v>16</v>
      </c>
      <c r="N47" s="17" t="s">
        <v>18</v>
      </c>
      <c r="O47" s="17">
        <v>9</v>
      </c>
      <c r="P47" s="17">
        <v>0.93</v>
      </c>
      <c r="Q47" s="17">
        <v>0.02</v>
      </c>
      <c r="R47" s="17" t="s">
        <v>23</v>
      </c>
      <c r="S47" s="17" t="s">
        <v>23</v>
      </c>
      <c r="T47" s="21">
        <f t="shared" si="36"/>
        <v>7</v>
      </c>
      <c r="U47" s="21">
        <f t="shared" si="30"/>
        <v>2</v>
      </c>
      <c r="V47" s="16">
        <f t="shared" si="25"/>
        <v>6.9999999999999951E-2</v>
      </c>
      <c r="W47" s="16">
        <f t="shared" si="31"/>
        <v>0.02</v>
      </c>
      <c r="X47" s="14"/>
      <c r="Y47" s="39" t="s">
        <v>8</v>
      </c>
      <c r="Z47" s="36" t="s">
        <v>19</v>
      </c>
      <c r="AA47" s="36">
        <v>76</v>
      </c>
      <c r="AB47" s="36">
        <v>0.52566049999999997</v>
      </c>
      <c r="AC47" s="34" t="s">
        <v>23</v>
      </c>
      <c r="AD47" s="34" t="s">
        <v>23</v>
      </c>
      <c r="AE47" s="34" t="s">
        <v>23</v>
      </c>
      <c r="AF47" s="37">
        <f t="shared" si="32"/>
        <v>1</v>
      </c>
      <c r="AG47" s="37" t="e">
        <f t="shared" si="33"/>
        <v>#N/A</v>
      </c>
      <c r="AH47" s="34">
        <f t="shared" si="34"/>
        <v>1</v>
      </c>
      <c r="AI47" s="33"/>
    </row>
    <row r="48" spans="1:35">
      <c r="A48" s="6" t="s">
        <v>14</v>
      </c>
      <c r="B48" s="6" t="s">
        <v>18</v>
      </c>
      <c r="C48" s="6">
        <v>72</v>
      </c>
      <c r="D48" s="6">
        <v>0.75211870000000003</v>
      </c>
      <c r="E48" s="6">
        <v>3.7126540999999999E-2</v>
      </c>
      <c r="F48" s="6">
        <v>4.3754049999999997E-3</v>
      </c>
      <c r="G48" s="6">
        <v>8.7243089999999995E-3</v>
      </c>
      <c r="H48" s="10">
        <f t="shared" si="27"/>
        <v>3</v>
      </c>
      <c r="I48" s="10">
        <f t="shared" si="28"/>
        <v>3</v>
      </c>
      <c r="J48" s="5">
        <f t="shared" si="29"/>
        <v>0.76</v>
      </c>
      <c r="K48" s="5">
        <f t="shared" si="35"/>
        <v>0.04</v>
      </c>
      <c r="M48" s="17" t="s">
        <v>14</v>
      </c>
      <c r="N48" s="17" t="s">
        <v>18</v>
      </c>
      <c r="O48" s="17">
        <v>9</v>
      </c>
      <c r="P48" s="17">
        <v>0.77</v>
      </c>
      <c r="Q48" s="17">
        <v>0.02</v>
      </c>
      <c r="R48" s="17" t="s">
        <v>23</v>
      </c>
      <c r="S48" s="17" t="s">
        <v>23</v>
      </c>
      <c r="T48" s="21">
        <f t="shared" si="36"/>
        <v>9</v>
      </c>
      <c r="U48" s="21">
        <f>RANK(W48,W$44:W$52,1)</f>
        <v>2</v>
      </c>
      <c r="V48" s="16">
        <f t="shared" si="25"/>
        <v>0.22999999999999998</v>
      </c>
      <c r="W48" s="16">
        <f t="shared" si="31"/>
        <v>0.02</v>
      </c>
      <c r="X48" s="14"/>
      <c r="Y48" s="39" t="s">
        <v>10</v>
      </c>
      <c r="Z48" s="36" t="s">
        <v>19</v>
      </c>
      <c r="AA48" s="36">
        <v>3611</v>
      </c>
      <c r="AB48" s="36">
        <v>24.975791900000001</v>
      </c>
      <c r="AC48" s="34" t="s">
        <v>23</v>
      </c>
      <c r="AD48" s="34" t="s">
        <v>23</v>
      </c>
      <c r="AE48" s="34" t="s">
        <v>23</v>
      </c>
      <c r="AF48" s="37">
        <f t="shared" si="32"/>
        <v>5</v>
      </c>
      <c r="AG48" s="37" t="e">
        <f t="shared" si="33"/>
        <v>#N/A</v>
      </c>
      <c r="AH48" s="34">
        <f t="shared" si="34"/>
        <v>25</v>
      </c>
      <c r="AI48" s="33"/>
    </row>
    <row r="49" spans="1:35">
      <c r="A49" s="6" t="s">
        <v>15</v>
      </c>
      <c r="B49" s="6" t="s">
        <v>18</v>
      </c>
      <c r="C49" s="6">
        <v>72</v>
      </c>
      <c r="D49" s="6">
        <v>0.71297189999999999</v>
      </c>
      <c r="E49" s="6">
        <v>4.1955691000000003E-2</v>
      </c>
      <c r="F49" s="6">
        <v>4.9445260000000003E-3</v>
      </c>
      <c r="G49" s="6">
        <v>9.8591040000000005E-3</v>
      </c>
      <c r="H49" s="10">
        <f t="shared" si="27"/>
        <v>4</v>
      </c>
      <c r="I49" s="10">
        <f t="shared" si="28"/>
        <v>5</v>
      </c>
      <c r="J49" s="5">
        <f t="shared" si="29"/>
        <v>0.72</v>
      </c>
      <c r="K49" s="5">
        <f t="shared" si="35"/>
        <v>0.05</v>
      </c>
      <c r="M49" s="17" t="s">
        <v>15</v>
      </c>
      <c r="N49" s="17" t="s">
        <v>18</v>
      </c>
      <c r="O49" s="17">
        <v>9</v>
      </c>
      <c r="P49" s="17">
        <v>0.97</v>
      </c>
      <c r="Q49" s="17">
        <v>0.05</v>
      </c>
      <c r="R49" s="17" t="s">
        <v>23</v>
      </c>
      <c r="S49" s="17" t="s">
        <v>23</v>
      </c>
      <c r="T49" s="21">
        <f t="shared" si="36"/>
        <v>2</v>
      </c>
      <c r="U49" s="21">
        <f t="shared" si="30"/>
        <v>8</v>
      </c>
      <c r="V49" s="16">
        <f t="shared" si="25"/>
        <v>3.0000000000000027E-2</v>
      </c>
      <c r="W49" s="16">
        <f t="shared" si="31"/>
        <v>0.05</v>
      </c>
      <c r="X49" s="14"/>
      <c r="Y49" s="39" t="s">
        <v>20</v>
      </c>
      <c r="Z49" s="36" t="s">
        <v>19</v>
      </c>
      <c r="AA49" s="36">
        <v>129</v>
      </c>
      <c r="AB49" s="36">
        <v>0.89223960000000002</v>
      </c>
      <c r="AC49" s="34" t="s">
        <v>23</v>
      </c>
      <c r="AD49" s="34" t="s">
        <v>23</v>
      </c>
      <c r="AE49" s="34" t="s">
        <v>23</v>
      </c>
      <c r="AF49" s="37">
        <f t="shared" si="32"/>
        <v>1</v>
      </c>
      <c r="AG49" s="37" t="e">
        <f t="shared" si="33"/>
        <v>#N/A</v>
      </c>
      <c r="AH49" s="34">
        <f t="shared" si="34"/>
        <v>1</v>
      </c>
      <c r="AI49" s="33"/>
    </row>
    <row r="50" spans="1:35">
      <c r="A50" s="6" t="s">
        <v>12</v>
      </c>
      <c r="B50" s="6" t="s">
        <v>18</v>
      </c>
      <c r="C50" s="6">
        <v>72</v>
      </c>
      <c r="D50" s="6">
        <v>0.68929459999999998</v>
      </c>
      <c r="E50" s="6">
        <v>5.5426725000000003E-2</v>
      </c>
      <c r="F50" s="6">
        <v>6.5321019999999997E-3</v>
      </c>
      <c r="G50" s="6">
        <v>1.3024641999999999E-2</v>
      </c>
      <c r="H50" s="10">
        <f t="shared" si="27"/>
        <v>7</v>
      </c>
      <c r="I50" s="10">
        <f t="shared" si="28"/>
        <v>7</v>
      </c>
      <c r="J50" s="5">
        <f t="shared" si="29"/>
        <v>0.69000000000000006</v>
      </c>
      <c r="K50" s="5">
        <f t="shared" si="35"/>
        <v>6.0000000000000005E-2</v>
      </c>
      <c r="M50" s="17" t="s">
        <v>12</v>
      </c>
      <c r="N50" s="17" t="s">
        <v>18</v>
      </c>
      <c r="O50" s="17">
        <v>9</v>
      </c>
      <c r="P50" s="17">
        <v>0.96</v>
      </c>
      <c r="Q50" s="17">
        <v>0.02</v>
      </c>
      <c r="R50" s="17" t="s">
        <v>23</v>
      </c>
      <c r="S50" s="17" t="s">
        <v>23</v>
      </c>
      <c r="T50" s="21">
        <f t="shared" si="36"/>
        <v>4</v>
      </c>
      <c r="U50" s="21">
        <f t="shared" si="30"/>
        <v>2</v>
      </c>
      <c r="V50" s="16">
        <f t="shared" si="25"/>
        <v>4.0000000000000036E-2</v>
      </c>
      <c r="W50" s="16">
        <f t="shared" si="31"/>
        <v>0.02</v>
      </c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</row>
    <row r="51" spans="1:35">
      <c r="A51" s="6" t="s">
        <v>8</v>
      </c>
      <c r="B51" s="6" t="s">
        <v>18</v>
      </c>
      <c r="C51" s="6">
        <v>72</v>
      </c>
      <c r="D51" s="6">
        <v>0.92146150000000004</v>
      </c>
      <c r="E51" s="6">
        <v>9.6753559999999995E-3</v>
      </c>
      <c r="F51" s="6">
        <v>1.140252E-3</v>
      </c>
      <c r="G51" s="6">
        <v>2.273597E-3</v>
      </c>
      <c r="H51" s="10">
        <f t="shared" si="27"/>
        <v>1</v>
      </c>
      <c r="I51" s="10">
        <f t="shared" si="28"/>
        <v>1</v>
      </c>
      <c r="J51" s="5">
        <f t="shared" si="29"/>
        <v>0.93</v>
      </c>
      <c r="K51" s="5">
        <f t="shared" si="35"/>
        <v>0.01</v>
      </c>
      <c r="M51" s="17" t="s">
        <v>8</v>
      </c>
      <c r="N51" s="17" t="s">
        <v>18</v>
      </c>
      <c r="O51" s="17">
        <v>9</v>
      </c>
      <c r="P51" s="17">
        <v>0.95</v>
      </c>
      <c r="Q51" s="17">
        <v>0.01</v>
      </c>
      <c r="R51" s="17" t="s">
        <v>23</v>
      </c>
      <c r="S51" s="17" t="s">
        <v>23</v>
      </c>
      <c r="T51" s="21">
        <f t="shared" si="36"/>
        <v>5</v>
      </c>
      <c r="U51" s="21">
        <f t="shared" si="30"/>
        <v>1</v>
      </c>
      <c r="V51" s="16">
        <f t="shared" si="25"/>
        <v>5.0000000000000044E-2</v>
      </c>
      <c r="W51" s="16">
        <f t="shared" si="31"/>
        <v>0.01</v>
      </c>
      <c r="X51" s="14"/>
      <c r="Y51" s="39" t="s">
        <v>9</v>
      </c>
      <c r="Z51" s="36" t="s">
        <v>18</v>
      </c>
      <c r="AA51" s="36">
        <v>3982</v>
      </c>
      <c r="AB51" s="36">
        <v>21.254337</v>
      </c>
      <c r="AC51" s="36" t="s">
        <v>23</v>
      </c>
      <c r="AD51" s="36" t="s">
        <v>23</v>
      </c>
      <c r="AE51" s="36" t="s">
        <v>23</v>
      </c>
      <c r="AF51" s="37">
        <f>RANK(AH51,AH$51:AH$59,1)</f>
        <v>3</v>
      </c>
      <c r="AG51" s="37" t="e">
        <f>RANK(AI51,AI$43:AI$59,0)</f>
        <v>#N/A</v>
      </c>
      <c r="AH51" s="34">
        <f t="shared" ref="AH51:AH59" si="37">ROUNDUP(AB51,0)</f>
        <v>22</v>
      </c>
      <c r="AI51" s="33"/>
    </row>
    <row r="52" spans="1:35">
      <c r="A52" s="6" t="s">
        <v>10</v>
      </c>
      <c r="B52" s="6" t="s">
        <v>18</v>
      </c>
      <c r="C52" s="6">
        <v>72</v>
      </c>
      <c r="D52" s="6">
        <v>0.71057760000000003</v>
      </c>
      <c r="E52" s="6">
        <v>2.2674526E-2</v>
      </c>
      <c r="F52" s="6">
        <v>2.672219E-3</v>
      </c>
      <c r="G52" s="6">
        <v>5.3282520000000003E-3</v>
      </c>
      <c r="H52" s="10">
        <f t="shared" si="27"/>
        <v>4</v>
      </c>
      <c r="I52" s="10">
        <f t="shared" si="28"/>
        <v>2</v>
      </c>
      <c r="J52" s="5">
        <f t="shared" si="29"/>
        <v>0.72</v>
      </c>
      <c r="K52" s="5">
        <f t="shared" si="35"/>
        <v>0.03</v>
      </c>
      <c r="M52" s="17" t="s">
        <v>10</v>
      </c>
      <c r="N52" s="17" t="s">
        <v>18</v>
      </c>
      <c r="O52" s="17">
        <v>9</v>
      </c>
      <c r="P52" s="17">
        <v>0.95</v>
      </c>
      <c r="Q52" s="17">
        <v>0.02</v>
      </c>
      <c r="R52" s="17" t="s">
        <v>23</v>
      </c>
      <c r="S52" s="17" t="s">
        <v>23</v>
      </c>
      <c r="T52" s="21">
        <f t="shared" si="36"/>
        <v>5</v>
      </c>
      <c r="U52" s="21">
        <f t="shared" si="30"/>
        <v>2</v>
      </c>
      <c r="V52" s="16">
        <f t="shared" si="25"/>
        <v>5.0000000000000044E-2</v>
      </c>
      <c r="W52" s="16">
        <f t="shared" si="31"/>
        <v>0.02</v>
      </c>
      <c r="X52" s="14"/>
      <c r="Y52" s="39" t="s">
        <v>13</v>
      </c>
      <c r="Z52" s="36" t="s">
        <v>18</v>
      </c>
      <c r="AA52" s="36">
        <v>9645</v>
      </c>
      <c r="AB52" s="36">
        <v>51.481185000000004</v>
      </c>
      <c r="AC52" s="36" t="s">
        <v>23</v>
      </c>
      <c r="AD52" s="36" t="s">
        <v>23</v>
      </c>
      <c r="AE52" s="36" t="s">
        <v>23</v>
      </c>
      <c r="AF52" s="37">
        <f t="shared" ref="AF52:AF59" si="38">RANK(AH52,AH$51:AH$59,1)</f>
        <v>9</v>
      </c>
      <c r="AG52" s="37" t="e">
        <f t="shared" ref="AG52:AG59" si="39">RANK(AI52,AI$43:AI$59,0)</f>
        <v>#N/A</v>
      </c>
      <c r="AH52" s="34">
        <f t="shared" si="37"/>
        <v>52</v>
      </c>
      <c r="AI52" s="33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Y53" s="36" t="s">
        <v>11</v>
      </c>
      <c r="Z53" s="36" t="s">
        <v>18</v>
      </c>
      <c r="AA53" s="36">
        <v>3327</v>
      </c>
      <c r="AB53" s="36">
        <v>17.758206999999999</v>
      </c>
      <c r="AC53" s="36" t="s">
        <v>23</v>
      </c>
      <c r="AD53" s="36" t="s">
        <v>23</v>
      </c>
      <c r="AE53" s="36" t="s">
        <v>23</v>
      </c>
      <c r="AF53" s="37">
        <f t="shared" si="38"/>
        <v>2</v>
      </c>
      <c r="AG53" s="37" t="e">
        <f t="shared" si="39"/>
        <v>#N/A</v>
      </c>
      <c r="AH53" s="34">
        <f t="shared" si="37"/>
        <v>18</v>
      </c>
      <c r="AI53" s="33"/>
    </row>
    <row r="54" spans="1:35">
      <c r="A54" s="100" t="s">
        <v>34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M54" s="102" t="s">
        <v>35</v>
      </c>
      <c r="N54" s="103"/>
      <c r="O54" s="103"/>
      <c r="P54" s="103"/>
      <c r="Q54" s="103"/>
      <c r="R54" s="103"/>
      <c r="S54" s="103"/>
      <c r="T54" s="103"/>
      <c r="U54" s="103"/>
      <c r="V54" s="103"/>
      <c r="W54" s="104"/>
      <c r="X54" s="29"/>
      <c r="Y54" s="36" t="s">
        <v>16</v>
      </c>
      <c r="Z54" s="36" t="s">
        <v>18</v>
      </c>
      <c r="AA54" s="36">
        <v>3970</v>
      </c>
      <c r="AB54" s="36">
        <v>21.190286</v>
      </c>
      <c r="AC54" s="36" t="s">
        <v>23</v>
      </c>
      <c r="AD54" s="36" t="s">
        <v>23</v>
      </c>
      <c r="AE54" s="36" t="s">
        <v>23</v>
      </c>
      <c r="AF54" s="37">
        <f t="shared" si="38"/>
        <v>3</v>
      </c>
      <c r="AG54" s="37" t="e">
        <f t="shared" si="39"/>
        <v>#N/A</v>
      </c>
      <c r="AH54" s="34">
        <f t="shared" si="37"/>
        <v>22</v>
      </c>
      <c r="AI54" s="33"/>
    </row>
    <row r="55" spans="1:35" ht="31">
      <c r="A55" s="5" t="s">
        <v>0</v>
      </c>
      <c r="B55" s="5" t="s">
        <v>17</v>
      </c>
      <c r="C55" s="5" t="s">
        <v>1</v>
      </c>
      <c r="D55" s="5" t="s">
        <v>2</v>
      </c>
      <c r="E55" s="5" t="s">
        <v>3</v>
      </c>
      <c r="F55" s="5" t="s">
        <v>4</v>
      </c>
      <c r="G55" s="5" t="s">
        <v>5</v>
      </c>
      <c r="H55" s="24" t="s">
        <v>42</v>
      </c>
      <c r="I55" s="24" t="s">
        <v>43</v>
      </c>
      <c r="J55" s="12" t="s">
        <v>40</v>
      </c>
      <c r="K55" s="12" t="s">
        <v>41</v>
      </c>
      <c r="L55" s="14"/>
      <c r="M55" s="16" t="s">
        <v>0</v>
      </c>
      <c r="N55" s="16" t="s">
        <v>17</v>
      </c>
      <c r="O55" s="16" t="s">
        <v>1</v>
      </c>
      <c r="P55" s="16" t="s">
        <v>2</v>
      </c>
      <c r="Q55" s="16" t="s">
        <v>3</v>
      </c>
      <c r="R55" s="16" t="s">
        <v>4</v>
      </c>
      <c r="S55" s="16" t="s">
        <v>5</v>
      </c>
      <c r="T55" s="32" t="s">
        <v>42</v>
      </c>
      <c r="U55" s="32" t="s">
        <v>43</v>
      </c>
      <c r="V55" s="26" t="s">
        <v>40</v>
      </c>
      <c r="W55" s="26" t="s">
        <v>41</v>
      </c>
      <c r="X55" s="30"/>
      <c r="Y55" s="39" t="s">
        <v>14</v>
      </c>
      <c r="Z55" s="36" t="s">
        <v>18</v>
      </c>
      <c r="AA55" s="36">
        <v>5195</v>
      </c>
      <c r="AB55" s="36">
        <v>27.728850000000001</v>
      </c>
      <c r="AC55" s="36" t="s">
        <v>23</v>
      </c>
      <c r="AD55" s="36" t="s">
        <v>23</v>
      </c>
      <c r="AE55" s="36" t="s">
        <v>23</v>
      </c>
      <c r="AF55" s="37">
        <f t="shared" si="38"/>
        <v>7</v>
      </c>
      <c r="AG55" s="37" t="e">
        <f t="shared" si="39"/>
        <v>#N/A</v>
      </c>
      <c r="AH55" s="34">
        <f t="shared" si="37"/>
        <v>28</v>
      </c>
      <c r="AI55" s="33"/>
    </row>
    <row r="56" spans="1:35">
      <c r="A56" s="6" t="s">
        <v>16</v>
      </c>
      <c r="B56" s="6" t="s">
        <v>19</v>
      </c>
      <c r="C56" s="6">
        <v>6</v>
      </c>
      <c r="D56" s="6">
        <v>0.64491980000000004</v>
      </c>
      <c r="E56" s="6">
        <v>9.0672900000000001E-2</v>
      </c>
      <c r="F56" s="6">
        <v>3.7017056E-2</v>
      </c>
      <c r="G56" s="6">
        <v>9.5155373000000001E-2</v>
      </c>
      <c r="H56" s="10">
        <f t="shared" ref="H56:H62" si="40">RANK(J56,J$56:J$62,0)</f>
        <v>7</v>
      </c>
      <c r="I56" s="10">
        <f t="shared" ref="I56:I62" si="41">RANK(K56,K$56:K$62,1)</f>
        <v>7</v>
      </c>
      <c r="J56" s="5">
        <f>ROUNDUP(D56,2)</f>
        <v>0.65</v>
      </c>
      <c r="K56" s="5">
        <f>ROUNDUP(E56,2)</f>
        <v>9.9999999999999992E-2</v>
      </c>
      <c r="M56" s="17" t="s">
        <v>16</v>
      </c>
      <c r="N56" s="17" t="s">
        <v>19</v>
      </c>
      <c r="O56" s="17">
        <v>9</v>
      </c>
      <c r="P56" s="17">
        <v>16.31315</v>
      </c>
      <c r="Q56" s="17">
        <v>3.1738786000000001</v>
      </c>
      <c r="R56" s="17">
        <v>1.0579594999999999</v>
      </c>
      <c r="S56" s="17">
        <v>2.4396591000000001</v>
      </c>
      <c r="T56" s="21">
        <f t="shared" ref="T56:T62" si="42">RANK(V56,V$56:V$62,0)</f>
        <v>3</v>
      </c>
      <c r="U56" s="21">
        <f>RANK(W56,W$56:W$62,1)</f>
        <v>4</v>
      </c>
      <c r="V56" s="16">
        <f>ROUNDUP(P56,0)</f>
        <v>17</v>
      </c>
      <c r="W56" s="16">
        <f>ROUNDUP(Q56,0)</f>
        <v>4</v>
      </c>
      <c r="X56" s="14"/>
      <c r="Y56" s="39" t="s">
        <v>15</v>
      </c>
      <c r="Z56" s="36" t="s">
        <v>18</v>
      </c>
      <c r="AA56" s="36">
        <v>4826</v>
      </c>
      <c r="AB56" s="36">
        <v>25.759274000000001</v>
      </c>
      <c r="AC56" s="36" t="s">
        <v>23</v>
      </c>
      <c r="AD56" s="36" t="s">
        <v>23</v>
      </c>
      <c r="AE56" s="36" t="s">
        <v>23</v>
      </c>
      <c r="AF56" s="37">
        <f t="shared" si="38"/>
        <v>6</v>
      </c>
      <c r="AG56" s="37" t="e">
        <f t="shared" si="39"/>
        <v>#N/A</v>
      </c>
      <c r="AH56" s="34">
        <f t="shared" si="37"/>
        <v>26</v>
      </c>
      <c r="AI56" s="33"/>
    </row>
    <row r="57" spans="1:35">
      <c r="A57" s="6" t="s">
        <v>14</v>
      </c>
      <c r="B57" s="6" t="s">
        <v>19</v>
      </c>
      <c r="C57" s="6">
        <v>6</v>
      </c>
      <c r="D57" s="6">
        <v>0.75251330000000005</v>
      </c>
      <c r="E57" s="6">
        <v>1.5395087999999999E-2</v>
      </c>
      <c r="F57" s="6">
        <v>6.2850190000000002E-3</v>
      </c>
      <c r="G57" s="6">
        <v>1.6156153999999999E-2</v>
      </c>
      <c r="H57" s="10">
        <f t="shared" si="40"/>
        <v>3</v>
      </c>
      <c r="I57" s="10">
        <f t="shared" si="41"/>
        <v>2</v>
      </c>
      <c r="J57" s="5">
        <f t="shared" ref="J57:J62" si="43">ROUNDUP(D57,2)</f>
        <v>0.76</v>
      </c>
      <c r="K57" s="5">
        <f t="shared" ref="K57:K62" si="44">ROUNDUP(E57,2)</f>
        <v>0.02</v>
      </c>
      <c r="M57" s="17" t="s">
        <v>14</v>
      </c>
      <c r="N57" s="17" t="s">
        <v>19</v>
      </c>
      <c r="O57" s="17">
        <v>9</v>
      </c>
      <c r="P57" s="17">
        <v>14.078329999999999</v>
      </c>
      <c r="Q57" s="17">
        <v>2.5941350000000001</v>
      </c>
      <c r="R57" s="17">
        <v>0.86471169999999997</v>
      </c>
      <c r="S57" s="17">
        <v>1.9940286</v>
      </c>
      <c r="T57" s="21">
        <f t="shared" si="42"/>
        <v>5</v>
      </c>
      <c r="U57" s="21">
        <f t="shared" ref="U57:U61" si="45">RANK(W57,W$56:W$62,1)</f>
        <v>3</v>
      </c>
      <c r="V57" s="16">
        <f t="shared" ref="V57:V62" si="46">ROUNDUP(P57,0)</f>
        <v>15</v>
      </c>
      <c r="W57" s="16">
        <f t="shared" ref="W57:W72" si="47">ROUNDUP(Q57,0)</f>
        <v>3</v>
      </c>
      <c r="X57" s="14"/>
      <c r="Y57" s="39" t="s">
        <v>12</v>
      </c>
      <c r="Z57" s="36" t="s">
        <v>18</v>
      </c>
      <c r="AA57" s="36">
        <v>5740</v>
      </c>
      <c r="AB57" s="36">
        <v>30.637844000000001</v>
      </c>
      <c r="AC57" s="36" t="s">
        <v>23</v>
      </c>
      <c r="AD57" s="36" t="s">
        <v>23</v>
      </c>
      <c r="AE57" s="36" t="s">
        <v>23</v>
      </c>
      <c r="AF57" s="37">
        <f t="shared" si="38"/>
        <v>8</v>
      </c>
      <c r="AG57" s="37" t="e">
        <f t="shared" si="39"/>
        <v>#N/A</v>
      </c>
      <c r="AH57" s="34">
        <f t="shared" si="37"/>
        <v>31</v>
      </c>
      <c r="AI57" s="33"/>
    </row>
    <row r="58" spans="1:35">
      <c r="A58" s="6" t="s">
        <v>15</v>
      </c>
      <c r="B58" s="6" t="s">
        <v>19</v>
      </c>
      <c r="C58" s="6">
        <v>6</v>
      </c>
      <c r="D58" s="6">
        <v>0.69556799999999996</v>
      </c>
      <c r="E58" s="6">
        <v>2.6866746E-2</v>
      </c>
      <c r="F58" s="6">
        <v>1.0968303E-2</v>
      </c>
      <c r="G58" s="6">
        <v>2.8194921000000001E-2</v>
      </c>
      <c r="H58" s="10">
        <f t="shared" si="40"/>
        <v>5</v>
      </c>
      <c r="I58" s="10">
        <f t="shared" si="41"/>
        <v>3</v>
      </c>
      <c r="J58" s="5">
        <f t="shared" si="43"/>
        <v>0.7</v>
      </c>
      <c r="K58" s="5">
        <f t="shared" si="44"/>
        <v>0.03</v>
      </c>
      <c r="M58" s="17" t="s">
        <v>15</v>
      </c>
      <c r="N58" s="17" t="s">
        <v>19</v>
      </c>
      <c r="O58" s="17">
        <v>9</v>
      </c>
      <c r="P58" s="17">
        <v>15.975009999999999</v>
      </c>
      <c r="Q58" s="17">
        <v>4.8148194999999996</v>
      </c>
      <c r="R58" s="17">
        <v>1.6049397999999999</v>
      </c>
      <c r="S58" s="17">
        <v>3.7009979</v>
      </c>
      <c r="T58" s="21">
        <f t="shared" si="42"/>
        <v>4</v>
      </c>
      <c r="U58" s="21">
        <f t="shared" si="45"/>
        <v>5</v>
      </c>
      <c r="V58" s="16">
        <f t="shared" si="46"/>
        <v>16</v>
      </c>
      <c r="W58" s="16">
        <f t="shared" si="47"/>
        <v>5</v>
      </c>
      <c r="X58" s="14"/>
      <c r="Y58" s="39" t="s">
        <v>8</v>
      </c>
      <c r="Z58" s="36" t="s">
        <v>18</v>
      </c>
      <c r="AA58" s="36">
        <v>1254</v>
      </c>
      <c r="AB58" s="36">
        <v>6.6933550000000004</v>
      </c>
      <c r="AC58" s="36" t="s">
        <v>23</v>
      </c>
      <c r="AD58" s="36" t="s">
        <v>23</v>
      </c>
      <c r="AE58" s="36" t="s">
        <v>23</v>
      </c>
      <c r="AF58" s="37">
        <f t="shared" si="38"/>
        <v>1</v>
      </c>
      <c r="AG58" s="37" t="e">
        <f t="shared" si="39"/>
        <v>#N/A</v>
      </c>
      <c r="AH58" s="34">
        <f t="shared" si="37"/>
        <v>7</v>
      </c>
      <c r="AI58" s="33"/>
    </row>
    <row r="59" spans="1:35">
      <c r="A59" s="6" t="s">
        <v>12</v>
      </c>
      <c r="B59" s="6" t="s">
        <v>19</v>
      </c>
      <c r="C59" s="6">
        <v>6</v>
      </c>
      <c r="D59" s="6">
        <v>0.72041920000000004</v>
      </c>
      <c r="E59" s="6">
        <v>2.5049136999999999E-2</v>
      </c>
      <c r="F59" s="6">
        <v>1.0226267000000001E-2</v>
      </c>
      <c r="G59" s="6">
        <v>2.6287457E-2</v>
      </c>
      <c r="H59" s="10">
        <f t="shared" si="40"/>
        <v>4</v>
      </c>
      <c r="I59" s="10">
        <f t="shared" si="41"/>
        <v>3</v>
      </c>
      <c r="J59" s="5">
        <f t="shared" si="43"/>
        <v>0.73</v>
      </c>
      <c r="K59" s="5">
        <f t="shared" si="44"/>
        <v>0.03</v>
      </c>
      <c r="M59" s="17" t="s">
        <v>12</v>
      </c>
      <c r="N59" s="17" t="s">
        <v>19</v>
      </c>
      <c r="O59" s="17">
        <v>9</v>
      </c>
      <c r="P59" s="17">
        <v>14.61167</v>
      </c>
      <c r="Q59" s="17">
        <v>5.1276387999999997</v>
      </c>
      <c r="R59" s="17">
        <v>1.7092129</v>
      </c>
      <c r="S59" s="17">
        <v>3.9414520999999998</v>
      </c>
      <c r="T59" s="21">
        <f t="shared" si="42"/>
        <v>5</v>
      </c>
      <c r="U59" s="21">
        <f t="shared" si="45"/>
        <v>6</v>
      </c>
      <c r="V59" s="16">
        <f t="shared" si="46"/>
        <v>15</v>
      </c>
      <c r="W59" s="16">
        <f t="shared" si="47"/>
        <v>6</v>
      </c>
      <c r="X59" s="14"/>
      <c r="Y59" s="39" t="s">
        <v>10</v>
      </c>
      <c r="Z59" s="36" t="s">
        <v>18</v>
      </c>
      <c r="AA59" s="36">
        <v>4261</v>
      </c>
      <c r="AB59" s="36">
        <v>22.743528000000001</v>
      </c>
      <c r="AC59" s="36" t="s">
        <v>23</v>
      </c>
      <c r="AD59" s="36" t="s">
        <v>23</v>
      </c>
      <c r="AE59" s="36" t="s">
        <v>23</v>
      </c>
      <c r="AF59" s="37">
        <f t="shared" si="38"/>
        <v>5</v>
      </c>
      <c r="AG59" s="37" t="e">
        <f t="shared" si="39"/>
        <v>#N/A</v>
      </c>
      <c r="AH59" s="34">
        <f t="shared" si="37"/>
        <v>23</v>
      </c>
      <c r="AI59" s="33"/>
    </row>
    <row r="60" spans="1:35">
      <c r="A60" s="6" t="s">
        <v>8</v>
      </c>
      <c r="B60" s="6" t="s">
        <v>19</v>
      </c>
      <c r="C60" s="6">
        <v>6</v>
      </c>
      <c r="D60" s="6">
        <v>0.89057969999999997</v>
      </c>
      <c r="E60" s="6">
        <v>5.1750723999999998E-2</v>
      </c>
      <c r="F60" s="6">
        <v>2.1127144E-2</v>
      </c>
      <c r="G60" s="6">
        <v>5.4309054000000002E-2</v>
      </c>
      <c r="H60" s="10">
        <f t="shared" si="40"/>
        <v>2</v>
      </c>
      <c r="I60" s="10">
        <f t="shared" si="41"/>
        <v>6</v>
      </c>
      <c r="J60" s="5">
        <f t="shared" si="43"/>
        <v>0.9</v>
      </c>
      <c r="K60" s="5">
        <f t="shared" si="44"/>
        <v>6.0000000000000005E-2</v>
      </c>
      <c r="M60" s="17" t="s">
        <v>8</v>
      </c>
      <c r="N60" s="17" t="s">
        <v>19</v>
      </c>
      <c r="O60" s="17">
        <v>9</v>
      </c>
      <c r="P60" s="17">
        <v>47.390140000000002</v>
      </c>
      <c r="Q60" s="17">
        <v>1.7413905000000001</v>
      </c>
      <c r="R60" s="17">
        <v>0.58046350000000002</v>
      </c>
      <c r="S60" s="17">
        <v>1.3385511999999999</v>
      </c>
      <c r="T60" s="21">
        <f t="shared" si="42"/>
        <v>1</v>
      </c>
      <c r="U60" s="21">
        <f t="shared" si="45"/>
        <v>2</v>
      </c>
      <c r="V60" s="16">
        <f t="shared" si="46"/>
        <v>48</v>
      </c>
      <c r="W60" s="16">
        <f t="shared" si="47"/>
        <v>2</v>
      </c>
      <c r="Y60" s="41"/>
      <c r="Z60" s="41"/>
      <c r="AA60" s="41"/>
      <c r="AB60" s="41"/>
      <c r="AC60" s="41"/>
      <c r="AD60" s="41"/>
      <c r="AE60" s="41"/>
      <c r="AF60" s="41"/>
      <c r="AG60" s="41"/>
      <c r="AH60" s="33"/>
      <c r="AI60" s="33"/>
    </row>
    <row r="61" spans="1:35">
      <c r="A61" s="6" t="s">
        <v>10</v>
      </c>
      <c r="B61" s="6" t="s">
        <v>19</v>
      </c>
      <c r="C61" s="6">
        <v>6</v>
      </c>
      <c r="D61" s="6">
        <v>0.68021730000000002</v>
      </c>
      <c r="E61" s="6">
        <v>2.1432153999999998E-2</v>
      </c>
      <c r="F61" s="6">
        <v>8.7496399999999995E-3</v>
      </c>
      <c r="G61" s="6">
        <v>2.2491666E-2</v>
      </c>
      <c r="H61" s="10">
        <f t="shared" si="40"/>
        <v>6</v>
      </c>
      <c r="I61" s="10">
        <f t="shared" si="41"/>
        <v>3</v>
      </c>
      <c r="J61" s="5">
        <f t="shared" si="43"/>
        <v>0.69000000000000006</v>
      </c>
      <c r="K61" s="5">
        <f t="shared" si="44"/>
        <v>0.03</v>
      </c>
      <c r="M61" s="17" t="s">
        <v>10</v>
      </c>
      <c r="N61" s="17" t="s">
        <v>19</v>
      </c>
      <c r="O61" s="17">
        <v>9</v>
      </c>
      <c r="P61" s="17">
        <v>13.87698</v>
      </c>
      <c r="Q61" s="17">
        <v>0.71676819999999997</v>
      </c>
      <c r="R61" s="17">
        <v>0.23892269999999999</v>
      </c>
      <c r="S61" s="17">
        <v>0.55095680000000002</v>
      </c>
      <c r="T61" s="21">
        <f t="shared" si="42"/>
        <v>7</v>
      </c>
      <c r="U61" s="21">
        <f t="shared" si="45"/>
        <v>1</v>
      </c>
      <c r="V61" s="16">
        <f t="shared" si="46"/>
        <v>14</v>
      </c>
      <c r="W61" s="16">
        <f t="shared" si="47"/>
        <v>1</v>
      </c>
      <c r="Y61" s="95" t="s">
        <v>36</v>
      </c>
      <c r="Z61" s="95"/>
      <c r="AA61" s="95"/>
      <c r="AB61" s="95"/>
      <c r="AC61" s="95"/>
      <c r="AD61" s="95"/>
      <c r="AE61" s="95"/>
      <c r="AF61" s="95"/>
      <c r="AG61" s="95"/>
      <c r="AH61" s="95"/>
      <c r="AI61" s="33"/>
    </row>
    <row r="62" spans="1:35" ht="31">
      <c r="A62" s="6" t="s">
        <v>20</v>
      </c>
      <c r="B62" s="6" t="s">
        <v>19</v>
      </c>
      <c r="C62" s="6">
        <v>6</v>
      </c>
      <c r="D62" s="6">
        <v>0.91859409999999997</v>
      </c>
      <c r="E62" s="6">
        <v>7.1938180000000003E-3</v>
      </c>
      <c r="F62" s="6">
        <v>2.936864E-3</v>
      </c>
      <c r="G62" s="6">
        <v>7.5494489999999997E-3</v>
      </c>
      <c r="H62" s="10">
        <f t="shared" si="40"/>
        <v>1</v>
      </c>
      <c r="I62" s="10">
        <f t="shared" si="41"/>
        <v>1</v>
      </c>
      <c r="J62" s="5">
        <f t="shared" si="43"/>
        <v>0.92</v>
      </c>
      <c r="K62" s="5">
        <f t="shared" si="44"/>
        <v>0.01</v>
      </c>
      <c r="M62" s="17" t="s">
        <v>20</v>
      </c>
      <c r="N62" s="17" t="s">
        <v>19</v>
      </c>
      <c r="O62" s="17">
        <v>9</v>
      </c>
      <c r="P62" s="17">
        <v>44.713419999999999</v>
      </c>
      <c r="Q62" s="17">
        <v>5.2864167999999996</v>
      </c>
      <c r="R62" s="17">
        <v>1.7621389000000001</v>
      </c>
      <c r="S62" s="17">
        <v>4.0634997000000004</v>
      </c>
      <c r="T62" s="21">
        <f t="shared" si="42"/>
        <v>2</v>
      </c>
      <c r="U62" s="21">
        <f>RANK(W62,W$56:W$62,1)</f>
        <v>6</v>
      </c>
      <c r="V62" s="16">
        <f t="shared" si="46"/>
        <v>45</v>
      </c>
      <c r="W62" s="16">
        <f t="shared" si="47"/>
        <v>6</v>
      </c>
      <c r="X62" s="14"/>
      <c r="Y62" s="38" t="s">
        <v>0</v>
      </c>
      <c r="Z62" s="34" t="s">
        <v>17</v>
      </c>
      <c r="AA62" s="34" t="s">
        <v>1</v>
      </c>
      <c r="AB62" s="34" t="s">
        <v>2</v>
      </c>
      <c r="AC62" s="34" t="s">
        <v>3</v>
      </c>
      <c r="AD62" s="34" t="s">
        <v>4</v>
      </c>
      <c r="AE62" s="34" t="s">
        <v>5</v>
      </c>
      <c r="AF62" s="35" t="s">
        <v>42</v>
      </c>
      <c r="AG62" s="35" t="s">
        <v>43</v>
      </c>
      <c r="AH62" s="49" t="s">
        <v>40</v>
      </c>
      <c r="AI62" s="33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Y63" s="36" t="s">
        <v>16</v>
      </c>
      <c r="Z63" s="36" t="s">
        <v>19</v>
      </c>
      <c r="AA63" s="36" t="s">
        <v>23</v>
      </c>
      <c r="AB63" s="36">
        <v>8.3757406000000003</v>
      </c>
      <c r="AC63" s="36" t="s">
        <v>23</v>
      </c>
      <c r="AD63" s="36" t="s">
        <v>23</v>
      </c>
      <c r="AE63" s="36" t="s">
        <v>23</v>
      </c>
      <c r="AF63" s="37">
        <f>RANK(AH63,AH$63:AH$69,1)</f>
        <v>3</v>
      </c>
      <c r="AG63" s="37" t="e">
        <f>RANK(AI63,AI$63:AI$79,0)</f>
        <v>#N/A</v>
      </c>
      <c r="AH63" s="34">
        <f>ROUNDUP(AB63,0)</f>
        <v>9</v>
      </c>
      <c r="AI63" s="33"/>
    </row>
    <row r="64" spans="1:35">
      <c r="A64" s="6" t="s">
        <v>9</v>
      </c>
      <c r="B64" s="6" t="s">
        <v>18</v>
      </c>
      <c r="C64" s="6">
        <v>6</v>
      </c>
      <c r="D64" s="6">
        <v>0.86798359999999997</v>
      </c>
      <c r="E64" s="6">
        <v>5.6659839999999998E-3</v>
      </c>
      <c r="F64" s="6">
        <v>2.3131280999999998E-3</v>
      </c>
      <c r="G64" s="6">
        <v>5.9460850000000003E-3</v>
      </c>
      <c r="H64" s="10">
        <f t="shared" ref="H64:H72" si="48">RANK(J64,J$64:J$72,0)</f>
        <v>8</v>
      </c>
      <c r="I64" s="10">
        <f t="shared" ref="I64:I72" si="49">RANK(K64,K$64:K$72,1)</f>
        <v>1</v>
      </c>
      <c r="J64" s="5">
        <f t="shared" ref="J64:J72" si="50">ROUNDUP(D64,2)</f>
        <v>0.87</v>
      </c>
      <c r="K64" s="5">
        <f>ROUNDUP(E64,2)</f>
        <v>0.01</v>
      </c>
      <c r="M64" s="17" t="s">
        <v>9</v>
      </c>
      <c r="N64" s="17" t="s">
        <v>18</v>
      </c>
      <c r="O64" s="17">
        <v>9</v>
      </c>
      <c r="P64" s="17">
        <v>28.643360000000001</v>
      </c>
      <c r="Q64" s="17">
        <v>1.3646480000000001</v>
      </c>
      <c r="R64" s="17">
        <v>0.45488260000000003</v>
      </c>
      <c r="S64" s="17">
        <v>1.048961</v>
      </c>
      <c r="T64" s="21">
        <f t="shared" ref="T64:T72" si="51">RANK(V64,V$64:V$72,0)</f>
        <v>2</v>
      </c>
      <c r="U64" s="21">
        <f>RANK(W64,W$64:W$72,1)</f>
        <v>2</v>
      </c>
      <c r="V64" s="16">
        <f t="shared" ref="V64:V72" si="52">ROUNDUP(P64,0)</f>
        <v>29</v>
      </c>
      <c r="W64" s="16">
        <f t="shared" si="47"/>
        <v>2</v>
      </c>
      <c r="X64" s="14"/>
      <c r="Y64" s="39" t="s">
        <v>14</v>
      </c>
      <c r="Z64" s="36" t="s">
        <v>19</v>
      </c>
      <c r="AA64" s="36" t="s">
        <v>23</v>
      </c>
      <c r="AB64" s="36">
        <v>17.382104900000002</v>
      </c>
      <c r="AC64" s="36" t="s">
        <v>23</v>
      </c>
      <c r="AD64" s="36" t="s">
        <v>23</v>
      </c>
      <c r="AE64" s="36" t="s">
        <v>23</v>
      </c>
      <c r="AF64" s="37">
        <f t="shared" ref="AF64:AF68" si="53">RANK(AH64,AH$63:AH$69,1)</f>
        <v>7</v>
      </c>
      <c r="AG64" s="37" t="e">
        <f t="shared" ref="AG64:AG69" si="54">RANK(AI64,AI$63:AI$79,0)</f>
        <v>#N/A</v>
      </c>
      <c r="AH64" s="34">
        <f t="shared" ref="AH64:AH69" si="55">ROUNDUP(AB64,0)</f>
        <v>18</v>
      </c>
      <c r="AI64" s="33"/>
    </row>
    <row r="65" spans="1:35">
      <c r="A65" s="6" t="s">
        <v>13</v>
      </c>
      <c r="B65" s="6" t="s">
        <v>18</v>
      </c>
      <c r="C65" s="6">
        <v>6</v>
      </c>
      <c r="D65" s="6">
        <v>0.89491160000000003</v>
      </c>
      <c r="E65" s="6">
        <v>2.2430091999999999E-2</v>
      </c>
      <c r="F65" s="6">
        <v>9.1570468000000006E-3</v>
      </c>
      <c r="G65" s="6">
        <v>2.3538937999999999E-2</v>
      </c>
      <c r="H65" s="10">
        <f t="shared" si="48"/>
        <v>2</v>
      </c>
      <c r="I65" s="10">
        <f t="shared" si="49"/>
        <v>8</v>
      </c>
      <c r="J65" s="5">
        <f t="shared" si="50"/>
        <v>0.9</v>
      </c>
      <c r="K65" s="5">
        <f t="shared" ref="K65:K72" si="56">ROUNDUP(E65,2)</f>
        <v>0.03</v>
      </c>
      <c r="M65" s="17" t="s">
        <v>13</v>
      </c>
      <c r="N65" s="17" t="s">
        <v>18</v>
      </c>
      <c r="O65" s="17">
        <v>9</v>
      </c>
      <c r="P65" s="17">
        <v>12.271739999999999</v>
      </c>
      <c r="Q65" s="17">
        <v>3.9050950000000002</v>
      </c>
      <c r="R65" s="17">
        <v>1.3016983</v>
      </c>
      <c r="S65" s="17">
        <v>3.001722</v>
      </c>
      <c r="T65" s="21">
        <f t="shared" si="51"/>
        <v>9</v>
      </c>
      <c r="U65" s="21">
        <f t="shared" ref="U65:U71" si="57">RANK(W65,W$64:W$72,1)</f>
        <v>3</v>
      </c>
      <c r="V65" s="16">
        <f t="shared" si="52"/>
        <v>13</v>
      </c>
      <c r="W65" s="16">
        <f t="shared" si="47"/>
        <v>4</v>
      </c>
      <c r="X65" s="14"/>
      <c r="Y65" s="39" t="s">
        <v>15</v>
      </c>
      <c r="Z65" s="36" t="s">
        <v>19</v>
      </c>
      <c r="AA65" s="36" t="s">
        <v>23</v>
      </c>
      <c r="AB65" s="36">
        <v>12.406671899999999</v>
      </c>
      <c r="AC65" s="36" t="s">
        <v>23</v>
      </c>
      <c r="AD65" s="36" t="s">
        <v>23</v>
      </c>
      <c r="AE65" s="36" t="s">
        <v>23</v>
      </c>
      <c r="AF65" s="37">
        <f t="shared" si="53"/>
        <v>4</v>
      </c>
      <c r="AG65" s="37" t="e">
        <f t="shared" si="54"/>
        <v>#N/A</v>
      </c>
      <c r="AH65" s="34">
        <f t="shared" si="55"/>
        <v>13</v>
      </c>
      <c r="AI65" s="33"/>
    </row>
    <row r="66" spans="1:35">
      <c r="A66" s="6" t="s">
        <v>11</v>
      </c>
      <c r="B66" s="6" t="s">
        <v>18</v>
      </c>
      <c r="C66" s="6">
        <v>6</v>
      </c>
      <c r="D66" s="6">
        <v>0.84334739999999997</v>
      </c>
      <c r="E66" s="6">
        <v>1.1587811999999999E-2</v>
      </c>
      <c r="F66" s="6">
        <v>4.7307045000000002E-3</v>
      </c>
      <c r="G66" s="6">
        <v>1.2160663E-2</v>
      </c>
      <c r="H66" s="10">
        <f t="shared" si="48"/>
        <v>9</v>
      </c>
      <c r="I66" s="10">
        <f t="shared" si="49"/>
        <v>5</v>
      </c>
      <c r="J66" s="5">
        <f t="shared" si="50"/>
        <v>0.85</v>
      </c>
      <c r="K66" s="5">
        <f t="shared" si="56"/>
        <v>0.02</v>
      </c>
      <c r="M66" s="17" t="s">
        <v>11</v>
      </c>
      <c r="N66" s="17" t="s">
        <v>18</v>
      </c>
      <c r="O66" s="17">
        <v>9</v>
      </c>
      <c r="P66" s="17">
        <v>26.2788</v>
      </c>
      <c r="Q66" s="17">
        <v>4.4871939999999997</v>
      </c>
      <c r="R66" s="17">
        <v>1.4957313000000001</v>
      </c>
      <c r="S66" s="17">
        <v>3.449163</v>
      </c>
      <c r="T66" s="21">
        <f t="shared" si="51"/>
        <v>3</v>
      </c>
      <c r="U66" s="21">
        <f t="shared" si="57"/>
        <v>5</v>
      </c>
      <c r="V66" s="16">
        <f t="shared" si="52"/>
        <v>27</v>
      </c>
      <c r="W66" s="16">
        <f t="shared" si="47"/>
        <v>5</v>
      </c>
      <c r="X66" s="14"/>
      <c r="Y66" s="39" t="s">
        <v>12</v>
      </c>
      <c r="Z66" s="36" t="s">
        <v>19</v>
      </c>
      <c r="AA66" s="36" t="s">
        <v>23</v>
      </c>
      <c r="AB66" s="36">
        <v>15.108649099999999</v>
      </c>
      <c r="AC66" s="36" t="s">
        <v>23</v>
      </c>
      <c r="AD66" s="36" t="s">
        <v>23</v>
      </c>
      <c r="AE66" s="36" t="s">
        <v>23</v>
      </c>
      <c r="AF66" s="37">
        <f t="shared" si="53"/>
        <v>6</v>
      </c>
      <c r="AG66" s="37" t="e">
        <f t="shared" si="54"/>
        <v>#N/A</v>
      </c>
      <c r="AH66" s="34">
        <f t="shared" si="55"/>
        <v>16</v>
      </c>
      <c r="AI66" s="33"/>
    </row>
    <row r="67" spans="1:35">
      <c r="A67" s="6" t="s">
        <v>16</v>
      </c>
      <c r="B67" s="6" t="s">
        <v>18</v>
      </c>
      <c r="C67" s="6">
        <v>6</v>
      </c>
      <c r="D67" s="6">
        <v>0.88409579999999999</v>
      </c>
      <c r="E67" s="6">
        <v>2.1563307E-2</v>
      </c>
      <c r="F67" s="6">
        <v>8.8031832000000001E-3</v>
      </c>
      <c r="G67" s="6">
        <v>2.2629303E-2</v>
      </c>
      <c r="H67" s="10">
        <f t="shared" si="48"/>
        <v>4</v>
      </c>
      <c r="I67" s="10">
        <f t="shared" si="49"/>
        <v>8</v>
      </c>
      <c r="J67" s="5">
        <f t="shared" si="50"/>
        <v>0.89</v>
      </c>
      <c r="K67" s="5">
        <f t="shared" si="56"/>
        <v>0.03</v>
      </c>
      <c r="M67" s="17" t="s">
        <v>16</v>
      </c>
      <c r="N67" s="17" t="s">
        <v>18</v>
      </c>
      <c r="O67" s="17">
        <v>9</v>
      </c>
      <c r="P67" s="17">
        <v>21.90849</v>
      </c>
      <c r="Q67" s="17">
        <v>4.1611979999999997</v>
      </c>
      <c r="R67" s="17">
        <v>1.3870659000000001</v>
      </c>
      <c r="S67" s="17">
        <v>3.1985800000000002</v>
      </c>
      <c r="T67" s="21">
        <f t="shared" si="51"/>
        <v>4</v>
      </c>
      <c r="U67" s="21">
        <f t="shared" si="57"/>
        <v>5</v>
      </c>
      <c r="V67" s="16">
        <f t="shared" si="52"/>
        <v>22</v>
      </c>
      <c r="W67" s="16">
        <f t="shared" si="47"/>
        <v>5</v>
      </c>
      <c r="X67" s="14"/>
      <c r="Y67" s="39" t="s">
        <v>8</v>
      </c>
      <c r="Z67" s="36" t="s">
        <v>19</v>
      </c>
      <c r="AA67" s="36" t="s">
        <v>23</v>
      </c>
      <c r="AB67" s="36">
        <v>0.25896590000000003</v>
      </c>
      <c r="AC67" s="36" t="s">
        <v>23</v>
      </c>
      <c r="AD67" s="36" t="s">
        <v>23</v>
      </c>
      <c r="AE67" s="36" t="s">
        <v>23</v>
      </c>
      <c r="AF67" s="37">
        <f t="shared" si="53"/>
        <v>1</v>
      </c>
      <c r="AG67" s="37" t="e">
        <f t="shared" si="54"/>
        <v>#N/A</v>
      </c>
      <c r="AH67" s="34">
        <f t="shared" si="55"/>
        <v>1</v>
      </c>
      <c r="AI67" s="33"/>
    </row>
    <row r="68" spans="1:35">
      <c r="A68" s="6" t="s">
        <v>14</v>
      </c>
      <c r="B68" s="6" t="s">
        <v>18</v>
      </c>
      <c r="C68" s="6">
        <v>6</v>
      </c>
      <c r="D68" s="6">
        <v>0.89966069999999998</v>
      </c>
      <c r="E68" s="6">
        <v>8.7717430000000002E-3</v>
      </c>
      <c r="F68" s="6">
        <v>3.5810490000000002E-3</v>
      </c>
      <c r="G68" s="6">
        <v>9.2053800000000009E-3</v>
      </c>
      <c r="H68" s="10">
        <f t="shared" si="48"/>
        <v>2</v>
      </c>
      <c r="I68" s="10">
        <f t="shared" si="49"/>
        <v>1</v>
      </c>
      <c r="J68" s="5">
        <f t="shared" si="50"/>
        <v>0.9</v>
      </c>
      <c r="K68" s="5">
        <f t="shared" si="56"/>
        <v>0.01</v>
      </c>
      <c r="M68" s="17" t="s">
        <v>14</v>
      </c>
      <c r="N68" s="17" t="s">
        <v>18</v>
      </c>
      <c r="O68" s="17">
        <v>9</v>
      </c>
      <c r="P68" s="17">
        <v>19.887319999999999</v>
      </c>
      <c r="Q68" s="17">
        <v>3.5069189999999999</v>
      </c>
      <c r="R68" s="17">
        <v>1.1689729</v>
      </c>
      <c r="S68" s="17">
        <v>2.6956560000000001</v>
      </c>
      <c r="T68" s="21">
        <f t="shared" si="51"/>
        <v>6</v>
      </c>
      <c r="U68" s="21">
        <f t="shared" si="57"/>
        <v>3</v>
      </c>
      <c r="V68" s="16">
        <f t="shared" si="52"/>
        <v>20</v>
      </c>
      <c r="W68" s="16">
        <f t="shared" si="47"/>
        <v>4</v>
      </c>
      <c r="X68" s="14"/>
      <c r="Y68" s="39" t="s">
        <v>10</v>
      </c>
      <c r="Z68" s="36" t="s">
        <v>19</v>
      </c>
      <c r="AA68" s="36" t="s">
        <v>23</v>
      </c>
      <c r="AB68" s="36">
        <v>14.623976900000001</v>
      </c>
      <c r="AC68" s="36" t="s">
        <v>23</v>
      </c>
      <c r="AD68" s="36" t="s">
        <v>23</v>
      </c>
      <c r="AE68" s="36" t="s">
        <v>23</v>
      </c>
      <c r="AF68" s="37">
        <f t="shared" si="53"/>
        <v>5</v>
      </c>
      <c r="AG68" s="37" t="e">
        <f t="shared" si="54"/>
        <v>#N/A</v>
      </c>
      <c r="AH68" s="34">
        <f t="shared" si="55"/>
        <v>15</v>
      </c>
      <c r="AI68" s="33"/>
    </row>
    <row r="69" spans="1:35">
      <c r="A69" s="6" t="s">
        <v>15</v>
      </c>
      <c r="B69" s="6" t="s">
        <v>18</v>
      </c>
      <c r="C69" s="6">
        <v>6</v>
      </c>
      <c r="D69" s="6">
        <v>0.87926389999999999</v>
      </c>
      <c r="E69" s="6">
        <v>5.1216919999999997E-3</v>
      </c>
      <c r="F69" s="6">
        <v>2.0909219999999998E-3</v>
      </c>
      <c r="G69" s="6">
        <v>5.3748859999999997E-3</v>
      </c>
      <c r="H69" s="10">
        <f t="shared" si="48"/>
        <v>6</v>
      </c>
      <c r="I69" s="10">
        <f t="shared" si="49"/>
        <v>1</v>
      </c>
      <c r="J69" s="5">
        <f t="shared" si="50"/>
        <v>0.88</v>
      </c>
      <c r="K69" s="5">
        <f t="shared" si="56"/>
        <v>0.01</v>
      </c>
      <c r="M69" s="17" t="s">
        <v>15</v>
      </c>
      <c r="N69" s="17" t="s">
        <v>18</v>
      </c>
      <c r="O69" s="17">
        <v>9</v>
      </c>
      <c r="P69" s="17">
        <v>18.29908</v>
      </c>
      <c r="Q69" s="17">
        <v>5.3931230000000001</v>
      </c>
      <c r="R69" s="17">
        <v>1.7977078</v>
      </c>
      <c r="S69" s="17">
        <v>4.1455219999999997</v>
      </c>
      <c r="T69" s="21">
        <f t="shared" si="51"/>
        <v>7</v>
      </c>
      <c r="U69" s="21">
        <f t="shared" si="57"/>
        <v>8</v>
      </c>
      <c r="V69" s="16">
        <f t="shared" si="52"/>
        <v>19</v>
      </c>
      <c r="W69" s="16">
        <f t="shared" si="47"/>
        <v>6</v>
      </c>
      <c r="X69" s="14"/>
      <c r="Y69" s="39" t="s">
        <v>20</v>
      </c>
      <c r="Z69" s="36" t="s">
        <v>19</v>
      </c>
      <c r="AA69" s="36" t="s">
        <v>23</v>
      </c>
      <c r="AB69" s="36">
        <v>0.36010180000000003</v>
      </c>
      <c r="AC69" s="36" t="s">
        <v>23</v>
      </c>
      <c r="AD69" s="36" t="s">
        <v>23</v>
      </c>
      <c r="AE69" s="36" t="s">
        <v>23</v>
      </c>
      <c r="AF69" s="37">
        <f>RANK(AH69,AH$63:AH$69,1)</f>
        <v>1</v>
      </c>
      <c r="AG69" s="37" t="e">
        <f t="shared" si="54"/>
        <v>#N/A</v>
      </c>
      <c r="AH69" s="34">
        <f t="shared" si="55"/>
        <v>1</v>
      </c>
      <c r="AI69" s="33"/>
    </row>
    <row r="70" spans="1:35">
      <c r="A70" s="6" t="s">
        <v>12</v>
      </c>
      <c r="B70" s="6" t="s">
        <v>18</v>
      </c>
      <c r="C70" s="6">
        <v>6</v>
      </c>
      <c r="D70" s="6">
        <v>0.87912360000000001</v>
      </c>
      <c r="E70" s="6">
        <v>1.0837256E-2</v>
      </c>
      <c r="F70" s="6">
        <v>4.4242913E-3</v>
      </c>
      <c r="G70" s="6">
        <v>1.1373003E-2</v>
      </c>
      <c r="H70" s="10">
        <f t="shared" si="48"/>
        <v>6</v>
      </c>
      <c r="I70" s="10">
        <f t="shared" si="49"/>
        <v>5</v>
      </c>
      <c r="J70" s="5">
        <f t="shared" si="50"/>
        <v>0.88</v>
      </c>
      <c r="K70" s="5">
        <f t="shared" si="56"/>
        <v>0.02</v>
      </c>
      <c r="M70" s="17" t="s">
        <v>12</v>
      </c>
      <c r="N70" s="17" t="s">
        <v>18</v>
      </c>
      <c r="O70" s="17">
        <v>9</v>
      </c>
      <c r="P70" s="17">
        <v>16.295110000000001</v>
      </c>
      <c r="Q70" s="17">
        <v>5.1944119999999998</v>
      </c>
      <c r="R70" s="17">
        <v>1.7314707</v>
      </c>
      <c r="S70" s="17">
        <v>3.9927790000000001</v>
      </c>
      <c r="T70" s="21">
        <f t="shared" si="51"/>
        <v>8</v>
      </c>
      <c r="U70" s="21">
        <f t="shared" si="57"/>
        <v>8</v>
      </c>
      <c r="V70" s="16">
        <f t="shared" si="52"/>
        <v>17</v>
      </c>
      <c r="W70" s="16">
        <f t="shared" si="47"/>
        <v>6</v>
      </c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</row>
    <row r="71" spans="1:35">
      <c r="A71" s="6" t="s">
        <v>8</v>
      </c>
      <c r="B71" s="6" t="s">
        <v>18</v>
      </c>
      <c r="C71" s="6">
        <v>6</v>
      </c>
      <c r="D71" s="6">
        <v>0.97387570000000001</v>
      </c>
      <c r="E71" s="6">
        <v>1.550772E-3</v>
      </c>
      <c r="F71" s="6">
        <v>6.3309990000000001E-4</v>
      </c>
      <c r="G71" s="6">
        <v>1.627435E-3</v>
      </c>
      <c r="H71" s="10">
        <f t="shared" si="48"/>
        <v>1</v>
      </c>
      <c r="I71" s="10">
        <f t="shared" si="49"/>
        <v>1</v>
      </c>
      <c r="J71" s="5">
        <f t="shared" si="50"/>
        <v>0.98</v>
      </c>
      <c r="K71" s="5">
        <f t="shared" si="56"/>
        <v>0.01</v>
      </c>
      <c r="M71" s="17" t="s">
        <v>8</v>
      </c>
      <c r="N71" s="17" t="s">
        <v>18</v>
      </c>
      <c r="O71" s="17">
        <v>9</v>
      </c>
      <c r="P71" s="17">
        <v>38.378549999999997</v>
      </c>
      <c r="Q71" s="17">
        <v>4.5510409999999997</v>
      </c>
      <c r="R71" s="17">
        <v>1.5170136000000001</v>
      </c>
      <c r="S71" s="17">
        <v>3.49824</v>
      </c>
      <c r="T71" s="21">
        <f t="shared" si="51"/>
        <v>1</v>
      </c>
      <c r="U71" s="21">
        <f t="shared" si="57"/>
        <v>5</v>
      </c>
      <c r="V71" s="16">
        <f t="shared" si="52"/>
        <v>39</v>
      </c>
      <c r="W71" s="16">
        <f t="shared" si="47"/>
        <v>5</v>
      </c>
      <c r="X71" s="14"/>
      <c r="Y71" s="39" t="s">
        <v>9</v>
      </c>
      <c r="Z71" s="36" t="s">
        <v>18</v>
      </c>
      <c r="AA71" s="36" t="s">
        <v>23</v>
      </c>
      <c r="AB71" s="36">
        <v>8.3526779999999992</v>
      </c>
      <c r="AC71" s="36" t="s">
        <v>23</v>
      </c>
      <c r="AD71" s="36" t="s">
        <v>23</v>
      </c>
      <c r="AE71" s="36" t="s">
        <v>23</v>
      </c>
      <c r="AF71" s="37">
        <f>RANK(AH71,AH$71:AH$79,1)</f>
        <v>5</v>
      </c>
      <c r="AG71" s="37" t="e">
        <f>RANK(AI71,AI$71:AI$79,0)</f>
        <v>#N/A</v>
      </c>
      <c r="AH71" s="34">
        <f t="shared" ref="AH71:AH79" si="58">ROUNDUP(AB71,0)</f>
        <v>9</v>
      </c>
      <c r="AI71" s="33"/>
    </row>
    <row r="72" spans="1:35">
      <c r="A72" s="6" t="s">
        <v>10</v>
      </c>
      <c r="B72" s="6" t="s">
        <v>18</v>
      </c>
      <c r="C72" s="6">
        <v>6</v>
      </c>
      <c r="D72" s="6">
        <v>0.88308770000000003</v>
      </c>
      <c r="E72" s="6">
        <v>1.0727356E-2</v>
      </c>
      <c r="F72" s="6">
        <v>4.3794248000000001E-3</v>
      </c>
      <c r="G72" s="6">
        <v>1.1257669999999999E-2</v>
      </c>
      <c r="H72" s="10">
        <f t="shared" si="48"/>
        <v>4</v>
      </c>
      <c r="I72" s="10">
        <f t="shared" si="49"/>
        <v>5</v>
      </c>
      <c r="J72" s="5">
        <f t="shared" si="50"/>
        <v>0.89</v>
      </c>
      <c r="K72" s="5">
        <f t="shared" si="56"/>
        <v>0.02</v>
      </c>
      <c r="M72" s="17" t="s">
        <v>10</v>
      </c>
      <c r="N72" s="17" t="s">
        <v>18</v>
      </c>
      <c r="O72" s="17">
        <v>9</v>
      </c>
      <c r="P72" s="17">
        <v>20.103190000000001</v>
      </c>
      <c r="Q72" s="17">
        <v>0.71760500000000005</v>
      </c>
      <c r="R72" s="17">
        <v>0.23920169999999999</v>
      </c>
      <c r="S72" s="17">
        <v>0.55159999999999998</v>
      </c>
      <c r="T72" s="21">
        <f t="shared" si="51"/>
        <v>5</v>
      </c>
      <c r="U72" s="21">
        <f>RANK(W72,W$64:W$72,1)</f>
        <v>1</v>
      </c>
      <c r="V72" s="16">
        <f t="shared" si="52"/>
        <v>21</v>
      </c>
      <c r="W72" s="16">
        <f t="shared" si="47"/>
        <v>1</v>
      </c>
      <c r="X72" s="14"/>
      <c r="Y72" s="39" t="s">
        <v>13</v>
      </c>
      <c r="Z72" s="36" t="s">
        <v>18</v>
      </c>
      <c r="AA72" s="36" t="s">
        <v>23</v>
      </c>
      <c r="AB72" s="36">
        <v>35.344414</v>
      </c>
      <c r="AC72" s="36" t="s">
        <v>23</v>
      </c>
      <c r="AD72" s="36" t="s">
        <v>23</v>
      </c>
      <c r="AE72" s="36" t="s">
        <v>23</v>
      </c>
      <c r="AF72" s="37">
        <f t="shared" ref="AF72:AF79" si="59">RANK(AH72,AH$71:AH$79,1)</f>
        <v>9</v>
      </c>
      <c r="AG72" s="37" t="e">
        <f t="shared" ref="AG72:AG79" si="60">RANK(AI72,AI$71:AI$79,0)</f>
        <v>#N/A</v>
      </c>
      <c r="AH72" s="34">
        <f t="shared" si="58"/>
        <v>36</v>
      </c>
      <c r="AI72" s="33"/>
    </row>
    <row r="73" spans="1: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Y73" s="36" t="s">
        <v>11</v>
      </c>
      <c r="Z73" s="36" t="s">
        <v>18</v>
      </c>
      <c r="AA73" s="36" t="s">
        <v>23</v>
      </c>
      <c r="AB73" s="36">
        <v>5.6670040000000004</v>
      </c>
      <c r="AC73" s="36" t="s">
        <v>23</v>
      </c>
      <c r="AD73" s="36" t="s">
        <v>23</v>
      </c>
      <c r="AE73" s="36" t="s">
        <v>23</v>
      </c>
      <c r="AF73" s="37">
        <f t="shared" si="59"/>
        <v>2</v>
      </c>
      <c r="AG73" s="37" t="e">
        <f t="shared" si="60"/>
        <v>#N/A</v>
      </c>
      <c r="AH73" s="34">
        <f t="shared" si="58"/>
        <v>6</v>
      </c>
      <c r="AI73" s="33"/>
    </row>
    <row r="74" spans="1:35">
      <c r="A74" s="100" t="s">
        <v>37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M74" s="102" t="s">
        <v>33</v>
      </c>
      <c r="N74" s="103"/>
      <c r="O74" s="103"/>
      <c r="P74" s="103"/>
      <c r="Q74" s="103"/>
      <c r="R74" s="103"/>
      <c r="S74" s="103"/>
      <c r="T74" s="103"/>
      <c r="U74" s="103"/>
      <c r="V74" s="103"/>
      <c r="W74" s="15"/>
      <c r="Y74" s="36" t="s">
        <v>16</v>
      </c>
      <c r="Z74" s="36" t="s">
        <v>18</v>
      </c>
      <c r="AA74" s="36" t="s">
        <v>23</v>
      </c>
      <c r="AB74" s="36">
        <v>5.4756150000000003</v>
      </c>
      <c r="AC74" s="36" t="s">
        <v>23</v>
      </c>
      <c r="AD74" s="36" t="s">
        <v>23</v>
      </c>
      <c r="AE74" s="36" t="s">
        <v>23</v>
      </c>
      <c r="AF74" s="37">
        <f t="shared" si="59"/>
        <v>2</v>
      </c>
      <c r="AG74" s="37" t="e">
        <f t="shared" si="60"/>
        <v>#N/A</v>
      </c>
      <c r="AH74" s="34">
        <f t="shared" si="58"/>
        <v>6</v>
      </c>
      <c r="AI74" s="33"/>
    </row>
    <row r="75" spans="1:35" ht="31">
      <c r="A75" s="5" t="s">
        <v>0</v>
      </c>
      <c r="B75" s="5" t="s">
        <v>17</v>
      </c>
      <c r="C75" s="5" t="s">
        <v>1</v>
      </c>
      <c r="D75" s="5" t="s">
        <v>2</v>
      </c>
      <c r="E75" s="5" t="s">
        <v>3</v>
      </c>
      <c r="F75" s="5" t="s">
        <v>4</v>
      </c>
      <c r="G75" s="5" t="s">
        <v>5</v>
      </c>
      <c r="H75" s="24" t="s">
        <v>42</v>
      </c>
      <c r="I75" s="24" t="s">
        <v>43</v>
      </c>
      <c r="J75" s="12" t="s">
        <v>40</v>
      </c>
      <c r="K75" s="12" t="s">
        <v>41</v>
      </c>
      <c r="L75" s="14"/>
      <c r="M75" s="16" t="s">
        <v>0</v>
      </c>
      <c r="N75" s="16" t="s">
        <v>17</v>
      </c>
      <c r="O75" s="16" t="s">
        <v>1</v>
      </c>
      <c r="P75" s="16" t="s">
        <v>2</v>
      </c>
      <c r="Q75" s="16" t="s">
        <v>3</v>
      </c>
      <c r="R75" s="16" t="s">
        <v>4</v>
      </c>
      <c r="S75" s="16" t="s">
        <v>5</v>
      </c>
      <c r="T75" s="32" t="s">
        <v>42</v>
      </c>
      <c r="U75" s="32" t="s">
        <v>43</v>
      </c>
      <c r="V75" s="26" t="s">
        <v>40</v>
      </c>
      <c r="W75" s="27"/>
      <c r="X75" s="14"/>
      <c r="Y75" s="36" t="s">
        <v>14</v>
      </c>
      <c r="Z75" s="36" t="s">
        <v>18</v>
      </c>
      <c r="AA75" s="36" t="s">
        <v>23</v>
      </c>
      <c r="AB75" s="36">
        <v>10.289856</v>
      </c>
      <c r="AC75" s="36" t="s">
        <v>23</v>
      </c>
      <c r="AD75" s="36" t="s">
        <v>23</v>
      </c>
      <c r="AE75" s="36" t="s">
        <v>23</v>
      </c>
      <c r="AF75" s="37">
        <f t="shared" si="59"/>
        <v>7</v>
      </c>
      <c r="AG75" s="37" t="e">
        <f t="shared" si="60"/>
        <v>#N/A</v>
      </c>
      <c r="AH75" s="34">
        <f t="shared" si="58"/>
        <v>11</v>
      </c>
      <c r="AI75" s="33"/>
    </row>
    <row r="76" spans="1:35">
      <c r="A76" s="6" t="s">
        <v>16</v>
      </c>
      <c r="B76" s="6" t="s">
        <v>19</v>
      </c>
      <c r="C76" s="6">
        <v>55</v>
      </c>
      <c r="D76" s="6">
        <v>3.3240213999999997E-2</v>
      </c>
      <c r="E76" s="6">
        <v>2.4351907999999998E-2</v>
      </c>
      <c r="F76" s="6">
        <v>4.4821095000000004E-3</v>
      </c>
      <c r="G76" s="6">
        <v>8.9860884999999995E-3</v>
      </c>
      <c r="H76" s="10">
        <f>RANK(J76,J$76:J$82,1)</f>
        <v>7</v>
      </c>
      <c r="I76" s="10">
        <f t="shared" ref="I76:I82" si="61">RANK(K76,K$76:K$82,1)</f>
        <v>7</v>
      </c>
      <c r="J76" s="5">
        <f>ROUNDUP(D76,2)</f>
        <v>0.04</v>
      </c>
      <c r="K76" s="5">
        <f>ROUNDUP(E76,3)</f>
        <v>2.5000000000000001E-2</v>
      </c>
      <c r="M76" s="17" t="s">
        <v>16</v>
      </c>
      <c r="N76" s="17" t="s">
        <v>19</v>
      </c>
      <c r="O76" s="17">
        <v>3144</v>
      </c>
      <c r="P76" s="17">
        <v>21.7457463</v>
      </c>
      <c r="Q76" s="16" t="s">
        <v>23</v>
      </c>
      <c r="R76" s="16" t="s">
        <v>23</v>
      </c>
      <c r="S76" s="16" t="s">
        <v>23</v>
      </c>
      <c r="T76" s="21">
        <f t="shared" ref="T76:T82" si="62">RANK(V76,V$76:V$82,1)</f>
        <v>4</v>
      </c>
      <c r="U76" s="21" t="e">
        <f t="shared" ref="U76:U82" si="63">RANK(W76,W$76:W$82,0)</f>
        <v>#N/A</v>
      </c>
      <c r="V76" s="16">
        <f>ROUNDUP(P76,0)</f>
        <v>22</v>
      </c>
      <c r="W76" s="15"/>
      <c r="Y76" s="36" t="s">
        <v>15</v>
      </c>
      <c r="Z76" s="36" t="s">
        <v>18</v>
      </c>
      <c r="AA76" s="36" t="s">
        <v>23</v>
      </c>
      <c r="AB76" s="36">
        <v>9.3958309999999994</v>
      </c>
      <c r="AC76" s="36" t="s">
        <v>23</v>
      </c>
      <c r="AD76" s="36" t="s">
        <v>23</v>
      </c>
      <c r="AE76" s="36" t="s">
        <v>23</v>
      </c>
      <c r="AF76" s="37">
        <f t="shared" si="59"/>
        <v>6</v>
      </c>
      <c r="AG76" s="37" t="e">
        <f t="shared" si="60"/>
        <v>#N/A</v>
      </c>
      <c r="AH76" s="34">
        <f t="shared" si="58"/>
        <v>10</v>
      </c>
      <c r="AI76" s="33"/>
    </row>
    <row r="77" spans="1:35">
      <c r="A77" s="6" t="s">
        <v>14</v>
      </c>
      <c r="B77" s="6" t="s">
        <v>19</v>
      </c>
      <c r="C77" s="6">
        <v>50</v>
      </c>
      <c r="D77" s="6">
        <v>2.4958560000000001E-2</v>
      </c>
      <c r="E77" s="6">
        <v>1.5936566999999999E-2</v>
      </c>
      <c r="F77" s="6">
        <v>3.5296734999999998E-3</v>
      </c>
      <c r="G77" s="6">
        <v>7.0931444000000001E-3</v>
      </c>
      <c r="H77" s="10">
        <f t="shared" ref="H77:H82" si="64">RANK(J77,J$76:J$82,1)</f>
        <v>3</v>
      </c>
      <c r="I77" s="10">
        <f t="shared" si="61"/>
        <v>5</v>
      </c>
      <c r="J77" s="5">
        <f t="shared" ref="J77:J82" si="65">ROUNDUP(D77,2)</f>
        <v>0.03</v>
      </c>
      <c r="K77" s="5">
        <f t="shared" ref="K77:K82" si="66">ROUNDUP(E77,3)</f>
        <v>1.6E-2</v>
      </c>
      <c r="M77" s="17" t="s">
        <v>14</v>
      </c>
      <c r="N77" s="17" t="s">
        <v>19</v>
      </c>
      <c r="O77" s="17">
        <v>4495</v>
      </c>
      <c r="P77" s="17">
        <v>31.090053900000001</v>
      </c>
      <c r="Q77" s="16" t="s">
        <v>23</v>
      </c>
      <c r="R77" s="16" t="s">
        <v>23</v>
      </c>
      <c r="S77" s="16" t="s">
        <v>23</v>
      </c>
      <c r="T77" s="21">
        <f t="shared" si="62"/>
        <v>7</v>
      </c>
      <c r="U77" s="21" t="e">
        <f t="shared" si="63"/>
        <v>#N/A</v>
      </c>
      <c r="V77" s="16">
        <f t="shared" ref="V77:V82" si="67">ROUNDUP(P77,0)</f>
        <v>32</v>
      </c>
      <c r="W77" s="15"/>
      <c r="Y77" s="36" t="s">
        <v>12</v>
      </c>
      <c r="Z77" s="36" t="s">
        <v>18</v>
      </c>
      <c r="AA77" s="36" t="s">
        <v>23</v>
      </c>
      <c r="AB77" s="36">
        <v>10.664936000000001</v>
      </c>
      <c r="AC77" s="36" t="s">
        <v>23</v>
      </c>
      <c r="AD77" s="36" t="s">
        <v>23</v>
      </c>
      <c r="AE77" s="36" t="s">
        <v>23</v>
      </c>
      <c r="AF77" s="37">
        <f t="shared" si="59"/>
        <v>7</v>
      </c>
      <c r="AG77" s="37" t="e">
        <f t="shared" si="60"/>
        <v>#N/A</v>
      </c>
      <c r="AH77" s="34">
        <f t="shared" si="58"/>
        <v>11</v>
      </c>
      <c r="AI77" s="33"/>
    </row>
    <row r="78" spans="1:35">
      <c r="A78" s="6" t="s">
        <v>15</v>
      </c>
      <c r="B78" s="6" t="s">
        <v>19</v>
      </c>
      <c r="C78" s="6">
        <v>46</v>
      </c>
      <c r="D78" s="6">
        <v>2.4079730000000001E-2</v>
      </c>
      <c r="E78" s="6">
        <v>1.5001123E-2</v>
      </c>
      <c r="F78" s="6">
        <v>3.5503624999999998E-3</v>
      </c>
      <c r="G78" s="6">
        <v>7.1507971999999996E-3</v>
      </c>
      <c r="H78" s="10">
        <f t="shared" si="64"/>
        <v>3</v>
      </c>
      <c r="I78" s="10">
        <f t="shared" si="61"/>
        <v>5</v>
      </c>
      <c r="J78" s="5">
        <f t="shared" si="65"/>
        <v>0.03</v>
      </c>
      <c r="K78" s="5">
        <f t="shared" si="66"/>
        <v>1.6E-2</v>
      </c>
      <c r="M78" s="17" t="s">
        <v>15</v>
      </c>
      <c r="N78" s="17" t="s">
        <v>19</v>
      </c>
      <c r="O78" s="17">
        <v>2757</v>
      </c>
      <c r="P78" s="17">
        <v>19.069027500000001</v>
      </c>
      <c r="Q78" s="16" t="s">
        <v>23</v>
      </c>
      <c r="R78" s="16" t="s">
        <v>23</v>
      </c>
      <c r="S78" s="16" t="s">
        <v>23</v>
      </c>
      <c r="T78" s="21">
        <f t="shared" si="62"/>
        <v>3</v>
      </c>
      <c r="U78" s="21" t="e">
        <f t="shared" si="63"/>
        <v>#N/A</v>
      </c>
      <c r="V78" s="16">
        <f t="shared" si="67"/>
        <v>20</v>
      </c>
      <c r="W78" s="15"/>
      <c r="Y78" s="36" t="s">
        <v>8</v>
      </c>
      <c r="Z78" s="36" t="s">
        <v>18</v>
      </c>
      <c r="AA78" s="36" t="s">
        <v>23</v>
      </c>
      <c r="AB78" s="36">
        <v>2.245174</v>
      </c>
      <c r="AC78" s="36" t="s">
        <v>23</v>
      </c>
      <c r="AD78" s="36" t="s">
        <v>23</v>
      </c>
      <c r="AE78" s="36" t="s">
        <v>23</v>
      </c>
      <c r="AF78" s="37">
        <f t="shared" si="59"/>
        <v>1</v>
      </c>
      <c r="AG78" s="37" t="e">
        <f t="shared" si="60"/>
        <v>#N/A</v>
      </c>
      <c r="AH78" s="34">
        <f t="shared" si="58"/>
        <v>3</v>
      </c>
      <c r="AI78" s="33"/>
    </row>
    <row r="79" spans="1:35">
      <c r="A79" s="6" t="s">
        <v>12</v>
      </c>
      <c r="B79" s="6" t="s">
        <v>19</v>
      </c>
      <c r="C79" s="6">
        <v>39</v>
      </c>
      <c r="D79" s="6">
        <v>2.3315262999999999E-2</v>
      </c>
      <c r="E79" s="6">
        <v>1.2012185999999999E-2</v>
      </c>
      <c r="F79" s="6">
        <v>3.7334300999999999E-3</v>
      </c>
      <c r="G79" s="6">
        <v>7.5579341000000001E-3</v>
      </c>
      <c r="H79" s="10">
        <f>RANK(J79,J$76:J$82,1)</f>
        <v>3</v>
      </c>
      <c r="I79" s="10">
        <f t="shared" si="61"/>
        <v>3</v>
      </c>
      <c r="J79" s="5">
        <f t="shared" si="65"/>
        <v>0.03</v>
      </c>
      <c r="K79" s="5">
        <f t="shared" si="66"/>
        <v>1.3000000000000001E-2</v>
      </c>
      <c r="M79" s="17" t="s">
        <v>12</v>
      </c>
      <c r="N79" s="17" t="s">
        <v>19</v>
      </c>
      <c r="O79" s="17">
        <v>3547</v>
      </c>
      <c r="P79" s="17">
        <v>24.533130400000001</v>
      </c>
      <c r="Q79" s="16" t="s">
        <v>23</v>
      </c>
      <c r="R79" s="16" t="s">
        <v>23</v>
      </c>
      <c r="S79" s="16" t="s">
        <v>23</v>
      </c>
      <c r="T79" s="21">
        <f t="shared" si="62"/>
        <v>5</v>
      </c>
      <c r="U79" s="21" t="e">
        <f t="shared" si="63"/>
        <v>#N/A</v>
      </c>
      <c r="V79" s="16">
        <f t="shared" si="67"/>
        <v>25</v>
      </c>
      <c r="W79" s="15"/>
      <c r="Y79" s="36" t="s">
        <v>10</v>
      </c>
      <c r="Z79" s="36" t="s">
        <v>18</v>
      </c>
      <c r="AA79" s="36" t="s">
        <v>23</v>
      </c>
      <c r="AB79" s="36">
        <v>7.2471220000000001</v>
      </c>
      <c r="AC79" s="36" t="s">
        <v>23</v>
      </c>
      <c r="AD79" s="36" t="s">
        <v>23</v>
      </c>
      <c r="AE79" s="36" t="s">
        <v>23</v>
      </c>
      <c r="AF79" s="37">
        <f t="shared" si="59"/>
        <v>4</v>
      </c>
      <c r="AG79" s="37" t="e">
        <f t="shared" si="60"/>
        <v>#N/A</v>
      </c>
      <c r="AH79" s="34">
        <f t="shared" si="58"/>
        <v>8</v>
      </c>
      <c r="AI79" s="33"/>
    </row>
    <row r="80" spans="1:35">
      <c r="A80" s="6" t="s">
        <v>8</v>
      </c>
      <c r="B80" s="6" t="s">
        <v>19</v>
      </c>
      <c r="C80" s="6">
        <v>1252</v>
      </c>
      <c r="D80" s="6">
        <v>3.6820680000000001E-3</v>
      </c>
      <c r="E80" s="6">
        <v>2.3501030000000001E-3</v>
      </c>
      <c r="F80" s="6">
        <v>1.0406140000000001E-4</v>
      </c>
      <c r="G80" s="6">
        <v>2.0415409999999999E-4</v>
      </c>
      <c r="H80" s="10">
        <f t="shared" si="64"/>
        <v>1</v>
      </c>
      <c r="I80" s="10">
        <f t="shared" si="61"/>
        <v>1</v>
      </c>
      <c r="J80" s="5">
        <f t="shared" si="65"/>
        <v>0.01</v>
      </c>
      <c r="K80" s="5">
        <f t="shared" si="66"/>
        <v>3.0000000000000001E-3</v>
      </c>
      <c r="M80" s="17" t="s">
        <v>8</v>
      </c>
      <c r="N80" s="17" t="s">
        <v>19</v>
      </c>
      <c r="O80" s="17">
        <v>76</v>
      </c>
      <c r="P80" s="17">
        <v>0.52566049999999997</v>
      </c>
      <c r="Q80" s="16" t="s">
        <v>23</v>
      </c>
      <c r="R80" s="16" t="s">
        <v>23</v>
      </c>
      <c r="S80" s="16" t="s">
        <v>23</v>
      </c>
      <c r="T80" s="21">
        <f t="shared" si="62"/>
        <v>1</v>
      </c>
      <c r="U80" s="21" t="e">
        <f t="shared" si="63"/>
        <v>#N/A</v>
      </c>
      <c r="V80" s="16">
        <f t="shared" si="67"/>
        <v>1</v>
      </c>
      <c r="W80" s="15"/>
      <c r="Y80" s="41"/>
      <c r="Z80" s="41"/>
      <c r="AA80" s="41"/>
      <c r="AB80" s="41"/>
      <c r="AC80" s="41"/>
      <c r="AD80" s="41"/>
      <c r="AE80" s="41"/>
      <c r="AF80" s="41"/>
      <c r="AG80" s="41"/>
      <c r="AH80" s="33"/>
      <c r="AI80" s="33"/>
    </row>
    <row r="81" spans="1:35">
      <c r="A81" s="6" t="s">
        <v>10</v>
      </c>
      <c r="B81" s="6" t="s">
        <v>19</v>
      </c>
      <c r="C81" s="6">
        <v>39</v>
      </c>
      <c r="D81" s="6">
        <v>2.5777082E-2</v>
      </c>
      <c r="E81" s="6">
        <v>1.4137976E-2</v>
      </c>
      <c r="F81" s="6">
        <v>4.1276365999999998E-3</v>
      </c>
      <c r="G81" s="6">
        <v>8.3559633999999994E-3</v>
      </c>
      <c r="H81" s="10">
        <f t="shared" si="64"/>
        <v>3</v>
      </c>
      <c r="I81" s="10">
        <f t="shared" si="61"/>
        <v>4</v>
      </c>
      <c r="J81" s="5">
        <f t="shared" si="65"/>
        <v>0.03</v>
      </c>
      <c r="K81" s="5">
        <f t="shared" si="66"/>
        <v>1.4999999999999999E-2</v>
      </c>
      <c r="M81" s="17" t="s">
        <v>10</v>
      </c>
      <c r="N81" s="17" t="s">
        <v>19</v>
      </c>
      <c r="O81" s="17">
        <v>3611</v>
      </c>
      <c r="P81" s="17">
        <v>24.975791900000001</v>
      </c>
      <c r="Q81" s="16" t="s">
        <v>23</v>
      </c>
      <c r="R81" s="16" t="s">
        <v>23</v>
      </c>
      <c r="S81" s="16" t="s">
        <v>23</v>
      </c>
      <c r="T81" s="21">
        <f t="shared" si="62"/>
        <v>5</v>
      </c>
      <c r="U81" s="21" t="e">
        <f t="shared" si="63"/>
        <v>#N/A</v>
      </c>
      <c r="V81" s="16">
        <f t="shared" si="67"/>
        <v>25</v>
      </c>
      <c r="W81" s="15"/>
      <c r="Y81" s="93" t="s">
        <v>25</v>
      </c>
      <c r="Z81" s="94"/>
      <c r="AA81" s="94"/>
      <c r="AB81" s="94"/>
      <c r="AC81" s="94"/>
      <c r="AD81" s="94"/>
      <c r="AE81" s="94"/>
      <c r="AF81" s="94"/>
      <c r="AG81" s="94"/>
      <c r="AH81" s="94"/>
      <c r="AI81" s="94"/>
    </row>
    <row r="82" spans="1:35" ht="31">
      <c r="A82" s="6" t="s">
        <v>20</v>
      </c>
      <c r="B82" s="6" t="s">
        <v>19</v>
      </c>
      <c r="C82" s="6">
        <v>958</v>
      </c>
      <c r="D82" s="6">
        <v>5.1729860000000001E-3</v>
      </c>
      <c r="E82" s="6">
        <v>3.4115629999999998E-3</v>
      </c>
      <c r="F82" s="6">
        <v>1.6713160000000001E-4</v>
      </c>
      <c r="G82" s="6">
        <v>3.2798670000000002E-4</v>
      </c>
      <c r="H82" s="10">
        <f t="shared" si="64"/>
        <v>1</v>
      </c>
      <c r="I82" s="10">
        <f t="shared" si="61"/>
        <v>2</v>
      </c>
      <c r="J82" s="5">
        <f t="shared" si="65"/>
        <v>0.01</v>
      </c>
      <c r="K82" s="5">
        <f t="shared" si="66"/>
        <v>4.0000000000000001E-3</v>
      </c>
      <c r="M82" s="17" t="s">
        <v>20</v>
      </c>
      <c r="N82" s="17" t="s">
        <v>19</v>
      </c>
      <c r="O82" s="17">
        <v>129</v>
      </c>
      <c r="P82" s="17">
        <v>0.89223960000000002</v>
      </c>
      <c r="Q82" s="16" t="s">
        <v>23</v>
      </c>
      <c r="R82" s="16" t="s">
        <v>23</v>
      </c>
      <c r="S82" s="16" t="s">
        <v>23</v>
      </c>
      <c r="T82" s="21">
        <f t="shared" si="62"/>
        <v>1</v>
      </c>
      <c r="U82" s="21" t="e">
        <f t="shared" si="63"/>
        <v>#N/A</v>
      </c>
      <c r="V82" s="16">
        <f t="shared" si="67"/>
        <v>1</v>
      </c>
      <c r="W82" s="15"/>
      <c r="Y82" s="42" t="s">
        <v>0</v>
      </c>
      <c r="Z82" s="43" t="s">
        <v>17</v>
      </c>
      <c r="AA82" s="43" t="s">
        <v>1</v>
      </c>
      <c r="AB82" s="43" t="s">
        <v>2</v>
      </c>
      <c r="AC82" s="43" t="s">
        <v>3</v>
      </c>
      <c r="AD82" s="43" t="s">
        <v>4</v>
      </c>
      <c r="AE82" s="43" t="s">
        <v>5</v>
      </c>
      <c r="AF82" s="35" t="s">
        <v>42</v>
      </c>
      <c r="AG82" s="35" t="s">
        <v>43</v>
      </c>
      <c r="AH82" s="49" t="s">
        <v>40</v>
      </c>
      <c r="AI82" s="49" t="s">
        <v>41</v>
      </c>
    </row>
    <row r="83" spans="1: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Y83" s="44" t="s">
        <v>16</v>
      </c>
      <c r="Z83" s="34" t="s">
        <v>19</v>
      </c>
      <c r="AA83" s="34">
        <v>9</v>
      </c>
      <c r="AB83" s="34">
        <v>1.3601749999999999E-2</v>
      </c>
      <c r="AC83" s="34">
        <v>3.8769669999999998E-3</v>
      </c>
      <c r="AD83" s="34">
        <v>1.292322E-3</v>
      </c>
      <c r="AE83" s="34">
        <v>2.9801010000000002E-3</v>
      </c>
      <c r="AF83" s="37">
        <f>RANK(AH83,AH$83:AH$89,0)</f>
        <v>6</v>
      </c>
      <c r="AG83" s="37">
        <f>RANK(AI83,AI$83:AI$89,1)</f>
        <v>1</v>
      </c>
      <c r="AH83" s="34">
        <f>ROUNDUP(AB83,2)</f>
        <v>0.02</v>
      </c>
      <c r="AI83" s="34">
        <f>ROUNDUP(AC83,2)</f>
        <v>0.01</v>
      </c>
    </row>
    <row r="84" spans="1:35">
      <c r="A84" s="6" t="s">
        <v>9</v>
      </c>
      <c r="B84" s="6" t="s">
        <v>18</v>
      </c>
      <c r="C84" s="6">
        <v>772</v>
      </c>
      <c r="D84" s="6">
        <v>1.8325360000000001E-3</v>
      </c>
      <c r="E84" s="6">
        <v>1.6649449999999999E-3</v>
      </c>
      <c r="F84" s="11">
        <v>6.5954420000000001E-5</v>
      </c>
      <c r="G84" s="6">
        <v>1.2947149999999999E-4</v>
      </c>
      <c r="H84" s="10">
        <f>RANK(J84,J$84:J$92,1)</f>
        <v>1</v>
      </c>
      <c r="I84" s="10">
        <f t="shared" ref="I84:I92" si="68">RANK(K84,K$84:K$92,1)</f>
        <v>1</v>
      </c>
      <c r="J84" s="5">
        <f>ROUNDUP(D84,2)</f>
        <v>0.01</v>
      </c>
      <c r="K84" s="5">
        <f>ROUNDUP(E84,3)</f>
        <v>2E-3</v>
      </c>
      <c r="M84" s="17" t="s">
        <v>9</v>
      </c>
      <c r="N84" s="17" t="s">
        <v>18</v>
      </c>
      <c r="O84" s="17">
        <v>3982</v>
      </c>
      <c r="P84" s="17">
        <v>21.254337</v>
      </c>
      <c r="Q84" s="17" t="s">
        <v>23</v>
      </c>
      <c r="R84" s="17" t="s">
        <v>23</v>
      </c>
      <c r="S84" s="17" t="s">
        <v>23</v>
      </c>
      <c r="T84" s="21">
        <f t="shared" ref="T84:T92" si="69">RANK(V84,V$84:V$92,1)</f>
        <v>3</v>
      </c>
      <c r="U84" s="21" t="e">
        <f t="shared" ref="U84:U92" si="70">RANK(W84,W$84:W$92,0)</f>
        <v>#N/A</v>
      </c>
      <c r="V84" s="16">
        <f t="shared" ref="V84:V92" si="71">ROUNDUP(P84,0)</f>
        <v>22</v>
      </c>
      <c r="W84" s="15"/>
      <c r="Y84" s="44" t="s">
        <v>14</v>
      </c>
      <c r="Z84" s="34" t="s">
        <v>19</v>
      </c>
      <c r="AA84" s="34">
        <v>9</v>
      </c>
      <c r="AB84" s="34">
        <v>1.2453260000000001E-2</v>
      </c>
      <c r="AC84" s="34">
        <v>3.300828E-3</v>
      </c>
      <c r="AD84" s="34">
        <v>1.1002760000000001E-3</v>
      </c>
      <c r="AE84" s="34">
        <v>2.537241E-3</v>
      </c>
      <c r="AF84" s="37">
        <f t="shared" ref="AF84:AF89" si="72">RANK(AH84,AH$83:AH$89,0)</f>
        <v>6</v>
      </c>
      <c r="AG84" s="37">
        <f t="shared" ref="AG84:AG89" si="73">RANK(AI84,AI$83:AI$89,1)</f>
        <v>1</v>
      </c>
      <c r="AH84" s="34">
        <f t="shared" ref="AH84:AH89" si="74">ROUNDUP(AB84,2)</f>
        <v>0.02</v>
      </c>
      <c r="AI84" s="34">
        <f t="shared" ref="AI84:AI89" si="75">ROUNDUP(AC84,2)</f>
        <v>0.01</v>
      </c>
    </row>
    <row r="85" spans="1:35">
      <c r="A85" s="6" t="s">
        <v>13</v>
      </c>
      <c r="B85" s="6" t="s">
        <v>18</v>
      </c>
      <c r="C85" s="6">
        <v>205</v>
      </c>
      <c r="D85" s="6">
        <v>1.7269126999999999E-2</v>
      </c>
      <c r="E85" s="6">
        <v>1.2396788000000001E-2</v>
      </c>
      <c r="F85" s="11">
        <v>1.2061280000000001E-3</v>
      </c>
      <c r="G85" s="6">
        <v>2.3780757000000001E-3</v>
      </c>
      <c r="H85" s="10">
        <f t="shared" ref="H85:H92" si="76">RANK(J85,J$84:J$92,1)</f>
        <v>7</v>
      </c>
      <c r="I85" s="10">
        <f t="shared" si="68"/>
        <v>9</v>
      </c>
      <c r="J85" s="5">
        <f t="shared" ref="J85:J92" si="77">ROUNDUP(D85,2)</f>
        <v>0.02</v>
      </c>
      <c r="K85" s="5">
        <f t="shared" ref="K85:K92" si="78">ROUNDUP(E85,3)</f>
        <v>1.3000000000000001E-2</v>
      </c>
      <c r="M85" s="17" t="s">
        <v>13</v>
      </c>
      <c r="N85" s="17" t="s">
        <v>18</v>
      </c>
      <c r="O85" s="17">
        <v>9645</v>
      </c>
      <c r="P85" s="17">
        <v>51.481185000000004</v>
      </c>
      <c r="Q85" s="17" t="s">
        <v>23</v>
      </c>
      <c r="R85" s="17" t="s">
        <v>23</v>
      </c>
      <c r="S85" s="17" t="s">
        <v>23</v>
      </c>
      <c r="T85" s="21">
        <f t="shared" si="69"/>
        <v>9</v>
      </c>
      <c r="U85" s="21" t="e">
        <f t="shared" si="70"/>
        <v>#N/A</v>
      </c>
      <c r="V85" s="16">
        <f t="shared" si="71"/>
        <v>52</v>
      </c>
      <c r="W85" s="15"/>
      <c r="Y85" s="34" t="s">
        <v>15</v>
      </c>
      <c r="Z85" s="34" t="s">
        <v>19</v>
      </c>
      <c r="AA85" s="34">
        <v>9</v>
      </c>
      <c r="AB85" s="34">
        <v>7.4581629999999996E-2</v>
      </c>
      <c r="AC85" s="34">
        <v>3.3753078999999998E-2</v>
      </c>
      <c r="AD85" s="34">
        <v>1.1251026000000001E-2</v>
      </c>
      <c r="AE85" s="34">
        <v>2.5944913E-2</v>
      </c>
      <c r="AF85" s="37">
        <f t="shared" si="72"/>
        <v>2</v>
      </c>
      <c r="AG85" s="37">
        <f t="shared" si="73"/>
        <v>7</v>
      </c>
      <c r="AH85" s="34">
        <f t="shared" si="74"/>
        <v>0.08</v>
      </c>
      <c r="AI85" s="34">
        <f t="shared" si="75"/>
        <v>0.04</v>
      </c>
    </row>
    <row r="86" spans="1:35">
      <c r="A86" s="6" t="s">
        <v>11</v>
      </c>
      <c r="B86" s="6" t="s">
        <v>18</v>
      </c>
      <c r="C86" s="6">
        <v>563</v>
      </c>
      <c r="D86" s="6">
        <v>6.6307019999999996E-3</v>
      </c>
      <c r="E86" s="6">
        <v>7.0292260000000004E-3</v>
      </c>
      <c r="F86" s="11">
        <v>2.7945079999999999E-4</v>
      </c>
      <c r="G86" s="6">
        <v>5.4889559999999997E-4</v>
      </c>
      <c r="H86" s="10">
        <f t="shared" si="76"/>
        <v>1</v>
      </c>
      <c r="I86" s="10">
        <f t="shared" si="68"/>
        <v>7</v>
      </c>
      <c r="J86" s="5">
        <f t="shared" si="77"/>
        <v>0.01</v>
      </c>
      <c r="K86" s="5">
        <f t="shared" si="78"/>
        <v>8.0000000000000002E-3</v>
      </c>
      <c r="M86" s="17" t="s">
        <v>11</v>
      </c>
      <c r="N86" s="17" t="s">
        <v>18</v>
      </c>
      <c r="O86" s="17">
        <v>3327</v>
      </c>
      <c r="P86" s="17">
        <v>17.758206999999999</v>
      </c>
      <c r="Q86" s="17" t="s">
        <v>23</v>
      </c>
      <c r="R86" s="17" t="s">
        <v>23</v>
      </c>
      <c r="S86" s="17" t="s">
        <v>23</v>
      </c>
      <c r="T86" s="21">
        <f t="shared" si="69"/>
        <v>2</v>
      </c>
      <c r="U86" s="21" t="e">
        <f t="shared" si="70"/>
        <v>#N/A</v>
      </c>
      <c r="V86" s="16">
        <f t="shared" si="71"/>
        <v>18</v>
      </c>
      <c r="W86" s="15"/>
      <c r="Y86" s="34" t="s">
        <v>12</v>
      </c>
      <c r="Z86" s="34" t="s">
        <v>19</v>
      </c>
      <c r="AA86" s="34">
        <v>9</v>
      </c>
      <c r="AB86" s="34">
        <v>6.0580420000000003E-2</v>
      </c>
      <c r="AC86" s="34">
        <v>1.9023607000000001E-2</v>
      </c>
      <c r="AD86" s="34">
        <v>6.3412019999999998E-3</v>
      </c>
      <c r="AE86" s="34">
        <v>1.4622839E-2</v>
      </c>
      <c r="AF86" s="37">
        <f t="shared" si="72"/>
        <v>3</v>
      </c>
      <c r="AG86" s="37">
        <f t="shared" si="73"/>
        <v>4</v>
      </c>
      <c r="AH86" s="34">
        <f t="shared" si="74"/>
        <v>6.9999999999999993E-2</v>
      </c>
      <c r="AI86" s="34">
        <f t="shared" si="75"/>
        <v>0.02</v>
      </c>
    </row>
    <row r="87" spans="1:35">
      <c r="A87" s="6" t="s">
        <v>16</v>
      </c>
      <c r="B87" s="6" t="s">
        <v>18</v>
      </c>
      <c r="C87" s="6">
        <v>395</v>
      </c>
      <c r="D87" s="6">
        <v>9.4774899999999999E-3</v>
      </c>
      <c r="E87" s="6">
        <v>5.579405E-3</v>
      </c>
      <c r="F87" s="11">
        <v>4.7686430000000001E-4</v>
      </c>
      <c r="G87" s="6">
        <v>9.3751670000000002E-4</v>
      </c>
      <c r="H87" s="10">
        <f t="shared" si="76"/>
        <v>1</v>
      </c>
      <c r="I87" s="10">
        <f t="shared" si="68"/>
        <v>5</v>
      </c>
      <c r="J87" s="5">
        <f t="shared" si="77"/>
        <v>0.01</v>
      </c>
      <c r="K87" s="5">
        <f t="shared" si="78"/>
        <v>6.0000000000000001E-3</v>
      </c>
      <c r="M87" s="17" t="s">
        <v>16</v>
      </c>
      <c r="N87" s="17" t="s">
        <v>18</v>
      </c>
      <c r="O87" s="17">
        <v>3970</v>
      </c>
      <c r="P87" s="17">
        <v>21.190286</v>
      </c>
      <c r="Q87" s="17" t="s">
        <v>23</v>
      </c>
      <c r="R87" s="17" t="s">
        <v>23</v>
      </c>
      <c r="S87" s="17" t="s">
        <v>23</v>
      </c>
      <c r="T87" s="21">
        <f t="shared" si="69"/>
        <v>3</v>
      </c>
      <c r="U87" s="21" t="e">
        <f t="shared" si="70"/>
        <v>#N/A</v>
      </c>
      <c r="V87" s="16">
        <f t="shared" si="71"/>
        <v>22</v>
      </c>
      <c r="W87" s="15"/>
      <c r="Y87" s="34" t="s">
        <v>8</v>
      </c>
      <c r="Z87" s="34" t="s">
        <v>19</v>
      </c>
      <c r="AA87" s="34">
        <v>9</v>
      </c>
      <c r="AB87" s="34">
        <v>0.20474674000000001</v>
      </c>
      <c r="AC87" s="34">
        <v>2.9903332000000001E-2</v>
      </c>
      <c r="AD87" s="34">
        <v>9.9677770000000006E-3</v>
      </c>
      <c r="AE87" s="34">
        <v>2.2985736E-2</v>
      </c>
      <c r="AF87" s="37">
        <f t="shared" si="72"/>
        <v>1</v>
      </c>
      <c r="AG87" s="37">
        <f t="shared" si="73"/>
        <v>6</v>
      </c>
      <c r="AH87" s="34">
        <f t="shared" si="74"/>
        <v>0.21000000000000002</v>
      </c>
      <c r="AI87" s="34">
        <f t="shared" si="75"/>
        <v>0.03</v>
      </c>
    </row>
    <row r="88" spans="1:35">
      <c r="A88" s="6" t="s">
        <v>14</v>
      </c>
      <c r="B88" s="6" t="s">
        <v>18</v>
      </c>
      <c r="C88" s="6">
        <v>378</v>
      </c>
      <c r="D88" s="6">
        <v>6.9034140000000001E-3</v>
      </c>
      <c r="E88" s="6">
        <v>4.1453970000000003E-3</v>
      </c>
      <c r="F88" s="11">
        <v>3.5507330000000001E-4</v>
      </c>
      <c r="G88" s="6">
        <v>6.9817230000000004E-4</v>
      </c>
      <c r="H88" s="10">
        <f t="shared" si="76"/>
        <v>1</v>
      </c>
      <c r="I88" s="10">
        <f t="shared" si="68"/>
        <v>3</v>
      </c>
      <c r="J88" s="5">
        <f t="shared" si="77"/>
        <v>0.01</v>
      </c>
      <c r="K88" s="5">
        <f t="shared" si="78"/>
        <v>5.0000000000000001E-3</v>
      </c>
      <c r="M88" s="17" t="s">
        <v>14</v>
      </c>
      <c r="N88" s="17" t="s">
        <v>18</v>
      </c>
      <c r="O88" s="17">
        <v>5195</v>
      </c>
      <c r="P88" s="17">
        <v>27.728850000000001</v>
      </c>
      <c r="Q88" s="17" t="s">
        <v>23</v>
      </c>
      <c r="R88" s="17" t="s">
        <v>23</v>
      </c>
      <c r="S88" s="17" t="s">
        <v>23</v>
      </c>
      <c r="T88" s="21">
        <f t="shared" si="69"/>
        <v>7</v>
      </c>
      <c r="U88" s="21" t="e">
        <f t="shared" si="70"/>
        <v>#N/A</v>
      </c>
      <c r="V88" s="16">
        <f t="shared" si="71"/>
        <v>28</v>
      </c>
      <c r="W88" s="15"/>
      <c r="Y88" s="34" t="s">
        <v>10</v>
      </c>
      <c r="Z88" s="34" t="s">
        <v>19</v>
      </c>
      <c r="AA88" s="34">
        <v>9</v>
      </c>
      <c r="AB88" s="34">
        <v>2.5136539999999999E-2</v>
      </c>
      <c r="AC88" s="34">
        <v>3.2903699999999999E-3</v>
      </c>
      <c r="AD88" s="34">
        <v>1.09679E-3</v>
      </c>
      <c r="AE88" s="34">
        <v>2.5292019999999999E-3</v>
      </c>
      <c r="AF88" s="37">
        <f t="shared" si="72"/>
        <v>5</v>
      </c>
      <c r="AG88" s="37">
        <f t="shared" si="73"/>
        <v>1</v>
      </c>
      <c r="AH88" s="34">
        <f t="shared" si="74"/>
        <v>0.03</v>
      </c>
      <c r="AI88" s="34">
        <f t="shared" si="75"/>
        <v>0.01</v>
      </c>
    </row>
    <row r="89" spans="1:35">
      <c r="A89" s="6" t="s">
        <v>15</v>
      </c>
      <c r="B89" s="6" t="s">
        <v>18</v>
      </c>
      <c r="C89" s="6">
        <v>228</v>
      </c>
      <c r="D89" s="6">
        <v>1.1578427000000001E-2</v>
      </c>
      <c r="E89" s="6">
        <v>8.0648439999999998E-3</v>
      </c>
      <c r="F89" s="11">
        <v>7.6680010000000002E-4</v>
      </c>
      <c r="G89" s="6">
        <v>1.5109562E-3</v>
      </c>
      <c r="H89" s="10">
        <f t="shared" si="76"/>
        <v>7</v>
      </c>
      <c r="I89" s="10">
        <f t="shared" si="68"/>
        <v>8</v>
      </c>
      <c r="J89" s="5">
        <f t="shared" si="77"/>
        <v>0.02</v>
      </c>
      <c r="K89" s="5">
        <f t="shared" si="78"/>
        <v>9.0000000000000011E-3</v>
      </c>
      <c r="M89" s="17" t="s">
        <v>15</v>
      </c>
      <c r="N89" s="17" t="s">
        <v>18</v>
      </c>
      <c r="O89" s="17">
        <v>4826</v>
      </c>
      <c r="P89" s="17">
        <v>25.759274000000001</v>
      </c>
      <c r="Q89" s="17" t="s">
        <v>23</v>
      </c>
      <c r="R89" s="17" t="s">
        <v>23</v>
      </c>
      <c r="S89" s="17" t="s">
        <v>23</v>
      </c>
      <c r="T89" s="21">
        <f t="shared" si="69"/>
        <v>6</v>
      </c>
      <c r="U89" s="21" t="e">
        <f t="shared" si="70"/>
        <v>#N/A</v>
      </c>
      <c r="V89" s="16">
        <f t="shared" si="71"/>
        <v>26</v>
      </c>
      <c r="W89" s="15"/>
      <c r="Y89" s="44" t="s">
        <v>20</v>
      </c>
      <c r="Z89" s="34" t="s">
        <v>19</v>
      </c>
      <c r="AA89" s="34">
        <v>9</v>
      </c>
      <c r="AB89" s="34">
        <v>5.6064469999999998E-2</v>
      </c>
      <c r="AC89" s="34">
        <v>1.4923794000000001E-2</v>
      </c>
      <c r="AD89" s="34">
        <v>4.9745980000000002E-3</v>
      </c>
      <c r="AE89" s="34">
        <v>1.1471444000000001E-2</v>
      </c>
      <c r="AF89" s="37">
        <f t="shared" si="72"/>
        <v>4</v>
      </c>
      <c r="AG89" s="37">
        <f t="shared" si="73"/>
        <v>4</v>
      </c>
      <c r="AH89" s="34">
        <f t="shared" si="74"/>
        <v>6.0000000000000005E-2</v>
      </c>
      <c r="AI89" s="34">
        <f t="shared" si="75"/>
        <v>0.02</v>
      </c>
    </row>
    <row r="90" spans="1:35">
      <c r="A90" s="6" t="s">
        <v>12</v>
      </c>
      <c r="B90" s="6" t="s">
        <v>18</v>
      </c>
      <c r="C90" s="6">
        <v>187</v>
      </c>
      <c r="D90" s="6">
        <v>1.0536764000000001E-2</v>
      </c>
      <c r="E90" s="6">
        <v>5.2818800000000001E-3</v>
      </c>
      <c r="F90" s="11">
        <v>7.7052450000000003E-4</v>
      </c>
      <c r="G90" s="6">
        <v>1.5200908E-3</v>
      </c>
      <c r="H90" s="10">
        <f t="shared" si="76"/>
        <v>7</v>
      </c>
      <c r="I90" s="10">
        <f t="shared" si="68"/>
        <v>5</v>
      </c>
      <c r="J90" s="5">
        <f t="shared" si="77"/>
        <v>0.02</v>
      </c>
      <c r="K90" s="5">
        <f t="shared" si="78"/>
        <v>6.0000000000000001E-3</v>
      </c>
      <c r="M90" s="17" t="s">
        <v>12</v>
      </c>
      <c r="N90" s="17" t="s">
        <v>18</v>
      </c>
      <c r="O90" s="17">
        <v>5740</v>
      </c>
      <c r="P90" s="17">
        <v>30.637844000000001</v>
      </c>
      <c r="Q90" s="17" t="s">
        <v>23</v>
      </c>
      <c r="R90" s="17" t="s">
        <v>23</v>
      </c>
      <c r="S90" s="17" t="s">
        <v>23</v>
      </c>
      <c r="T90" s="21">
        <f t="shared" si="69"/>
        <v>8</v>
      </c>
      <c r="U90" s="21" t="e">
        <f t="shared" si="70"/>
        <v>#N/A</v>
      </c>
      <c r="V90" s="16">
        <f t="shared" si="71"/>
        <v>31</v>
      </c>
      <c r="W90" s="15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</row>
    <row r="91" spans="1:35">
      <c r="A91" s="6" t="s">
        <v>8</v>
      </c>
      <c r="B91" s="6" t="s">
        <v>18</v>
      </c>
      <c r="C91" s="6">
        <v>1249</v>
      </c>
      <c r="D91" s="6">
        <v>3.310885E-3</v>
      </c>
      <c r="E91" s="6">
        <v>2.3162600000000001E-3</v>
      </c>
      <c r="F91" s="11">
        <v>9.3683439999999994E-5</v>
      </c>
      <c r="G91" s="6">
        <v>1.8379440000000001E-4</v>
      </c>
      <c r="H91" s="10">
        <f t="shared" si="76"/>
        <v>1</v>
      </c>
      <c r="I91" s="10">
        <f t="shared" si="68"/>
        <v>2</v>
      </c>
      <c r="J91" s="5">
        <f t="shared" si="77"/>
        <v>0.01</v>
      </c>
      <c r="K91" s="5">
        <f t="shared" si="78"/>
        <v>3.0000000000000001E-3</v>
      </c>
      <c r="M91" s="17" t="s">
        <v>8</v>
      </c>
      <c r="N91" s="17" t="s">
        <v>18</v>
      </c>
      <c r="O91" s="17">
        <v>1254</v>
      </c>
      <c r="P91" s="17">
        <v>6.6933550000000004</v>
      </c>
      <c r="Q91" s="17" t="s">
        <v>23</v>
      </c>
      <c r="R91" s="17" t="s">
        <v>23</v>
      </c>
      <c r="S91" s="17" t="s">
        <v>23</v>
      </c>
      <c r="T91" s="21">
        <f t="shared" si="69"/>
        <v>1</v>
      </c>
      <c r="U91" s="21" t="e">
        <f t="shared" si="70"/>
        <v>#N/A</v>
      </c>
      <c r="V91" s="16">
        <f t="shared" si="71"/>
        <v>7</v>
      </c>
      <c r="W91" s="15"/>
      <c r="Y91" s="34" t="s">
        <v>9</v>
      </c>
      <c r="Z91" s="34" t="s">
        <v>18</v>
      </c>
      <c r="AA91" s="34">
        <v>9</v>
      </c>
      <c r="AB91" s="34">
        <v>0.86246610999999995</v>
      </c>
      <c r="AC91" s="34">
        <v>1.9366166000000001E-2</v>
      </c>
      <c r="AD91" s="34">
        <v>6.4553889999999997E-3</v>
      </c>
      <c r="AE91" s="34">
        <v>1.4886152999999999E-2</v>
      </c>
      <c r="AF91" s="37">
        <f t="shared" ref="AF91:AF99" si="79">RANK(AH91,AH$91:AH$99,0)</f>
        <v>1</v>
      </c>
      <c r="AG91" s="37">
        <f>RANK(AI91,AI$91:AI$99,1)</f>
        <v>3</v>
      </c>
      <c r="AH91" s="34">
        <f>ROUNDUP(AB91,2)</f>
        <v>0.87</v>
      </c>
      <c r="AI91" s="34">
        <f>ROUNDUP(AC91,2)</f>
        <v>0.02</v>
      </c>
    </row>
    <row r="92" spans="1:35">
      <c r="A92" s="6" t="s">
        <v>10</v>
      </c>
      <c r="B92" s="6" t="s">
        <v>18</v>
      </c>
      <c r="C92" s="6">
        <v>330</v>
      </c>
      <c r="D92" s="6">
        <v>8.8220550000000005E-3</v>
      </c>
      <c r="E92" s="6">
        <v>4.909526E-3</v>
      </c>
      <c r="F92" s="11">
        <v>4.8563810000000002E-4</v>
      </c>
      <c r="G92" s="6">
        <v>9.5534769999999997E-4</v>
      </c>
      <c r="H92" s="10">
        <f t="shared" si="76"/>
        <v>1</v>
      </c>
      <c r="I92" s="10">
        <f t="shared" si="68"/>
        <v>3</v>
      </c>
      <c r="J92" s="5">
        <f t="shared" si="77"/>
        <v>0.01</v>
      </c>
      <c r="K92" s="5">
        <f t="shared" si="78"/>
        <v>5.0000000000000001E-3</v>
      </c>
      <c r="M92" s="17" t="s">
        <v>10</v>
      </c>
      <c r="N92" s="17" t="s">
        <v>18</v>
      </c>
      <c r="O92" s="17">
        <v>4261</v>
      </c>
      <c r="P92" s="17">
        <v>22.743528000000001</v>
      </c>
      <c r="Q92" s="17" t="s">
        <v>23</v>
      </c>
      <c r="R92" s="17" t="s">
        <v>23</v>
      </c>
      <c r="S92" s="17" t="s">
        <v>23</v>
      </c>
      <c r="T92" s="21">
        <f t="shared" si="69"/>
        <v>5</v>
      </c>
      <c r="U92" s="21" t="e">
        <f t="shared" si="70"/>
        <v>#N/A</v>
      </c>
      <c r="V92" s="16">
        <f t="shared" si="71"/>
        <v>23</v>
      </c>
      <c r="W92" s="15"/>
      <c r="Y92" s="34" t="s">
        <v>13</v>
      </c>
      <c r="Z92" s="34" t="s">
        <v>18</v>
      </c>
      <c r="AA92" s="34">
        <v>9</v>
      </c>
      <c r="AB92" s="34">
        <v>7.7886520000000001E-2</v>
      </c>
      <c r="AC92" s="34">
        <v>3.7757212999999998E-2</v>
      </c>
      <c r="AD92" s="34">
        <v>1.2585738000000001E-2</v>
      </c>
      <c r="AE92" s="34">
        <v>2.9022763E-2</v>
      </c>
      <c r="AF92" s="37">
        <f t="shared" si="79"/>
        <v>6</v>
      </c>
      <c r="AG92" s="37">
        <f t="shared" ref="AG92:AG99" si="80">RANK(AI92,AI$91:AI$99,1)</f>
        <v>7</v>
      </c>
      <c r="AH92" s="34">
        <f t="shared" ref="AH92:AH99" si="81">ROUNDUP(AB92,2)</f>
        <v>0.08</v>
      </c>
      <c r="AI92" s="34">
        <f t="shared" ref="AI92:AI99" si="82">ROUNDUP(AC92,2)</f>
        <v>0.04</v>
      </c>
    </row>
    <row r="93" spans="1:35"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Y93" s="45" t="s">
        <v>11</v>
      </c>
      <c r="Z93" s="34" t="s">
        <v>18</v>
      </c>
      <c r="AA93" s="34">
        <v>9</v>
      </c>
      <c r="AB93" s="34">
        <v>0.1129376</v>
      </c>
      <c r="AC93" s="34">
        <v>1.3417596E-2</v>
      </c>
      <c r="AD93" s="34">
        <v>4.4725320000000004E-3</v>
      </c>
      <c r="AE93" s="34">
        <v>1.0313677E-2</v>
      </c>
      <c r="AF93" s="37">
        <f t="shared" si="79"/>
        <v>3</v>
      </c>
      <c r="AG93" s="37">
        <f t="shared" si="80"/>
        <v>3</v>
      </c>
      <c r="AH93" s="34">
        <f t="shared" si="81"/>
        <v>0.12</v>
      </c>
      <c r="AI93" s="34">
        <f t="shared" si="82"/>
        <v>0.02</v>
      </c>
    </row>
    <row r="94" spans="1:35">
      <c r="M94" s="102" t="s">
        <v>38</v>
      </c>
      <c r="N94" s="103"/>
      <c r="O94" s="103"/>
      <c r="P94" s="103"/>
      <c r="Q94" s="103"/>
      <c r="R94" s="103"/>
      <c r="S94" s="103"/>
      <c r="T94" s="103"/>
      <c r="U94" s="103"/>
      <c r="V94" s="103"/>
      <c r="W94" s="15"/>
      <c r="Y94" s="46" t="s">
        <v>16</v>
      </c>
      <c r="Z94" s="34" t="s">
        <v>18</v>
      </c>
      <c r="AA94" s="34">
        <v>9</v>
      </c>
      <c r="AB94" s="34">
        <v>3.1205920000000002E-2</v>
      </c>
      <c r="AC94" s="34">
        <v>7.79717E-3</v>
      </c>
      <c r="AD94" s="34">
        <v>2.5990570000000001E-3</v>
      </c>
      <c r="AE94" s="34">
        <v>5.9934360000000004E-3</v>
      </c>
      <c r="AF94" s="37">
        <f t="shared" si="79"/>
        <v>8</v>
      </c>
      <c r="AG94" s="37">
        <f t="shared" si="80"/>
        <v>1</v>
      </c>
      <c r="AH94" s="34">
        <f t="shared" si="81"/>
        <v>0.04</v>
      </c>
      <c r="AI94" s="34">
        <f t="shared" si="82"/>
        <v>0.01</v>
      </c>
    </row>
    <row r="95" spans="1:35" ht="31">
      <c r="M95" s="16" t="s">
        <v>0</v>
      </c>
      <c r="N95" s="16" t="s">
        <v>17</v>
      </c>
      <c r="O95" s="16" t="s">
        <v>1</v>
      </c>
      <c r="P95" s="16" t="s">
        <v>2</v>
      </c>
      <c r="Q95" s="16" t="s">
        <v>3</v>
      </c>
      <c r="R95" s="16" t="s">
        <v>4</v>
      </c>
      <c r="S95" s="16" t="s">
        <v>5</v>
      </c>
      <c r="T95" s="32" t="s">
        <v>42</v>
      </c>
      <c r="U95" s="32" t="s">
        <v>43</v>
      </c>
      <c r="V95" s="26" t="s">
        <v>40</v>
      </c>
      <c r="W95" s="15"/>
      <c r="Y95" s="44" t="s">
        <v>14</v>
      </c>
      <c r="Z95" s="34" t="s">
        <v>18</v>
      </c>
      <c r="AA95" s="34">
        <v>9</v>
      </c>
      <c r="AB95" s="34">
        <v>2.9886960000000001E-2</v>
      </c>
      <c r="AC95" s="34">
        <v>7.0711089999999999E-3</v>
      </c>
      <c r="AD95" s="34">
        <v>2.3570359999999999E-3</v>
      </c>
      <c r="AE95" s="34">
        <v>5.4353359999999998E-3</v>
      </c>
      <c r="AF95" s="37">
        <f t="shared" si="79"/>
        <v>9</v>
      </c>
      <c r="AG95" s="37">
        <f t="shared" si="80"/>
        <v>1</v>
      </c>
      <c r="AH95" s="34">
        <f t="shared" si="81"/>
        <v>0.03</v>
      </c>
      <c r="AI95" s="34">
        <f t="shared" si="82"/>
        <v>0.01</v>
      </c>
    </row>
    <row r="96" spans="1:35">
      <c r="M96" s="17" t="s">
        <v>16</v>
      </c>
      <c r="N96" s="17" t="s">
        <v>19</v>
      </c>
      <c r="O96" s="17">
        <v>55</v>
      </c>
      <c r="P96" s="17">
        <v>0.38041219999999998</v>
      </c>
      <c r="Q96" s="17" t="s">
        <v>23</v>
      </c>
      <c r="R96" s="17" t="s">
        <v>23</v>
      </c>
      <c r="S96" s="17" t="s">
        <v>23</v>
      </c>
      <c r="T96" s="21">
        <f t="shared" ref="T96:T102" si="83">RANK(V96,V$96:V$102,0)</f>
        <v>3</v>
      </c>
      <c r="U96" s="21" t="e">
        <f t="shared" ref="U96:U102" si="84">RANK(W96,W$76:W$82,0)</f>
        <v>#N/A</v>
      </c>
      <c r="V96" s="16">
        <f>ROUNDUP(P96,0)</f>
        <v>1</v>
      </c>
      <c r="W96" s="15"/>
      <c r="Y96" s="45" t="s">
        <v>15</v>
      </c>
      <c r="Z96" s="34" t="s">
        <v>18</v>
      </c>
      <c r="AA96" s="34">
        <v>9</v>
      </c>
      <c r="AB96" s="34">
        <v>8.5988519999999999E-2</v>
      </c>
      <c r="AC96" s="34">
        <v>3.4489924999999998E-2</v>
      </c>
      <c r="AD96" s="34">
        <v>1.1496642E-2</v>
      </c>
      <c r="AE96" s="34">
        <v>2.6511303E-2</v>
      </c>
      <c r="AF96" s="37">
        <f t="shared" si="79"/>
        <v>4</v>
      </c>
      <c r="AG96" s="37">
        <f t="shared" si="80"/>
        <v>7</v>
      </c>
      <c r="AH96" s="34">
        <f t="shared" si="81"/>
        <v>0.09</v>
      </c>
      <c r="AI96" s="34">
        <f t="shared" si="82"/>
        <v>0.04</v>
      </c>
    </row>
    <row r="97" spans="13:35">
      <c r="M97" s="17" t="s">
        <v>14</v>
      </c>
      <c r="N97" s="17" t="s">
        <v>19</v>
      </c>
      <c r="O97" s="17">
        <v>50</v>
      </c>
      <c r="P97" s="17">
        <v>0.34582930000000001</v>
      </c>
      <c r="Q97" s="17" t="s">
        <v>23</v>
      </c>
      <c r="R97" s="17" t="s">
        <v>23</v>
      </c>
      <c r="S97" s="17" t="s">
        <v>23</v>
      </c>
      <c r="T97" s="21">
        <f t="shared" si="83"/>
        <v>3</v>
      </c>
      <c r="U97" s="21" t="e">
        <f t="shared" si="84"/>
        <v>#N/A</v>
      </c>
      <c r="V97" s="16">
        <f t="shared" ref="V97:V102" si="85">ROUNDUP(P97,0)</f>
        <v>1</v>
      </c>
      <c r="W97" s="15"/>
      <c r="Y97" s="34" t="s">
        <v>12</v>
      </c>
      <c r="Z97" s="34" t="s">
        <v>18</v>
      </c>
      <c r="AA97" s="34">
        <v>9</v>
      </c>
      <c r="AB97" s="34">
        <v>6.6207349999999998E-2</v>
      </c>
      <c r="AC97" s="34">
        <v>2.1126219000000002E-2</v>
      </c>
      <c r="AD97" s="34">
        <v>7.0420730000000003E-3</v>
      </c>
      <c r="AE97" s="34">
        <v>1.6239048999999998E-2</v>
      </c>
      <c r="AF97" s="37">
        <f t="shared" si="79"/>
        <v>7</v>
      </c>
      <c r="AG97" s="37">
        <f t="shared" si="80"/>
        <v>6</v>
      </c>
      <c r="AH97" s="34">
        <f t="shared" si="81"/>
        <v>6.9999999999999993E-2</v>
      </c>
      <c r="AI97" s="34">
        <f t="shared" si="82"/>
        <v>0.03</v>
      </c>
    </row>
    <row r="98" spans="13:35">
      <c r="M98" s="17" t="s">
        <v>15</v>
      </c>
      <c r="N98" s="17" t="s">
        <v>19</v>
      </c>
      <c r="O98" s="17">
        <v>46</v>
      </c>
      <c r="P98" s="17">
        <v>0.31816299999999997</v>
      </c>
      <c r="Q98" s="17" t="s">
        <v>23</v>
      </c>
      <c r="R98" s="17" t="s">
        <v>23</v>
      </c>
      <c r="S98" s="17" t="s">
        <v>23</v>
      </c>
      <c r="T98" s="21">
        <f t="shared" si="83"/>
        <v>3</v>
      </c>
      <c r="U98" s="21" t="e">
        <f t="shared" si="84"/>
        <v>#N/A</v>
      </c>
      <c r="V98" s="16">
        <f t="shared" si="85"/>
        <v>1</v>
      </c>
      <c r="W98" s="15"/>
      <c r="Y98" s="45" t="s">
        <v>8</v>
      </c>
      <c r="Z98" s="34" t="s">
        <v>18</v>
      </c>
      <c r="AA98" s="34">
        <v>9</v>
      </c>
      <c r="AB98" s="34">
        <v>0.52853795999999997</v>
      </c>
      <c r="AC98" s="34">
        <v>5.5945291000000001E-2</v>
      </c>
      <c r="AD98" s="34">
        <v>1.8648430000000001E-2</v>
      </c>
      <c r="AE98" s="34">
        <v>4.3003357999999998E-2</v>
      </c>
      <c r="AF98" s="37">
        <f t="shared" si="79"/>
        <v>2</v>
      </c>
      <c r="AG98" s="37">
        <f t="shared" si="80"/>
        <v>9</v>
      </c>
      <c r="AH98" s="34">
        <f t="shared" si="81"/>
        <v>0.53</v>
      </c>
      <c r="AI98" s="34">
        <f t="shared" si="82"/>
        <v>6.0000000000000005E-2</v>
      </c>
    </row>
    <row r="99" spans="13:35">
      <c r="M99" s="17" t="s">
        <v>12</v>
      </c>
      <c r="N99" s="17" t="s">
        <v>19</v>
      </c>
      <c r="O99" s="17">
        <v>39</v>
      </c>
      <c r="P99" s="17">
        <v>0.26974690000000001</v>
      </c>
      <c r="Q99" s="17" t="s">
        <v>23</v>
      </c>
      <c r="R99" s="17" t="s">
        <v>23</v>
      </c>
      <c r="S99" s="17" t="s">
        <v>23</v>
      </c>
      <c r="T99" s="21">
        <f t="shared" si="83"/>
        <v>3</v>
      </c>
      <c r="U99" s="21" t="e">
        <f t="shared" si="84"/>
        <v>#N/A</v>
      </c>
      <c r="V99" s="16">
        <f t="shared" si="85"/>
        <v>1</v>
      </c>
      <c r="W99" s="15"/>
      <c r="Y99" s="45" t="s">
        <v>10</v>
      </c>
      <c r="Z99" s="34" t="s">
        <v>18</v>
      </c>
      <c r="AA99" s="34">
        <v>9</v>
      </c>
      <c r="AB99" s="34">
        <v>8.4893339999999998E-2</v>
      </c>
      <c r="AC99" s="34">
        <v>1.5184898E-2</v>
      </c>
      <c r="AD99" s="34">
        <v>5.0616330000000003E-3</v>
      </c>
      <c r="AE99" s="34">
        <v>1.1672146E-2</v>
      </c>
      <c r="AF99" s="37">
        <f t="shared" si="79"/>
        <v>4</v>
      </c>
      <c r="AG99" s="37">
        <f t="shared" si="80"/>
        <v>3</v>
      </c>
      <c r="AH99" s="34">
        <f t="shared" si="81"/>
        <v>0.09</v>
      </c>
      <c r="AI99" s="34">
        <f t="shared" si="82"/>
        <v>0.02</v>
      </c>
    </row>
    <row r="100" spans="13:35">
      <c r="M100" s="17" t="s">
        <v>8</v>
      </c>
      <c r="N100" s="17" t="s">
        <v>19</v>
      </c>
      <c r="O100" s="17">
        <v>1216</v>
      </c>
      <c r="P100" s="17">
        <v>8.4105685000000001</v>
      </c>
      <c r="Q100" s="17" t="s">
        <v>23</v>
      </c>
      <c r="R100" s="17" t="s">
        <v>23</v>
      </c>
      <c r="S100" s="17" t="s">
        <v>23</v>
      </c>
      <c r="T100" s="21">
        <f t="shared" si="83"/>
        <v>1</v>
      </c>
      <c r="U100" s="21" t="e">
        <f t="shared" si="84"/>
        <v>#N/A</v>
      </c>
      <c r="V100" s="16">
        <f t="shared" si="85"/>
        <v>9</v>
      </c>
      <c r="W100" s="15"/>
      <c r="Y100" s="41"/>
      <c r="Z100" s="41"/>
      <c r="AA100" s="41"/>
      <c r="AB100" s="41"/>
      <c r="AC100" s="41"/>
      <c r="AD100" s="41"/>
      <c r="AE100" s="41"/>
      <c r="AF100" s="41"/>
      <c r="AG100" s="41"/>
      <c r="AH100" s="33"/>
      <c r="AI100" s="33"/>
    </row>
    <row r="101" spans="13:35">
      <c r="M101" s="17" t="s">
        <v>10</v>
      </c>
      <c r="N101" s="17" t="s">
        <v>19</v>
      </c>
      <c r="O101" s="17">
        <v>39</v>
      </c>
      <c r="P101" s="17">
        <v>0.26974690000000001</v>
      </c>
      <c r="Q101" s="17" t="s">
        <v>23</v>
      </c>
      <c r="R101" s="17" t="s">
        <v>23</v>
      </c>
      <c r="S101" s="17" t="s">
        <v>23</v>
      </c>
      <c r="T101" s="21">
        <f t="shared" si="83"/>
        <v>3</v>
      </c>
      <c r="U101" s="21" t="e">
        <f t="shared" si="84"/>
        <v>#N/A</v>
      </c>
      <c r="V101" s="16">
        <f t="shared" si="85"/>
        <v>1</v>
      </c>
      <c r="W101" s="15"/>
      <c r="Y101" s="93" t="s">
        <v>46</v>
      </c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</row>
    <row r="102" spans="13:35" ht="31">
      <c r="M102" s="17" t="s">
        <v>20</v>
      </c>
      <c r="N102" s="17" t="s">
        <v>19</v>
      </c>
      <c r="O102" s="17">
        <v>938</v>
      </c>
      <c r="P102" s="17">
        <v>6.4877576000000001</v>
      </c>
      <c r="Q102" s="17" t="s">
        <v>23</v>
      </c>
      <c r="R102" s="17" t="s">
        <v>23</v>
      </c>
      <c r="S102" s="17" t="s">
        <v>23</v>
      </c>
      <c r="T102" s="21">
        <f t="shared" si="83"/>
        <v>2</v>
      </c>
      <c r="U102" s="21" t="e">
        <f t="shared" si="84"/>
        <v>#N/A</v>
      </c>
      <c r="V102" s="16">
        <f t="shared" si="85"/>
        <v>7</v>
      </c>
      <c r="W102" s="15"/>
      <c r="Y102" s="47" t="s">
        <v>0</v>
      </c>
      <c r="Z102" s="47" t="s">
        <v>17</v>
      </c>
      <c r="AA102" s="47" t="s">
        <v>1</v>
      </c>
      <c r="AB102" s="47" t="s">
        <v>47</v>
      </c>
      <c r="AC102" s="47" t="s">
        <v>3</v>
      </c>
      <c r="AD102" s="47" t="s">
        <v>4</v>
      </c>
      <c r="AE102" s="47" t="s">
        <v>5</v>
      </c>
      <c r="AF102" s="35" t="s">
        <v>42</v>
      </c>
      <c r="AG102" s="35" t="s">
        <v>43</v>
      </c>
      <c r="AH102" s="49" t="s">
        <v>40</v>
      </c>
      <c r="AI102" s="49" t="s">
        <v>41</v>
      </c>
    </row>
    <row r="103" spans="13:35"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Y103" s="34" t="s">
        <v>16</v>
      </c>
      <c r="Z103" s="34" t="s">
        <v>19</v>
      </c>
      <c r="AA103" s="36" t="s">
        <v>23</v>
      </c>
      <c r="AB103" s="48">
        <v>5.1277897634863338E-2</v>
      </c>
      <c r="AC103" s="34">
        <v>0.27193444999999999</v>
      </c>
      <c r="AD103" s="36" t="s">
        <v>23</v>
      </c>
      <c r="AE103" s="36" t="s">
        <v>23</v>
      </c>
      <c r="AF103" s="37">
        <f t="shared" ref="AF103:AF109" si="86">RANK(AH103,AH$103:AH$109,0)</f>
        <v>3</v>
      </c>
      <c r="AG103" s="37">
        <f>RANK(AI103,AI$103:AI$109,1)</f>
        <v>5</v>
      </c>
      <c r="AH103" s="50">
        <f>ROUNDUP(AB103,1)</f>
        <v>0.1</v>
      </c>
      <c r="AI103" s="34">
        <f>ROUNDUP(AC103,1)</f>
        <v>0.30000000000000004</v>
      </c>
    </row>
    <row r="104" spans="13:35">
      <c r="M104" s="17" t="s">
        <v>9</v>
      </c>
      <c r="N104" s="17" t="s">
        <v>18</v>
      </c>
      <c r="O104" s="17">
        <v>751</v>
      </c>
      <c r="P104" s="17">
        <v>4.0085401999999997</v>
      </c>
      <c r="Q104" s="17" t="s">
        <v>23</v>
      </c>
      <c r="R104" s="17" t="s">
        <v>23</v>
      </c>
      <c r="S104" s="17" t="s">
        <v>23</v>
      </c>
      <c r="T104" s="21">
        <f t="shared" ref="T104:T112" si="87">RANK(V104,V$104:V$112,0)</f>
        <v>2</v>
      </c>
      <c r="U104" s="21" t="e">
        <f t="shared" ref="U104:U112" si="88">RANK(W104,W$84:W$92,0)</f>
        <v>#N/A</v>
      </c>
      <c r="V104" s="16">
        <f>ROUNDUP(P104,0)</f>
        <v>5</v>
      </c>
      <c r="W104" s="15"/>
      <c r="Y104" s="34" t="s">
        <v>14</v>
      </c>
      <c r="Z104" s="34" t="s">
        <v>19</v>
      </c>
      <c r="AA104" s="36" t="s">
        <v>23</v>
      </c>
      <c r="AB104" s="48">
        <v>7.6079193234822332E-2</v>
      </c>
      <c r="AC104" s="34">
        <v>0.19855853000000001</v>
      </c>
      <c r="AD104" s="36" t="s">
        <v>23</v>
      </c>
      <c r="AE104" s="36" t="s">
        <v>23</v>
      </c>
      <c r="AF104" s="37">
        <f t="shared" si="86"/>
        <v>3</v>
      </c>
      <c r="AG104" s="37">
        <f t="shared" ref="AG104:AG109" si="89">RANK(AI104,AI$103:AI$109,1)</f>
        <v>3</v>
      </c>
      <c r="AH104" s="50">
        <f t="shared" ref="AH104:AH109" si="90">ROUNDUP(AB104,1)</f>
        <v>0.1</v>
      </c>
      <c r="AI104" s="34">
        <f t="shared" ref="AI104:AI109" si="91">ROUNDUP(AC104,1)</f>
        <v>0.2</v>
      </c>
    </row>
    <row r="105" spans="13:35">
      <c r="M105" s="17" t="s">
        <v>13</v>
      </c>
      <c r="N105" s="17" t="s">
        <v>18</v>
      </c>
      <c r="O105" s="17">
        <v>195</v>
      </c>
      <c r="P105" s="17">
        <v>1.0408326999999999</v>
      </c>
      <c r="Q105" s="17" t="s">
        <v>23</v>
      </c>
      <c r="R105" s="17" t="s">
        <v>23</v>
      </c>
      <c r="S105" s="17" t="s">
        <v>23</v>
      </c>
      <c r="T105" s="21">
        <f t="shared" si="87"/>
        <v>5</v>
      </c>
      <c r="U105" s="21" t="e">
        <f t="shared" si="88"/>
        <v>#N/A</v>
      </c>
      <c r="V105" s="16">
        <f t="shared" ref="V105:V112" si="92">ROUNDUP(P105,0)</f>
        <v>2</v>
      </c>
      <c r="W105" s="15"/>
      <c r="Y105" s="34" t="s">
        <v>15</v>
      </c>
      <c r="Z105" s="34" t="s">
        <v>19</v>
      </c>
      <c r="AA105" s="36" t="s">
        <v>23</v>
      </c>
      <c r="AB105" s="48">
        <v>6.8794432177503098E-2</v>
      </c>
      <c r="AC105" s="34">
        <v>0.35889387</v>
      </c>
      <c r="AD105" s="36" t="s">
        <v>23</v>
      </c>
      <c r="AE105" s="36" t="s">
        <v>23</v>
      </c>
      <c r="AF105" s="37">
        <f t="shared" si="86"/>
        <v>3</v>
      </c>
      <c r="AG105" s="37">
        <f t="shared" si="89"/>
        <v>6</v>
      </c>
      <c r="AH105" s="50">
        <f t="shared" si="90"/>
        <v>0.1</v>
      </c>
      <c r="AI105" s="34">
        <f t="shared" si="91"/>
        <v>0.4</v>
      </c>
    </row>
    <row r="106" spans="13:35">
      <c r="M106" s="17" t="s">
        <v>11</v>
      </c>
      <c r="N106" s="17" t="s">
        <v>18</v>
      </c>
      <c r="O106" s="17">
        <v>560</v>
      </c>
      <c r="P106" s="17">
        <v>2.9890579000000002</v>
      </c>
      <c r="Q106" s="17" t="s">
        <v>23</v>
      </c>
      <c r="R106" s="17" t="s">
        <v>23</v>
      </c>
      <c r="S106" s="17" t="s">
        <v>23</v>
      </c>
      <c r="T106" s="21">
        <f t="shared" si="87"/>
        <v>3</v>
      </c>
      <c r="U106" s="21" t="e">
        <f t="shared" si="88"/>
        <v>#N/A</v>
      </c>
      <c r="V106" s="16">
        <f t="shared" si="92"/>
        <v>3</v>
      </c>
      <c r="W106" s="15"/>
      <c r="Y106" s="34" t="s">
        <v>12</v>
      </c>
      <c r="Z106" s="34" t="s">
        <v>19</v>
      </c>
      <c r="AA106" s="36" t="s">
        <v>23</v>
      </c>
      <c r="AB106" s="48">
        <v>7.2688182083294528E-2</v>
      </c>
      <c r="AC106" s="34">
        <v>0.40312362000000002</v>
      </c>
      <c r="AD106" s="36" t="s">
        <v>23</v>
      </c>
      <c r="AE106" s="36" t="s">
        <v>23</v>
      </c>
      <c r="AF106" s="37">
        <f t="shared" si="86"/>
        <v>3</v>
      </c>
      <c r="AG106" s="37">
        <f t="shared" si="89"/>
        <v>7</v>
      </c>
      <c r="AH106" s="50">
        <f t="shared" si="90"/>
        <v>0.1</v>
      </c>
      <c r="AI106" s="34">
        <f t="shared" si="91"/>
        <v>0.5</v>
      </c>
    </row>
    <row r="107" spans="13:35">
      <c r="M107" s="17" t="s">
        <v>16</v>
      </c>
      <c r="N107" s="17" t="s">
        <v>18</v>
      </c>
      <c r="O107" s="17">
        <v>391</v>
      </c>
      <c r="P107" s="17">
        <v>2.0870028999999999</v>
      </c>
      <c r="Q107" s="17" t="s">
        <v>23</v>
      </c>
      <c r="R107" s="17" t="s">
        <v>23</v>
      </c>
      <c r="S107" s="17" t="s">
        <v>23</v>
      </c>
      <c r="T107" s="21">
        <f t="shared" si="87"/>
        <v>3</v>
      </c>
      <c r="U107" s="21" t="e">
        <f t="shared" si="88"/>
        <v>#N/A</v>
      </c>
      <c r="V107" s="16">
        <f t="shared" si="92"/>
        <v>3</v>
      </c>
      <c r="W107" s="15"/>
      <c r="Y107" s="34" t="s">
        <v>8</v>
      </c>
      <c r="Z107" s="34" t="s">
        <v>19</v>
      </c>
      <c r="AA107" s="36" t="s">
        <v>23</v>
      </c>
      <c r="AB107" s="48">
        <v>0.37256399212763447</v>
      </c>
      <c r="AC107" s="34">
        <v>5.6014929999999998E-2</v>
      </c>
      <c r="AD107" s="36" t="s">
        <v>23</v>
      </c>
      <c r="AE107" s="36" t="s">
        <v>23</v>
      </c>
      <c r="AF107" s="37">
        <f t="shared" si="86"/>
        <v>1</v>
      </c>
      <c r="AG107" s="37">
        <f t="shared" si="89"/>
        <v>1</v>
      </c>
      <c r="AH107" s="50">
        <f t="shared" si="90"/>
        <v>0.4</v>
      </c>
      <c r="AI107" s="34">
        <f t="shared" si="91"/>
        <v>0.1</v>
      </c>
    </row>
    <row r="108" spans="13:35">
      <c r="M108" s="17" t="s">
        <v>14</v>
      </c>
      <c r="N108" s="17" t="s">
        <v>18</v>
      </c>
      <c r="O108" s="17">
        <v>360</v>
      </c>
      <c r="P108" s="17">
        <v>1.9215371999999999</v>
      </c>
      <c r="Q108" s="17" t="s">
        <v>23</v>
      </c>
      <c r="R108" s="17" t="s">
        <v>23</v>
      </c>
      <c r="S108" s="17" t="s">
        <v>23</v>
      </c>
      <c r="T108" s="21">
        <f t="shared" si="87"/>
        <v>5</v>
      </c>
      <c r="U108" s="21" t="e">
        <f t="shared" si="88"/>
        <v>#N/A</v>
      </c>
      <c r="V108" s="16">
        <f t="shared" si="92"/>
        <v>2</v>
      </c>
      <c r="W108" s="15"/>
      <c r="Y108" s="34" t="s">
        <v>10</v>
      </c>
      <c r="Z108" s="34" t="s">
        <v>19</v>
      </c>
      <c r="AA108" s="36" t="s">
        <v>23</v>
      </c>
      <c r="AB108" s="48">
        <v>5.6200171809971847E-2</v>
      </c>
      <c r="AC108" s="34">
        <v>6.1920830000000003E-2</v>
      </c>
      <c r="AD108" s="36" t="s">
        <v>23</v>
      </c>
      <c r="AE108" s="36" t="s">
        <v>23</v>
      </c>
      <c r="AF108" s="37">
        <f t="shared" si="86"/>
        <v>3</v>
      </c>
      <c r="AG108" s="37">
        <f t="shared" si="89"/>
        <v>1</v>
      </c>
      <c r="AH108" s="50">
        <f t="shared" si="90"/>
        <v>0.1</v>
      </c>
      <c r="AI108" s="34">
        <f t="shared" si="91"/>
        <v>0.1</v>
      </c>
    </row>
    <row r="109" spans="13:35">
      <c r="M109" s="17" t="s">
        <v>15</v>
      </c>
      <c r="N109" s="17" t="s">
        <v>18</v>
      </c>
      <c r="O109" s="17">
        <v>227</v>
      </c>
      <c r="P109" s="17">
        <v>1.2116359999999999</v>
      </c>
      <c r="Q109" s="17" t="s">
        <v>23</v>
      </c>
      <c r="R109" s="17" t="s">
        <v>23</v>
      </c>
      <c r="S109" s="17" t="s">
        <v>23</v>
      </c>
      <c r="T109" s="21">
        <f t="shared" si="87"/>
        <v>5</v>
      </c>
      <c r="U109" s="21" t="e">
        <f t="shared" si="88"/>
        <v>#N/A</v>
      </c>
      <c r="V109" s="16">
        <f t="shared" si="92"/>
        <v>2</v>
      </c>
      <c r="W109" s="15"/>
      <c r="Y109" s="34" t="s">
        <v>20</v>
      </c>
      <c r="Z109" s="34" t="s">
        <v>19</v>
      </c>
      <c r="AA109" s="36" t="s">
        <v>23</v>
      </c>
      <c r="AB109" s="48">
        <v>0.27735237620926195</v>
      </c>
      <c r="AC109" s="34">
        <v>0.16968887999999999</v>
      </c>
      <c r="AD109" s="36" t="s">
        <v>23</v>
      </c>
      <c r="AE109" s="36" t="s">
        <v>23</v>
      </c>
      <c r="AF109" s="37">
        <f t="shared" si="86"/>
        <v>2</v>
      </c>
      <c r="AG109" s="37">
        <f t="shared" si="89"/>
        <v>3</v>
      </c>
      <c r="AH109" s="50">
        <f t="shared" si="90"/>
        <v>0.30000000000000004</v>
      </c>
      <c r="AI109" s="34">
        <f t="shared" si="91"/>
        <v>0.2</v>
      </c>
    </row>
    <row r="110" spans="13:35">
      <c r="M110" s="17" t="s">
        <v>12</v>
      </c>
      <c r="N110" s="17" t="s">
        <v>18</v>
      </c>
      <c r="O110" s="17">
        <v>187</v>
      </c>
      <c r="P110" s="17">
        <v>0.99813180000000001</v>
      </c>
      <c r="Q110" s="17" t="s">
        <v>23</v>
      </c>
      <c r="R110" s="17" t="s">
        <v>23</v>
      </c>
      <c r="S110" s="17" t="s">
        <v>23</v>
      </c>
      <c r="T110" s="21">
        <f t="shared" si="87"/>
        <v>9</v>
      </c>
      <c r="U110" s="21" t="e">
        <f t="shared" si="88"/>
        <v>#N/A</v>
      </c>
      <c r="V110" s="16">
        <f t="shared" si="92"/>
        <v>1</v>
      </c>
      <c r="W110" s="15"/>
      <c r="Y110" s="33"/>
      <c r="Z110" s="33"/>
      <c r="AA110" s="33"/>
      <c r="AB110" s="33"/>
      <c r="AC110" s="33"/>
      <c r="AD110" s="33"/>
      <c r="AE110" s="33"/>
      <c r="AF110" s="33"/>
      <c r="AG110" s="33"/>
      <c r="AH110" s="33">
        <f t="shared" ref="AH110" si="93">ROUNDUP(AB110,0)</f>
        <v>0</v>
      </c>
      <c r="AI110" s="33">
        <f t="shared" ref="AI110" si="94">ROUNDUP(AC110,0)</f>
        <v>0</v>
      </c>
    </row>
    <row r="111" spans="13:35">
      <c r="M111" s="17" t="s">
        <v>8</v>
      </c>
      <c r="N111" s="17" t="s">
        <v>18</v>
      </c>
      <c r="O111" s="17">
        <v>1247</v>
      </c>
      <c r="P111" s="17">
        <v>6.6559914999999998</v>
      </c>
      <c r="Q111" s="17" t="s">
        <v>23</v>
      </c>
      <c r="R111" s="17" t="s">
        <v>23</v>
      </c>
      <c r="S111" s="17" t="s">
        <v>23</v>
      </c>
      <c r="T111" s="21">
        <f t="shared" si="87"/>
        <v>1</v>
      </c>
      <c r="U111" s="21" t="e">
        <f t="shared" si="88"/>
        <v>#N/A</v>
      </c>
      <c r="V111" s="16">
        <f t="shared" si="92"/>
        <v>7</v>
      </c>
      <c r="W111" s="15"/>
      <c r="Y111" s="34" t="s">
        <v>9</v>
      </c>
      <c r="Z111" s="34" t="s">
        <v>18</v>
      </c>
      <c r="AA111" s="36" t="s">
        <v>23</v>
      </c>
      <c r="AB111" s="34">
        <v>0.50700294589186601</v>
      </c>
      <c r="AC111" s="34">
        <v>7.095079E-2</v>
      </c>
      <c r="AD111" s="36" t="s">
        <v>23</v>
      </c>
      <c r="AE111" s="36" t="s">
        <v>23</v>
      </c>
      <c r="AF111" s="37">
        <f t="shared" ref="AF111:AF119" si="95">RANK(AH111,AH$111:AH$119,0)</f>
        <v>1</v>
      </c>
      <c r="AG111" s="37">
        <f>RANK(AI111,AI$111:AI$119,1)</f>
        <v>1</v>
      </c>
      <c r="AH111" s="34">
        <f>ROUNDUP(AB111,1)</f>
        <v>0.6</v>
      </c>
      <c r="AI111" s="34">
        <f>ROUNDUP(AC111,1)</f>
        <v>0.1</v>
      </c>
    </row>
    <row r="112" spans="13:35">
      <c r="M112" s="17" t="s">
        <v>10</v>
      </c>
      <c r="N112" s="17" t="s">
        <v>18</v>
      </c>
      <c r="O112" s="17">
        <v>330</v>
      </c>
      <c r="P112" s="17">
        <v>1.7614091000000001</v>
      </c>
      <c r="Q112" s="17" t="s">
        <v>23</v>
      </c>
      <c r="R112" s="17" t="s">
        <v>23</v>
      </c>
      <c r="S112" s="17" t="s">
        <v>23</v>
      </c>
      <c r="T112" s="21">
        <f t="shared" si="87"/>
        <v>5</v>
      </c>
      <c r="U112" s="21" t="e">
        <f t="shared" si="88"/>
        <v>#N/A</v>
      </c>
      <c r="V112" s="16">
        <f t="shared" si="92"/>
        <v>2</v>
      </c>
      <c r="W112" s="15"/>
      <c r="Y112" s="34" t="s">
        <v>13</v>
      </c>
      <c r="Z112" s="34" t="s">
        <v>18</v>
      </c>
      <c r="AA112" s="36" t="s">
        <v>23</v>
      </c>
      <c r="AB112" s="34">
        <v>0.12271772680399821</v>
      </c>
      <c r="AC112" s="34">
        <v>0.41386989000000002</v>
      </c>
      <c r="AD112" s="36" t="s">
        <v>23</v>
      </c>
      <c r="AE112" s="36" t="s">
        <v>23</v>
      </c>
      <c r="AF112" s="37">
        <f t="shared" si="95"/>
        <v>5</v>
      </c>
      <c r="AG112" s="37">
        <f t="shared" ref="AG112:AG119" si="96">RANK(AI112,AI$111:AI$119,1)</f>
        <v>9</v>
      </c>
      <c r="AH112" s="34">
        <f t="shared" ref="AH112:AH119" si="97">ROUNDUP(AB112,1)</f>
        <v>0.2</v>
      </c>
      <c r="AI112" s="34">
        <f t="shared" ref="AI112:AI119" si="98">ROUNDUP(AC112,1)</f>
        <v>0.5</v>
      </c>
    </row>
    <row r="113" spans="13:35"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Y113" s="34" t="s">
        <v>11</v>
      </c>
      <c r="Z113" s="34" t="s">
        <v>18</v>
      </c>
      <c r="AA113" s="36" t="s">
        <v>23</v>
      </c>
      <c r="AB113" s="34">
        <v>0.23988480141695018</v>
      </c>
      <c r="AC113" s="34">
        <v>0.19086951999999999</v>
      </c>
      <c r="AD113" s="36" t="s">
        <v>23</v>
      </c>
      <c r="AE113" s="36" t="s">
        <v>23</v>
      </c>
      <c r="AF113" s="37">
        <f t="shared" si="95"/>
        <v>3</v>
      </c>
      <c r="AG113" s="37">
        <f t="shared" si="96"/>
        <v>3</v>
      </c>
      <c r="AH113" s="34">
        <f t="shared" si="97"/>
        <v>0.30000000000000004</v>
      </c>
      <c r="AI113" s="34">
        <f t="shared" si="98"/>
        <v>0.2</v>
      </c>
    </row>
    <row r="114" spans="13:35">
      <c r="M114" s="102" t="s">
        <v>36</v>
      </c>
      <c r="N114" s="103"/>
      <c r="O114" s="103"/>
      <c r="P114" s="103"/>
      <c r="Q114" s="103"/>
      <c r="R114" s="103"/>
      <c r="S114" s="103"/>
      <c r="T114" s="103"/>
      <c r="U114" s="103"/>
      <c r="V114" s="103"/>
      <c r="W114" s="15"/>
      <c r="Y114" s="34" t="s">
        <v>16</v>
      </c>
      <c r="Z114" s="34" t="s">
        <v>18</v>
      </c>
      <c r="AA114" s="36" t="s">
        <v>23</v>
      </c>
      <c r="AB114" s="34">
        <v>0.17419908538158979</v>
      </c>
      <c r="AC114" s="34">
        <v>0.28385975000000002</v>
      </c>
      <c r="AD114" s="36" t="s">
        <v>23</v>
      </c>
      <c r="AE114" s="36" t="s">
        <v>23</v>
      </c>
      <c r="AF114" s="37">
        <f t="shared" si="95"/>
        <v>5</v>
      </c>
      <c r="AG114" s="37">
        <f t="shared" si="96"/>
        <v>5</v>
      </c>
      <c r="AH114" s="34">
        <f t="shared" si="97"/>
        <v>0.2</v>
      </c>
      <c r="AI114" s="34">
        <f t="shared" si="98"/>
        <v>0.30000000000000004</v>
      </c>
    </row>
    <row r="115" spans="13:35" ht="31">
      <c r="M115" s="16" t="s">
        <v>0</v>
      </c>
      <c r="N115" s="16" t="s">
        <v>17</v>
      </c>
      <c r="O115" s="16" t="s">
        <v>1</v>
      </c>
      <c r="P115" s="16" t="s">
        <v>2</v>
      </c>
      <c r="Q115" s="16" t="s">
        <v>3</v>
      </c>
      <c r="R115" s="16" t="s">
        <v>4</v>
      </c>
      <c r="S115" s="16" t="s">
        <v>5</v>
      </c>
      <c r="T115" s="32" t="s">
        <v>42</v>
      </c>
      <c r="U115" s="32" t="s">
        <v>43</v>
      </c>
      <c r="V115" s="26" t="s">
        <v>40</v>
      </c>
      <c r="W115" s="15"/>
      <c r="Y115" s="34" t="s">
        <v>14</v>
      </c>
      <c r="Z115" s="34" t="s">
        <v>18</v>
      </c>
      <c r="AA115" s="36" t="s">
        <v>23</v>
      </c>
      <c r="AB115" s="34">
        <v>0.25403874989183106</v>
      </c>
      <c r="AC115" s="34">
        <v>0.22540291000000001</v>
      </c>
      <c r="AD115" s="36" t="s">
        <v>23</v>
      </c>
      <c r="AE115" s="36" t="s">
        <v>23</v>
      </c>
      <c r="AF115" s="37">
        <f t="shared" si="95"/>
        <v>3</v>
      </c>
      <c r="AG115" s="37">
        <f t="shared" si="96"/>
        <v>5</v>
      </c>
      <c r="AH115" s="34">
        <f t="shared" si="97"/>
        <v>0.30000000000000004</v>
      </c>
      <c r="AI115" s="34">
        <f t="shared" si="98"/>
        <v>0.30000000000000004</v>
      </c>
    </row>
    <row r="116" spans="13:35">
      <c r="M116" s="17" t="s">
        <v>16</v>
      </c>
      <c r="N116" s="17" t="s">
        <v>19</v>
      </c>
      <c r="O116" s="17" t="s">
        <v>23</v>
      </c>
      <c r="P116" s="17">
        <v>8.3757406000000003</v>
      </c>
      <c r="Q116" s="17" t="s">
        <v>23</v>
      </c>
      <c r="R116" s="17" t="s">
        <v>23</v>
      </c>
      <c r="S116" s="17" t="s">
        <v>23</v>
      </c>
      <c r="T116" s="21">
        <f t="shared" ref="T116:T122" si="99">RANK(V116,V$116:V$122,1)</f>
        <v>3</v>
      </c>
      <c r="U116" s="21" t="e">
        <f t="shared" ref="U116:U122" si="100">RANK(W116,W$76:W$82,0)</f>
        <v>#N/A</v>
      </c>
      <c r="V116" s="16">
        <f>ROUNDUP(P116,0)</f>
        <v>9</v>
      </c>
      <c r="W116" s="15"/>
      <c r="Y116" s="34" t="s">
        <v>15</v>
      </c>
      <c r="Z116" s="34" t="s">
        <v>18</v>
      </c>
      <c r="AA116" s="36" t="s">
        <v>23</v>
      </c>
      <c r="AB116" s="34">
        <v>0.17367918169851215</v>
      </c>
      <c r="AC116" s="34">
        <v>0.39092315999999999</v>
      </c>
      <c r="AD116" s="36" t="s">
        <v>23</v>
      </c>
      <c r="AE116" s="36" t="s">
        <v>23</v>
      </c>
      <c r="AF116" s="37">
        <f t="shared" si="95"/>
        <v>5</v>
      </c>
      <c r="AG116" s="37">
        <f t="shared" si="96"/>
        <v>7</v>
      </c>
      <c r="AH116" s="34">
        <f t="shared" si="97"/>
        <v>0.2</v>
      </c>
      <c r="AI116" s="34">
        <f t="shared" si="98"/>
        <v>0.4</v>
      </c>
    </row>
    <row r="117" spans="13:35">
      <c r="M117" s="17" t="s">
        <v>14</v>
      </c>
      <c r="N117" s="17" t="s">
        <v>19</v>
      </c>
      <c r="O117" s="17" t="s">
        <v>23</v>
      </c>
      <c r="P117" s="17">
        <v>17.382104900000002</v>
      </c>
      <c r="Q117" s="17" t="s">
        <v>23</v>
      </c>
      <c r="R117" s="17" t="s">
        <v>23</v>
      </c>
      <c r="S117" s="17" t="s">
        <v>23</v>
      </c>
      <c r="T117" s="21">
        <f t="shared" si="99"/>
        <v>7</v>
      </c>
      <c r="U117" s="21" t="e">
        <f t="shared" si="100"/>
        <v>#N/A</v>
      </c>
      <c r="V117" s="16">
        <f t="shared" ref="V117:V122" si="101">ROUNDUP(P117,0)</f>
        <v>18</v>
      </c>
      <c r="W117" s="15"/>
      <c r="Y117" s="34" t="s">
        <v>12</v>
      </c>
      <c r="Z117" s="34" t="s">
        <v>18</v>
      </c>
      <c r="AA117" s="36" t="s">
        <v>23</v>
      </c>
      <c r="AB117" s="34">
        <v>0.17010056381611113</v>
      </c>
      <c r="AC117" s="34">
        <v>0.39450548000000002</v>
      </c>
      <c r="AD117" s="36" t="s">
        <v>23</v>
      </c>
      <c r="AE117" s="36" t="s">
        <v>23</v>
      </c>
      <c r="AF117" s="37">
        <f t="shared" si="95"/>
        <v>5</v>
      </c>
      <c r="AG117" s="37">
        <f t="shared" si="96"/>
        <v>7</v>
      </c>
      <c r="AH117" s="34">
        <f t="shared" si="97"/>
        <v>0.2</v>
      </c>
      <c r="AI117" s="34">
        <f t="shared" si="98"/>
        <v>0.4</v>
      </c>
    </row>
    <row r="118" spans="13:35">
      <c r="M118" s="17" t="s">
        <v>15</v>
      </c>
      <c r="N118" s="17" t="s">
        <v>19</v>
      </c>
      <c r="O118" s="17" t="s">
        <v>23</v>
      </c>
      <c r="P118" s="17">
        <v>12.406671899999999</v>
      </c>
      <c r="Q118" s="17" t="s">
        <v>23</v>
      </c>
      <c r="R118" s="17" t="s">
        <v>23</v>
      </c>
      <c r="S118" s="17" t="s">
        <v>23</v>
      </c>
      <c r="T118" s="21">
        <f t="shared" si="99"/>
        <v>4</v>
      </c>
      <c r="U118" s="21" t="e">
        <f t="shared" si="100"/>
        <v>#N/A</v>
      </c>
      <c r="V118" s="16">
        <f t="shared" si="101"/>
        <v>13</v>
      </c>
      <c r="W118" s="15"/>
      <c r="Y118" s="34" t="s">
        <v>8</v>
      </c>
      <c r="Z118" s="34" t="s">
        <v>18</v>
      </c>
      <c r="AA118" s="36" t="s">
        <v>23</v>
      </c>
      <c r="AB118" s="34">
        <v>0.49067785565818667</v>
      </c>
      <c r="AC118" s="34">
        <v>0.15342639</v>
      </c>
      <c r="AD118" s="36" t="s">
        <v>23</v>
      </c>
      <c r="AE118" s="36" t="s">
        <v>23</v>
      </c>
      <c r="AF118" s="37">
        <f t="shared" si="95"/>
        <v>2</v>
      </c>
      <c r="AG118" s="37">
        <f t="shared" si="96"/>
        <v>3</v>
      </c>
      <c r="AH118" s="34">
        <f t="shared" si="97"/>
        <v>0.5</v>
      </c>
      <c r="AI118" s="34">
        <f t="shared" si="98"/>
        <v>0.2</v>
      </c>
    </row>
    <row r="119" spans="13:35">
      <c r="M119" s="17" t="s">
        <v>12</v>
      </c>
      <c r="N119" s="17" t="s">
        <v>19</v>
      </c>
      <c r="O119" s="17" t="s">
        <v>23</v>
      </c>
      <c r="P119" s="17">
        <v>15.108649099999999</v>
      </c>
      <c r="Q119" s="17" t="s">
        <v>23</v>
      </c>
      <c r="R119" s="17" t="s">
        <v>23</v>
      </c>
      <c r="S119" s="17" t="s">
        <v>23</v>
      </c>
      <c r="T119" s="21">
        <f t="shared" si="99"/>
        <v>6</v>
      </c>
      <c r="U119" s="21" t="e">
        <f t="shared" si="100"/>
        <v>#N/A</v>
      </c>
      <c r="V119" s="16">
        <f t="shared" si="101"/>
        <v>16</v>
      </c>
      <c r="W119" s="15"/>
      <c r="Y119" s="34" t="s">
        <v>10</v>
      </c>
      <c r="Z119" s="34" t="s">
        <v>18</v>
      </c>
      <c r="AA119" s="36" t="s">
        <v>23</v>
      </c>
      <c r="AB119" s="34">
        <v>0.19073438657791658</v>
      </c>
      <c r="AC119" s="34">
        <v>5.1253680000000003E-2</v>
      </c>
      <c r="AD119" s="36" t="s">
        <v>23</v>
      </c>
      <c r="AE119" s="36" t="s">
        <v>23</v>
      </c>
      <c r="AF119" s="37">
        <f t="shared" si="95"/>
        <v>5</v>
      </c>
      <c r="AG119" s="37">
        <f t="shared" si="96"/>
        <v>1</v>
      </c>
      <c r="AH119" s="34">
        <f t="shared" si="97"/>
        <v>0.2</v>
      </c>
      <c r="AI119" s="34">
        <f t="shared" si="98"/>
        <v>0.1</v>
      </c>
    </row>
    <row r="120" spans="13:35">
      <c r="M120" s="17" t="s">
        <v>8</v>
      </c>
      <c r="N120" s="17" t="s">
        <v>19</v>
      </c>
      <c r="O120" s="17" t="s">
        <v>23</v>
      </c>
      <c r="P120" s="17">
        <v>0.25896590000000003</v>
      </c>
      <c r="Q120" s="17" t="s">
        <v>23</v>
      </c>
      <c r="R120" s="17" t="s">
        <v>23</v>
      </c>
      <c r="S120" s="17" t="s">
        <v>23</v>
      </c>
      <c r="T120" s="21">
        <f t="shared" si="99"/>
        <v>1</v>
      </c>
      <c r="U120" s="21" t="e">
        <f t="shared" si="100"/>
        <v>#N/A</v>
      </c>
      <c r="V120" s="16">
        <f t="shared" si="101"/>
        <v>1</v>
      </c>
      <c r="W120" s="15"/>
    </row>
    <row r="121" spans="13:35">
      <c r="M121" s="17" t="s">
        <v>10</v>
      </c>
      <c r="N121" s="17" t="s">
        <v>19</v>
      </c>
      <c r="O121" s="17" t="s">
        <v>23</v>
      </c>
      <c r="P121" s="17">
        <v>14.623976900000001</v>
      </c>
      <c r="Q121" s="17" t="s">
        <v>23</v>
      </c>
      <c r="R121" s="17" t="s">
        <v>23</v>
      </c>
      <c r="S121" s="17" t="s">
        <v>23</v>
      </c>
      <c r="T121" s="21">
        <f t="shared" si="99"/>
        <v>5</v>
      </c>
      <c r="U121" s="21" t="e">
        <f t="shared" si="100"/>
        <v>#N/A</v>
      </c>
      <c r="V121" s="16">
        <f t="shared" si="101"/>
        <v>15</v>
      </c>
      <c r="W121" s="15"/>
    </row>
    <row r="122" spans="13:35">
      <c r="M122" s="17" t="s">
        <v>20</v>
      </c>
      <c r="N122" s="17" t="s">
        <v>19</v>
      </c>
      <c r="O122" s="17" t="s">
        <v>23</v>
      </c>
      <c r="P122" s="17">
        <v>0.36010180000000003</v>
      </c>
      <c r="Q122" s="17" t="s">
        <v>23</v>
      </c>
      <c r="R122" s="17" t="s">
        <v>23</v>
      </c>
      <c r="S122" s="17" t="s">
        <v>23</v>
      </c>
      <c r="T122" s="21">
        <f t="shared" si="99"/>
        <v>1</v>
      </c>
      <c r="U122" s="21" t="e">
        <f t="shared" si="100"/>
        <v>#N/A</v>
      </c>
      <c r="V122" s="16">
        <f t="shared" si="101"/>
        <v>1</v>
      </c>
      <c r="W122" s="15"/>
    </row>
    <row r="123" spans="13:35"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3:35">
      <c r="M124" s="17" t="s">
        <v>9</v>
      </c>
      <c r="N124" s="17" t="s">
        <v>18</v>
      </c>
      <c r="O124" s="17" t="s">
        <v>23</v>
      </c>
      <c r="P124" s="17">
        <v>8.3526779999999992</v>
      </c>
      <c r="Q124" s="17" t="s">
        <v>23</v>
      </c>
      <c r="R124" s="17" t="s">
        <v>23</v>
      </c>
      <c r="S124" s="17" t="s">
        <v>23</v>
      </c>
      <c r="T124" s="21">
        <f t="shared" ref="T124:T132" si="102">RANK(V124,V$124:V$132,1)</f>
        <v>5</v>
      </c>
      <c r="U124" s="21" t="e">
        <f t="shared" ref="U124:U132" si="103">RANK(W123,W$84:W$92,0)</f>
        <v>#N/A</v>
      </c>
      <c r="V124" s="16">
        <f t="shared" ref="V124:V132" si="104">ROUNDUP(P124,0)</f>
        <v>9</v>
      </c>
      <c r="W124" s="15"/>
    </row>
    <row r="125" spans="13:35">
      <c r="M125" s="17" t="s">
        <v>13</v>
      </c>
      <c r="N125" s="17" t="s">
        <v>18</v>
      </c>
      <c r="O125" s="17" t="s">
        <v>23</v>
      </c>
      <c r="P125" s="17">
        <v>35.344414</v>
      </c>
      <c r="Q125" s="17" t="s">
        <v>23</v>
      </c>
      <c r="R125" s="17" t="s">
        <v>23</v>
      </c>
      <c r="S125" s="17" t="s">
        <v>23</v>
      </c>
      <c r="T125" s="21">
        <f t="shared" si="102"/>
        <v>9</v>
      </c>
      <c r="U125" s="21" t="e">
        <f t="shared" si="103"/>
        <v>#N/A</v>
      </c>
      <c r="V125" s="16">
        <f t="shared" si="104"/>
        <v>36</v>
      </c>
      <c r="W125" s="15"/>
    </row>
    <row r="126" spans="13:35">
      <c r="M126" s="17" t="s">
        <v>11</v>
      </c>
      <c r="N126" s="17" t="s">
        <v>18</v>
      </c>
      <c r="O126" s="17" t="s">
        <v>23</v>
      </c>
      <c r="P126" s="17">
        <v>5.6670040000000004</v>
      </c>
      <c r="Q126" s="17" t="s">
        <v>23</v>
      </c>
      <c r="R126" s="17" t="s">
        <v>23</v>
      </c>
      <c r="S126" s="17" t="s">
        <v>23</v>
      </c>
      <c r="T126" s="21">
        <f t="shared" si="102"/>
        <v>2</v>
      </c>
      <c r="U126" s="21" t="e">
        <f t="shared" si="103"/>
        <v>#N/A</v>
      </c>
      <c r="V126" s="16">
        <f t="shared" si="104"/>
        <v>6</v>
      </c>
      <c r="W126" s="15"/>
    </row>
    <row r="127" spans="13:35">
      <c r="M127" s="17" t="s">
        <v>16</v>
      </c>
      <c r="N127" s="17" t="s">
        <v>18</v>
      </c>
      <c r="O127" s="17" t="s">
        <v>23</v>
      </c>
      <c r="P127" s="17">
        <v>5.4756150000000003</v>
      </c>
      <c r="Q127" s="17" t="s">
        <v>23</v>
      </c>
      <c r="R127" s="17" t="s">
        <v>23</v>
      </c>
      <c r="S127" s="17" t="s">
        <v>23</v>
      </c>
      <c r="T127" s="21">
        <f t="shared" si="102"/>
        <v>2</v>
      </c>
      <c r="U127" s="21" t="e">
        <f t="shared" si="103"/>
        <v>#N/A</v>
      </c>
      <c r="V127" s="16">
        <f t="shared" si="104"/>
        <v>6</v>
      </c>
      <c r="W127" s="15"/>
    </row>
    <row r="128" spans="13:35">
      <c r="M128" s="17" t="s">
        <v>14</v>
      </c>
      <c r="N128" s="17" t="s">
        <v>18</v>
      </c>
      <c r="O128" s="17" t="s">
        <v>23</v>
      </c>
      <c r="P128" s="17">
        <v>10.289856</v>
      </c>
      <c r="Q128" s="17" t="s">
        <v>23</v>
      </c>
      <c r="R128" s="17" t="s">
        <v>23</v>
      </c>
      <c r="S128" s="17" t="s">
        <v>23</v>
      </c>
      <c r="T128" s="21">
        <f t="shared" si="102"/>
        <v>7</v>
      </c>
      <c r="U128" s="21" t="e">
        <f t="shared" si="103"/>
        <v>#N/A</v>
      </c>
      <c r="V128" s="16">
        <f t="shared" si="104"/>
        <v>11</v>
      </c>
      <c r="W128" s="15"/>
    </row>
    <row r="129" spans="13:23">
      <c r="M129" s="17" t="s">
        <v>15</v>
      </c>
      <c r="N129" s="17" t="s">
        <v>18</v>
      </c>
      <c r="O129" s="17" t="s">
        <v>23</v>
      </c>
      <c r="P129" s="17">
        <v>9.3958309999999994</v>
      </c>
      <c r="Q129" s="17" t="s">
        <v>23</v>
      </c>
      <c r="R129" s="17" t="s">
        <v>23</v>
      </c>
      <c r="S129" s="17" t="s">
        <v>23</v>
      </c>
      <c r="T129" s="21">
        <f t="shared" si="102"/>
        <v>6</v>
      </c>
      <c r="U129" s="21" t="e">
        <f t="shared" si="103"/>
        <v>#N/A</v>
      </c>
      <c r="V129" s="16">
        <f t="shared" si="104"/>
        <v>10</v>
      </c>
      <c r="W129" s="15"/>
    </row>
    <row r="130" spans="13:23">
      <c r="M130" s="17" t="s">
        <v>12</v>
      </c>
      <c r="N130" s="17" t="s">
        <v>18</v>
      </c>
      <c r="O130" s="17" t="s">
        <v>23</v>
      </c>
      <c r="P130" s="17">
        <v>10.664936000000001</v>
      </c>
      <c r="Q130" s="17" t="s">
        <v>23</v>
      </c>
      <c r="R130" s="17" t="s">
        <v>23</v>
      </c>
      <c r="S130" s="17" t="s">
        <v>23</v>
      </c>
      <c r="T130" s="21">
        <f t="shared" si="102"/>
        <v>7</v>
      </c>
      <c r="U130" s="21" t="e">
        <f t="shared" si="103"/>
        <v>#N/A</v>
      </c>
      <c r="V130" s="16">
        <f t="shared" si="104"/>
        <v>11</v>
      </c>
      <c r="W130" s="15"/>
    </row>
    <row r="131" spans="13:23">
      <c r="M131" s="17" t="s">
        <v>8</v>
      </c>
      <c r="N131" s="17" t="s">
        <v>18</v>
      </c>
      <c r="O131" s="17" t="s">
        <v>23</v>
      </c>
      <c r="P131" s="17">
        <v>2.245174</v>
      </c>
      <c r="Q131" s="17" t="s">
        <v>23</v>
      </c>
      <c r="R131" s="17" t="s">
        <v>23</v>
      </c>
      <c r="S131" s="17" t="s">
        <v>23</v>
      </c>
      <c r="T131" s="21">
        <f t="shared" si="102"/>
        <v>1</v>
      </c>
      <c r="U131" s="21" t="e">
        <f t="shared" si="103"/>
        <v>#N/A</v>
      </c>
      <c r="V131" s="16">
        <f t="shared" si="104"/>
        <v>3</v>
      </c>
      <c r="W131" s="15"/>
    </row>
    <row r="132" spans="13:23">
      <c r="M132" s="17" t="s">
        <v>10</v>
      </c>
      <c r="N132" s="17" t="s">
        <v>18</v>
      </c>
      <c r="O132" s="17" t="s">
        <v>23</v>
      </c>
      <c r="P132" s="17">
        <v>7.2471220000000001</v>
      </c>
      <c r="Q132" s="17" t="s">
        <v>23</v>
      </c>
      <c r="R132" s="17" t="s">
        <v>23</v>
      </c>
      <c r="S132" s="17" t="s">
        <v>23</v>
      </c>
      <c r="T132" s="21">
        <f t="shared" si="102"/>
        <v>4</v>
      </c>
      <c r="U132" s="21" t="e">
        <f t="shared" si="103"/>
        <v>#N/A</v>
      </c>
      <c r="V132" s="16">
        <f t="shared" si="104"/>
        <v>8</v>
      </c>
      <c r="W132" s="15"/>
    </row>
    <row r="133" spans="13:23"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3:23">
      <c r="M134" s="102" t="s">
        <v>39</v>
      </c>
      <c r="N134" s="103"/>
      <c r="O134" s="103"/>
      <c r="P134" s="103"/>
      <c r="Q134" s="103"/>
      <c r="R134" s="103"/>
      <c r="S134" s="103"/>
      <c r="T134" s="103"/>
      <c r="U134" s="103"/>
      <c r="V134" s="103"/>
      <c r="W134" s="15"/>
    </row>
    <row r="135" spans="13:23" ht="31">
      <c r="M135" s="16" t="s">
        <v>0</v>
      </c>
      <c r="N135" s="16" t="s">
        <v>17</v>
      </c>
      <c r="O135" s="16" t="s">
        <v>1</v>
      </c>
      <c r="P135" s="16" t="s">
        <v>2</v>
      </c>
      <c r="Q135" s="16" t="s">
        <v>3</v>
      </c>
      <c r="R135" s="16" t="s">
        <v>4</v>
      </c>
      <c r="S135" s="16" t="s">
        <v>5</v>
      </c>
      <c r="T135" s="32" t="s">
        <v>42</v>
      </c>
      <c r="U135" s="32" t="s">
        <v>43</v>
      </c>
      <c r="V135" s="26" t="s">
        <v>40</v>
      </c>
      <c r="W135" s="15"/>
    </row>
    <row r="136" spans="13:23">
      <c r="M136" s="17" t="s">
        <v>16</v>
      </c>
      <c r="N136" s="17" t="s">
        <v>19</v>
      </c>
      <c r="O136" s="17" t="s">
        <v>23</v>
      </c>
      <c r="P136" s="17">
        <v>8.5190959999999993</v>
      </c>
      <c r="Q136" s="17" t="s">
        <v>23</v>
      </c>
      <c r="R136" s="17" t="s">
        <v>23</v>
      </c>
      <c r="S136" s="17" t="s">
        <v>23</v>
      </c>
      <c r="T136" s="21">
        <f t="shared" ref="T136:T142" si="105">RANK(V136,V$136:V$142,0)</f>
        <v>3</v>
      </c>
      <c r="U136" s="21" t="e">
        <f t="shared" ref="U136:U142" si="106">RANK(W135,W$76:W$82,0)</f>
        <v>#N/A</v>
      </c>
      <c r="V136" s="16">
        <f>ROUNDUP(P136,0)</f>
        <v>9</v>
      </c>
      <c r="W136" s="15"/>
    </row>
    <row r="137" spans="13:23">
      <c r="M137" s="17" t="s">
        <v>14</v>
      </c>
      <c r="N137" s="17" t="s">
        <v>19</v>
      </c>
      <c r="O137" s="17" t="s">
        <v>23</v>
      </c>
      <c r="P137" s="17">
        <v>8.4011429999999994</v>
      </c>
      <c r="Q137" s="17" t="s">
        <v>23</v>
      </c>
      <c r="R137" s="17" t="s">
        <v>23</v>
      </c>
      <c r="S137" s="17" t="s">
        <v>23</v>
      </c>
      <c r="T137" s="21">
        <f t="shared" si="105"/>
        <v>3</v>
      </c>
      <c r="U137" s="21" t="e">
        <f t="shared" si="106"/>
        <v>#N/A</v>
      </c>
      <c r="V137" s="16">
        <f t="shared" ref="V137:V142" si="107">ROUNDUP(P137,0)</f>
        <v>9</v>
      </c>
      <c r="W137" s="15"/>
    </row>
    <row r="138" spans="13:23">
      <c r="M138" s="17" t="s">
        <v>15</v>
      </c>
      <c r="N138" s="17" t="s">
        <v>19</v>
      </c>
      <c r="O138" s="17" t="s">
        <v>23</v>
      </c>
      <c r="P138" s="17">
        <v>7.251417</v>
      </c>
      <c r="Q138" s="17" t="s">
        <v>23</v>
      </c>
      <c r="R138" s="17" t="s">
        <v>23</v>
      </c>
      <c r="S138" s="17" t="s">
        <v>23</v>
      </c>
      <c r="T138" s="21">
        <f t="shared" si="105"/>
        <v>5</v>
      </c>
      <c r="U138" s="21" t="e">
        <f t="shared" si="106"/>
        <v>#N/A</v>
      </c>
      <c r="V138" s="16">
        <f t="shared" si="107"/>
        <v>8</v>
      </c>
      <c r="W138" s="15"/>
    </row>
    <row r="139" spans="13:23">
      <c r="M139" s="17" t="s">
        <v>12</v>
      </c>
      <c r="N139" s="17" t="s">
        <v>19</v>
      </c>
      <c r="O139" s="17" t="s">
        <v>23</v>
      </c>
      <c r="P139" s="17">
        <v>6.7126469999999996</v>
      </c>
      <c r="Q139" s="17" t="s">
        <v>23</v>
      </c>
      <c r="R139" s="17" t="s">
        <v>23</v>
      </c>
      <c r="S139" s="17" t="s">
        <v>23</v>
      </c>
      <c r="T139" s="21">
        <f t="shared" si="105"/>
        <v>6</v>
      </c>
      <c r="U139" s="21" t="e">
        <f t="shared" si="106"/>
        <v>#N/A</v>
      </c>
      <c r="V139" s="16">
        <f t="shared" si="107"/>
        <v>7</v>
      </c>
      <c r="W139" s="15"/>
    </row>
    <row r="140" spans="13:23">
      <c r="M140" s="17" t="s">
        <v>8</v>
      </c>
      <c r="N140" s="17" t="s">
        <v>19</v>
      </c>
      <c r="O140" s="17" t="s">
        <v>23</v>
      </c>
      <c r="P140" s="17">
        <v>38.198658999999999</v>
      </c>
      <c r="Q140" s="17" t="s">
        <v>23</v>
      </c>
      <c r="R140" s="17" t="s">
        <v>23</v>
      </c>
      <c r="S140" s="17" t="s">
        <v>23</v>
      </c>
      <c r="T140" s="21">
        <f t="shared" si="105"/>
        <v>1</v>
      </c>
      <c r="U140" s="21" t="e">
        <f t="shared" si="106"/>
        <v>#N/A</v>
      </c>
      <c r="V140" s="16">
        <f t="shared" si="107"/>
        <v>39</v>
      </c>
      <c r="W140" s="15"/>
    </row>
    <row r="141" spans="13:23">
      <c r="M141" s="17" t="s">
        <v>10</v>
      </c>
      <c r="N141" s="17" t="s">
        <v>19</v>
      </c>
      <c r="O141" s="17" t="s">
        <v>23</v>
      </c>
      <c r="P141" s="17">
        <v>6.8701040000000004</v>
      </c>
      <c r="Q141" s="17" t="s">
        <v>23</v>
      </c>
      <c r="R141" s="17" t="s">
        <v>23</v>
      </c>
      <c r="S141" s="17" t="s">
        <v>23</v>
      </c>
      <c r="T141" s="21">
        <f t="shared" si="105"/>
        <v>6</v>
      </c>
      <c r="U141" s="21" t="e">
        <f t="shared" si="106"/>
        <v>#N/A</v>
      </c>
      <c r="V141" s="16">
        <f t="shared" si="107"/>
        <v>7</v>
      </c>
      <c r="W141" s="15"/>
    </row>
    <row r="142" spans="13:23">
      <c r="M142" s="17" t="s">
        <v>20</v>
      </c>
      <c r="N142" s="17" t="s">
        <v>19</v>
      </c>
      <c r="O142" s="17" t="s">
        <v>23</v>
      </c>
      <c r="P142" s="17">
        <v>33.780068</v>
      </c>
      <c r="Q142" s="17" t="s">
        <v>23</v>
      </c>
      <c r="R142" s="17" t="s">
        <v>23</v>
      </c>
      <c r="S142" s="17" t="s">
        <v>23</v>
      </c>
      <c r="T142" s="21">
        <f t="shared" si="105"/>
        <v>2</v>
      </c>
      <c r="U142" s="21" t="e">
        <f t="shared" si="106"/>
        <v>#N/A</v>
      </c>
      <c r="V142" s="16">
        <f t="shared" si="107"/>
        <v>34</v>
      </c>
      <c r="W142" s="15"/>
    </row>
    <row r="143" spans="13:23"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3:23">
      <c r="M144" s="17" t="s">
        <v>9</v>
      </c>
      <c r="N144" s="17" t="s">
        <v>18</v>
      </c>
      <c r="O144" s="17" t="s">
        <v>23</v>
      </c>
      <c r="P144" s="17">
        <v>36.92803</v>
      </c>
      <c r="Q144" s="17" t="s">
        <v>23</v>
      </c>
      <c r="R144" s="17" t="s">
        <v>23</v>
      </c>
      <c r="S144" s="17" t="s">
        <v>23</v>
      </c>
      <c r="T144" s="21">
        <f t="shared" ref="T144:T152" si="108">RANK(V144,V$144:V$152,0)</f>
        <v>2</v>
      </c>
      <c r="U144" s="21" t="e">
        <f t="shared" ref="U144:U152" si="109">RANK(W142,W$84:W$92,0)</f>
        <v>#N/A</v>
      </c>
      <c r="V144" s="16">
        <f t="shared" ref="V144:V152" si="110">ROUNDUP(P144,0)</f>
        <v>37</v>
      </c>
      <c r="W144" s="15"/>
    </row>
    <row r="145" spans="13:23">
      <c r="M145" s="17" t="s">
        <v>13</v>
      </c>
      <c r="N145" s="17" t="s">
        <v>18</v>
      </c>
      <c r="O145" s="17" t="s">
        <v>23</v>
      </c>
      <c r="P145" s="17">
        <v>16.47953</v>
      </c>
      <c r="Q145" s="17" t="s">
        <v>23</v>
      </c>
      <c r="R145" s="17" t="s">
        <v>23</v>
      </c>
      <c r="S145" s="17" t="s">
        <v>23</v>
      </c>
      <c r="T145" s="21">
        <f t="shared" si="108"/>
        <v>9</v>
      </c>
      <c r="U145" s="21" t="e">
        <f t="shared" si="109"/>
        <v>#N/A</v>
      </c>
      <c r="V145" s="16">
        <f t="shared" si="110"/>
        <v>17</v>
      </c>
      <c r="W145" s="15"/>
    </row>
    <row r="146" spans="13:23">
      <c r="M146" s="17" t="s">
        <v>11</v>
      </c>
      <c r="N146" s="17" t="s">
        <v>18</v>
      </c>
      <c r="O146" s="17" t="s">
        <v>23</v>
      </c>
      <c r="P146" s="17">
        <v>34.688969999999998</v>
      </c>
      <c r="Q146" s="17" t="s">
        <v>23</v>
      </c>
      <c r="R146" s="17" t="s">
        <v>23</v>
      </c>
      <c r="S146" s="17" t="s">
        <v>23</v>
      </c>
      <c r="T146" s="21">
        <f t="shared" si="108"/>
        <v>3</v>
      </c>
      <c r="U146" s="21" t="e">
        <f t="shared" si="109"/>
        <v>#N/A</v>
      </c>
      <c r="V146" s="16">
        <f t="shared" si="110"/>
        <v>35</v>
      </c>
      <c r="W146" s="15"/>
    </row>
    <row r="147" spans="13:23">
      <c r="M147" s="17" t="s">
        <v>16</v>
      </c>
      <c r="N147" s="17" t="s">
        <v>18</v>
      </c>
      <c r="O147" s="17" t="s">
        <v>23</v>
      </c>
      <c r="P147" s="17">
        <v>32.167839999999998</v>
      </c>
      <c r="Q147" s="17" t="s">
        <v>23</v>
      </c>
      <c r="R147" s="17" t="s">
        <v>23</v>
      </c>
      <c r="S147" s="17" t="s">
        <v>23</v>
      </c>
      <c r="T147" s="21">
        <f t="shared" si="108"/>
        <v>4</v>
      </c>
      <c r="U147" s="21" t="e">
        <f t="shared" si="109"/>
        <v>#N/A</v>
      </c>
      <c r="V147" s="16">
        <f t="shared" si="110"/>
        <v>33</v>
      </c>
      <c r="W147" s="15"/>
    </row>
    <row r="148" spans="13:23">
      <c r="M148" s="17" t="s">
        <v>14</v>
      </c>
      <c r="N148" s="17" t="s">
        <v>18</v>
      </c>
      <c r="O148" s="17" t="s">
        <v>23</v>
      </c>
      <c r="P148" s="17">
        <v>30.087319999999998</v>
      </c>
      <c r="Q148" s="17" t="s">
        <v>23</v>
      </c>
      <c r="R148" s="17" t="s">
        <v>23</v>
      </c>
      <c r="S148" s="17" t="s">
        <v>23</v>
      </c>
      <c r="T148" s="21">
        <f t="shared" si="108"/>
        <v>5</v>
      </c>
      <c r="U148" s="21" t="e">
        <f t="shared" si="109"/>
        <v>#N/A</v>
      </c>
      <c r="V148" s="16">
        <f t="shared" si="110"/>
        <v>31</v>
      </c>
      <c r="W148" s="15"/>
    </row>
    <row r="149" spans="13:23">
      <c r="M149" s="17" t="s">
        <v>15</v>
      </c>
      <c r="N149" s="17" t="s">
        <v>18</v>
      </c>
      <c r="O149" s="17" t="s">
        <v>23</v>
      </c>
      <c r="P149" s="17">
        <v>23.447870000000002</v>
      </c>
      <c r="Q149" s="17" t="s">
        <v>23</v>
      </c>
      <c r="R149" s="17" t="s">
        <v>23</v>
      </c>
      <c r="S149" s="17" t="s">
        <v>23</v>
      </c>
      <c r="T149" s="21">
        <f t="shared" si="108"/>
        <v>7</v>
      </c>
      <c r="U149" s="21" t="e">
        <f t="shared" si="109"/>
        <v>#N/A</v>
      </c>
      <c r="V149" s="16">
        <f t="shared" si="110"/>
        <v>24</v>
      </c>
      <c r="W149" s="15"/>
    </row>
    <row r="150" spans="13:23">
      <c r="M150" s="17" t="s">
        <v>12</v>
      </c>
      <c r="N150" s="17" t="s">
        <v>18</v>
      </c>
      <c r="O150" s="17" t="s">
        <v>23</v>
      </c>
      <c r="P150" s="17">
        <v>21.672350000000002</v>
      </c>
      <c r="Q150" s="17" t="s">
        <v>23</v>
      </c>
      <c r="R150" s="17" t="s">
        <v>23</v>
      </c>
      <c r="S150" s="17" t="s">
        <v>23</v>
      </c>
      <c r="T150" s="21">
        <f t="shared" si="108"/>
        <v>8</v>
      </c>
      <c r="U150" s="21" t="e">
        <f t="shared" si="109"/>
        <v>#N/A</v>
      </c>
      <c r="V150" s="16">
        <f t="shared" si="110"/>
        <v>22</v>
      </c>
      <c r="W150" s="15"/>
    </row>
    <row r="151" spans="13:23">
      <c r="M151" s="17" t="s">
        <v>8</v>
      </c>
      <c r="N151" s="17" t="s">
        <v>18</v>
      </c>
      <c r="O151" s="17" t="s">
        <v>23</v>
      </c>
      <c r="P151" s="17">
        <v>47.150489999999998</v>
      </c>
      <c r="Q151" s="17" t="s">
        <v>23</v>
      </c>
      <c r="R151" s="17" t="s">
        <v>23</v>
      </c>
      <c r="S151" s="17" t="s">
        <v>23</v>
      </c>
      <c r="T151" s="21">
        <f t="shared" si="108"/>
        <v>1</v>
      </c>
      <c r="U151" s="21" t="e">
        <f t="shared" si="109"/>
        <v>#N/A</v>
      </c>
      <c r="V151" s="16">
        <f t="shared" si="110"/>
        <v>48</v>
      </c>
      <c r="W151" s="15"/>
    </row>
    <row r="152" spans="13:23">
      <c r="M152" s="17" t="s">
        <v>10</v>
      </c>
      <c r="N152" s="17" t="s">
        <v>18</v>
      </c>
      <c r="O152" s="17" t="s">
        <v>23</v>
      </c>
      <c r="P152" s="17">
        <v>29.128270000000001</v>
      </c>
      <c r="Q152" s="17" t="s">
        <v>23</v>
      </c>
      <c r="R152" s="17" t="s">
        <v>23</v>
      </c>
      <c r="S152" s="17" t="s">
        <v>23</v>
      </c>
      <c r="T152" s="21">
        <f t="shared" si="108"/>
        <v>6</v>
      </c>
      <c r="U152" s="21" t="e">
        <f t="shared" si="109"/>
        <v>#N/A</v>
      </c>
      <c r="V152" s="16">
        <f t="shared" si="110"/>
        <v>30</v>
      </c>
      <c r="W152" s="15"/>
    </row>
  </sheetData>
  <sortState ref="M35:U50">
    <sortCondition ref="N35:N50"/>
  </sortState>
  <mergeCells count="22">
    <mergeCell ref="M134:V134"/>
    <mergeCell ref="M114:V114"/>
    <mergeCell ref="M94:V94"/>
    <mergeCell ref="A2:I2"/>
    <mergeCell ref="M2:U2"/>
    <mergeCell ref="A22:K22"/>
    <mergeCell ref="A34:K34"/>
    <mergeCell ref="M1:W1"/>
    <mergeCell ref="A74:K74"/>
    <mergeCell ref="A54:K54"/>
    <mergeCell ref="M22:W22"/>
    <mergeCell ref="M74:V74"/>
    <mergeCell ref="M54:W54"/>
    <mergeCell ref="M34:W34"/>
    <mergeCell ref="A1:K1"/>
    <mergeCell ref="Y1:AI1"/>
    <mergeCell ref="Y2:AH2"/>
    <mergeCell ref="Y101:AI101"/>
    <mergeCell ref="Y81:AI81"/>
    <mergeCell ref="Y61:AH61"/>
    <mergeCell ref="Y41:AH41"/>
    <mergeCell ref="Y22:AH22"/>
  </mergeCells>
  <pageMargins left="0.70866141732283472" right="0.70866141732283472" top="0.74803149606299213" bottom="0.74803149606299213" header="0.31496062992125984" footer="0.31496062992125984"/>
  <pageSetup paperSize="9" scale="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topLeftCell="A26" zoomScale="41" zoomScaleNormal="41" workbookViewId="0">
      <selection activeCell="A70" sqref="A70:I86"/>
    </sheetView>
  </sheetViews>
  <sheetFormatPr baseColWidth="10" defaultRowHeight="15.5"/>
  <cols>
    <col min="1" max="5" width="15.83203125" customWidth="1"/>
    <col min="6" max="6" width="17.6640625" bestFit="1" customWidth="1"/>
    <col min="7" max="7" width="17.83203125" bestFit="1" customWidth="1"/>
    <col min="8" max="8" width="24.33203125" bestFit="1" customWidth="1"/>
    <col min="9" max="9" width="26.5" bestFit="1" customWidth="1"/>
    <col min="10" max="10" width="14.83203125" customWidth="1"/>
  </cols>
  <sheetData>
    <row r="1" spans="1:14">
      <c r="A1" s="110" t="s">
        <v>21</v>
      </c>
      <c r="B1" s="110"/>
      <c r="C1" s="52" t="s">
        <v>48</v>
      </c>
      <c r="D1" s="110" t="s">
        <v>49</v>
      </c>
      <c r="E1" s="110"/>
      <c r="F1" s="110" t="s">
        <v>50</v>
      </c>
      <c r="G1" s="110"/>
      <c r="H1" s="110" t="s">
        <v>51</v>
      </c>
      <c r="I1" s="110"/>
      <c r="J1" s="110" t="s">
        <v>52</v>
      </c>
      <c r="K1" s="110"/>
      <c r="L1" s="53"/>
      <c r="M1" s="53"/>
    </row>
    <row r="2" spans="1:14" ht="46.5">
      <c r="A2" s="109" t="s">
        <v>53</v>
      </c>
      <c r="B2" s="109"/>
      <c r="C2" s="54" t="s">
        <v>21</v>
      </c>
      <c r="D2" s="54" t="s">
        <v>54</v>
      </c>
      <c r="E2" s="54" t="s">
        <v>3</v>
      </c>
      <c r="F2" s="54" t="s">
        <v>55</v>
      </c>
      <c r="G2" s="54" t="s">
        <v>3</v>
      </c>
      <c r="H2" s="54" t="s">
        <v>55</v>
      </c>
      <c r="I2" s="54" t="s">
        <v>3</v>
      </c>
      <c r="J2" s="54" t="s">
        <v>56</v>
      </c>
      <c r="K2" s="54" t="s">
        <v>3</v>
      </c>
      <c r="L2" s="55" t="s">
        <v>57</v>
      </c>
      <c r="M2" s="56" t="s">
        <v>58</v>
      </c>
    </row>
    <row r="3" spans="1:14">
      <c r="A3" s="111" t="s">
        <v>19</v>
      </c>
      <c r="B3" s="57" t="s">
        <v>16</v>
      </c>
      <c r="C3" s="58">
        <f>[1]RawData!H4</f>
        <v>7</v>
      </c>
      <c r="D3" s="54" t="s">
        <v>59</v>
      </c>
      <c r="E3" s="54" t="s">
        <v>59</v>
      </c>
      <c r="F3" s="58">
        <f>[1]RawData!H36</f>
        <v>4</v>
      </c>
      <c r="G3" s="58">
        <f>[1]RawData!I36</f>
        <v>7</v>
      </c>
      <c r="H3" s="58">
        <f>[1]RawData!H56</f>
        <v>7</v>
      </c>
      <c r="I3" s="58">
        <f>[1]RawData!I56</f>
        <v>7</v>
      </c>
      <c r="J3" s="59">
        <f>[1]RawData!H76</f>
        <v>7</v>
      </c>
      <c r="K3" s="59">
        <f>[1]RawData!I76</f>
        <v>7</v>
      </c>
      <c r="L3" s="60">
        <f t="shared" ref="L3:L9" si="0">SUM(C3,F3:K3)/7</f>
        <v>6.5714285714285712</v>
      </c>
      <c r="M3" s="61">
        <f t="shared" ref="M3:M19" si="1">ROUNDUP(L3,0)</f>
        <v>7</v>
      </c>
      <c r="N3" s="62"/>
    </row>
    <row r="4" spans="1:14">
      <c r="A4" s="111"/>
      <c r="B4" s="57" t="s">
        <v>14</v>
      </c>
      <c r="C4" s="58">
        <f>[1]RawData!H5</f>
        <v>3</v>
      </c>
      <c r="D4" s="54" t="s">
        <v>59</v>
      </c>
      <c r="E4" s="54" t="s">
        <v>59</v>
      </c>
      <c r="F4" s="58">
        <f>[1]RawData!H37</f>
        <v>3</v>
      </c>
      <c r="G4" s="58">
        <f>[1]RawData!I37</f>
        <v>3</v>
      </c>
      <c r="H4" s="58">
        <f>[1]RawData!H57</f>
        <v>3</v>
      </c>
      <c r="I4" s="58">
        <f>[1]RawData!I57</f>
        <v>2</v>
      </c>
      <c r="J4" s="59">
        <f>[1]RawData!H77</f>
        <v>3</v>
      </c>
      <c r="K4" s="59">
        <f>[1]RawData!I77</f>
        <v>5</v>
      </c>
      <c r="L4" s="60">
        <f t="shared" si="0"/>
        <v>3.1428571428571428</v>
      </c>
      <c r="M4" s="61">
        <f t="shared" si="1"/>
        <v>4</v>
      </c>
      <c r="N4" s="62"/>
    </row>
    <row r="5" spans="1:14">
      <c r="A5" s="111"/>
      <c r="B5" s="57" t="s">
        <v>15</v>
      </c>
      <c r="C5" s="58">
        <f>[1]RawData!H6</f>
        <v>5</v>
      </c>
      <c r="D5" s="54" t="s">
        <v>59</v>
      </c>
      <c r="E5" s="54" t="s">
        <v>59</v>
      </c>
      <c r="F5" s="58">
        <f>[1]RawData!H38</f>
        <v>6</v>
      </c>
      <c r="G5" s="58">
        <f>[1]RawData!I38</f>
        <v>5</v>
      </c>
      <c r="H5" s="58">
        <f>[1]RawData!H58</f>
        <v>5</v>
      </c>
      <c r="I5" s="58">
        <f>[1]RawData!I58</f>
        <v>3</v>
      </c>
      <c r="J5" s="59">
        <f>[1]RawData!H78</f>
        <v>3</v>
      </c>
      <c r="K5" s="59">
        <f>[1]RawData!I78</f>
        <v>5</v>
      </c>
      <c r="L5" s="60">
        <f t="shared" si="0"/>
        <v>4.5714285714285712</v>
      </c>
      <c r="M5" s="61">
        <f t="shared" si="1"/>
        <v>5</v>
      </c>
      <c r="N5" s="62"/>
    </row>
    <row r="6" spans="1:14">
      <c r="A6" s="111"/>
      <c r="B6" s="57" t="s">
        <v>12</v>
      </c>
      <c r="C6" s="58">
        <f>[1]RawData!H7</f>
        <v>4</v>
      </c>
      <c r="D6" s="54" t="s">
        <v>59</v>
      </c>
      <c r="E6" s="54" t="s">
        <v>59</v>
      </c>
      <c r="F6" s="58">
        <f>[1]RawData!H39</f>
        <v>4</v>
      </c>
      <c r="G6" s="58">
        <f>[1]RawData!I39</f>
        <v>5</v>
      </c>
      <c r="H6" s="58">
        <f>[1]RawData!H59</f>
        <v>4</v>
      </c>
      <c r="I6" s="58">
        <f>[1]RawData!I59</f>
        <v>3</v>
      </c>
      <c r="J6" s="59">
        <f>[1]RawData!H79</f>
        <v>3</v>
      </c>
      <c r="K6" s="59">
        <f>[1]RawData!I79</f>
        <v>3</v>
      </c>
      <c r="L6" s="60">
        <f t="shared" si="0"/>
        <v>3.7142857142857144</v>
      </c>
      <c r="M6" s="61">
        <f t="shared" si="1"/>
        <v>4</v>
      </c>
      <c r="N6" s="62"/>
    </row>
    <row r="7" spans="1:14">
      <c r="A7" s="111"/>
      <c r="B7" s="57" t="s">
        <v>8</v>
      </c>
      <c r="C7" s="58">
        <f>[1]RawData!H8</f>
        <v>1</v>
      </c>
      <c r="D7" s="54" t="s">
        <v>59</v>
      </c>
      <c r="E7" s="54" t="s">
        <v>59</v>
      </c>
      <c r="F7" s="58">
        <f>[1]RawData!H40</f>
        <v>1</v>
      </c>
      <c r="G7" s="58">
        <f>[1]RawData!I40</f>
        <v>3</v>
      </c>
      <c r="H7" s="58">
        <f>[1]RawData!H60</f>
        <v>2</v>
      </c>
      <c r="I7" s="58">
        <f>[1]RawData!I60</f>
        <v>6</v>
      </c>
      <c r="J7" s="59">
        <f>[1]RawData!H80</f>
        <v>1</v>
      </c>
      <c r="K7" s="59">
        <f>[1]RawData!I80</f>
        <v>1</v>
      </c>
      <c r="L7" s="60">
        <f t="shared" si="0"/>
        <v>2.1428571428571428</v>
      </c>
      <c r="M7" s="61">
        <f t="shared" si="1"/>
        <v>3</v>
      </c>
      <c r="N7" s="62"/>
    </row>
    <row r="8" spans="1:14">
      <c r="A8" s="111"/>
      <c r="B8" s="57" t="s">
        <v>10</v>
      </c>
      <c r="C8" s="58">
        <f>[1]RawData!H9</f>
        <v>6</v>
      </c>
      <c r="D8" s="54" t="s">
        <v>59</v>
      </c>
      <c r="E8" s="54" t="s">
        <v>59</v>
      </c>
      <c r="F8" s="58">
        <f>[1]RawData!H41</f>
        <v>6</v>
      </c>
      <c r="G8" s="58">
        <f>[1]RawData!I41</f>
        <v>2</v>
      </c>
      <c r="H8" s="58">
        <f>[1]RawData!H61</f>
        <v>6</v>
      </c>
      <c r="I8" s="58">
        <f>[1]RawData!I61</f>
        <v>3</v>
      </c>
      <c r="J8" s="59">
        <f>[1]RawData!H81</f>
        <v>3</v>
      </c>
      <c r="K8" s="59">
        <f>[1]RawData!I81</f>
        <v>4</v>
      </c>
      <c r="L8" s="60">
        <f t="shared" si="0"/>
        <v>4.2857142857142856</v>
      </c>
      <c r="M8" s="61">
        <f t="shared" si="1"/>
        <v>5</v>
      </c>
      <c r="N8" s="62"/>
    </row>
    <row r="9" spans="1:14">
      <c r="A9" s="111"/>
      <c r="B9" s="57" t="s">
        <v>20</v>
      </c>
      <c r="C9" s="58">
        <f>[1]RawData!H10</f>
        <v>2</v>
      </c>
      <c r="D9" s="54" t="s">
        <v>59</v>
      </c>
      <c r="E9" s="54" t="s">
        <v>59</v>
      </c>
      <c r="F9" s="58">
        <f>[1]RawData!H42</f>
        <v>2</v>
      </c>
      <c r="G9" s="58">
        <f>[1]RawData!I42</f>
        <v>1</v>
      </c>
      <c r="H9" s="58">
        <f>[1]RawData!H62</f>
        <v>1</v>
      </c>
      <c r="I9" s="58">
        <f>[1]RawData!I62</f>
        <v>1</v>
      </c>
      <c r="J9" s="59">
        <f>[1]RawData!H82</f>
        <v>1</v>
      </c>
      <c r="K9" s="59">
        <f>[1]RawData!I82</f>
        <v>2</v>
      </c>
      <c r="L9" s="60">
        <f t="shared" si="0"/>
        <v>1.4285714285714286</v>
      </c>
      <c r="M9" s="61">
        <f t="shared" si="1"/>
        <v>2</v>
      </c>
      <c r="N9" s="62"/>
    </row>
    <row r="10" spans="1:14">
      <c r="A10" s="63"/>
      <c r="B10" s="63"/>
      <c r="C10" s="64">
        <f>[1]RawData!H11</f>
        <v>0</v>
      </c>
      <c r="D10" s="63"/>
      <c r="E10" s="63"/>
      <c r="F10" s="64">
        <f>[1]RawData!H43</f>
        <v>0</v>
      </c>
      <c r="G10" s="64">
        <f>[1]RawData!I43</f>
        <v>0</v>
      </c>
      <c r="H10" s="64">
        <f>[1]RawData!H63</f>
        <v>0</v>
      </c>
      <c r="I10" s="64">
        <f>[1]RawData!I63</f>
        <v>0</v>
      </c>
      <c r="J10" s="65">
        <f>[1]RawData!H83</f>
        <v>0</v>
      </c>
      <c r="K10" s="65">
        <f>[1]RawData!I83</f>
        <v>0</v>
      </c>
      <c r="L10" s="66"/>
      <c r="M10" s="67">
        <f t="shared" si="1"/>
        <v>0</v>
      </c>
      <c r="N10" s="62"/>
    </row>
    <row r="11" spans="1:14">
      <c r="A11" s="111" t="s">
        <v>18</v>
      </c>
      <c r="B11" s="57" t="s">
        <v>9</v>
      </c>
      <c r="C11" s="58">
        <f>[1]RawData!H12</f>
        <v>1</v>
      </c>
      <c r="D11" s="58">
        <f>[1]RawData!H24</f>
        <v>1</v>
      </c>
      <c r="E11" s="58">
        <f>[1]RawData!I24</f>
        <v>1</v>
      </c>
      <c r="F11" s="58">
        <f>[1]RawData!H44</f>
        <v>8</v>
      </c>
      <c r="G11" s="58">
        <f>[1]RawData!I44</f>
        <v>5</v>
      </c>
      <c r="H11" s="58">
        <f>[1]RawData!H64</f>
        <v>8</v>
      </c>
      <c r="I11" s="58">
        <f>[1]RawData!I64</f>
        <v>1</v>
      </c>
      <c r="J11" s="59">
        <f>[1]RawData!H84</f>
        <v>1</v>
      </c>
      <c r="K11" s="59">
        <f>[1]RawData!I84</f>
        <v>1</v>
      </c>
      <c r="L11" s="60">
        <f t="shared" ref="L11:L19" si="2">SUM(C11:K11)/9</f>
        <v>3</v>
      </c>
      <c r="M11" s="61">
        <f t="shared" si="1"/>
        <v>3</v>
      </c>
      <c r="N11" s="62"/>
    </row>
    <row r="12" spans="1:14">
      <c r="A12" s="111"/>
      <c r="B12" s="57" t="s">
        <v>13</v>
      </c>
      <c r="C12" s="58">
        <f>[1]RawData!H13</f>
        <v>9</v>
      </c>
      <c r="D12" s="58">
        <f>[1]RawData!H25</f>
        <v>5</v>
      </c>
      <c r="E12" s="58">
        <f>[1]RawData!I25</f>
        <v>1</v>
      </c>
      <c r="F12" s="58">
        <f>[1]RawData!H45</f>
        <v>2</v>
      </c>
      <c r="G12" s="58">
        <f>[1]RawData!I45</f>
        <v>7</v>
      </c>
      <c r="H12" s="58">
        <f>[1]RawData!H65</f>
        <v>2</v>
      </c>
      <c r="I12" s="58">
        <f>[1]RawData!I65</f>
        <v>8</v>
      </c>
      <c r="J12" s="59">
        <f>[1]RawData!H85</f>
        <v>7</v>
      </c>
      <c r="K12" s="59">
        <f>[1]RawData!I85</f>
        <v>9</v>
      </c>
      <c r="L12" s="60">
        <f t="shared" si="2"/>
        <v>5.5555555555555554</v>
      </c>
      <c r="M12" s="61">
        <f t="shared" si="1"/>
        <v>6</v>
      </c>
      <c r="N12" s="62"/>
    </row>
    <row r="13" spans="1:14">
      <c r="A13" s="111"/>
      <c r="B13" s="57" t="s">
        <v>11</v>
      </c>
      <c r="C13" s="58">
        <f>[1]RawData!H14</f>
        <v>5</v>
      </c>
      <c r="D13" s="58">
        <f>[1]RawData!H26</f>
        <v>1</v>
      </c>
      <c r="E13" s="58">
        <f>[1]RawData!I26</f>
        <v>1</v>
      </c>
      <c r="F13" s="58">
        <f>[1]RawData!H46</f>
        <v>9</v>
      </c>
      <c r="G13" s="58">
        <f>[1]RawData!I46</f>
        <v>3</v>
      </c>
      <c r="H13" s="58">
        <f>[1]RawData!H66</f>
        <v>9</v>
      </c>
      <c r="I13" s="58">
        <f>[1]RawData!I66</f>
        <v>5</v>
      </c>
      <c r="J13" s="59">
        <f>[1]RawData!H86</f>
        <v>1</v>
      </c>
      <c r="K13" s="59">
        <f>[1]RawData!I86</f>
        <v>7</v>
      </c>
      <c r="L13" s="60">
        <f t="shared" si="2"/>
        <v>4.5555555555555554</v>
      </c>
      <c r="M13" s="61">
        <f t="shared" si="1"/>
        <v>5</v>
      </c>
      <c r="N13" s="62"/>
    </row>
    <row r="14" spans="1:14">
      <c r="A14" s="111"/>
      <c r="B14" s="57" t="s">
        <v>16</v>
      </c>
      <c r="C14" s="58">
        <f>[1]RawData!H15</f>
        <v>7</v>
      </c>
      <c r="D14" s="58">
        <f>[1]RawData!H27</f>
        <v>5</v>
      </c>
      <c r="E14" s="58">
        <f>[1]RawData!I27</f>
        <v>7</v>
      </c>
      <c r="F14" s="58">
        <f>[1]RawData!H47</f>
        <v>4</v>
      </c>
      <c r="G14" s="58">
        <f>[1]RawData!I47</f>
        <v>9</v>
      </c>
      <c r="H14" s="58">
        <f>[1]RawData!H67</f>
        <v>4</v>
      </c>
      <c r="I14" s="58">
        <f>[1]RawData!I67</f>
        <v>8</v>
      </c>
      <c r="J14" s="59">
        <f>[1]RawData!H87</f>
        <v>1</v>
      </c>
      <c r="K14" s="59">
        <f>[1]RawData!I87</f>
        <v>5</v>
      </c>
      <c r="L14" s="60">
        <f t="shared" si="2"/>
        <v>5.5555555555555554</v>
      </c>
      <c r="M14" s="61">
        <f t="shared" si="1"/>
        <v>6</v>
      </c>
      <c r="N14" s="62"/>
    </row>
    <row r="15" spans="1:14">
      <c r="A15" s="111"/>
      <c r="B15" s="57" t="s">
        <v>14</v>
      </c>
      <c r="C15" s="58">
        <f>[1]RawData!H16</f>
        <v>3</v>
      </c>
      <c r="D15" s="58">
        <f>[1]RawData!H28</f>
        <v>5</v>
      </c>
      <c r="E15" s="58">
        <f>[1]RawData!I28</f>
        <v>7</v>
      </c>
      <c r="F15" s="58">
        <f>[1]RawData!H48</f>
        <v>3</v>
      </c>
      <c r="G15" s="58">
        <f>[1]RawData!I48</f>
        <v>3</v>
      </c>
      <c r="H15" s="58">
        <f>[1]RawData!H68</f>
        <v>2</v>
      </c>
      <c r="I15" s="58">
        <f>[1]RawData!I68</f>
        <v>1</v>
      </c>
      <c r="J15" s="59">
        <f>[1]RawData!H88</f>
        <v>1</v>
      </c>
      <c r="K15" s="59">
        <f>[1]RawData!I88</f>
        <v>3</v>
      </c>
      <c r="L15" s="60">
        <f t="shared" si="2"/>
        <v>3.1111111111111112</v>
      </c>
      <c r="M15" s="61">
        <f t="shared" si="1"/>
        <v>4</v>
      </c>
      <c r="N15" s="62"/>
    </row>
    <row r="16" spans="1:14">
      <c r="A16" s="111"/>
      <c r="B16" s="57" t="s">
        <v>15</v>
      </c>
      <c r="C16" s="58">
        <f>[1]RawData!H17</f>
        <v>8</v>
      </c>
      <c r="D16" s="58">
        <f>[1]RawData!H29</f>
        <v>5</v>
      </c>
      <c r="E16" s="58">
        <f>[1]RawData!I29</f>
        <v>7</v>
      </c>
      <c r="F16" s="58">
        <f>[1]RawData!H49</f>
        <v>4</v>
      </c>
      <c r="G16" s="58">
        <f>[1]RawData!I49</f>
        <v>5</v>
      </c>
      <c r="H16" s="58">
        <f>[1]RawData!H69</f>
        <v>6</v>
      </c>
      <c r="I16" s="58">
        <f>[1]RawData!I69</f>
        <v>1</v>
      </c>
      <c r="J16" s="59">
        <f>[1]RawData!H89</f>
        <v>7</v>
      </c>
      <c r="K16" s="59">
        <f>[1]RawData!I89</f>
        <v>8</v>
      </c>
      <c r="L16" s="60">
        <f t="shared" si="2"/>
        <v>5.666666666666667</v>
      </c>
      <c r="M16" s="61">
        <f t="shared" si="1"/>
        <v>6</v>
      </c>
      <c r="N16" s="62"/>
    </row>
    <row r="17" spans="1:16">
      <c r="A17" s="111"/>
      <c r="B17" s="57" t="s">
        <v>12</v>
      </c>
      <c r="C17" s="58">
        <f>[1]RawData!H18</f>
        <v>6</v>
      </c>
      <c r="D17" s="58">
        <f>[1]RawData!H30</f>
        <v>5</v>
      </c>
      <c r="E17" s="58">
        <f>[1]RawData!I30</f>
        <v>1</v>
      </c>
      <c r="F17" s="58">
        <f>[1]RawData!H50</f>
        <v>7</v>
      </c>
      <c r="G17" s="58">
        <f>[1]RawData!I50</f>
        <v>7</v>
      </c>
      <c r="H17" s="58">
        <f>[1]RawData!H70</f>
        <v>6</v>
      </c>
      <c r="I17" s="58">
        <f>[1]RawData!I70</f>
        <v>5</v>
      </c>
      <c r="J17" s="59">
        <f>[1]RawData!H90</f>
        <v>7</v>
      </c>
      <c r="K17" s="59">
        <f>[1]RawData!I90</f>
        <v>5</v>
      </c>
      <c r="L17" s="60">
        <f t="shared" si="2"/>
        <v>5.4444444444444446</v>
      </c>
      <c r="M17" s="61">
        <f t="shared" si="1"/>
        <v>6</v>
      </c>
      <c r="N17" s="62"/>
    </row>
    <row r="18" spans="1:16">
      <c r="A18" s="111"/>
      <c r="B18" s="57" t="s">
        <v>8</v>
      </c>
      <c r="C18" s="58">
        <f>[1]RawData!H19</f>
        <v>2</v>
      </c>
      <c r="D18" s="58">
        <f>[1]RawData!H31</f>
        <v>1</v>
      </c>
      <c r="E18" s="58">
        <f>[1]RawData!I31</f>
        <v>1</v>
      </c>
      <c r="F18" s="58">
        <f>[1]RawData!H51</f>
        <v>1</v>
      </c>
      <c r="G18" s="58">
        <f>[1]RawData!I51</f>
        <v>1</v>
      </c>
      <c r="H18" s="58">
        <f>[1]RawData!H71</f>
        <v>1</v>
      </c>
      <c r="I18" s="58">
        <f>[1]RawData!I71</f>
        <v>1</v>
      </c>
      <c r="J18" s="59">
        <f>[1]RawData!H91</f>
        <v>1</v>
      </c>
      <c r="K18" s="59">
        <f>[1]RawData!I91</f>
        <v>2</v>
      </c>
      <c r="L18" s="60">
        <f t="shared" si="2"/>
        <v>1.2222222222222223</v>
      </c>
      <c r="M18" s="61">
        <f t="shared" si="1"/>
        <v>2</v>
      </c>
      <c r="N18" s="62"/>
    </row>
    <row r="19" spans="1:16">
      <c r="A19" s="111"/>
      <c r="B19" s="57" t="s">
        <v>10</v>
      </c>
      <c r="C19" s="58">
        <f>[1]RawData!H20</f>
        <v>4</v>
      </c>
      <c r="D19" s="58">
        <f>[1]RawData!H32</f>
        <v>1</v>
      </c>
      <c r="E19" s="58">
        <f>[1]RawData!I32</f>
        <v>1</v>
      </c>
      <c r="F19" s="58">
        <f>[1]RawData!H52</f>
        <v>4</v>
      </c>
      <c r="G19" s="58">
        <f>[1]RawData!I52</f>
        <v>2</v>
      </c>
      <c r="H19" s="58">
        <f>[1]RawData!H72</f>
        <v>4</v>
      </c>
      <c r="I19" s="58">
        <f>[1]RawData!I72</f>
        <v>5</v>
      </c>
      <c r="J19" s="59">
        <f>[1]RawData!H92</f>
        <v>1</v>
      </c>
      <c r="K19" s="59">
        <f>[1]RawData!I92</f>
        <v>3</v>
      </c>
      <c r="L19" s="60">
        <f t="shared" si="2"/>
        <v>2.7777777777777777</v>
      </c>
      <c r="M19" s="61">
        <f t="shared" si="1"/>
        <v>3</v>
      </c>
      <c r="N19" s="62"/>
    </row>
    <row r="22" spans="1:16">
      <c r="A22" s="110" t="s">
        <v>22</v>
      </c>
      <c r="B22" s="110"/>
      <c r="C22" s="52" t="s">
        <v>48</v>
      </c>
      <c r="D22" s="110" t="s">
        <v>60</v>
      </c>
      <c r="E22" s="110"/>
      <c r="F22" s="110" t="s">
        <v>61</v>
      </c>
      <c r="G22" s="110"/>
      <c r="H22" s="110" t="s">
        <v>62</v>
      </c>
      <c r="I22" s="110"/>
      <c r="J22" s="110" t="s">
        <v>63</v>
      </c>
      <c r="K22" s="110"/>
      <c r="L22" s="110" t="s">
        <v>63</v>
      </c>
      <c r="M22" s="110"/>
      <c r="N22" s="53"/>
      <c r="O22" s="53"/>
    </row>
    <row r="23" spans="1:16" ht="46.5">
      <c r="A23" s="109" t="s">
        <v>64</v>
      </c>
      <c r="B23" s="109"/>
      <c r="C23" s="68" t="s">
        <v>65</v>
      </c>
      <c r="D23" s="54" t="s">
        <v>66</v>
      </c>
      <c r="E23" s="54" t="s">
        <v>3</v>
      </c>
      <c r="F23" s="54" t="s">
        <v>56</v>
      </c>
      <c r="G23" s="54" t="s">
        <v>3</v>
      </c>
      <c r="H23" s="54" t="s">
        <v>56</v>
      </c>
      <c r="I23" s="54" t="s">
        <v>3</v>
      </c>
      <c r="J23" s="54" t="s">
        <v>67</v>
      </c>
      <c r="K23" s="54" t="s">
        <v>68</v>
      </c>
      <c r="L23" s="54" t="s">
        <v>69</v>
      </c>
      <c r="M23" s="54" t="s">
        <v>70</v>
      </c>
      <c r="N23" s="55" t="s">
        <v>57</v>
      </c>
      <c r="O23" s="56" t="s">
        <v>58</v>
      </c>
    </row>
    <row r="24" spans="1:16">
      <c r="A24" s="111" t="s">
        <v>19</v>
      </c>
      <c r="B24" s="57" t="s">
        <v>16</v>
      </c>
      <c r="C24" s="58">
        <f>[1]RawData!T4</f>
        <v>5</v>
      </c>
      <c r="D24" s="54" t="s">
        <v>59</v>
      </c>
      <c r="E24" s="54" t="s">
        <v>59</v>
      </c>
      <c r="F24" s="59">
        <f>[1]RawData!T36</f>
        <v>2</v>
      </c>
      <c r="G24" s="59">
        <f>[1]RawData!U36</f>
        <v>6</v>
      </c>
      <c r="H24" s="58">
        <f>[1]RawData!T56</f>
        <v>3</v>
      </c>
      <c r="I24" s="58">
        <f>[1]RawData!U56</f>
        <v>4</v>
      </c>
      <c r="J24" s="59">
        <f>[1]RawData!T76</f>
        <v>4</v>
      </c>
      <c r="K24" s="59">
        <f>[1]RawData!T96</f>
        <v>3</v>
      </c>
      <c r="L24" s="59">
        <f>[1]RawData!T116</f>
        <v>3</v>
      </c>
      <c r="M24" s="69">
        <f>[1]RawData!T136</f>
        <v>3</v>
      </c>
      <c r="N24" s="60">
        <f t="shared" ref="N24:N30" si="3">SUM(C24,F24:M24)/9</f>
        <v>3.6666666666666665</v>
      </c>
      <c r="O24" s="61">
        <f t="shared" ref="O24:O40" si="4">ROUNDUP(N24,0)</f>
        <v>4</v>
      </c>
      <c r="P24" s="62"/>
    </row>
    <row r="25" spans="1:16">
      <c r="A25" s="111"/>
      <c r="B25" s="57" t="s">
        <v>14</v>
      </c>
      <c r="C25" s="58">
        <f>[1]RawData!T5</f>
        <v>7</v>
      </c>
      <c r="D25" s="54" t="s">
        <v>59</v>
      </c>
      <c r="E25" s="54" t="s">
        <v>59</v>
      </c>
      <c r="F25" s="59">
        <f>[1]RawData!T37</f>
        <v>6</v>
      </c>
      <c r="G25" s="59">
        <f>[1]RawData!U37</f>
        <v>4</v>
      </c>
      <c r="H25" s="58">
        <f>[1]RawData!T57</f>
        <v>5</v>
      </c>
      <c r="I25" s="58">
        <f>[1]RawData!U57</f>
        <v>3</v>
      </c>
      <c r="J25" s="59">
        <f>[1]RawData!T77</f>
        <v>7</v>
      </c>
      <c r="K25" s="59">
        <f>[1]RawData!T97</f>
        <v>3</v>
      </c>
      <c r="L25" s="59">
        <f>[1]RawData!T117</f>
        <v>7</v>
      </c>
      <c r="M25" s="69">
        <f>[1]RawData!T137</f>
        <v>3</v>
      </c>
      <c r="N25" s="60">
        <f t="shared" si="3"/>
        <v>5</v>
      </c>
      <c r="O25" s="61">
        <f t="shared" si="4"/>
        <v>5</v>
      </c>
      <c r="P25" s="62"/>
    </row>
    <row r="26" spans="1:16">
      <c r="A26" s="111"/>
      <c r="B26" s="57" t="s">
        <v>15</v>
      </c>
      <c r="C26" s="58">
        <f>[1]RawData!T6</f>
        <v>3</v>
      </c>
      <c r="D26" s="54" t="s">
        <v>59</v>
      </c>
      <c r="E26" s="54" t="s">
        <v>59</v>
      </c>
      <c r="F26" s="59">
        <f>[1]RawData!T38</f>
        <v>5</v>
      </c>
      <c r="G26" s="59">
        <f>[1]RawData!U38</f>
        <v>2</v>
      </c>
      <c r="H26" s="58">
        <f>[1]RawData!T58</f>
        <v>4</v>
      </c>
      <c r="I26" s="58">
        <f>[1]RawData!U58</f>
        <v>5</v>
      </c>
      <c r="J26" s="59">
        <f>[1]RawData!T78</f>
        <v>3</v>
      </c>
      <c r="K26" s="59">
        <f>[1]RawData!T98</f>
        <v>3</v>
      </c>
      <c r="L26" s="59">
        <f>[1]RawData!T118</f>
        <v>4</v>
      </c>
      <c r="M26" s="69">
        <f>[1]RawData!T138</f>
        <v>5</v>
      </c>
      <c r="N26" s="60">
        <f t="shared" si="3"/>
        <v>3.7777777777777777</v>
      </c>
      <c r="O26" s="61">
        <f t="shared" si="4"/>
        <v>4</v>
      </c>
      <c r="P26" s="62"/>
    </row>
    <row r="27" spans="1:16">
      <c r="A27" s="111"/>
      <c r="B27" s="57" t="s">
        <v>12</v>
      </c>
      <c r="C27" s="58">
        <f>[1]RawData!T7</f>
        <v>4</v>
      </c>
      <c r="D27" s="54" t="s">
        <v>59</v>
      </c>
      <c r="E27" s="54" t="s">
        <v>59</v>
      </c>
      <c r="F27" s="59">
        <f>[1]RawData!T39</f>
        <v>3</v>
      </c>
      <c r="G27" s="59">
        <f>[1]RawData!U39</f>
        <v>4</v>
      </c>
      <c r="H27" s="58">
        <f>[1]RawData!T59</f>
        <v>5</v>
      </c>
      <c r="I27" s="58">
        <f>[1]RawData!U59</f>
        <v>6</v>
      </c>
      <c r="J27" s="59">
        <f>[1]RawData!T79</f>
        <v>5</v>
      </c>
      <c r="K27" s="59">
        <f>[1]RawData!T99</f>
        <v>3</v>
      </c>
      <c r="L27" s="59">
        <f>[1]RawData!T119</f>
        <v>6</v>
      </c>
      <c r="M27" s="69">
        <f>[1]RawData!T139</f>
        <v>6</v>
      </c>
      <c r="N27" s="60">
        <f t="shared" si="3"/>
        <v>4.666666666666667</v>
      </c>
      <c r="O27" s="61">
        <f t="shared" si="4"/>
        <v>5</v>
      </c>
      <c r="P27" s="62"/>
    </row>
    <row r="28" spans="1:16">
      <c r="A28" s="111"/>
      <c r="B28" s="57" t="s">
        <v>8</v>
      </c>
      <c r="C28" s="58">
        <f>[1]RawData!T8</f>
        <v>2</v>
      </c>
      <c r="D28" s="54" t="s">
        <v>59</v>
      </c>
      <c r="E28" s="54" t="s">
        <v>59</v>
      </c>
      <c r="F28" s="59">
        <f>[1]RawData!T40</f>
        <v>1</v>
      </c>
      <c r="G28" s="59">
        <f>[1]RawData!U40</f>
        <v>2</v>
      </c>
      <c r="H28" s="58">
        <f>[1]RawData!T60</f>
        <v>1</v>
      </c>
      <c r="I28" s="58">
        <f>[1]RawData!U60</f>
        <v>2</v>
      </c>
      <c r="J28" s="59">
        <f>[1]RawData!T80</f>
        <v>1</v>
      </c>
      <c r="K28" s="59">
        <f>[1]RawData!T100</f>
        <v>1</v>
      </c>
      <c r="L28" s="59">
        <f>[1]RawData!T120</f>
        <v>1</v>
      </c>
      <c r="M28" s="69">
        <f>[1]RawData!T140</f>
        <v>1</v>
      </c>
      <c r="N28" s="60">
        <f t="shared" si="3"/>
        <v>1.3333333333333333</v>
      </c>
      <c r="O28" s="61">
        <f t="shared" si="4"/>
        <v>2</v>
      </c>
      <c r="P28" s="62"/>
    </row>
    <row r="29" spans="1:16">
      <c r="A29" s="111"/>
      <c r="B29" s="57" t="s">
        <v>10</v>
      </c>
      <c r="C29" s="58">
        <f>[1]RawData!T9</f>
        <v>6</v>
      </c>
      <c r="D29" s="54" t="s">
        <v>59</v>
      </c>
      <c r="E29" s="54" t="s">
        <v>59</v>
      </c>
      <c r="F29" s="59">
        <f>[1]RawData!T41</f>
        <v>7</v>
      </c>
      <c r="G29" s="59">
        <f>[1]RawData!U41</f>
        <v>7</v>
      </c>
      <c r="H29" s="58">
        <f>[1]RawData!T61</f>
        <v>7</v>
      </c>
      <c r="I29" s="58">
        <f>[1]RawData!U61</f>
        <v>1</v>
      </c>
      <c r="J29" s="59">
        <f>[1]RawData!T81</f>
        <v>5</v>
      </c>
      <c r="K29" s="59">
        <f>[1]RawData!T101</f>
        <v>3</v>
      </c>
      <c r="L29" s="59">
        <f>[1]RawData!T121</f>
        <v>5</v>
      </c>
      <c r="M29" s="69">
        <f>[1]RawData!T141</f>
        <v>6</v>
      </c>
      <c r="N29" s="60">
        <f t="shared" si="3"/>
        <v>5.2222222222222223</v>
      </c>
      <c r="O29" s="61">
        <f t="shared" si="4"/>
        <v>6</v>
      </c>
      <c r="P29" s="62"/>
    </row>
    <row r="30" spans="1:16">
      <c r="A30" s="111"/>
      <c r="B30" s="57" t="s">
        <v>20</v>
      </c>
      <c r="C30" s="58">
        <f>[1]RawData!T10</f>
        <v>1</v>
      </c>
      <c r="D30" s="54" t="s">
        <v>59</v>
      </c>
      <c r="E30" s="54" t="s">
        <v>59</v>
      </c>
      <c r="F30" s="59">
        <f>[1]RawData!T42</f>
        <v>3</v>
      </c>
      <c r="G30" s="59">
        <f>[1]RawData!U42</f>
        <v>1</v>
      </c>
      <c r="H30" s="58">
        <f>[1]RawData!T62</f>
        <v>2</v>
      </c>
      <c r="I30" s="58">
        <f>[1]RawData!U62</f>
        <v>6</v>
      </c>
      <c r="J30" s="59">
        <f>[1]RawData!T82</f>
        <v>1</v>
      </c>
      <c r="K30" s="59">
        <f>[1]RawData!T102</f>
        <v>2</v>
      </c>
      <c r="L30" s="59">
        <f>[1]RawData!T122</f>
        <v>1</v>
      </c>
      <c r="M30" s="69">
        <f>[1]RawData!T142</f>
        <v>2</v>
      </c>
      <c r="N30" s="60">
        <f t="shared" si="3"/>
        <v>2.1111111111111112</v>
      </c>
      <c r="O30" s="61">
        <f t="shared" si="4"/>
        <v>3</v>
      </c>
      <c r="P30" s="62"/>
    </row>
    <row r="31" spans="1:16">
      <c r="A31" s="63"/>
      <c r="B31" s="63"/>
      <c r="C31" s="64">
        <f>[1]RawData!T11</f>
        <v>0</v>
      </c>
      <c r="D31" s="63"/>
      <c r="E31" s="63"/>
      <c r="F31" s="65">
        <f>[1]RawData!T43</f>
        <v>0</v>
      </c>
      <c r="G31" s="65">
        <f>[1]RawData!U43</f>
        <v>0</v>
      </c>
      <c r="H31" s="64">
        <f>[1]RawData!T63</f>
        <v>0</v>
      </c>
      <c r="I31" s="64">
        <f>[1]RawData!U63</f>
        <v>0</v>
      </c>
      <c r="J31" s="65">
        <f>[1]RawData!T83</f>
        <v>0</v>
      </c>
      <c r="K31" s="65">
        <f>[1]RawData!T103</f>
        <v>0</v>
      </c>
      <c r="L31" s="65">
        <f>[1]RawData!T123</f>
        <v>0</v>
      </c>
      <c r="M31" s="65">
        <f>[1]RawData!T143</f>
        <v>0</v>
      </c>
      <c r="N31" s="66"/>
      <c r="O31" s="67">
        <f t="shared" si="4"/>
        <v>0</v>
      </c>
      <c r="P31" s="62"/>
    </row>
    <row r="32" spans="1:16">
      <c r="A32" s="111" t="s">
        <v>18</v>
      </c>
      <c r="B32" s="57" t="s">
        <v>9</v>
      </c>
      <c r="C32" s="58">
        <f>[1]RawData!T12</f>
        <v>7</v>
      </c>
      <c r="D32" s="58">
        <f>[1]RawData!T24</f>
        <v>1</v>
      </c>
      <c r="E32" s="58">
        <f>[1]RawData!U24</f>
        <v>1</v>
      </c>
      <c r="F32" s="59">
        <f>[1]RawData!T44</f>
        <v>1</v>
      </c>
      <c r="G32" s="59">
        <f>[1]RawData!U44</f>
        <v>2</v>
      </c>
      <c r="H32" s="58">
        <f>[1]RawData!T64</f>
        <v>2</v>
      </c>
      <c r="I32" s="58">
        <f>[1]RawData!U64</f>
        <v>2</v>
      </c>
      <c r="J32" s="59">
        <f>[1]RawData!T84</f>
        <v>3</v>
      </c>
      <c r="K32" s="59">
        <f>[1]RawData!T104</f>
        <v>2</v>
      </c>
      <c r="L32" s="59">
        <f>[1]RawData!T124</f>
        <v>5</v>
      </c>
      <c r="M32" s="69">
        <f>[1]RawData!T144</f>
        <v>2</v>
      </c>
      <c r="N32" s="60">
        <f t="shared" ref="N32:N40" si="5">SUM(C32:M32)/11</f>
        <v>2.5454545454545454</v>
      </c>
      <c r="O32" s="61">
        <f t="shared" si="4"/>
        <v>3</v>
      </c>
      <c r="P32" s="62"/>
    </row>
    <row r="33" spans="1:16">
      <c r="A33" s="111"/>
      <c r="B33" s="57" t="s">
        <v>13</v>
      </c>
      <c r="C33" s="58">
        <f>[1]RawData!T13</f>
        <v>9</v>
      </c>
      <c r="D33" s="58">
        <f>[1]RawData!T25</f>
        <v>3</v>
      </c>
      <c r="E33" s="58">
        <f>[1]RawData!U25</f>
        <v>2</v>
      </c>
      <c r="F33" s="59">
        <f>[1]RawData!T45</f>
        <v>8</v>
      </c>
      <c r="G33" s="59">
        <f>[1]RawData!U45</f>
        <v>2</v>
      </c>
      <c r="H33" s="58">
        <f>[1]RawData!T65</f>
        <v>9</v>
      </c>
      <c r="I33" s="58">
        <f>[1]RawData!U65</f>
        <v>3</v>
      </c>
      <c r="J33" s="59">
        <f>[1]RawData!T85</f>
        <v>9</v>
      </c>
      <c r="K33" s="59">
        <f>[1]RawData!T105</f>
        <v>5</v>
      </c>
      <c r="L33" s="59">
        <f>[1]RawData!T125</f>
        <v>9</v>
      </c>
      <c r="M33" s="69">
        <f>[1]RawData!T145</f>
        <v>9</v>
      </c>
      <c r="N33" s="60">
        <f t="shared" si="5"/>
        <v>6.1818181818181817</v>
      </c>
      <c r="O33" s="61">
        <f t="shared" si="4"/>
        <v>7</v>
      </c>
      <c r="P33" s="62"/>
    </row>
    <row r="34" spans="1:16">
      <c r="A34" s="111"/>
      <c r="B34" s="57" t="s">
        <v>11</v>
      </c>
      <c r="C34" s="58">
        <f>[1]RawData!T14</f>
        <v>8</v>
      </c>
      <c r="D34" s="58">
        <f>[1]RawData!T26</f>
        <v>9</v>
      </c>
      <c r="E34" s="58">
        <f>[1]RawData!U26</f>
        <v>7</v>
      </c>
      <c r="F34" s="59">
        <f>[1]RawData!T46</f>
        <v>2</v>
      </c>
      <c r="G34" s="59">
        <f>[1]RawData!U46</f>
        <v>9</v>
      </c>
      <c r="H34" s="58">
        <f>[1]RawData!T66</f>
        <v>3</v>
      </c>
      <c r="I34" s="58">
        <f>[1]RawData!U66</f>
        <v>5</v>
      </c>
      <c r="J34" s="59">
        <f>[1]RawData!T86</f>
        <v>2</v>
      </c>
      <c r="K34" s="59">
        <f>[1]RawData!T106</f>
        <v>3</v>
      </c>
      <c r="L34" s="59">
        <f>[1]RawData!T126</f>
        <v>2</v>
      </c>
      <c r="M34" s="69">
        <f>[1]RawData!T146</f>
        <v>3</v>
      </c>
      <c r="N34" s="60">
        <f t="shared" si="5"/>
        <v>4.8181818181818183</v>
      </c>
      <c r="O34" s="61">
        <f t="shared" si="4"/>
        <v>5</v>
      </c>
      <c r="P34" s="62"/>
    </row>
    <row r="35" spans="1:16">
      <c r="A35" s="111"/>
      <c r="B35" s="57" t="s">
        <v>16</v>
      </c>
      <c r="C35" s="58">
        <f>[1]RawData!T15</f>
        <v>6</v>
      </c>
      <c r="D35" s="58">
        <f>[1]RawData!T27</f>
        <v>8</v>
      </c>
      <c r="E35" s="58">
        <f>[1]RawData!U27</f>
        <v>9</v>
      </c>
      <c r="F35" s="59">
        <f>[1]RawData!T47</f>
        <v>7</v>
      </c>
      <c r="G35" s="59">
        <f>[1]RawData!U47</f>
        <v>2</v>
      </c>
      <c r="H35" s="58">
        <f>[1]RawData!T67</f>
        <v>4</v>
      </c>
      <c r="I35" s="58">
        <f>[1]RawData!U67</f>
        <v>5</v>
      </c>
      <c r="J35" s="59">
        <f>[1]RawData!T87</f>
        <v>3</v>
      </c>
      <c r="K35" s="59">
        <f>[1]RawData!T107</f>
        <v>3</v>
      </c>
      <c r="L35" s="59">
        <f>[1]RawData!T127</f>
        <v>2</v>
      </c>
      <c r="M35" s="69">
        <f>[1]RawData!T147</f>
        <v>4</v>
      </c>
      <c r="N35" s="60">
        <f t="shared" si="5"/>
        <v>4.8181818181818183</v>
      </c>
      <c r="O35" s="61">
        <f t="shared" si="4"/>
        <v>5</v>
      </c>
      <c r="P35" s="62"/>
    </row>
    <row r="36" spans="1:16">
      <c r="A36" s="111"/>
      <c r="B36" s="57" t="s">
        <v>14</v>
      </c>
      <c r="C36" s="58">
        <f>[1]RawData!T16</f>
        <v>4</v>
      </c>
      <c r="D36" s="58">
        <f>[1]RawData!T28</f>
        <v>7</v>
      </c>
      <c r="E36" s="58">
        <f>[1]RawData!U28</f>
        <v>8</v>
      </c>
      <c r="F36" s="59">
        <f>[1]RawData!T48</f>
        <v>9</v>
      </c>
      <c r="G36" s="59">
        <f>[1]RawData!U48</f>
        <v>2</v>
      </c>
      <c r="H36" s="58">
        <f>[1]RawData!T68</f>
        <v>6</v>
      </c>
      <c r="I36" s="58">
        <f>[1]RawData!U68</f>
        <v>3</v>
      </c>
      <c r="J36" s="59">
        <f>[1]RawData!T88</f>
        <v>7</v>
      </c>
      <c r="K36" s="59">
        <f>[1]RawData!T108</f>
        <v>5</v>
      </c>
      <c r="L36" s="59">
        <f>[1]RawData!T128</f>
        <v>7</v>
      </c>
      <c r="M36" s="69">
        <f>[1]RawData!T148</f>
        <v>5</v>
      </c>
      <c r="N36" s="60">
        <f t="shared" si="5"/>
        <v>5.7272727272727275</v>
      </c>
      <c r="O36" s="61">
        <f t="shared" si="4"/>
        <v>6</v>
      </c>
      <c r="P36" s="62"/>
    </row>
    <row r="37" spans="1:16">
      <c r="A37" s="111"/>
      <c r="B37" s="57" t="s">
        <v>15</v>
      </c>
      <c r="C37" s="58">
        <f>[1]RawData!T17</f>
        <v>5</v>
      </c>
      <c r="D37" s="58">
        <f>[1]RawData!T29</f>
        <v>4</v>
      </c>
      <c r="E37" s="58">
        <f>[1]RawData!U29</f>
        <v>2</v>
      </c>
      <c r="F37" s="59">
        <f>[1]RawData!T49</f>
        <v>2</v>
      </c>
      <c r="G37" s="59">
        <f>[1]RawData!U49</f>
        <v>8</v>
      </c>
      <c r="H37" s="58">
        <f>[1]RawData!T69</f>
        <v>7</v>
      </c>
      <c r="I37" s="58">
        <f>[1]RawData!U69</f>
        <v>8</v>
      </c>
      <c r="J37" s="59">
        <f>[1]RawData!T89</f>
        <v>6</v>
      </c>
      <c r="K37" s="59">
        <f>[1]RawData!T109</f>
        <v>5</v>
      </c>
      <c r="L37" s="59">
        <f>[1]RawData!T129</f>
        <v>6</v>
      </c>
      <c r="M37" s="69">
        <f>[1]RawData!T149</f>
        <v>7</v>
      </c>
      <c r="N37" s="60">
        <f t="shared" si="5"/>
        <v>5.4545454545454541</v>
      </c>
      <c r="O37" s="61">
        <f t="shared" si="4"/>
        <v>6</v>
      </c>
      <c r="P37" s="62"/>
    </row>
    <row r="38" spans="1:16">
      <c r="A38" s="111"/>
      <c r="B38" s="57" t="s">
        <v>12</v>
      </c>
      <c r="C38" s="58">
        <f>[1]RawData!T18</f>
        <v>3</v>
      </c>
      <c r="D38" s="58">
        <f>[1]RawData!T30</f>
        <v>4</v>
      </c>
      <c r="E38" s="58">
        <f>[1]RawData!U30</f>
        <v>5</v>
      </c>
      <c r="F38" s="59">
        <f>[1]RawData!T50</f>
        <v>4</v>
      </c>
      <c r="G38" s="59">
        <f>[1]RawData!U50</f>
        <v>2</v>
      </c>
      <c r="H38" s="58">
        <f>[1]RawData!T70</f>
        <v>8</v>
      </c>
      <c r="I38" s="58">
        <f>[1]RawData!U70</f>
        <v>8</v>
      </c>
      <c r="J38" s="59">
        <f>[1]RawData!T90</f>
        <v>8</v>
      </c>
      <c r="K38" s="59">
        <f>[1]RawData!T110</f>
        <v>9</v>
      </c>
      <c r="L38" s="59">
        <f>[1]RawData!T130</f>
        <v>7</v>
      </c>
      <c r="M38" s="69">
        <f>[1]RawData!T150</f>
        <v>8</v>
      </c>
      <c r="N38" s="60">
        <f t="shared" si="5"/>
        <v>6</v>
      </c>
      <c r="O38" s="61">
        <f t="shared" si="4"/>
        <v>6</v>
      </c>
      <c r="P38" s="62"/>
    </row>
    <row r="39" spans="1:16">
      <c r="A39" s="111"/>
      <c r="B39" s="57" t="s">
        <v>8</v>
      </c>
      <c r="C39" s="58">
        <f>[1]RawData!T19</f>
        <v>1</v>
      </c>
      <c r="D39" s="58">
        <f>[1]RawData!T31</f>
        <v>2</v>
      </c>
      <c r="E39" s="58">
        <f>[1]RawData!U31</f>
        <v>2</v>
      </c>
      <c r="F39" s="59">
        <f>[1]RawData!T51</f>
        <v>5</v>
      </c>
      <c r="G39" s="59">
        <f>[1]RawData!U51</f>
        <v>1</v>
      </c>
      <c r="H39" s="58">
        <f>[1]RawData!T71</f>
        <v>1</v>
      </c>
      <c r="I39" s="58">
        <f>[1]RawData!U71</f>
        <v>5</v>
      </c>
      <c r="J39" s="59">
        <f>[1]RawData!T91</f>
        <v>1</v>
      </c>
      <c r="K39" s="59">
        <f>[1]RawData!T111</f>
        <v>1</v>
      </c>
      <c r="L39" s="59">
        <f>[1]RawData!T131</f>
        <v>1</v>
      </c>
      <c r="M39" s="69">
        <f>[1]RawData!T151</f>
        <v>1</v>
      </c>
      <c r="N39" s="60">
        <f t="shared" si="5"/>
        <v>1.9090909090909092</v>
      </c>
      <c r="O39" s="61">
        <f t="shared" si="4"/>
        <v>2</v>
      </c>
      <c r="P39" s="62"/>
    </row>
    <row r="40" spans="1:16">
      <c r="A40" s="111"/>
      <c r="B40" s="57" t="s">
        <v>10</v>
      </c>
      <c r="C40" s="58">
        <f>[1]RawData!T20</f>
        <v>2</v>
      </c>
      <c r="D40" s="58">
        <f>[1]RawData!T32</f>
        <v>6</v>
      </c>
      <c r="E40" s="58">
        <f>[1]RawData!U32</f>
        <v>5</v>
      </c>
      <c r="F40" s="59">
        <f>[1]RawData!T52</f>
        <v>5</v>
      </c>
      <c r="G40" s="59">
        <f>[1]RawData!U52</f>
        <v>2</v>
      </c>
      <c r="H40" s="58">
        <f>[1]RawData!T72</f>
        <v>5</v>
      </c>
      <c r="I40" s="58">
        <f>[1]RawData!U72</f>
        <v>1</v>
      </c>
      <c r="J40" s="59">
        <f>[1]RawData!T92</f>
        <v>5</v>
      </c>
      <c r="K40" s="59">
        <f>[1]RawData!T112</f>
        <v>5</v>
      </c>
      <c r="L40" s="59">
        <f>[1]RawData!T132</f>
        <v>4</v>
      </c>
      <c r="M40" s="69">
        <f>[1]RawData!T152</f>
        <v>6</v>
      </c>
      <c r="N40" s="60">
        <f t="shared" si="5"/>
        <v>4.1818181818181817</v>
      </c>
      <c r="O40" s="61">
        <f t="shared" si="4"/>
        <v>5</v>
      </c>
      <c r="P40" s="62"/>
    </row>
    <row r="47" spans="1:16">
      <c r="A47" s="110" t="s">
        <v>24</v>
      </c>
      <c r="B47" s="110"/>
      <c r="C47" s="110" t="s">
        <v>52</v>
      </c>
      <c r="D47" s="110"/>
      <c r="E47" s="110" t="s">
        <v>63</v>
      </c>
      <c r="F47" s="110"/>
      <c r="G47" s="110" t="s">
        <v>71</v>
      </c>
      <c r="H47" s="110"/>
      <c r="I47" s="110" t="s">
        <v>72</v>
      </c>
      <c r="J47" s="110"/>
      <c r="K47" s="59"/>
      <c r="L47" s="59"/>
    </row>
    <row r="48" spans="1:16" ht="77.5">
      <c r="A48" s="109" t="s">
        <v>73</v>
      </c>
      <c r="B48" s="109"/>
      <c r="C48" s="68" t="s">
        <v>74</v>
      </c>
      <c r="D48" s="68" t="s">
        <v>75</v>
      </c>
      <c r="E48" s="54" t="s">
        <v>67</v>
      </c>
      <c r="F48" s="54" t="s">
        <v>69</v>
      </c>
      <c r="G48" s="68" t="s">
        <v>76</v>
      </c>
      <c r="H48" s="68" t="s">
        <v>3</v>
      </c>
      <c r="I48" s="68" t="s">
        <v>77</v>
      </c>
      <c r="J48" s="68" t="s">
        <v>3</v>
      </c>
      <c r="K48" s="55" t="s">
        <v>57</v>
      </c>
      <c r="L48" s="56" t="s">
        <v>58</v>
      </c>
    </row>
    <row r="49" spans="1:13">
      <c r="A49" s="111" t="s">
        <v>19</v>
      </c>
      <c r="B49" s="57" t="s">
        <v>16</v>
      </c>
      <c r="C49" s="58">
        <f>[1]RawData!AF4</f>
        <v>3</v>
      </c>
      <c r="D49" s="59">
        <f>[1]RawData!AF24</f>
        <v>3</v>
      </c>
      <c r="E49" s="59">
        <f>[1]RawData!AF47</f>
        <v>1</v>
      </c>
      <c r="F49" s="59">
        <f>[1]RawData!AF63</f>
        <v>3</v>
      </c>
      <c r="G49" s="59">
        <f>[1]RawData!AF83</f>
        <v>6</v>
      </c>
      <c r="H49" s="59">
        <f>[1]RawData!AG83</f>
        <v>1</v>
      </c>
      <c r="I49" s="70">
        <f>[1]RawData!AF103</f>
        <v>3</v>
      </c>
      <c r="J49" s="70">
        <f>[1]RawData!AG103</f>
        <v>5</v>
      </c>
      <c r="K49" s="60">
        <f t="shared" ref="K49:K55" si="6">SUM(C49:J49)/8</f>
        <v>3.125</v>
      </c>
      <c r="L49" s="61">
        <f t="shared" ref="L49:L65" si="7">ROUNDUP(K49,0)</f>
        <v>4</v>
      </c>
      <c r="M49" s="62"/>
    </row>
    <row r="50" spans="1:13">
      <c r="A50" s="111"/>
      <c r="B50" s="57" t="s">
        <v>14</v>
      </c>
      <c r="C50" s="58">
        <f>[1]RawData!AF5</f>
        <v>3</v>
      </c>
      <c r="D50" s="59">
        <f>[1]RawData!AF25</f>
        <v>6</v>
      </c>
      <c r="E50" s="59">
        <f>[1]RawData!AF49</f>
        <v>1</v>
      </c>
      <c r="F50" s="59">
        <f>[1]RawData!AF64</f>
        <v>7</v>
      </c>
      <c r="G50" s="59">
        <f>[1]RawData!AF84</f>
        <v>6</v>
      </c>
      <c r="H50" s="59">
        <f>[1]RawData!AG84</f>
        <v>1</v>
      </c>
      <c r="I50" s="70">
        <f>[1]RawData!AF104</f>
        <v>3</v>
      </c>
      <c r="J50" s="70">
        <f>[1]RawData!AG104</f>
        <v>3</v>
      </c>
      <c r="K50" s="60">
        <f t="shared" si="6"/>
        <v>3.75</v>
      </c>
      <c r="L50" s="61">
        <f t="shared" si="7"/>
        <v>4</v>
      </c>
      <c r="M50" s="62"/>
    </row>
    <row r="51" spans="1:13">
      <c r="A51" s="111"/>
      <c r="B51" s="57" t="s">
        <v>15</v>
      </c>
      <c r="C51" s="58">
        <f>[1]RawData!AF6</f>
        <v>3</v>
      </c>
      <c r="D51" s="59">
        <f>[1]RawData!AF26</f>
        <v>5</v>
      </c>
      <c r="E51" s="59">
        <f>[1]RawData!AF45</f>
        <v>3</v>
      </c>
      <c r="F51" s="59">
        <f>[1]RawData!AF65</f>
        <v>4</v>
      </c>
      <c r="G51" s="59">
        <f>[1]RawData!AF85</f>
        <v>2</v>
      </c>
      <c r="H51" s="59">
        <f>[1]RawData!AG85</f>
        <v>7</v>
      </c>
      <c r="I51" s="70">
        <f>[1]RawData!AF105</f>
        <v>3</v>
      </c>
      <c r="J51" s="70">
        <f>[1]RawData!AG105</f>
        <v>6</v>
      </c>
      <c r="K51" s="60">
        <f t="shared" si="6"/>
        <v>4.125</v>
      </c>
      <c r="L51" s="61">
        <f t="shared" si="7"/>
        <v>5</v>
      </c>
      <c r="M51" s="62"/>
    </row>
    <row r="52" spans="1:13">
      <c r="A52" s="111"/>
      <c r="B52" s="57" t="s">
        <v>12</v>
      </c>
      <c r="C52" s="58">
        <f>[1]RawData!AF7</f>
        <v>3</v>
      </c>
      <c r="D52" s="59">
        <f>[1]RawData!AF27</f>
        <v>7</v>
      </c>
      <c r="E52" s="59">
        <f>[1]RawData!AF43</f>
        <v>4</v>
      </c>
      <c r="F52" s="59">
        <f>[1]RawData!AF66</f>
        <v>6</v>
      </c>
      <c r="G52" s="59">
        <f>[1]RawData!AF86</f>
        <v>3</v>
      </c>
      <c r="H52" s="59">
        <f>[1]RawData!AG86</f>
        <v>4</v>
      </c>
      <c r="I52" s="70">
        <f>[1]RawData!AF106</f>
        <v>3</v>
      </c>
      <c r="J52" s="70">
        <f>[1]RawData!AG106</f>
        <v>7</v>
      </c>
      <c r="K52" s="60">
        <f t="shared" si="6"/>
        <v>4.625</v>
      </c>
      <c r="L52" s="61">
        <f t="shared" si="7"/>
        <v>5</v>
      </c>
      <c r="M52" s="62"/>
    </row>
    <row r="53" spans="1:13">
      <c r="A53" s="111"/>
      <c r="B53" s="57" t="s">
        <v>8</v>
      </c>
      <c r="C53" s="58">
        <f>[1]RawData!AF8</f>
        <v>1</v>
      </c>
      <c r="D53" s="59">
        <f>[1]RawData!AF28</f>
        <v>1</v>
      </c>
      <c r="E53" s="59">
        <f>[1]RawData!AF46</f>
        <v>5</v>
      </c>
      <c r="F53" s="59">
        <f>[1]RawData!AF67</f>
        <v>1</v>
      </c>
      <c r="G53" s="59">
        <f>[1]RawData!AF87</f>
        <v>1</v>
      </c>
      <c r="H53" s="59">
        <f>[1]RawData!AG87</f>
        <v>6</v>
      </c>
      <c r="I53" s="70">
        <f>[1]RawData!AF107</f>
        <v>1</v>
      </c>
      <c r="J53" s="70">
        <f>[1]RawData!AG107</f>
        <v>1</v>
      </c>
      <c r="K53" s="60">
        <f t="shared" si="6"/>
        <v>2.125</v>
      </c>
      <c r="L53" s="61">
        <f t="shared" si="7"/>
        <v>3</v>
      </c>
      <c r="M53" s="62"/>
    </row>
    <row r="54" spans="1:13">
      <c r="A54" s="111"/>
      <c r="B54" s="57" t="s">
        <v>10</v>
      </c>
      <c r="C54" s="58">
        <f>[1]RawData!AF9</f>
        <v>3</v>
      </c>
      <c r="D54" s="59">
        <f>[1]RawData!AF29</f>
        <v>4</v>
      </c>
      <c r="E54" s="59">
        <f>[1]RawData!AF48</f>
        <v>5</v>
      </c>
      <c r="F54" s="59">
        <f>[1]RawData!AF68</f>
        <v>5</v>
      </c>
      <c r="G54" s="59">
        <f>[1]RawData!AF88</f>
        <v>5</v>
      </c>
      <c r="H54" s="59">
        <f>[1]RawData!AG88</f>
        <v>1</v>
      </c>
      <c r="I54" s="70">
        <f>[1]RawData!AF108</f>
        <v>3</v>
      </c>
      <c r="J54" s="70">
        <f>[1]RawData!AG108</f>
        <v>1</v>
      </c>
      <c r="K54" s="60">
        <f t="shared" si="6"/>
        <v>3.375</v>
      </c>
      <c r="L54" s="61">
        <f t="shared" si="7"/>
        <v>4</v>
      </c>
      <c r="M54" s="62"/>
    </row>
    <row r="55" spans="1:13">
      <c r="A55" s="111"/>
      <c r="B55" s="57" t="s">
        <v>20</v>
      </c>
      <c r="C55" s="58">
        <f>[1]RawData!AF10</f>
        <v>1</v>
      </c>
      <c r="D55" s="59">
        <f>[1]RawData!AF30</f>
        <v>2</v>
      </c>
      <c r="E55" s="59">
        <f>[1]RawData!AF44</f>
        <v>7</v>
      </c>
      <c r="F55" s="59">
        <f>[1]RawData!AF69</f>
        <v>1</v>
      </c>
      <c r="G55" s="59">
        <f>[1]RawData!AF89</f>
        <v>4</v>
      </c>
      <c r="H55" s="59">
        <f>[1]RawData!AG89</f>
        <v>4</v>
      </c>
      <c r="I55" s="70">
        <f>[1]RawData!AF109</f>
        <v>2</v>
      </c>
      <c r="J55" s="70">
        <f>[1]RawData!AG109</f>
        <v>3</v>
      </c>
      <c r="K55" s="60">
        <f t="shared" si="6"/>
        <v>3</v>
      </c>
      <c r="L55" s="61">
        <f t="shared" si="7"/>
        <v>3</v>
      </c>
      <c r="M55" s="62"/>
    </row>
    <row r="56" spans="1:13">
      <c r="A56" s="63"/>
      <c r="B56" s="63"/>
      <c r="C56" s="58">
        <f>[1]RawData!AF11</f>
        <v>0</v>
      </c>
      <c r="D56" s="59">
        <f>[1]RawData!AF31</f>
        <v>0</v>
      </c>
      <c r="E56" s="59">
        <f>[1]RawData!AF50</f>
        <v>0</v>
      </c>
      <c r="F56" s="59">
        <f>[1]RawData!AF70</f>
        <v>0</v>
      </c>
      <c r="G56" s="59">
        <f>[1]RawData!AF90</f>
        <v>0</v>
      </c>
      <c r="H56" s="59">
        <f>[1]RawData!AG90</f>
        <v>0</v>
      </c>
      <c r="I56" s="70">
        <f>[1]RawData!AF110</f>
        <v>0</v>
      </c>
      <c r="J56" s="70">
        <f>[1]RawData!AG110</f>
        <v>0</v>
      </c>
      <c r="K56" s="66"/>
      <c r="L56" s="67">
        <f t="shared" si="7"/>
        <v>0</v>
      </c>
      <c r="M56" s="62"/>
    </row>
    <row r="57" spans="1:13">
      <c r="A57" s="111" t="s">
        <v>18</v>
      </c>
      <c r="B57" s="57" t="s">
        <v>9</v>
      </c>
      <c r="C57" s="58">
        <f>[1]RawData!AF12</f>
        <v>2</v>
      </c>
      <c r="D57" s="59">
        <f>[1]RawData!AF32</f>
        <v>2</v>
      </c>
      <c r="E57" s="59">
        <f>[1]RawData!AF51</f>
        <v>3</v>
      </c>
      <c r="F57" s="59">
        <f>[1]RawData!AF71</f>
        <v>5</v>
      </c>
      <c r="G57" s="59">
        <f>[1]RawData!AF91</f>
        <v>1</v>
      </c>
      <c r="H57" s="59">
        <f>[1]RawData!AG91</f>
        <v>3</v>
      </c>
      <c r="I57" s="70">
        <f>[1]RawData!AF111</f>
        <v>1</v>
      </c>
      <c r="J57" s="70">
        <f>[1]RawData!AG111</f>
        <v>1</v>
      </c>
      <c r="K57" s="60">
        <f t="shared" ref="K57:K65" si="8">SUM(C57:J57)/8</f>
        <v>2.25</v>
      </c>
      <c r="L57" s="61">
        <f t="shared" si="7"/>
        <v>3</v>
      </c>
      <c r="M57" s="62"/>
    </row>
    <row r="58" spans="1:13">
      <c r="A58" s="111"/>
      <c r="B58" s="57" t="s">
        <v>13</v>
      </c>
      <c r="C58" s="58">
        <f>[1]RawData!AF13</f>
        <v>2</v>
      </c>
      <c r="D58" s="59">
        <f>[1]RawData!AF33</f>
        <v>6</v>
      </c>
      <c r="E58" s="59">
        <f>[1]RawData!AF52</f>
        <v>9</v>
      </c>
      <c r="F58" s="59">
        <f>[1]RawData!AF72</f>
        <v>9</v>
      </c>
      <c r="G58" s="59">
        <f>[1]RawData!AF92</f>
        <v>6</v>
      </c>
      <c r="H58" s="59">
        <f>[1]RawData!AG92</f>
        <v>7</v>
      </c>
      <c r="I58" s="70">
        <f>[1]RawData!AF112</f>
        <v>5</v>
      </c>
      <c r="J58" s="70">
        <f>[1]RawData!AG112</f>
        <v>9</v>
      </c>
      <c r="K58" s="60">
        <f t="shared" si="8"/>
        <v>6.625</v>
      </c>
      <c r="L58" s="61">
        <f t="shared" si="7"/>
        <v>7</v>
      </c>
      <c r="M58" s="62"/>
    </row>
    <row r="59" spans="1:13">
      <c r="A59" s="111"/>
      <c r="B59" s="57" t="s">
        <v>11</v>
      </c>
      <c r="C59" s="58">
        <f>[1]RawData!AF14</f>
        <v>2</v>
      </c>
      <c r="D59" s="59">
        <f>[1]RawData!AF34</f>
        <v>1</v>
      </c>
      <c r="E59" s="59">
        <f>[1]RawData!AF53</f>
        <v>2</v>
      </c>
      <c r="F59" s="59">
        <f>[1]RawData!AF73</f>
        <v>2</v>
      </c>
      <c r="G59" s="59">
        <f>[1]RawData!AF93</f>
        <v>3</v>
      </c>
      <c r="H59" s="59">
        <f>[1]RawData!AG93</f>
        <v>3</v>
      </c>
      <c r="I59" s="70">
        <f>[1]RawData!AF113</f>
        <v>3</v>
      </c>
      <c r="J59" s="70">
        <f>[1]RawData!AG113</f>
        <v>3</v>
      </c>
      <c r="K59" s="60">
        <f t="shared" si="8"/>
        <v>2.375</v>
      </c>
      <c r="L59" s="61">
        <f t="shared" si="7"/>
        <v>3</v>
      </c>
      <c r="M59" s="62"/>
    </row>
    <row r="60" spans="1:13">
      <c r="A60" s="111"/>
      <c r="B60" s="57" t="s">
        <v>16</v>
      </c>
      <c r="C60" s="58">
        <f>[1]RawData!AF15</f>
        <v>2</v>
      </c>
      <c r="D60" s="59">
        <f>[1]RawData!AF35</f>
        <v>4</v>
      </c>
      <c r="E60" s="59">
        <f>[1]RawData!AF54</f>
        <v>3</v>
      </c>
      <c r="F60" s="59">
        <f>[1]RawData!AF74</f>
        <v>2</v>
      </c>
      <c r="G60" s="59">
        <f>[1]RawData!AF94</f>
        <v>8</v>
      </c>
      <c r="H60" s="59">
        <f>[1]RawData!AG94</f>
        <v>1</v>
      </c>
      <c r="I60" s="70">
        <f>[1]RawData!AF114</f>
        <v>5</v>
      </c>
      <c r="J60" s="70">
        <f>[1]RawData!AG114</f>
        <v>5</v>
      </c>
      <c r="K60" s="60">
        <f t="shared" si="8"/>
        <v>3.75</v>
      </c>
      <c r="L60" s="61">
        <f t="shared" si="7"/>
        <v>4</v>
      </c>
      <c r="M60" s="62"/>
    </row>
    <row r="61" spans="1:13">
      <c r="A61" s="111"/>
      <c r="B61" s="57" t="s">
        <v>14</v>
      </c>
      <c r="C61" s="58">
        <f>[1]RawData!AF16</f>
        <v>2</v>
      </c>
      <c r="D61" s="59">
        <f>[1]RawData!AF36</f>
        <v>6</v>
      </c>
      <c r="E61" s="59">
        <f>[1]RawData!AF55</f>
        <v>7</v>
      </c>
      <c r="F61" s="59">
        <f>[1]RawData!AF75</f>
        <v>7</v>
      </c>
      <c r="G61" s="59">
        <f>[1]RawData!AF95</f>
        <v>9</v>
      </c>
      <c r="H61" s="59">
        <f>[1]RawData!AG95</f>
        <v>1</v>
      </c>
      <c r="I61" s="70">
        <f>[1]RawData!AF115</f>
        <v>3</v>
      </c>
      <c r="J61" s="70">
        <f>[1]RawData!AG115</f>
        <v>5</v>
      </c>
      <c r="K61" s="60">
        <f t="shared" si="8"/>
        <v>5</v>
      </c>
      <c r="L61" s="61">
        <f t="shared" si="7"/>
        <v>5</v>
      </c>
      <c r="M61" s="62"/>
    </row>
    <row r="62" spans="1:13">
      <c r="A62" s="111"/>
      <c r="B62" s="57" t="s">
        <v>15</v>
      </c>
      <c r="C62" s="58">
        <f>[1]RawData!AF17</f>
        <v>2</v>
      </c>
      <c r="D62" s="59">
        <f>[1]RawData!AF37</f>
        <v>8</v>
      </c>
      <c r="E62" s="59">
        <f>[1]RawData!AF56</f>
        <v>6</v>
      </c>
      <c r="F62" s="59">
        <f>[1]RawData!AF76</f>
        <v>6</v>
      </c>
      <c r="G62" s="59">
        <f>[1]RawData!AF96</f>
        <v>4</v>
      </c>
      <c r="H62" s="59">
        <f>[1]RawData!AG96</f>
        <v>7</v>
      </c>
      <c r="I62" s="70">
        <f>[1]RawData!AF116</f>
        <v>5</v>
      </c>
      <c r="J62" s="70">
        <f>[1]RawData!AG116</f>
        <v>7</v>
      </c>
      <c r="K62" s="60">
        <f t="shared" si="8"/>
        <v>5.625</v>
      </c>
      <c r="L62" s="61">
        <f t="shared" si="7"/>
        <v>6</v>
      </c>
      <c r="M62" s="62"/>
    </row>
    <row r="63" spans="1:13">
      <c r="A63" s="111"/>
      <c r="B63" s="57" t="s">
        <v>12</v>
      </c>
      <c r="C63" s="58">
        <f>[1]RawData!AF18</f>
        <v>2</v>
      </c>
      <c r="D63" s="59">
        <f>[1]RawData!AF38</f>
        <v>9</v>
      </c>
      <c r="E63" s="59">
        <f>[1]RawData!AF57</f>
        <v>8</v>
      </c>
      <c r="F63" s="59">
        <f>[1]RawData!AF77</f>
        <v>7</v>
      </c>
      <c r="G63" s="59">
        <f>[1]RawData!AF97</f>
        <v>7</v>
      </c>
      <c r="H63" s="59">
        <f>[1]RawData!AG97</f>
        <v>6</v>
      </c>
      <c r="I63" s="70">
        <f>[1]RawData!AF117</f>
        <v>5</v>
      </c>
      <c r="J63" s="70">
        <f>[1]RawData!AG117</f>
        <v>7</v>
      </c>
      <c r="K63" s="60">
        <f t="shared" si="8"/>
        <v>6.375</v>
      </c>
      <c r="L63" s="61">
        <f t="shared" si="7"/>
        <v>7</v>
      </c>
      <c r="M63" s="62"/>
    </row>
    <row r="64" spans="1:13">
      <c r="A64" s="111"/>
      <c r="B64" s="57" t="s">
        <v>8</v>
      </c>
      <c r="C64" s="58">
        <f>[1]RawData!AF19</f>
        <v>1</v>
      </c>
      <c r="D64" s="59">
        <f>[1]RawData!AF39</f>
        <v>2</v>
      </c>
      <c r="E64" s="59">
        <f>[1]RawData!AF58</f>
        <v>1</v>
      </c>
      <c r="F64" s="59">
        <f>[1]RawData!AF78</f>
        <v>1</v>
      </c>
      <c r="G64" s="59">
        <f>[1]RawData!AF98</f>
        <v>2</v>
      </c>
      <c r="H64" s="59">
        <f>[1]RawData!AG98</f>
        <v>9</v>
      </c>
      <c r="I64" s="70">
        <f>[1]RawData!AF118</f>
        <v>2</v>
      </c>
      <c r="J64" s="70">
        <f>[1]RawData!AG118</f>
        <v>3</v>
      </c>
      <c r="K64" s="60">
        <f t="shared" si="8"/>
        <v>2.625</v>
      </c>
      <c r="L64" s="61">
        <f t="shared" si="7"/>
        <v>3</v>
      </c>
      <c r="M64" s="62"/>
    </row>
    <row r="65" spans="1:13">
      <c r="A65" s="111"/>
      <c r="B65" s="57" t="s">
        <v>10</v>
      </c>
      <c r="C65" s="58">
        <f>[1]RawData!AF20</f>
        <v>2</v>
      </c>
      <c r="D65" s="59">
        <f>[1]RawData!AF40</f>
        <v>4</v>
      </c>
      <c r="E65" s="59">
        <f>[1]RawData!AF59</f>
        <v>5</v>
      </c>
      <c r="F65" s="59">
        <f>[1]RawData!AF79</f>
        <v>4</v>
      </c>
      <c r="G65" s="59">
        <f>[1]RawData!AF99</f>
        <v>4</v>
      </c>
      <c r="H65" s="59">
        <f>[1]RawData!AG99</f>
        <v>3</v>
      </c>
      <c r="I65" s="70">
        <f>[1]RawData!AF119</f>
        <v>5</v>
      </c>
      <c r="J65" s="70">
        <f>[1]RawData!AG119</f>
        <v>1</v>
      </c>
      <c r="K65" s="60">
        <f t="shared" si="8"/>
        <v>3.5</v>
      </c>
      <c r="L65" s="61">
        <f t="shared" si="7"/>
        <v>4</v>
      </c>
      <c r="M65" s="62"/>
    </row>
    <row r="70" spans="1:13" ht="31.5" thickBot="1">
      <c r="A70" s="71" t="s">
        <v>78</v>
      </c>
      <c r="B70" s="71" t="s">
        <v>79</v>
      </c>
      <c r="C70" s="71" t="s">
        <v>21</v>
      </c>
      <c r="D70" s="71" t="s">
        <v>22</v>
      </c>
      <c r="E70" s="71" t="s">
        <v>24</v>
      </c>
      <c r="F70" s="72" t="s">
        <v>80</v>
      </c>
      <c r="G70" s="72" t="s">
        <v>81</v>
      </c>
      <c r="H70" s="72" t="s">
        <v>82</v>
      </c>
      <c r="I70" s="72" t="s">
        <v>83</v>
      </c>
    </row>
    <row r="71" spans="1:13" ht="20" customHeight="1" thickTop="1">
      <c r="A71" s="112" t="s">
        <v>19</v>
      </c>
      <c r="B71" s="73" t="s">
        <v>16</v>
      </c>
      <c r="C71" s="74">
        <f t="shared" ref="C71:C77" si="9">M3</f>
        <v>7</v>
      </c>
      <c r="D71" s="74">
        <f t="shared" ref="D71:D77" si="10">O24</f>
        <v>4</v>
      </c>
      <c r="E71" s="74">
        <f t="shared" ref="E71:E77" si="11">L49</f>
        <v>4</v>
      </c>
      <c r="F71" s="75" t="s">
        <v>84</v>
      </c>
      <c r="G71" s="76" t="s">
        <v>85</v>
      </c>
      <c r="H71" s="77" t="s">
        <v>86</v>
      </c>
      <c r="I71" s="77" t="s">
        <v>87</v>
      </c>
    </row>
    <row r="72" spans="1:13" ht="20" customHeight="1">
      <c r="A72" s="112"/>
      <c r="B72" s="78" t="s">
        <v>14</v>
      </c>
      <c r="C72" s="79">
        <f t="shared" si="9"/>
        <v>4</v>
      </c>
      <c r="D72" s="79">
        <f t="shared" si="10"/>
        <v>5</v>
      </c>
      <c r="E72" s="79">
        <f t="shared" si="11"/>
        <v>4</v>
      </c>
      <c r="F72" s="80" t="s">
        <v>84</v>
      </c>
      <c r="G72" s="81" t="s">
        <v>88</v>
      </c>
      <c r="H72" s="81" t="s">
        <v>86</v>
      </c>
      <c r="I72" s="81" t="s">
        <v>87</v>
      </c>
    </row>
    <row r="73" spans="1:13" ht="20" customHeight="1">
      <c r="A73" s="112"/>
      <c r="B73" s="78" t="s">
        <v>15</v>
      </c>
      <c r="C73" s="79">
        <f t="shared" si="9"/>
        <v>5</v>
      </c>
      <c r="D73" s="79">
        <f t="shared" si="10"/>
        <v>4</v>
      </c>
      <c r="E73" s="79">
        <f t="shared" si="11"/>
        <v>5</v>
      </c>
      <c r="F73" s="80" t="s">
        <v>89</v>
      </c>
      <c r="G73" s="82" t="s">
        <v>85</v>
      </c>
      <c r="H73" s="81" t="s">
        <v>90</v>
      </c>
      <c r="I73" s="81" t="s">
        <v>87</v>
      </c>
    </row>
    <row r="74" spans="1:13" ht="20" customHeight="1">
      <c r="A74" s="112"/>
      <c r="B74" s="78" t="s">
        <v>12</v>
      </c>
      <c r="C74" s="79">
        <f t="shared" si="9"/>
        <v>4</v>
      </c>
      <c r="D74" s="79">
        <f t="shared" si="10"/>
        <v>5</v>
      </c>
      <c r="E74" s="79">
        <f t="shared" si="11"/>
        <v>5</v>
      </c>
      <c r="F74" s="80" t="s">
        <v>89</v>
      </c>
      <c r="G74" s="81" t="s">
        <v>88</v>
      </c>
      <c r="H74" s="81" t="s">
        <v>90</v>
      </c>
      <c r="I74" s="81" t="s">
        <v>87</v>
      </c>
    </row>
    <row r="75" spans="1:13" ht="20" customHeight="1">
      <c r="A75" s="112"/>
      <c r="B75" s="78" t="s">
        <v>8</v>
      </c>
      <c r="C75" s="79">
        <f t="shared" si="9"/>
        <v>3</v>
      </c>
      <c r="D75" s="79">
        <f t="shared" si="10"/>
        <v>2</v>
      </c>
      <c r="E75" s="79">
        <f t="shared" si="11"/>
        <v>3</v>
      </c>
      <c r="F75" s="80" t="s">
        <v>91</v>
      </c>
      <c r="G75" s="82" t="s">
        <v>85</v>
      </c>
      <c r="H75" s="81" t="s">
        <v>92</v>
      </c>
      <c r="I75" s="81" t="s">
        <v>87</v>
      </c>
    </row>
    <row r="76" spans="1:13" ht="20" customHeight="1">
      <c r="A76" s="112"/>
      <c r="B76" s="78" t="s">
        <v>10</v>
      </c>
      <c r="C76" s="79">
        <f t="shared" si="9"/>
        <v>5</v>
      </c>
      <c r="D76" s="79">
        <f t="shared" si="10"/>
        <v>6</v>
      </c>
      <c r="E76" s="79">
        <f t="shared" si="11"/>
        <v>4</v>
      </c>
      <c r="F76" s="80" t="s">
        <v>91</v>
      </c>
      <c r="G76" s="82" t="s">
        <v>85</v>
      </c>
      <c r="H76" s="81" t="s">
        <v>86</v>
      </c>
      <c r="I76" s="81" t="s">
        <v>87</v>
      </c>
    </row>
    <row r="77" spans="1:13" ht="20" customHeight="1" thickBot="1">
      <c r="A77" s="113"/>
      <c r="B77" s="83" t="s">
        <v>20</v>
      </c>
      <c r="C77" s="84">
        <f t="shared" si="9"/>
        <v>2</v>
      </c>
      <c r="D77" s="84">
        <f t="shared" si="10"/>
        <v>3</v>
      </c>
      <c r="E77" s="84">
        <f t="shared" si="11"/>
        <v>3</v>
      </c>
      <c r="F77" s="85" t="s">
        <v>93</v>
      </c>
      <c r="G77" s="86" t="s">
        <v>85</v>
      </c>
      <c r="H77" s="87" t="s">
        <v>86</v>
      </c>
      <c r="I77" s="87" t="s">
        <v>87</v>
      </c>
    </row>
    <row r="78" spans="1:13" ht="20" customHeight="1" thickTop="1">
      <c r="A78" s="114" t="s">
        <v>18</v>
      </c>
      <c r="B78" s="73" t="s">
        <v>9</v>
      </c>
      <c r="C78" s="74">
        <f t="shared" ref="C78:C86" si="12">M11</f>
        <v>3</v>
      </c>
      <c r="D78" s="74">
        <f t="shared" ref="D78:D86" si="13">O32</f>
        <v>3</v>
      </c>
      <c r="E78" s="74">
        <f t="shared" ref="E78:E86" si="14">L57</f>
        <v>3</v>
      </c>
      <c r="F78" s="80" t="s">
        <v>94</v>
      </c>
      <c r="G78" s="81" t="s">
        <v>95</v>
      </c>
      <c r="H78" s="81" t="s">
        <v>90</v>
      </c>
      <c r="I78" s="81" t="s">
        <v>96</v>
      </c>
    </row>
    <row r="79" spans="1:13" ht="20" customHeight="1">
      <c r="A79" s="112"/>
      <c r="B79" s="78" t="s">
        <v>13</v>
      </c>
      <c r="C79" s="79">
        <f t="shared" si="12"/>
        <v>6</v>
      </c>
      <c r="D79" s="79">
        <f t="shared" si="13"/>
        <v>7</v>
      </c>
      <c r="E79" s="79">
        <f t="shared" si="14"/>
        <v>7</v>
      </c>
      <c r="F79" s="80" t="s">
        <v>97</v>
      </c>
      <c r="G79" s="82" t="s">
        <v>85</v>
      </c>
      <c r="H79" s="81" t="s">
        <v>86</v>
      </c>
      <c r="I79" s="81" t="s">
        <v>87</v>
      </c>
    </row>
    <row r="80" spans="1:13" ht="20" customHeight="1">
      <c r="A80" s="112"/>
      <c r="B80" s="78" t="s">
        <v>11</v>
      </c>
      <c r="C80" s="79">
        <f t="shared" si="12"/>
        <v>5</v>
      </c>
      <c r="D80" s="79">
        <f t="shared" si="13"/>
        <v>5</v>
      </c>
      <c r="E80" s="79">
        <f t="shared" si="14"/>
        <v>3</v>
      </c>
      <c r="F80" s="80" t="s">
        <v>94</v>
      </c>
      <c r="G80" s="82" t="s">
        <v>85</v>
      </c>
      <c r="H80" s="81" t="s">
        <v>90</v>
      </c>
      <c r="I80" s="81" t="s">
        <v>87</v>
      </c>
    </row>
    <row r="81" spans="1:9" ht="20" customHeight="1">
      <c r="A81" s="112"/>
      <c r="B81" s="78" t="s">
        <v>16</v>
      </c>
      <c r="C81" s="79">
        <f t="shared" si="12"/>
        <v>6</v>
      </c>
      <c r="D81" s="79">
        <f t="shared" si="13"/>
        <v>5</v>
      </c>
      <c r="E81" s="79">
        <f t="shared" si="14"/>
        <v>4</v>
      </c>
      <c r="F81" s="80" t="s">
        <v>84</v>
      </c>
      <c r="G81" s="82" t="s">
        <v>85</v>
      </c>
      <c r="H81" s="81" t="s">
        <v>86</v>
      </c>
      <c r="I81" s="81" t="s">
        <v>87</v>
      </c>
    </row>
    <row r="82" spans="1:9" ht="20" customHeight="1">
      <c r="A82" s="112"/>
      <c r="B82" s="78" t="s">
        <v>14</v>
      </c>
      <c r="C82" s="79">
        <f t="shared" si="12"/>
        <v>4</v>
      </c>
      <c r="D82" s="79">
        <f t="shared" si="13"/>
        <v>6</v>
      </c>
      <c r="E82" s="79">
        <f t="shared" si="14"/>
        <v>5</v>
      </c>
      <c r="F82" s="80" t="s">
        <v>84</v>
      </c>
      <c r="G82" s="82" t="s">
        <v>88</v>
      </c>
      <c r="H82" s="81" t="s">
        <v>86</v>
      </c>
      <c r="I82" s="81" t="s">
        <v>87</v>
      </c>
    </row>
    <row r="83" spans="1:9" ht="20" customHeight="1">
      <c r="A83" s="112"/>
      <c r="B83" s="78" t="s">
        <v>15</v>
      </c>
      <c r="C83" s="79">
        <f t="shared" si="12"/>
        <v>6</v>
      </c>
      <c r="D83" s="79">
        <f t="shared" si="13"/>
        <v>6</v>
      </c>
      <c r="E83" s="79">
        <f t="shared" si="14"/>
        <v>6</v>
      </c>
      <c r="F83" s="80" t="s">
        <v>89</v>
      </c>
      <c r="G83" s="82" t="s">
        <v>85</v>
      </c>
      <c r="H83" s="81" t="s">
        <v>90</v>
      </c>
      <c r="I83" s="81" t="s">
        <v>87</v>
      </c>
    </row>
    <row r="84" spans="1:9" ht="20" customHeight="1">
      <c r="A84" s="112"/>
      <c r="B84" s="78" t="s">
        <v>12</v>
      </c>
      <c r="C84" s="79">
        <f t="shared" si="12"/>
        <v>6</v>
      </c>
      <c r="D84" s="79">
        <f t="shared" si="13"/>
        <v>6</v>
      </c>
      <c r="E84" s="79">
        <f t="shared" si="14"/>
        <v>7</v>
      </c>
      <c r="F84" s="80" t="s">
        <v>89</v>
      </c>
      <c r="G84" s="82" t="s">
        <v>88</v>
      </c>
      <c r="H84" s="81" t="s">
        <v>90</v>
      </c>
      <c r="I84" s="81" t="s">
        <v>87</v>
      </c>
    </row>
    <row r="85" spans="1:9" ht="20" customHeight="1">
      <c r="A85" s="112"/>
      <c r="B85" s="78" t="s">
        <v>8</v>
      </c>
      <c r="C85" s="79">
        <f t="shared" si="12"/>
        <v>2</v>
      </c>
      <c r="D85" s="79">
        <f t="shared" si="13"/>
        <v>2</v>
      </c>
      <c r="E85" s="79">
        <f t="shared" si="14"/>
        <v>3</v>
      </c>
      <c r="F85" s="80" t="s">
        <v>91</v>
      </c>
      <c r="G85" s="82" t="s">
        <v>85</v>
      </c>
      <c r="H85" s="81" t="s">
        <v>92</v>
      </c>
      <c r="I85" s="81" t="s">
        <v>87</v>
      </c>
    </row>
    <row r="86" spans="1:9" ht="20" customHeight="1" thickBot="1">
      <c r="A86" s="113"/>
      <c r="B86" s="83" t="s">
        <v>10</v>
      </c>
      <c r="C86" s="84">
        <f t="shared" si="12"/>
        <v>3</v>
      </c>
      <c r="D86" s="84">
        <f t="shared" si="13"/>
        <v>5</v>
      </c>
      <c r="E86" s="84">
        <f t="shared" si="14"/>
        <v>4</v>
      </c>
      <c r="F86" s="85" t="s">
        <v>91</v>
      </c>
      <c r="G86" s="86" t="s">
        <v>85</v>
      </c>
      <c r="H86" s="88" t="s">
        <v>86</v>
      </c>
      <c r="I86" s="88" t="s">
        <v>87</v>
      </c>
    </row>
    <row r="87" spans="1:9" ht="20" customHeight="1" thickTop="1">
      <c r="B87" s="89"/>
      <c r="G87" s="80"/>
    </row>
    <row r="88" spans="1:9" ht="20" customHeight="1"/>
    <row r="89" spans="1:9">
      <c r="A89" s="90"/>
    </row>
  </sheetData>
  <mergeCells count="27">
    <mergeCell ref="A48:B48"/>
    <mergeCell ref="A49:A55"/>
    <mergeCell ref="A57:A65"/>
    <mergeCell ref="A71:A77"/>
    <mergeCell ref="A78:A86"/>
    <mergeCell ref="L22:M22"/>
    <mergeCell ref="A23:B23"/>
    <mergeCell ref="A24:A30"/>
    <mergeCell ref="A32:A40"/>
    <mergeCell ref="H22:I22"/>
    <mergeCell ref="A47:B47"/>
    <mergeCell ref="C47:D47"/>
    <mergeCell ref="E47:F47"/>
    <mergeCell ref="G47:H47"/>
    <mergeCell ref="I47:J47"/>
    <mergeCell ref="J1:K1"/>
    <mergeCell ref="A3:A9"/>
    <mergeCell ref="A11:A19"/>
    <mergeCell ref="A22:B22"/>
    <mergeCell ref="D22:E22"/>
    <mergeCell ref="F22:G22"/>
    <mergeCell ref="J22:K22"/>
    <mergeCell ref="A2:B2"/>
    <mergeCell ref="A1:B1"/>
    <mergeCell ref="D1:E1"/>
    <mergeCell ref="F1:G1"/>
    <mergeCell ref="H1:I1"/>
  </mergeCells>
  <conditionalFormatting sqref="C71:E86">
    <cfRule type="dataBar" priority="1">
      <dataBar>
        <cfvo type="min"/>
        <cfvo type="max"/>
        <color theme="2" tint="-9.9978637043366805E-2"/>
      </dataBar>
      <extLst>
        <ext xmlns:x14="http://schemas.microsoft.com/office/spreadsheetml/2009/9/main" uri="{B025F937-C7B1-47D3-B67F-A62EFF666E3E}">
          <x14:id>{2B7BC38D-69B3-47EF-82D3-0C9C7DE72775}</x14:id>
        </ext>
      </extLst>
    </cfRule>
    <cfRule type="dataBar" priority="21">
      <dataBar>
        <cfvo type="min"/>
        <cfvo type="max"/>
        <color theme="2" tint="-9.9978637043366805E-2"/>
      </dataBar>
      <extLst>
        <ext xmlns:x14="http://schemas.microsoft.com/office/spreadsheetml/2009/9/main" uri="{B025F937-C7B1-47D3-B67F-A62EFF666E3E}">
          <x14:id>{C424FFBA-C728-4E1D-BE16-F55666862297}</x14:id>
        </ext>
      </extLst>
    </cfRule>
    <cfRule type="dataBar" priority="22">
      <dataBar>
        <cfvo type="min"/>
        <cfvo type="max"/>
        <color theme="2" tint="-0.499984740745262"/>
      </dataBar>
      <extLst>
        <ext xmlns:x14="http://schemas.microsoft.com/office/spreadsheetml/2009/9/main" uri="{B025F937-C7B1-47D3-B67F-A62EFF666E3E}">
          <x14:id>{79C62F9E-8B8A-4BCA-ABE0-FFED388D0AFF}</x14:id>
        </ext>
      </extLst>
    </cfRule>
    <cfRule type="dataBar" priority="2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{0F5D50D7-9358-4ED0-9BCF-CB40E32FE52C}</x14:id>
        </ext>
      </extLst>
    </cfRule>
  </conditionalFormatting>
  <conditionalFormatting sqref="C71:E86">
    <cfRule type="dataBar" priority="20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{4EA33AA8-5CDC-40C8-BE4D-EC798B9390AF}</x14:id>
        </ext>
      </extLst>
    </cfRule>
  </conditionalFormatting>
  <conditionalFormatting sqref="B78:B87">
    <cfRule type="dataBar" priority="19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{353EFA34-EB1C-4E2D-9D3C-9AB465D0670C}</x14:id>
        </ext>
      </extLst>
    </cfRule>
  </conditionalFormatting>
  <conditionalFormatting sqref="K71:K77">
    <cfRule type="dataBar" priority="1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{216ADC1E-0963-4D73-8720-5C6CBF871BEA}</x14:id>
        </ext>
      </extLst>
    </cfRule>
  </conditionalFormatting>
  <conditionalFormatting sqref="C71:E86">
    <cfRule type="dataBar" priority="24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{C7736515-3C26-44E0-A6CE-0BA07D20A594}</x14:id>
        </ext>
      </extLst>
    </cfRule>
  </conditionalFormatting>
  <conditionalFormatting sqref="H71:I71 F71 F72:I77">
    <cfRule type="dataBar" priority="17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{D59D7CA0-4956-4174-BE98-BB8B3CE3BA15}</x14:id>
        </ext>
      </extLst>
    </cfRule>
  </conditionalFormatting>
  <conditionalFormatting sqref="F78:I78 F80 H79:I85 G86:I86">
    <cfRule type="dataBar" priority="16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{F965BCD9-5BF9-440E-ACF0-4CA0CF51D565}</x14:id>
        </ext>
      </extLst>
    </cfRule>
  </conditionalFormatting>
  <conditionalFormatting sqref="G71">
    <cfRule type="dataBar" priority="12">
      <dataBar>
        <cfvo type="min"/>
        <cfvo type="max"/>
        <color theme="2" tint="-9.9978637043366805E-2"/>
      </dataBar>
      <extLst>
        <ext xmlns:x14="http://schemas.microsoft.com/office/spreadsheetml/2009/9/main" uri="{B025F937-C7B1-47D3-B67F-A62EFF666E3E}">
          <x14:id>{61F494E1-F60B-4359-BBA1-CD5465B97CB1}</x14:id>
        </ext>
      </extLst>
    </cfRule>
    <cfRule type="dataBar" priority="13">
      <dataBar>
        <cfvo type="min"/>
        <cfvo type="max"/>
        <color theme="2" tint="-0.499984740745262"/>
      </dataBar>
      <extLst>
        <ext xmlns:x14="http://schemas.microsoft.com/office/spreadsheetml/2009/9/main" uri="{B025F937-C7B1-47D3-B67F-A62EFF666E3E}">
          <x14:id>{DFEE368D-6E77-4275-8A5F-228F7C9C4CDB}</x14:id>
        </ext>
      </extLst>
    </cfRule>
    <cfRule type="dataBar" priority="1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{1A09CE6B-4118-478C-9DA1-76A85654D05D}</x14:id>
        </ext>
      </extLst>
    </cfRule>
  </conditionalFormatting>
  <conditionalFormatting sqref="G71">
    <cfRule type="dataBar" priority="11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{91D4BB82-D64B-4CFE-A632-47074DC0D56A}</x14:id>
        </ext>
      </extLst>
    </cfRule>
  </conditionalFormatting>
  <conditionalFormatting sqref="G71">
    <cfRule type="dataBar" priority="15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{E91B3C0E-5AB8-4BC6-B96B-862E0EA3AFEA}</x14:id>
        </ext>
      </extLst>
    </cfRule>
  </conditionalFormatting>
  <conditionalFormatting sqref="G79:G80">
    <cfRule type="dataBar" priority="10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{E6F7153C-996E-41F8-B3AD-0F7716B02721}</x14:id>
        </ext>
      </extLst>
    </cfRule>
  </conditionalFormatting>
  <conditionalFormatting sqref="G81:G82">
    <cfRule type="dataBar" priority="9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{ADE465EC-DDB3-49F3-BEB5-8E8E201E0D31}</x14:id>
        </ext>
      </extLst>
    </cfRule>
  </conditionalFormatting>
  <conditionalFormatting sqref="G83:G84">
    <cfRule type="dataBar" priority="8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{96FA136A-30B1-49D2-94CD-EC92D6F4DBFF}</x14:id>
        </ext>
      </extLst>
    </cfRule>
  </conditionalFormatting>
  <conditionalFormatting sqref="G85">
    <cfRule type="dataBar" priority="7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{B726ADCE-4FC9-4286-95DE-F12ABC721CB5}</x14:id>
        </ext>
      </extLst>
    </cfRule>
  </conditionalFormatting>
  <conditionalFormatting sqref="F79">
    <cfRule type="dataBar" priority="6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{DF95C368-D373-444D-A4E1-A100AEC0AB7D}</x14:id>
        </ext>
      </extLst>
    </cfRule>
  </conditionalFormatting>
  <conditionalFormatting sqref="F81">
    <cfRule type="dataBar" priority="5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{7E6AACC8-68E2-4DDE-B890-DAAEEC09D5EB}</x14:id>
        </ext>
      </extLst>
    </cfRule>
  </conditionalFormatting>
  <conditionalFormatting sqref="F82">
    <cfRule type="dataBar" priority="4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{BF4813FA-6BD9-4E91-9E08-CCC9786A3ABD}</x14:id>
        </ext>
      </extLst>
    </cfRule>
  </conditionalFormatting>
  <conditionalFormatting sqref="F83:F84 F86">
    <cfRule type="dataBar" priority="3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{24C5B2EB-F9C6-4B0F-B394-FED20BD4A2DA}</x14:id>
        </ext>
      </extLst>
    </cfRule>
  </conditionalFormatting>
  <conditionalFormatting sqref="F85">
    <cfRule type="dataBar" priority="2">
      <dataBar showValue="0">
        <cfvo type="min"/>
        <cfvo type="max"/>
        <color theme="2" tint="-0.249977111117893"/>
      </dataBar>
      <extLst>
        <ext xmlns:x14="http://schemas.microsoft.com/office/spreadsheetml/2009/9/main" uri="{B025F937-C7B1-47D3-B67F-A62EFF666E3E}">
          <x14:id>{95AFC4F9-6EC5-4D11-A6F4-82C0C0B39FBB}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3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7BC38D-69B3-47EF-82D3-0C9C7DE7277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424FFBA-C728-4E1D-BE16-F5566686229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79C62F9E-8B8A-4BCA-ABE0-FFED388D0A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0F5D50D7-9358-4ED0-9BCF-CB40E32FE5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C71:E86</xm:sqref>
        </x14:conditionalFormatting>
        <x14:conditionalFormatting xmlns:xm="http://schemas.microsoft.com/office/excel/2006/main">
          <x14:cfRule type="dataBar" id="{4EA33AA8-5CDC-40C8-BE4D-EC798B9390A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C71:E86</xm:sqref>
        </x14:conditionalFormatting>
        <x14:conditionalFormatting xmlns:xm="http://schemas.microsoft.com/office/excel/2006/main">
          <x14:cfRule type="dataBar" id="{353EFA34-EB1C-4E2D-9D3C-9AB465D0670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B78:B87</xm:sqref>
        </x14:conditionalFormatting>
        <x14:conditionalFormatting xmlns:xm="http://schemas.microsoft.com/office/excel/2006/main">
          <x14:cfRule type="dataBar" id="{216ADC1E-0963-4D73-8720-5C6CBF871BEA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K71:K77</xm:sqref>
        </x14:conditionalFormatting>
        <x14:conditionalFormatting xmlns:xm="http://schemas.microsoft.com/office/excel/2006/main">
          <x14:cfRule type="dataBar" id="{C7736515-3C26-44E0-A6CE-0BA07D20A59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C71:E86</xm:sqref>
        </x14:conditionalFormatting>
        <x14:conditionalFormatting xmlns:xm="http://schemas.microsoft.com/office/excel/2006/main">
          <x14:cfRule type="dataBar" id="{D59D7CA0-4956-4174-BE98-BB8B3CE3BA1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H71:I71 F71 F72:I77</xm:sqref>
        </x14:conditionalFormatting>
        <x14:conditionalFormatting xmlns:xm="http://schemas.microsoft.com/office/excel/2006/main">
          <x14:cfRule type="dataBar" id="{F965BCD9-5BF9-440E-ACF0-4CA0CF51D56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F78:I78 F80 H79:I85 G86:I86</xm:sqref>
        </x14:conditionalFormatting>
        <x14:conditionalFormatting xmlns:xm="http://schemas.microsoft.com/office/excel/2006/main">
          <x14:cfRule type="dataBar" id="{61F494E1-F60B-4359-BBA1-CD5465B97CB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FEE368D-6E77-4275-8A5F-228F7C9C4C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1A09CE6B-4118-478C-9DA1-76A85654D05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G71</xm:sqref>
        </x14:conditionalFormatting>
        <x14:conditionalFormatting xmlns:xm="http://schemas.microsoft.com/office/excel/2006/main">
          <x14:cfRule type="dataBar" id="{91D4BB82-D64B-4CFE-A632-47074DC0D56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G71</xm:sqref>
        </x14:conditionalFormatting>
        <x14:conditionalFormatting xmlns:xm="http://schemas.microsoft.com/office/excel/2006/main">
          <x14:cfRule type="dataBar" id="{E91B3C0E-5AB8-4BC6-B96B-862E0EA3AF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G71</xm:sqref>
        </x14:conditionalFormatting>
        <x14:conditionalFormatting xmlns:xm="http://schemas.microsoft.com/office/excel/2006/main">
          <x14:cfRule type="dataBar" id="{E6F7153C-996E-41F8-B3AD-0F7716B0272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G79:G80</xm:sqref>
        </x14:conditionalFormatting>
        <x14:conditionalFormatting xmlns:xm="http://schemas.microsoft.com/office/excel/2006/main">
          <x14:cfRule type="dataBar" id="{ADE465EC-DDB3-49F3-BEB5-8E8E201E0D3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G81:G82</xm:sqref>
        </x14:conditionalFormatting>
        <x14:conditionalFormatting xmlns:xm="http://schemas.microsoft.com/office/excel/2006/main">
          <x14:cfRule type="dataBar" id="{96FA136A-30B1-49D2-94CD-EC92D6F4DB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G83:G84</xm:sqref>
        </x14:conditionalFormatting>
        <x14:conditionalFormatting xmlns:xm="http://schemas.microsoft.com/office/excel/2006/main">
          <x14:cfRule type="dataBar" id="{B726ADCE-4FC9-4286-95DE-F12ABC721CB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G85</xm:sqref>
        </x14:conditionalFormatting>
        <x14:conditionalFormatting xmlns:xm="http://schemas.microsoft.com/office/excel/2006/main">
          <x14:cfRule type="dataBar" id="{DF95C368-D373-444D-A4E1-A100AEC0AB7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F79</xm:sqref>
        </x14:conditionalFormatting>
        <x14:conditionalFormatting xmlns:xm="http://schemas.microsoft.com/office/excel/2006/main">
          <x14:cfRule type="dataBar" id="{7E6AACC8-68E2-4DDE-B890-DAAEEC09D5E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F81</xm:sqref>
        </x14:conditionalFormatting>
        <x14:conditionalFormatting xmlns:xm="http://schemas.microsoft.com/office/excel/2006/main">
          <x14:cfRule type="dataBar" id="{BF4813FA-6BD9-4E91-9E08-CCC9786A3AB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F82</xm:sqref>
        </x14:conditionalFormatting>
        <x14:conditionalFormatting xmlns:xm="http://schemas.microsoft.com/office/excel/2006/main">
          <x14:cfRule type="dataBar" id="{24C5B2EB-F9C6-4B0F-B394-FED20BD4A2D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F83:F84 F86</xm:sqref>
        </x14:conditionalFormatting>
        <x14:conditionalFormatting xmlns:xm="http://schemas.microsoft.com/office/excel/2006/main">
          <x14:cfRule type="dataBar" id="{95AFC4F9-6EC5-4D11-A6F4-82C0C0B39FB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F85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RawData</vt:lpstr>
      <vt:lpstr>Rank summary values</vt:lpstr>
      <vt:lpstr>'Rank summary values'!Zone_d_impression</vt:lpstr>
      <vt:lpstr>RawData!Zone_d_impression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Encarnita Mariotti-Ferrandiz</cp:lastModifiedBy>
  <cp:lastPrinted>2020-05-03T16:40:47Z</cp:lastPrinted>
  <dcterms:created xsi:type="dcterms:W3CDTF">2020-04-27T12:17:58Z</dcterms:created>
  <dcterms:modified xsi:type="dcterms:W3CDTF">2020-07-29T17:39:42Z</dcterms:modified>
</cp:coreProperties>
</file>