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8.xml" ContentType="application/vnd.openxmlformats-officedocument.spreadsheetml.worksheet+xml"/>
  <Override PartName="/xl/worksheets/sheet7.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1 E.coli accuracy" sheetId="1" state="visible" r:id="rId2"/>
    <sheet name="2 Zymo Mappings" sheetId="2" state="visible" r:id="rId3"/>
    <sheet name="3 Yeast Enrichment" sheetId="3" state="visible" r:id="rId4"/>
    <sheet name="4 Cancer Genes" sheetId="4" state="visible" r:id="rId5"/>
    <sheet name="5 Masking Results" sheetId="5" state="visible" r:id="rId6"/>
    <sheet name="6 Structural Variants" sheetId="6" state="visible" r:id="rId7"/>
    <sheet name="7 Simulator Accuracy" sheetId="7" state="visible" r:id="rId8"/>
    <sheet name="8 Simulator Experiments" sheetId="8"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<sst xmlns="http://schemas.openxmlformats.org/spreadsheetml/2006/main" count="912" uniqueCount="461">
  <si>
    <r>
      <rPr>
        <b val="true"/>
        <sz val="10"/>
        <rFont val="Arial"/>
        <family val="0"/>
        <charset val="1"/>
      </rPr>
      <t xml:space="preserve">Supplementary Table 1:</t>
    </r>
    <r>
      <rPr>
        <sz val="10"/>
        <color rgb="FF000000"/>
        <rFont val="Arial"/>
        <family val="0"/>
        <charset val="1"/>
      </rPr>
      <t xml:space="preserve"> Confusion matrix comparing the accuracy of the UNCALLED mapping 100,000 </t>
    </r>
    <r>
      <rPr>
        <i val="true"/>
        <sz val="10"/>
        <rFont val="Arial"/>
        <family val="0"/>
        <charset val="1"/>
      </rPr>
      <t xml:space="preserve">E. coli</t>
    </r>
    <r>
      <rPr>
        <sz val="10"/>
        <color rgb="FF000000"/>
        <rFont val="Arial"/>
        <family val="0"/>
        <charset val="1"/>
      </rPr>
      <t xml:space="preserve"> reads to the </t>
    </r>
    <r>
      <rPr>
        <i val="true"/>
        <sz val="10"/>
        <rFont val="Arial"/>
        <family val="0"/>
        <charset val="1"/>
      </rPr>
      <t xml:space="preserve">E. coli </t>
    </r>
    <r>
      <rPr>
        <sz val="10"/>
        <color rgb="FF000000"/>
        <rFont val="Arial"/>
        <family val="0"/>
        <charset val="1"/>
      </rPr>
      <t xml:space="preserve">K12 reference genome.  Minimap2 alignments of basecalled reads are used as ground truth.True Positive indicates both aligners mapped the read to the same location; True Negative  indicates both aligners failed to map the read; False Positive indicates the aligners mapped the read to different locations; False Negative  indicates UNCALLED failed to map the read but was mapped by minimap2. Mean quality scores (Q score) is the average of the Guppy quality scores of the basecalled reads.</t>
    </r>
  </si>
  <si>
    <t xml:space="preserve">Positive</t>
  </si>
  <si>
    <t xml:space="preserve">Negative</t>
  </si>
  <si>
    <t xml:space="preserve">True </t>
  </si>
  <si>
    <t xml:space="preserve">Percent Reads</t>
  </si>
  <si>
    <t xml:space="preserve">Avg. Q score</t>
  </si>
  <si>
    <t xml:space="preserve">False </t>
  </si>
  <si>
    <t xml:space="preserve">Mean Quality</t>
  </si>
  <si>
    <t xml:space="preserve">Supplementary Table 2. Zymo Mapping Statistics: results of mapping 5,000 reads from each Zymo HMW species to their corrasponding genome using UNCALLED. Speeds are based on reads that were mapped by UNCALLED. Reads were identified as belonging to a species based on minimap2 alignments. TP and FP rates were based on overlaps with minimap2 alignments. "Read Over 5Kbp" indicates that only reads longer than 5Kbp were mapped. "Max 3 Seconds" indicates that only the first three seconds worth of signal were considered, which is similar to the time limits in ReadUntil enrichment.</t>
  </si>
  <si>
    <t xml:space="preserve">Reference</t>
  </si>
  <si>
    <t xml:space="preserve">Reference Size (Mbp)</t>
  </si>
  <si>
    <t xml:space="preserve">Mean Read Length (BP)</t>
  </si>
  <si>
    <t xml:space="preserve">BP Mapped per Second</t>
  </si>
  <si>
    <t xml:space="preserve">TP % (all)</t>
  </si>
  <si>
    <t xml:space="preserve">FP % (all)</t>
  </si>
  <si>
    <t xml:space="preserve">TP % (Reads Over 5kbp)</t>
  </si>
  <si>
    <t xml:space="preserve">FP % (Reads Over 5Kbp)</t>
  </si>
  <si>
    <t xml:space="preserve">TP % (max 3 seconds)</t>
  </si>
  <si>
    <t xml:space="preserve">FP % (max 3 seconds)</t>
  </si>
  <si>
    <t xml:space="preserve">Staphylococcus aureus</t>
  </si>
  <si>
    <t xml:space="preserve">Enterococcus faecalis</t>
  </si>
  <si>
    <t xml:space="preserve">Listeria monocytogenes</t>
  </si>
  <si>
    <t xml:space="preserve">Bacillus subtilis</t>
  </si>
  <si>
    <t xml:space="preserve">Salmonella enterica</t>
  </si>
  <si>
    <t xml:space="preserve">Escherichia coli</t>
  </si>
  <si>
    <t xml:space="preserve">Pseudomonas aeruginosa</t>
  </si>
  <si>
    <t xml:space="preserve">f</t>
  </si>
  <si>
    <t xml:space="preserve">Saccharomyces cerevisiae</t>
  </si>
  <si>
    <t xml:space="preserve">Saccharomyces cerevisiae (masked)</t>
  </si>
  <si>
    <t xml:space="preserve">All bacteria</t>
  </si>
  <si>
    <t xml:space="preserve">All genomes</t>
  </si>
  <si>
    <t xml:space="preserve">Supplementary Table 3. Yeast Enrichment Statistics: results of all Zymo HMW enrichment experimants. Reads were identified as "yeast" vs "bacteria" based on minimap2 alignments to all Zymo Species. "Eject Delay" was measured based how much of each read was sequenced after each ejction command was sent.</t>
  </si>
  <si>
    <t xml:space="preserve"># Reads</t>
  </si>
  <si>
    <t xml:space="preserve"># Yeast Reads</t>
  </si>
  <si>
    <t xml:space="preserve"># Bacterial Reads</t>
  </si>
  <si>
    <t xml:space="preserve">Total Yield (Mbp)</t>
  </si>
  <si>
    <t xml:space="preserve">Yeast Yield (Mbp)</t>
  </si>
  <si>
    <t xml:space="preserve">Bacterial Yield (Mbp)</t>
  </si>
  <si>
    <t xml:space="preserve">% Yeast Yield</t>
  </si>
  <si>
    <t xml:space="preserve">Mean Yeast Read Length</t>
  </si>
  <si>
    <t xml:space="preserve">Mean Bacteria Read Length</t>
  </si>
  <si>
    <t xml:space="preserve">Median Ejection Delay (sec)</t>
  </si>
  <si>
    <t xml:space="preserve">Full Flowcell 1</t>
  </si>
  <si>
    <t xml:space="preserve">UNCALLED</t>
  </si>
  <si>
    <t xml:space="preserve">Control</t>
  </si>
  <si>
    <t xml:space="preserve">NA</t>
  </si>
  <si>
    <t xml:space="preserve">Ratio</t>
  </si>
  <si>
    <t xml:space="preserve">Full Flowcell 2</t>
  </si>
  <si>
    <t xml:space="preserve">Even/Odd</t>
  </si>
  <si>
    <t xml:space="preserve">Supplementary Table 4. Hereditary Cancer Gene Panel: name, location, and length of all genes used in the human cancer gene enrichment experiments.</t>
  </si>
  <si>
    <t xml:space="preserve">Gene Name</t>
  </si>
  <si>
    <t xml:space="preserve">Coordinates</t>
  </si>
  <si>
    <t xml:space="preserve">Gene Length</t>
  </si>
  <si>
    <t xml:space="preserve">ABRAXAS1</t>
  </si>
  <si>
    <t xml:space="preserve">chr4:83459516-83523348</t>
  </si>
  <si>
    <t xml:space="preserve">AIP</t>
  </si>
  <si>
    <t xml:space="preserve">chr11:67483025-67491103</t>
  </si>
  <si>
    <t xml:space="preserve">AKT1</t>
  </si>
  <si>
    <t xml:space="preserve">chr14:104769348-104795751</t>
  </si>
  <si>
    <t xml:space="preserve">ALK</t>
  </si>
  <si>
    <t xml:space="preserve">chr2:29192773-29921586</t>
  </si>
  <si>
    <t xml:space="preserve">AP2S1</t>
  </si>
  <si>
    <t xml:space="preserve">chr19:46838135-46850992</t>
  </si>
  <si>
    <t xml:space="preserve">APC</t>
  </si>
  <si>
    <t xml:space="preserve">chr5:112707497-112846239</t>
  </si>
  <si>
    <t xml:space="preserve">ATM</t>
  </si>
  <si>
    <t xml:space="preserve">chr11:108222483-108369102</t>
  </si>
  <si>
    <t xml:space="preserve">ATR</t>
  </si>
  <si>
    <t xml:space="preserve">chr3:142449006-142578733</t>
  </si>
  <si>
    <t xml:space="preserve">AXIN2</t>
  </si>
  <si>
    <t xml:space="preserve">chr17:65528562-65561648</t>
  </si>
  <si>
    <t xml:space="preserve">BAP1</t>
  </si>
  <si>
    <t xml:space="preserve">chr3:52401007-52410008</t>
  </si>
  <si>
    <t xml:space="preserve">BARD1</t>
  </si>
  <si>
    <t xml:space="preserve">chr2:214725645-214809683</t>
  </si>
  <si>
    <t xml:space="preserve">BMPR1A</t>
  </si>
  <si>
    <t xml:space="preserve">chr10:86756600-86932838</t>
  </si>
  <si>
    <t xml:space="preserve">BLM</t>
  </si>
  <si>
    <t xml:space="preserve">chr15:90717345-90816166</t>
  </si>
  <si>
    <t xml:space="preserve">BRCA1</t>
  </si>
  <si>
    <t xml:space="preserve">chr17:43044294-43170245</t>
  </si>
  <si>
    <t xml:space="preserve">BRCA2</t>
  </si>
  <si>
    <t xml:space="preserve">chr13:32315085-32400266</t>
  </si>
  <si>
    <t xml:space="preserve">CASR</t>
  </si>
  <si>
    <t xml:space="preserve">chr3:122183682-122291629</t>
  </si>
  <si>
    <t xml:space="preserve">BUB1B</t>
  </si>
  <si>
    <t xml:space="preserve">chr15:40161022-40221136</t>
  </si>
  <si>
    <t xml:space="preserve">BRIP1</t>
  </si>
  <si>
    <t xml:space="preserve">chr17:61681265-61863521</t>
  </si>
  <si>
    <t xml:space="preserve">CDC73</t>
  </si>
  <si>
    <t xml:space="preserve">chr1:193121957-193254815</t>
  </si>
  <si>
    <t xml:space="preserve">CDK4</t>
  </si>
  <si>
    <t xml:space="preserve">chr12:57747726-57756013</t>
  </si>
  <si>
    <t xml:space="preserve">CDH1</t>
  </si>
  <si>
    <t xml:space="preserve">chr16:68737291-68835541</t>
  </si>
  <si>
    <t xml:space="preserve">CDKN1B</t>
  </si>
  <si>
    <t xml:space="preserve">chr12:12715057-12722369</t>
  </si>
  <si>
    <t xml:space="preserve">CDKN1C</t>
  </si>
  <si>
    <t xml:space="preserve">chr11:2883212-2885773</t>
  </si>
  <si>
    <t xml:space="preserve">CEBPA</t>
  </si>
  <si>
    <t xml:space="preserve">chr19:33299933-33302534</t>
  </si>
  <si>
    <t xml:space="preserve">CDKN2A</t>
  </si>
  <si>
    <t xml:space="preserve">chr9:21967752-21995301</t>
  </si>
  <si>
    <t xml:space="preserve">CEP57</t>
  </si>
  <si>
    <t xml:space="preserve">chr11:95789964-95832693</t>
  </si>
  <si>
    <t xml:space="preserve">CHEK2</t>
  </si>
  <si>
    <t xml:space="preserve">chr22:28687742-28742422</t>
  </si>
  <si>
    <t xml:space="preserve">CFTR</t>
  </si>
  <si>
    <t xml:space="preserve">chr7:117465783-117715971</t>
  </si>
  <si>
    <t xml:space="preserve">CPA1</t>
  </si>
  <si>
    <t xml:space="preserve">chr7:130380338-130388114</t>
  </si>
  <si>
    <t xml:space="preserve">CTNNA1</t>
  </si>
  <si>
    <t xml:space="preserve">chr5:138610966-138935034</t>
  </si>
  <si>
    <t xml:space="preserve">CTC1</t>
  </si>
  <si>
    <t xml:space="preserve">chr17:8224814-8248056</t>
  </si>
  <si>
    <t xml:space="preserve">DIS3L2</t>
  </si>
  <si>
    <t xml:space="preserve">chr2:231961244-232344350</t>
  </si>
  <si>
    <t xml:space="preserve">CTRC</t>
  </si>
  <si>
    <t xml:space="preserve">chr1:15438441-15449242</t>
  </si>
  <si>
    <t xml:space="preserve">CTR9</t>
  </si>
  <si>
    <t xml:space="preserve">chr11:10751245-10801625</t>
  </si>
  <si>
    <t xml:space="preserve">DICER1</t>
  </si>
  <si>
    <t xml:space="preserve">chr14:95086227-95158010</t>
  </si>
  <si>
    <t xml:space="preserve">DKC1</t>
  </si>
  <si>
    <t xml:space="preserve">chrX:154762741-154777689</t>
  </si>
  <si>
    <t xml:space="preserve">EGLN1</t>
  </si>
  <si>
    <t xml:space="preserve">chr1:231363750-231422287</t>
  </si>
  <si>
    <t xml:space="preserve">EGFR</t>
  </si>
  <si>
    <t xml:space="preserve">chr7:55019016-55211628</t>
  </si>
  <si>
    <t xml:space="preserve">EPCAM</t>
  </si>
  <si>
    <t xml:space="preserve">chr2:47345157-47387601</t>
  </si>
  <si>
    <t xml:space="preserve">ENG</t>
  </si>
  <si>
    <t xml:space="preserve">chr9:127815011-127854756</t>
  </si>
  <si>
    <t xml:space="preserve">ERCC4</t>
  </si>
  <si>
    <t xml:space="preserve">chr16:13920156-13952345</t>
  </si>
  <si>
    <t xml:space="preserve">EXT2</t>
  </si>
  <si>
    <t xml:space="preserve">chr11:44095672-44251981</t>
  </si>
  <si>
    <t xml:space="preserve">EXT1</t>
  </si>
  <si>
    <t xml:space="preserve">chr8:117794489-118111853</t>
  </si>
  <si>
    <t xml:space="preserve">EZH2</t>
  </si>
  <si>
    <t xml:space="preserve">chr7:148807382-148884321</t>
  </si>
  <si>
    <t xml:space="preserve">FANCA</t>
  </si>
  <si>
    <t xml:space="preserve">chr16:89737548-89816657</t>
  </si>
  <si>
    <t xml:space="preserve">FANCB</t>
  </si>
  <si>
    <t xml:space="preserve">chrX:14835960-14873069</t>
  </si>
  <si>
    <t xml:space="preserve">FANCC</t>
  </si>
  <si>
    <t xml:space="preserve">chr9:95099053-95426796</t>
  </si>
  <si>
    <t xml:space="preserve">FANCD2</t>
  </si>
  <si>
    <t xml:space="preserve">chr3:10026413-10101930</t>
  </si>
  <si>
    <t xml:space="preserve">FANCE</t>
  </si>
  <si>
    <t xml:space="preserve">chr6:35452355-35467103</t>
  </si>
  <si>
    <t xml:space="preserve">FANCF</t>
  </si>
  <si>
    <t xml:space="preserve">chr11:22622889-22625841</t>
  </si>
  <si>
    <t xml:space="preserve">FANCG</t>
  </si>
  <si>
    <t xml:space="preserve">chr9:35073834-35080016</t>
  </si>
  <si>
    <t xml:space="preserve">FANCI</t>
  </si>
  <si>
    <t xml:space="preserve">chr15:89243948-89317261</t>
  </si>
  <si>
    <t xml:space="preserve">FANCL</t>
  </si>
  <si>
    <t xml:space="preserve">chr2:58159242-58241372</t>
  </si>
  <si>
    <t xml:space="preserve">FANCM</t>
  </si>
  <si>
    <t xml:space="preserve">chr14:45135929-45200890</t>
  </si>
  <si>
    <t xml:space="preserve">FLCN</t>
  </si>
  <si>
    <t xml:space="preserve">chr17:17212211-17237188</t>
  </si>
  <si>
    <t xml:space="preserve">FH</t>
  </si>
  <si>
    <t xml:space="preserve">chr1:241497602-241519761</t>
  </si>
  <si>
    <t xml:space="preserve">GALNT12</t>
  </si>
  <si>
    <t xml:space="preserve">chr9:98807669-98850081</t>
  </si>
  <si>
    <t xml:space="preserve">GATA1</t>
  </si>
  <si>
    <t xml:space="preserve">chrX:48786553-48794311</t>
  </si>
  <si>
    <t xml:space="preserve">GEN1</t>
  </si>
  <si>
    <t xml:space="preserve">chr2:17753857-17788946</t>
  </si>
  <si>
    <t xml:space="preserve">GATA2</t>
  </si>
  <si>
    <t xml:space="preserve">chr3:128479426-128493185</t>
  </si>
  <si>
    <t xml:space="preserve">GNA11</t>
  </si>
  <si>
    <t xml:space="preserve">chr19:3094361-3123999</t>
  </si>
  <si>
    <t xml:space="preserve">GPC3</t>
  </si>
  <si>
    <t xml:space="preserve">chrX:133535744-133985895</t>
  </si>
  <si>
    <t xml:space="preserve">GREM1</t>
  </si>
  <si>
    <t xml:space="preserve">chr15:32718003-32745106</t>
  </si>
  <si>
    <t xml:space="preserve">HOXB13</t>
  </si>
  <si>
    <t xml:space="preserve">chr17:48724762-48729178</t>
  </si>
  <si>
    <t xml:space="preserve">HRAS</t>
  </si>
  <si>
    <t xml:space="preserve">chr11:532241-537287</t>
  </si>
  <si>
    <t xml:space="preserve">KIF1B</t>
  </si>
  <si>
    <t xml:space="preserve">chr1:10210804-10381603</t>
  </si>
  <si>
    <t xml:space="preserve">KIT</t>
  </si>
  <si>
    <t xml:space="preserve">chr4:54657917-54740715</t>
  </si>
  <si>
    <t xml:space="preserve">LZTR1</t>
  </si>
  <si>
    <t xml:space="preserve">chr22:20982268-20999032</t>
  </si>
  <si>
    <t xml:space="preserve">MC1R</t>
  </si>
  <si>
    <t xml:space="preserve">chr16:89912118-89920977</t>
  </si>
  <si>
    <t xml:space="preserve">MAX</t>
  </si>
  <si>
    <t xml:space="preserve">chr14:65006173-65102695</t>
  </si>
  <si>
    <t xml:space="preserve">MEN1</t>
  </si>
  <si>
    <t xml:space="preserve">chr11:64803509-64811294</t>
  </si>
  <si>
    <t xml:space="preserve">MET</t>
  </si>
  <si>
    <t xml:space="preserve">chr7:116672195-116798386</t>
  </si>
  <si>
    <t xml:space="preserve">MITF</t>
  </si>
  <si>
    <t xml:space="preserve">chr3:69739434-69968337</t>
  </si>
  <si>
    <t xml:space="preserve">MLH1</t>
  </si>
  <si>
    <t xml:space="preserve">chr3:36993331-37050918</t>
  </si>
  <si>
    <t xml:space="preserve">MLH3</t>
  </si>
  <si>
    <t xml:space="preserve">chr14:75013763-75051532</t>
  </si>
  <si>
    <t xml:space="preserve">MRE11</t>
  </si>
  <si>
    <t xml:space="preserve">chr11:94415577-94493908</t>
  </si>
  <si>
    <t xml:space="preserve">MSH2</t>
  </si>
  <si>
    <t xml:space="preserve">chr2:47402968-47663146</t>
  </si>
  <si>
    <t xml:space="preserve">MSH3</t>
  </si>
  <si>
    <t xml:space="preserve">chr5:80654651-80876815</t>
  </si>
  <si>
    <t xml:space="preserve">MSH6</t>
  </si>
  <si>
    <t xml:space="preserve">chr2:47695529-47810101</t>
  </si>
  <si>
    <t xml:space="preserve">NBN</t>
  </si>
  <si>
    <t xml:space="preserve">chr8:89933335-90003228</t>
  </si>
  <si>
    <t xml:space="preserve">MUTYH</t>
  </si>
  <si>
    <t xml:space="preserve">chr1:45329162-45340893</t>
  </si>
  <si>
    <t xml:space="preserve">NF1</t>
  </si>
  <si>
    <t xml:space="preserve">chr17:31094926-31382116</t>
  </si>
  <si>
    <t xml:space="preserve">NF2</t>
  </si>
  <si>
    <t xml:space="preserve">chr22:29603555-29698598</t>
  </si>
  <si>
    <t xml:space="preserve">NHP2</t>
  </si>
  <si>
    <t xml:space="preserve">chr5:178149459-178153967</t>
  </si>
  <si>
    <t xml:space="preserve">NOP10</t>
  </si>
  <si>
    <t xml:space="preserve">chr15:34341712-34343177</t>
  </si>
  <si>
    <t xml:space="preserve">NTHL1</t>
  </si>
  <si>
    <t xml:space="preserve">chr16:2039814-2047866</t>
  </si>
  <si>
    <t xml:space="preserve">PALB2</t>
  </si>
  <si>
    <t xml:space="preserve">chr16:23603159-23641310</t>
  </si>
  <si>
    <t xml:space="preserve">PALLD</t>
  </si>
  <si>
    <t xml:space="preserve">chr4:168497051-168928457</t>
  </si>
  <si>
    <t xml:space="preserve">PARN</t>
  </si>
  <si>
    <t xml:space="preserve">chr16:14435699-14632728</t>
  </si>
  <si>
    <t xml:space="preserve">PDGFRA</t>
  </si>
  <si>
    <t xml:space="preserve">chr4:54229279-54298245</t>
  </si>
  <si>
    <t xml:space="preserve">PHOX2B</t>
  </si>
  <si>
    <t xml:space="preserve">chr4:41744081-41748970</t>
  </si>
  <si>
    <t xml:space="preserve">PIK3CA</t>
  </si>
  <si>
    <t xml:space="preserve">chr3:179148113-179240093</t>
  </si>
  <si>
    <t xml:space="preserve">PMS2</t>
  </si>
  <si>
    <t xml:space="preserve">chr7:5970924-6009106</t>
  </si>
  <si>
    <t xml:space="preserve">POLD1</t>
  </si>
  <si>
    <t xml:space="preserve">chr19:50384203-50418018</t>
  </si>
  <si>
    <t xml:space="preserve">POT1</t>
  </si>
  <si>
    <t xml:space="preserve">chr7:124822385-124929983</t>
  </si>
  <si>
    <t xml:space="preserve">POLE</t>
  </si>
  <si>
    <t xml:space="preserve">chr12:132623752-132687376</t>
  </si>
  <si>
    <t xml:space="preserve">PRKAR1A</t>
  </si>
  <si>
    <t xml:space="preserve">chr17:68511779-68551319</t>
  </si>
  <si>
    <t xml:space="preserve">PRSS1</t>
  </si>
  <si>
    <t xml:space="preserve">chr7:142749467-142753076</t>
  </si>
  <si>
    <t xml:space="preserve">PTCH1</t>
  </si>
  <si>
    <t xml:space="preserve">chr9:95442979-95517057</t>
  </si>
  <si>
    <t xml:space="preserve">PTCH2</t>
  </si>
  <si>
    <t xml:space="preserve">chr1:44819843-44843253</t>
  </si>
  <si>
    <t xml:space="preserve">PTEN</t>
  </si>
  <si>
    <t xml:space="preserve">chr10:87863624-87971930</t>
  </si>
  <si>
    <t xml:space="preserve">RAD50</t>
  </si>
  <si>
    <t xml:space="preserve">chr5:132556018-132646349</t>
  </si>
  <si>
    <t xml:space="preserve">RAD51C</t>
  </si>
  <si>
    <t xml:space="preserve">chr17:58692572-58735611</t>
  </si>
  <si>
    <t xml:space="preserve">RAD51D</t>
  </si>
  <si>
    <t xml:space="preserve">chr17:35092207-35121522</t>
  </si>
  <si>
    <t xml:space="preserve">RB1</t>
  </si>
  <si>
    <t xml:space="preserve">chr13:48303725-48599436</t>
  </si>
  <si>
    <t xml:space="preserve">RECQL</t>
  </si>
  <si>
    <t xml:space="preserve">chr12:21468909-21501669</t>
  </si>
  <si>
    <t xml:space="preserve">RECQL4</t>
  </si>
  <si>
    <t xml:space="preserve">chr8:144511287-144517845</t>
  </si>
  <si>
    <t xml:space="preserve">REST</t>
  </si>
  <si>
    <t xml:space="preserve">chr4:56907875-56966678</t>
  </si>
  <si>
    <t xml:space="preserve">RET</t>
  </si>
  <si>
    <t xml:space="preserve">chr10:43077063-43130351</t>
  </si>
  <si>
    <t xml:space="preserve">RINT1</t>
  </si>
  <si>
    <t xml:space="preserve">chr7:105532168-105567677</t>
  </si>
  <si>
    <t xml:space="preserve">RNF43</t>
  </si>
  <si>
    <t xml:space="preserve">chr17:58352499-58417595</t>
  </si>
  <si>
    <t xml:space="preserve">RPL11</t>
  </si>
  <si>
    <t xml:space="preserve">chr1:23691741-23696835</t>
  </si>
  <si>
    <t xml:space="preserve">RPL15</t>
  </si>
  <si>
    <t xml:space="preserve">chr3:23916544-23924374</t>
  </si>
  <si>
    <t xml:space="preserve">RPL26</t>
  </si>
  <si>
    <t xml:space="preserve">chr17:8377515-8383213</t>
  </si>
  <si>
    <t xml:space="preserve">RPL35A</t>
  </si>
  <si>
    <t xml:space="preserve">chr3:197950189-197956610</t>
  </si>
  <si>
    <t xml:space="preserve">RPL5</t>
  </si>
  <si>
    <t xml:space="preserve">chr1:92832012-92841924</t>
  </si>
  <si>
    <t xml:space="preserve">RPS10</t>
  </si>
  <si>
    <t xml:space="preserve">chr6:34417453-34426069</t>
  </si>
  <si>
    <t xml:space="preserve">RPS19</t>
  </si>
  <si>
    <t xml:space="preserve">chr19:41860254-41872925</t>
  </si>
  <si>
    <t xml:space="preserve">RPS20</t>
  </si>
  <si>
    <t xml:space="preserve">chr8:56067294-56074581</t>
  </si>
  <si>
    <t xml:space="preserve">RPS24</t>
  </si>
  <si>
    <t xml:space="preserve">chr10:78033759-78056813</t>
  </si>
  <si>
    <t xml:space="preserve">RPS26</t>
  </si>
  <si>
    <t xml:space="preserve">chr12:56041350-56044697</t>
  </si>
  <si>
    <t xml:space="preserve">RPS7</t>
  </si>
  <si>
    <t xml:space="preserve">chr2:3575259-3580920</t>
  </si>
  <si>
    <t xml:space="preserve">RTEL1</t>
  </si>
  <si>
    <t xml:space="preserve">chr20:63657809-63696253</t>
  </si>
  <si>
    <t xml:space="preserve">RUNX1</t>
  </si>
  <si>
    <t xml:space="preserve">chr21:34787800-36004667</t>
  </si>
  <si>
    <t xml:space="preserve">SDHA</t>
  </si>
  <si>
    <t xml:space="preserve">chr5:218240-257082</t>
  </si>
  <si>
    <t xml:space="preserve">SDHAF2</t>
  </si>
  <si>
    <t xml:space="preserve">chr11:61430041-61447529</t>
  </si>
  <si>
    <t xml:space="preserve">SDHC</t>
  </si>
  <si>
    <t xml:space="preserve">chr1:161314256-161375340</t>
  </si>
  <si>
    <t xml:space="preserve">SDHB</t>
  </si>
  <si>
    <t xml:space="preserve">chr1:17018721-17054170</t>
  </si>
  <si>
    <t xml:space="preserve">SDHD</t>
  </si>
  <si>
    <t xml:space="preserve">chr11:112086823-112120016</t>
  </si>
  <si>
    <t xml:space="preserve">SLX4</t>
  </si>
  <si>
    <t xml:space="preserve">chr16:3581180-3611606</t>
  </si>
  <si>
    <t xml:space="preserve">SMAD4</t>
  </si>
  <si>
    <t xml:space="preserve">chr18:51028393-51085045</t>
  </si>
  <si>
    <t xml:space="preserve">SMARCB1</t>
  </si>
  <si>
    <t xml:space="preserve">chr22:23786930-23838008</t>
  </si>
  <si>
    <t xml:space="preserve">SMARCA4</t>
  </si>
  <si>
    <t xml:space="preserve">chr19:10960824-11079426</t>
  </si>
  <si>
    <t xml:space="preserve">SPINK1</t>
  </si>
  <si>
    <t xml:space="preserve">chr5:147824567-147831786</t>
  </si>
  <si>
    <t xml:space="preserve">SMARCE1</t>
  </si>
  <si>
    <t xml:space="preserve">chr17:40624961-40648654</t>
  </si>
  <si>
    <t xml:space="preserve">STK11</t>
  </si>
  <si>
    <t xml:space="preserve">chr19:1177557-1228435</t>
  </si>
  <si>
    <t xml:space="preserve">SUFU</t>
  </si>
  <si>
    <t xml:space="preserve">chr10:102503986-102633535</t>
  </si>
  <si>
    <t xml:space="preserve">TERT</t>
  </si>
  <si>
    <t xml:space="preserve">chr5:1253146-1295047</t>
  </si>
  <si>
    <t xml:space="preserve">TERC</t>
  </si>
  <si>
    <t xml:space="preserve">chr3:169764519-169765060</t>
  </si>
  <si>
    <t xml:space="preserve">TINF2</t>
  </si>
  <si>
    <t xml:space="preserve">chr14:24239642-24242674</t>
  </si>
  <si>
    <t xml:space="preserve">TMEM127</t>
  </si>
  <si>
    <t xml:space="preserve">chr2:96248515-96265994</t>
  </si>
  <si>
    <t xml:space="preserve">TP53</t>
  </si>
  <si>
    <t xml:space="preserve">chr17:7661778-7687550</t>
  </si>
  <si>
    <t xml:space="preserve">TSC1</t>
  </si>
  <si>
    <t xml:space="preserve">chr9:132891347-132946874</t>
  </si>
  <si>
    <t xml:space="preserve">TSC2</t>
  </si>
  <si>
    <t xml:space="preserve">chr16:2047966-2089491</t>
  </si>
  <si>
    <t xml:space="preserve">VHL</t>
  </si>
  <si>
    <t xml:space="preserve">chr3:10141007-10152220</t>
  </si>
  <si>
    <t xml:space="preserve">WRN</t>
  </si>
  <si>
    <t xml:space="preserve">chr8:31033787-31175916</t>
  </si>
  <si>
    <t xml:space="preserve">WT1</t>
  </si>
  <si>
    <t xml:space="preserve">chr11:32387774-32435885</t>
  </si>
  <si>
    <t xml:space="preserve">XRCC2</t>
  </si>
  <si>
    <t xml:space="preserve">chr7:152644775-152676141</t>
  </si>
  <si>
    <t xml:space="preserve">Supplementary Table 5. Masking Results for Hereditary Cancer Gene Panel: estimated true positive (TP) and false positive (FP) rates of mapping to masked human cancer gene references. TP rates are estimated by mapping all reads that confidently align to each gene using minimap2, FP rates are estimated by mapping 200,000 random reads which do not align using minimap2.</t>
  </si>
  <si>
    <t xml:space="preserve">10-mer Masking Iterations</t>
  </si>
  <si>
    <t xml:space="preserve">10-mer Masking Only</t>
  </si>
  <si>
    <t xml:space="preserve">10-mer Masking + External 5 copy 50bp Masking</t>
  </si>
  <si>
    <t xml:space="preserve">Ref Masked</t>
  </si>
  <si>
    <t xml:space="preserve">TP Reads</t>
  </si>
  <si>
    <t xml:space="preserve">FP Reads</t>
  </si>
  <si>
    <r>
      <rPr>
        <b val="true"/>
        <sz val="10"/>
        <rFont val="Arial"/>
        <family val="0"/>
        <charset val="1"/>
      </rPr>
      <t xml:space="preserve">Supplementary Table 6. Structural Variant Details:</t>
    </r>
    <r>
      <rPr>
        <sz val="10"/>
        <color rgb="FF000000"/>
        <rFont val="Arial"/>
        <family val="0"/>
        <charset val="1"/>
      </rPr>
      <t xml:space="preserve"> Locations and annoations of structual variants identified by each sequencing technology. </t>
    </r>
  </si>
  <si>
    <t xml:space="preserve">ONT WGS</t>
  </si>
  <si>
    <t xml:space="preserve">PacBio HiFi</t>
  </si>
  <si>
    <t xml:space="preserve">Illumina</t>
  </si>
  <si>
    <t xml:space="preserve">Annotation</t>
  </si>
  <si>
    <t xml:space="preserve">Type</t>
  </si>
  <si>
    <t xml:space="preserve">Chr</t>
  </si>
  <si>
    <t xml:space="preserve">Location</t>
  </si>
  <si>
    <t xml:space="preserve">Size</t>
  </si>
  <si>
    <t xml:space="preserve">Mode</t>
  </si>
  <si>
    <t xml:space="preserve">Gene</t>
  </si>
  <si>
    <t xml:space="preserve">Repeat</t>
  </si>
  <si>
    <t xml:space="preserve">INS</t>
  </si>
  <si>
    <t xml:space="preserve">strict</t>
  </si>
  <si>
    <t xml:space="preserve">none</t>
  </si>
  <si>
    <t xml:space="preserve">AluYb8</t>
  </si>
  <si>
    <t xml:space="preserve">sens</t>
  </si>
  <si>
    <t xml:space="preserve">(ATATATA)n</t>
  </si>
  <si>
    <t xml:space="preserve">AluJo, (TG)n</t>
  </si>
  <si>
    <t xml:space="preserve">AluY, L1ME1</t>
  </si>
  <si>
    <t xml:space="preserve">none*</t>
  </si>
  <si>
    <t xml:space="preserve">AluY</t>
  </si>
  <si>
    <t xml:space="preserve">simple</t>
  </si>
  <si>
    <t xml:space="preserve">L1MD3*</t>
  </si>
  <si>
    <t xml:space="preserve">SVA_D</t>
  </si>
  <si>
    <t xml:space="preserve">(AAAGA)n</t>
  </si>
  <si>
    <t xml:space="preserve">AluYa5, L2a</t>
  </si>
  <si>
    <t xml:space="preserve">(TA)n</t>
  </si>
  <si>
    <t xml:space="preserve">MSTB</t>
  </si>
  <si>
    <t xml:space="preserve">AluYa5</t>
  </si>
  <si>
    <t xml:space="preserve">(CA)n</t>
  </si>
  <si>
    <t xml:space="preserve">LTR12C</t>
  </si>
  <si>
    <t xml:space="preserve">L1MEc</t>
  </si>
  <si>
    <t xml:space="preserve">AluSg,AluSx3</t>
  </si>
  <si>
    <t xml:space="preserve">(CCA)n</t>
  </si>
  <si>
    <t xml:space="preserve">(AT)n</t>
  </si>
  <si>
    <t xml:space="preserve">(AATAG)n</t>
  </si>
  <si>
    <t xml:space="preserve">MLT2B1, (TA)n</t>
  </si>
  <si>
    <t xml:space="preserve">AluYa5,L1ME3B</t>
  </si>
  <si>
    <t xml:space="preserve">L1MB1,(GGAGAGGAGG)n</t>
  </si>
  <si>
    <t xml:space="preserve">DEL</t>
  </si>
  <si>
    <t xml:space="preserve">L1MC5</t>
  </si>
  <si>
    <t xml:space="preserve">L1M5</t>
  </si>
  <si>
    <t xml:space="preserve">MIR3</t>
  </si>
  <si>
    <t xml:space="preserve">−459</t>
  </si>
  <si>
    <t xml:space="preserve">AluSz6,L2a,MIR</t>
  </si>
  <si>
    <t xml:space="preserve">AluY,L1MEf,L1MEf</t>
  </si>
  <si>
    <t xml:space="preserve">MSTB,MSTB1</t>
  </si>
  <si>
    <t xml:space="preserve">G-rich</t>
  </si>
  <si>
    <t xml:space="preserve">AluSx,AluY</t>
  </si>
  <si>
    <t xml:space="preserve">INV</t>
  </si>
  <si>
    <t xml:space="preserve">L2a</t>
  </si>
  <si>
    <t xml:space="preserve">AluSz6</t>
  </si>
  <si>
    <t xml:space="preserve">Supplementary Table 7. Re-creations of the Zymo Full Flowcell 1 run and Sheared Human Invitae enrichment run using the ReadUntil Simulator</t>
  </si>
  <si>
    <t xml:space="preserve">Total Mbp (excl. scans)</t>
  </si>
  <si>
    <t xml:space="preserve">Target Mbp (excl. scans)</t>
  </si>
  <si>
    <t xml:space="preserve">Percent Target</t>
  </si>
  <si>
    <t xml:space="preserve">Absolute Enrichment</t>
  </si>
  <si>
    <t xml:space="preserve">Relative Enrichment</t>
  </si>
  <si>
    <t xml:space="preserve">Abs. Error</t>
  </si>
  <si>
    <t xml:space="preserve">Rel. Error</t>
  </si>
  <si>
    <t xml:space="preserve">Zymo Bacteria Depletion</t>
  </si>
  <si>
    <t xml:space="preserve">Control (48hr)</t>
  </si>
  <si>
    <t xml:space="preserve">---</t>
  </si>
  <si>
    <t xml:space="preserve">Real (48hr)</t>
  </si>
  <si>
    <t xml:space="preserve">Sim 1x (48hr)</t>
  </si>
  <si>
    <t xml:space="preserve">Control (24hr)</t>
  </si>
  <si>
    <t xml:space="preserve">Real (24hr)</t>
  </si>
  <si>
    <t xml:space="preserve">Sim 1x (24hr)</t>
  </si>
  <si>
    <t xml:space="preserve">Sim 4x (6hr)</t>
  </si>
  <si>
    <t xml:space="preserve">Sim 8x (3hr)</t>
  </si>
  <si>
    <t xml:space="preserve">Sim 16x (1.5hr)</t>
  </si>
  <si>
    <t xml:space="preserve">Human Invitae Enrichment</t>
  </si>
  <si>
    <t xml:space="preserve">Control (72hr)</t>
  </si>
  <si>
    <t xml:space="preserve">Real (72hr)</t>
  </si>
  <si>
    <t xml:space="preserve">Sim 1x (72hr)</t>
  </si>
  <si>
    <t xml:space="preserve">Sim 8x flank5k</t>
  </si>
  <si>
    <t xml:space="preserve">Supplementary Table 8. Simulations of enriching various sets of human genes, all using the sheared human Invitae run as a template. Unless otherwise noted 5Kbp of flanking sequence and 30 k-mer masking iterations were used. Maximum possible enrichment was computed by dividing the genome size by the length of the target sequence. The true posiitve (TP) rate was computed by finding the UNCALLED mapping rate of reads which aligned to the target reference within the first 1,350bp of each read.</t>
  </si>
  <si>
    <t xml:space="preserve">Gene Set</t>
  </si>
  <si>
    <t xml:space="preserve">Including Introns</t>
  </si>
  <si>
    <t xml:space="preserve">Gene Count</t>
  </si>
  <si>
    <t xml:space="preserve">Target Size (Mbp)</t>
  </si>
  <si>
    <t xml:space="preserve">Control Target (Mbp)</t>
  </si>
  <si>
    <t xml:space="preserve">UNCALLED Total (Mbp)</t>
  </si>
  <si>
    <t xml:space="preserve">UNCALLED Target (Mbp)</t>
  </si>
  <si>
    <t xml:space="preserve">TP Rate</t>
  </si>
  <si>
    <t xml:space="preserve">Max Possible Abs. Enrichment</t>
  </si>
  <si>
    <t xml:space="preserve">Invitae</t>
  </si>
  <si>
    <r>
      <rPr>
        <sz val="10"/>
        <color rgb="FF000000"/>
        <rFont val="Arial"/>
        <family val="0"/>
        <charset val="1"/>
      </rPr>
      <t xml:space="preserve">Invitae </t>
    </r>
    <r>
      <rPr>
        <i val="true"/>
        <sz val="10"/>
        <rFont val="Arial"/>
        <family val="0"/>
        <charset val="1"/>
      </rPr>
      <t xml:space="preserve">20kb flank</t>
    </r>
  </si>
  <si>
    <t xml:space="preserve">Cosmic</t>
  </si>
  <si>
    <r>
      <rPr>
        <sz val="10"/>
        <color rgb="FF000000"/>
        <rFont val="Arial"/>
        <family val="0"/>
        <charset val="1"/>
      </rPr>
      <t xml:space="preserve">Cosmic </t>
    </r>
    <r>
      <rPr>
        <i val="true"/>
        <sz val="10"/>
        <rFont val="Arial"/>
        <family val="0"/>
        <charset val="1"/>
      </rPr>
      <t xml:space="preserve">20kb flank</t>
    </r>
  </si>
  <si>
    <r>
      <rPr>
        <sz val="10"/>
        <color rgb="FF000000"/>
        <rFont val="Arial"/>
        <family val="0"/>
        <charset val="1"/>
      </rPr>
      <t xml:space="preserve">Cosmic </t>
    </r>
    <r>
      <rPr>
        <i val="true"/>
        <sz val="10"/>
        <rFont val="Arial"/>
        <family val="0"/>
        <charset val="1"/>
      </rPr>
      <t xml:space="preserve">20 mask iters</t>
    </r>
  </si>
  <si>
    <r>
      <rPr>
        <sz val="10"/>
        <color rgb="FF000000"/>
        <rFont val="Arial"/>
        <family val="0"/>
        <charset val="1"/>
      </rPr>
      <t xml:space="preserve">Cosmic </t>
    </r>
    <r>
      <rPr>
        <i val="true"/>
        <sz val="10"/>
        <rFont val="Arial"/>
        <family val="0"/>
        <charset val="1"/>
      </rPr>
      <t xml:space="preserve">40 mask iters</t>
    </r>
  </si>
  <si>
    <t xml:space="preserve">chr 21</t>
  </si>
  <si>
    <t xml:space="preserve">chr 18,21-22</t>
  </si>
  <si>
    <t xml:space="preserve">chr 13,18,20-22</t>
  </si>
  <si>
    <t xml:space="preserve">chr 13-14,16,18,20-22</t>
  </si>
  <si>
    <t xml:space="preserve">chr 13-16,18,20-22,X</t>
  </si>
  <si>
    <t xml:space="preserve">chr 8-9,13-16,18,20-22,X</t>
  </si>
  <si>
    <t xml:space="preserve">chr 8-10,13-16,18-22,X</t>
  </si>
  <si>
    <t xml:space="preserve">chr 4,8-10,13-22,X</t>
  </si>
  <si>
    <t xml:space="preserve">chr 4-6,8-10,13-22,X</t>
  </si>
  <si>
    <t xml:space="preserve">chr 4-11,13-22,X</t>
  </si>
  <si>
    <t xml:space="preserve">chr 3-22,X</t>
  </si>
  <si>
    <t xml:space="preserve">chr 1-22,X</t>
  </si>
</sst>
</file>

<file path=xl/styles.xml><?xml version="1.0" encoding="utf-8"?>
<styleSheet xmlns="http://schemas.openxmlformats.org/spreadsheetml/2006/main">
  <numFmts count="9">
    <numFmt numFmtId="164" formatCode="General"/>
    <numFmt numFmtId="165" formatCode="0.00%"/>
    <numFmt numFmtId="166" formatCode="#,##0"/>
    <numFmt numFmtId="167" formatCode="0.00"/>
    <numFmt numFmtId="168" formatCode="#,##0.0"/>
    <numFmt numFmtId="169" formatCode="0.000"/>
    <numFmt numFmtId="170" formatCode="#,##0.00"/>
    <numFmt numFmtId="171" formatCode="#,##0.000"/>
    <numFmt numFmtId="172" formatCode="0.0000%"/>
  </numFmts>
  <fonts count="9">
    <font>
      <sz val="10"/>
      <color rgb="FF000000"/>
      <name val="Arial"/>
      <family val="0"/>
      <charset val="1"/>
    </font>
    <font>
      <sz val="10"/>
      <name val="Arial"/>
      <family val="0"/>
    </font>
    <font>
      <sz val="10"/>
      <name val="Arial"/>
      <family val="0"/>
    </font>
    <font>
      <sz val="10"/>
      <name val="Arial"/>
      <family val="0"/>
    </font>
    <font>
      <b val="true"/>
      <sz val="10"/>
      <name val="Arial"/>
      <family val="0"/>
      <charset val="1"/>
    </font>
    <font>
      <i val="true"/>
      <sz val="10"/>
      <name val="Arial"/>
      <family val="0"/>
      <charset val="1"/>
    </font>
    <font>
      <b val="true"/>
      <sz val="10"/>
      <color rgb="FF000000"/>
      <name val="Arial"/>
      <family val="0"/>
      <charset val="1"/>
    </font>
    <font>
      <i val="true"/>
      <sz val="10"/>
      <color rgb="FF000000"/>
      <name val="Arial"/>
      <family val="0"/>
      <charset val="1"/>
    </font>
    <font>
      <sz val="10"/>
      <name val="Arial"/>
      <family val="0"/>
      <charset val="1"/>
    </font>
  </fonts>
  <fills count="6">
    <fill>
      <patternFill patternType="none"/>
    </fill>
    <fill>
      <patternFill patternType="gray125"/>
    </fill>
    <fill>
      <patternFill patternType="solid">
        <fgColor rgb="FFFFFFFF"/>
        <bgColor rgb="FFFFFFCC"/>
      </patternFill>
    </fill>
    <fill>
      <patternFill patternType="solid">
        <fgColor rgb="FFB7E1CD"/>
        <bgColor rgb="FFCCCCFF"/>
      </patternFill>
    </fill>
    <fill>
      <patternFill patternType="solid">
        <fgColor rgb="FFF4C7C3"/>
        <bgColor rgb="FFFCE8B2"/>
      </patternFill>
    </fill>
    <fill>
      <patternFill patternType="solid">
        <fgColor rgb="FFFCE8B2"/>
        <bgColor rgb="FFFFFFCC"/>
      </patternFill>
    </fill>
  </fills>
  <borders count="14">
    <border diagonalUp="false" diagonalDown="false">
      <left/>
      <right/>
      <top/>
      <bottom/>
      <diagonal/>
    </border>
    <border diagonalUp="false" diagonalDown="false">
      <left style="thin"/>
      <right/>
      <top style="thin"/>
      <bottom/>
      <diagonal/>
    </border>
    <border diagonalUp="false" diagonalDown="false">
      <left style="thin"/>
      <right style="thin"/>
      <top style="thin"/>
      <bottom/>
      <diagonal/>
    </border>
    <border diagonalUp="false" diagonalDown="false">
      <left style="thin"/>
      <right style="thin"/>
      <top style="thin"/>
      <bottom style="thin"/>
      <diagonal/>
    </border>
    <border diagonalUp="false" diagonalDown="false">
      <left/>
      <right/>
      <top style="thin"/>
      <bottom/>
      <diagonal/>
    </border>
    <border diagonalUp="false" diagonalDown="false">
      <left/>
      <right/>
      <top/>
      <bottom style="thin"/>
      <diagonal/>
    </border>
    <border diagonalUp="false" diagonalDown="false">
      <left style="thin"/>
      <right/>
      <top/>
      <bottom style="thin"/>
      <diagonal/>
    </border>
    <border diagonalUp="false" diagonalDown="false">
      <left style="thin"/>
      <right style="thin"/>
      <top/>
      <bottom style="thin"/>
      <diagonal/>
    </border>
    <border diagonalUp="false" diagonalDown="false">
      <left style="thin"/>
      <right/>
      <top/>
      <bottom/>
      <diagonal/>
    </border>
    <border diagonalUp="false" diagonalDown="false">
      <left style="thin"/>
      <right style="thin"/>
      <top/>
      <bottom/>
      <diagonal/>
    </border>
    <border diagonalUp="false" diagonalDown="false">
      <left/>
      <right/>
      <top style="thin"/>
      <bottom style="thin"/>
      <diagonal/>
    </border>
    <border diagonalUp="false" diagonalDown="false">
      <left/>
      <right style="thin"/>
      <top/>
      <bottom/>
      <diagonal/>
    </border>
    <border diagonalUp="false" diagonalDown="false">
      <left/>
      <right style="thin"/>
      <top/>
      <bottom style="thin"/>
      <diagonal/>
    </border>
    <border diagonalUp="false" diagonalDown="false">
      <left/>
      <right style="thin"/>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true" indent="0" shrinkToFit="false"/>
      <protection locked="true" hidden="false"/>
    </xf>
    <xf numFmtId="164" fontId="6" fillId="0" borderId="1" xfId="0" applyFont="true" applyBorder="true" applyAlignment="true" applyProtection="false">
      <alignment horizontal="center" vertical="bottom" textRotation="0" wrapText="fals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4" fontId="6" fillId="0" borderId="3" xfId="0" applyFont="true" applyBorder="true" applyAlignment="true" applyProtection="false">
      <alignment horizontal="center" vertical="center" textRotation="90" wrapText="false" indent="0" shrinkToFit="false"/>
      <protection locked="true" hidden="false"/>
    </xf>
    <xf numFmtId="164" fontId="6" fillId="0" borderId="4" xfId="0" applyFont="true" applyBorder="true" applyAlignment="true" applyProtection="false">
      <alignment horizontal="general" vertical="bottom" textRotation="0" wrapText="false" indent="0" shrinkToFit="false"/>
      <protection locked="true" hidden="false"/>
    </xf>
    <xf numFmtId="165" fontId="0" fillId="0" borderId="1" xfId="0" applyFont="true" applyBorder="true" applyAlignment="true" applyProtection="false">
      <alignment horizontal="center" vertical="bottom" textRotation="0" wrapText="false" indent="0" shrinkToFit="false"/>
      <protection locked="true" hidden="false"/>
    </xf>
    <xf numFmtId="165" fontId="0" fillId="0" borderId="2" xfId="0" applyFont="true" applyBorder="true" applyAlignment="true" applyProtection="false">
      <alignment horizontal="center" vertical="bottom" textRotation="0" wrapText="false" indent="0" shrinkToFit="false"/>
      <protection locked="true" hidden="false"/>
    </xf>
    <xf numFmtId="164" fontId="6" fillId="0" borderId="5" xfId="0" applyFont="true" applyBorder="true" applyAlignment="true" applyProtection="false">
      <alignment horizontal="general" vertical="bottom" textRotation="0" wrapText="false" indent="0" shrinkToFit="false"/>
      <protection locked="true" hidden="false"/>
    </xf>
    <xf numFmtId="164" fontId="0" fillId="0" borderId="6" xfId="0" applyFont="true" applyBorder="true" applyAlignment="true" applyProtection="false">
      <alignment horizontal="center" vertical="bottom" textRotation="0" wrapText="false" indent="0" shrinkToFit="false"/>
      <protection locked="true" hidden="false"/>
    </xf>
    <xf numFmtId="164" fontId="0" fillId="0" borderId="7" xfId="0" applyFont="true" applyBorder="true" applyAlignment="true" applyProtection="false">
      <alignment horizontal="center" vertical="bottom" textRotation="0" wrapText="false" indent="0" shrinkToFit="false"/>
      <protection locked="true" hidden="false"/>
    </xf>
    <xf numFmtId="165" fontId="0" fillId="0" borderId="8" xfId="0" applyFont="true" applyBorder="true" applyAlignment="true" applyProtection="false">
      <alignment horizontal="center" vertical="bottom" textRotation="0" wrapText="false" indent="0" shrinkToFit="false"/>
      <protection locked="true" hidden="false"/>
    </xf>
    <xf numFmtId="165" fontId="0" fillId="0" borderId="9"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true" applyAlignment="true" applyProtection="false">
      <alignment horizontal="left" vertical="bottom" textRotation="0" wrapText="true" indent="0" shrinkToFit="false"/>
      <protection locked="true" hidden="false"/>
    </xf>
    <xf numFmtId="164" fontId="6" fillId="0" borderId="0" xfId="0" applyFont="true" applyBorder="false" applyAlignment="true" applyProtection="false">
      <alignment horizontal="left" vertical="bottom" textRotation="0" wrapText="tru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7" fillId="0" borderId="0" xfId="0" applyFont="true" applyBorder="false" applyAlignment="true" applyProtection="false">
      <alignment horizontal="left" vertical="bottom" textRotation="0" wrapText="true" indent="0" shrinkToFit="false"/>
      <protection locked="true" hidden="false"/>
    </xf>
    <xf numFmtId="164" fontId="0" fillId="0" borderId="0" xfId="0" applyFont="true" applyBorder="false" applyAlignment="true" applyProtection="false">
      <alignment horizontal="right" vertical="bottom" textRotation="0" wrapText="true" indent="0" shrinkToFit="false"/>
      <protection locked="true" hidden="false"/>
    </xf>
    <xf numFmtId="166" fontId="0" fillId="0" borderId="0" xfId="0" applyFont="true" applyBorder="false" applyAlignment="true" applyProtection="false">
      <alignment horizontal="right" vertical="bottom" textRotation="0" wrapText="true" indent="0" shrinkToFit="false"/>
      <protection locked="true" hidden="false"/>
    </xf>
    <xf numFmtId="167" fontId="0" fillId="0" borderId="0" xfId="0" applyFont="true" applyBorder="false" applyAlignment="true" applyProtection="false">
      <alignment horizontal="right" vertical="bottom" textRotation="0" wrapText="true" indent="0" shrinkToFit="false"/>
      <protection locked="true" hidden="false"/>
    </xf>
    <xf numFmtId="167" fontId="0"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true" indent="0" shrinkToFit="false"/>
      <protection locked="true" hidden="false"/>
    </xf>
    <xf numFmtId="164" fontId="6" fillId="0" borderId="5" xfId="0" applyFont="true" applyBorder="true" applyAlignment="true" applyProtection="false">
      <alignment horizontal="left" vertical="bottom" textRotation="0" wrapText="true" indent="0" shrinkToFit="false"/>
      <protection locked="true" hidden="false"/>
    </xf>
    <xf numFmtId="164" fontId="6" fillId="0" borderId="5" xfId="0" applyFont="true" applyBorder="true" applyAlignment="true" applyProtection="false">
      <alignment horizontal="general" vertical="bottom" textRotation="0" wrapText="true" indent="0" shrinkToFit="false"/>
      <protection locked="true" hidden="false"/>
    </xf>
    <xf numFmtId="164" fontId="6" fillId="0" borderId="10" xfId="0" applyFont="true" applyBorder="true" applyAlignment="true" applyProtection="false">
      <alignment horizontal="general" vertical="center" textRotation="0" wrapText="false" indent="0" shrinkToFit="false"/>
      <protection locked="true" hidden="false"/>
    </xf>
    <xf numFmtId="164" fontId="6" fillId="0" borderId="4" xfId="0" applyFont="true" applyBorder="true" applyAlignment="true" applyProtection="false">
      <alignment horizontal="left" vertical="bottom" textRotation="0" wrapText="true" indent="0" shrinkToFit="false"/>
      <protection locked="true" hidden="false"/>
    </xf>
    <xf numFmtId="166" fontId="0" fillId="0" borderId="4" xfId="0" applyFont="true" applyBorder="true" applyAlignment="true" applyProtection="false">
      <alignment horizontal="right" vertical="bottom" textRotation="0" wrapText="true" indent="0" shrinkToFit="false"/>
      <protection locked="true" hidden="false"/>
    </xf>
    <xf numFmtId="168" fontId="0" fillId="0" borderId="4" xfId="0" applyFont="true" applyBorder="true" applyAlignment="true" applyProtection="false">
      <alignment horizontal="right" vertical="bottom" textRotation="0" wrapText="true" indent="0" shrinkToFit="false"/>
      <protection locked="true" hidden="false"/>
    </xf>
    <xf numFmtId="165" fontId="0" fillId="0" borderId="4" xfId="0" applyFont="true" applyBorder="true" applyAlignment="true" applyProtection="false">
      <alignment horizontal="right" vertical="bottom" textRotation="0" wrapText="true" indent="0" shrinkToFit="false"/>
      <protection locked="true" hidden="false"/>
    </xf>
    <xf numFmtId="166" fontId="0" fillId="0" borderId="0" xfId="0" applyFont="true" applyBorder="false" applyAlignment="true" applyProtection="false">
      <alignment horizontal="general" vertical="center" textRotation="0" wrapText="false" indent="0" shrinkToFit="false"/>
      <protection locked="true" hidden="false"/>
    </xf>
    <xf numFmtId="169" fontId="0" fillId="0" borderId="0" xfId="0" applyFont="true" applyBorder="false" applyAlignment="true" applyProtection="false">
      <alignment horizontal="right" vertical="bottom" textRotation="0" wrapText="false" indent="0" shrinkToFit="false"/>
      <protection locked="true" hidden="false"/>
    </xf>
    <xf numFmtId="165" fontId="0" fillId="0" borderId="0" xfId="0" applyFont="true" applyBorder="false" applyAlignment="true" applyProtection="false">
      <alignment horizontal="right" vertical="bottom" textRotation="0" wrapText="false" indent="0" shrinkToFit="false"/>
      <protection locked="true" hidden="false"/>
    </xf>
    <xf numFmtId="168" fontId="0" fillId="0" borderId="0" xfId="0" applyFont="true" applyBorder="false" applyAlignment="true" applyProtection="false">
      <alignment horizontal="right" vertical="bottom" textRotation="0" wrapText="true" indent="0" shrinkToFit="false"/>
      <protection locked="true" hidden="false"/>
    </xf>
    <xf numFmtId="165" fontId="0" fillId="0" borderId="0" xfId="0" applyFont="true" applyBorder="false" applyAlignment="true" applyProtection="false">
      <alignment horizontal="right" vertical="bottom" textRotation="0" wrapText="true" indent="0" shrinkToFit="false"/>
      <protection locked="true" hidden="false"/>
    </xf>
    <xf numFmtId="164" fontId="0" fillId="0" borderId="0" xfId="0" applyFont="true" applyBorder="false" applyAlignment="true" applyProtection="false">
      <alignment horizontal="right" vertical="bottom" textRotation="0" wrapText="false" indent="0" shrinkToFit="false"/>
      <protection locked="true" hidden="false"/>
    </xf>
    <xf numFmtId="167" fontId="0" fillId="0" borderId="5" xfId="0" applyFont="true" applyBorder="true" applyAlignment="true" applyProtection="false">
      <alignment horizontal="right" vertical="bottom" textRotation="0" wrapText="true" indent="0" shrinkToFit="false"/>
      <protection locked="true" hidden="false"/>
    </xf>
    <xf numFmtId="164" fontId="0" fillId="0" borderId="5" xfId="0" applyFont="true" applyBorder="true" applyAlignment="true" applyProtection="false">
      <alignment horizontal="right" vertical="bottom" textRotation="0" wrapText="true" indent="0" shrinkToFit="false"/>
      <protection locked="true" hidden="false"/>
    </xf>
    <xf numFmtId="170" fontId="0" fillId="0" borderId="0" xfId="0" applyFont="true" applyBorder="false" applyAlignment="true" applyProtection="false">
      <alignment horizontal="right" vertical="bottom" textRotation="0" wrapText="true" indent="0" shrinkToFit="false"/>
      <protection locked="true" hidden="false"/>
    </xf>
    <xf numFmtId="170" fontId="0" fillId="0" borderId="5" xfId="0" applyFont="true" applyBorder="true" applyAlignment="true" applyProtection="false">
      <alignment horizontal="right" vertical="bottom" textRotation="0" wrapText="true" indent="0" shrinkToFit="false"/>
      <protection locked="true" hidden="false"/>
    </xf>
    <xf numFmtId="170" fontId="0" fillId="0" borderId="5" xfId="0" applyFont="true" applyBorder="true" applyAlignment="true" applyProtection="false">
      <alignment horizontal="general" vertical="center" textRotation="0" wrapText="false" indent="0" shrinkToFit="false"/>
      <protection locked="true" hidden="false"/>
    </xf>
    <xf numFmtId="164" fontId="0" fillId="0" borderId="5" xfId="0" applyFont="true" applyBorder="true" applyAlignment="true" applyProtection="false">
      <alignment horizontal="right" vertical="bottom" textRotation="0" wrapText="false" indent="0" shrinkToFit="false"/>
      <protection locked="true" hidden="false"/>
    </xf>
    <xf numFmtId="164" fontId="6" fillId="0" borderId="5" xfId="0" applyFont="true" applyBorder="true" applyAlignment="true" applyProtection="false">
      <alignment horizontal="general" vertical="center" textRotation="0" wrapText="false" indent="0" shrinkToFit="false"/>
      <protection locked="true" hidden="false"/>
    </xf>
    <xf numFmtId="164" fontId="0" fillId="0" borderId="4" xfId="0" applyFont="true" applyBorder="true" applyAlignment="false" applyProtection="false">
      <alignment horizontal="general" vertical="bottom" textRotation="0" wrapText="false" indent="0" shrinkToFit="false"/>
      <protection locked="true" hidden="false"/>
    </xf>
    <xf numFmtId="166" fontId="0"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bottom" textRotation="0" wrapText="tru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6" fontId="6" fillId="0" borderId="0" xfId="0" applyFont="true" applyBorder="false" applyAlignment="true" applyProtection="false">
      <alignment horizontal="general" vertical="bottom" textRotation="0" wrapText="false" indent="0" shrinkToFit="false"/>
      <protection locked="true" hidden="false"/>
    </xf>
    <xf numFmtId="166" fontId="0"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center" textRotation="0" wrapText="true" indent="0" shrinkToFit="false"/>
      <protection locked="true" hidden="false"/>
    </xf>
    <xf numFmtId="164" fontId="6" fillId="0" borderId="0" xfId="0" applyFont="true" applyBorder="false" applyAlignment="true" applyProtection="false">
      <alignment horizontal="general" vertical="center" textRotation="0" wrapText="tru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4" fontId="6" fillId="0" borderId="2" xfId="0" applyFont="true" applyBorder="true" applyAlignment="true" applyProtection="false">
      <alignment horizontal="general" vertical="center" textRotation="0" wrapText="true" indent="0" shrinkToFit="false"/>
      <protection locked="true" hidden="false"/>
    </xf>
    <xf numFmtId="164" fontId="6" fillId="0" borderId="8" xfId="0" applyFont="true" applyBorder="true" applyAlignment="true" applyProtection="false">
      <alignment horizontal="general" vertical="bottom" textRotation="0" wrapText="true" indent="0" shrinkToFit="false"/>
      <protection locked="true" hidden="false"/>
    </xf>
    <xf numFmtId="164" fontId="6" fillId="0" borderId="11" xfId="0" applyFont="true" applyBorder="true" applyAlignment="true" applyProtection="false">
      <alignment horizontal="general" vertical="bottom" textRotation="0" wrapText="false" indent="0" shrinkToFit="false"/>
      <protection locked="true" hidden="false"/>
    </xf>
    <xf numFmtId="164" fontId="0" fillId="0" borderId="9" xfId="0" applyFont="true" applyBorder="true" applyAlignment="true" applyProtection="false">
      <alignment horizontal="general" vertical="bottom" textRotation="0" wrapText="false" indent="0" shrinkToFit="false"/>
      <protection locked="true" hidden="false"/>
    </xf>
    <xf numFmtId="165" fontId="0" fillId="0" borderId="8" xfId="0" applyFont="true" applyBorder="true" applyAlignment="true" applyProtection="false">
      <alignment horizontal="general" vertical="bottom" textRotation="0" wrapText="false" indent="0" shrinkToFit="false"/>
      <protection locked="true" hidden="false"/>
    </xf>
    <xf numFmtId="165" fontId="0" fillId="0" borderId="0" xfId="0" applyFont="true" applyBorder="false" applyAlignment="true" applyProtection="false">
      <alignment horizontal="general" vertical="bottom" textRotation="0" wrapText="false" indent="0" shrinkToFit="false"/>
      <protection locked="true" hidden="false"/>
    </xf>
    <xf numFmtId="165" fontId="0" fillId="0" borderId="11" xfId="0" applyFont="true" applyBorder="true" applyAlignment="true" applyProtection="false">
      <alignment horizontal="general" vertical="bottom" textRotation="0" wrapText="false" indent="0" shrinkToFit="false"/>
      <protection locked="true" hidden="false"/>
    </xf>
    <xf numFmtId="164" fontId="0" fillId="0" borderId="7" xfId="0" applyFont="true" applyBorder="true" applyAlignment="true" applyProtection="false">
      <alignment horizontal="general" vertical="bottom" textRotation="0" wrapText="false" indent="0" shrinkToFit="false"/>
      <protection locked="true" hidden="false"/>
    </xf>
    <xf numFmtId="165" fontId="0" fillId="0" borderId="6" xfId="0" applyFont="true" applyBorder="true" applyAlignment="true" applyProtection="false">
      <alignment horizontal="general" vertical="bottom" textRotation="0" wrapText="false" indent="0" shrinkToFit="false"/>
      <protection locked="true" hidden="false"/>
    </xf>
    <xf numFmtId="165" fontId="0" fillId="0" borderId="5" xfId="0" applyFont="true" applyBorder="true" applyAlignment="true" applyProtection="false">
      <alignment horizontal="general" vertical="bottom" textRotation="0" wrapText="false" indent="0" shrinkToFit="false"/>
      <protection locked="true" hidden="false"/>
    </xf>
    <xf numFmtId="165" fontId="0" fillId="0" borderId="12" xfId="0" applyFont="true" applyBorder="tru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bottom" textRotation="0" wrapText="false" indent="0" shrinkToFit="false"/>
      <protection locked="true" hidden="false"/>
    </xf>
    <xf numFmtId="164" fontId="0" fillId="2" borderId="0" xfId="0" applyFont="true" applyBorder="false" applyAlignment="true" applyProtection="false">
      <alignment horizontal="general" vertical="bottom" textRotation="0" wrapText="false" indent="0" shrinkToFit="false"/>
      <protection locked="true" hidden="false"/>
    </xf>
    <xf numFmtId="166" fontId="6" fillId="2" borderId="0" xfId="0" applyFont="true" applyBorder="false" applyAlignment="true" applyProtection="false">
      <alignment horizontal="center" vertical="bottom" textRotation="0" wrapText="false" indent="0" shrinkToFit="false"/>
      <protection locked="true" hidden="false"/>
    </xf>
    <xf numFmtId="164" fontId="0" fillId="2" borderId="4" xfId="0" applyFont="true" applyBorder="true" applyAlignment="true" applyProtection="false">
      <alignment horizontal="general" vertical="bottom" textRotation="0" wrapText="false" indent="0" shrinkToFit="false"/>
      <protection locked="true" hidden="false"/>
    </xf>
    <xf numFmtId="164" fontId="0" fillId="2" borderId="13" xfId="0" applyFont="true" applyBorder="true" applyAlignment="true" applyProtection="false">
      <alignment horizontal="general" vertical="bottom" textRotation="0" wrapText="false" indent="0" shrinkToFit="false"/>
      <protection locked="true" hidden="false"/>
    </xf>
    <xf numFmtId="166" fontId="6" fillId="2" borderId="13" xfId="0" applyFont="true" applyBorder="true" applyAlignment="true" applyProtection="false">
      <alignment horizontal="center" vertical="bottom" textRotation="0" wrapText="false" indent="0" shrinkToFit="false"/>
      <protection locked="true" hidden="false"/>
    </xf>
    <xf numFmtId="164" fontId="6" fillId="0" borderId="4" xfId="0" applyFont="true" applyBorder="true" applyAlignment="true" applyProtection="false">
      <alignment horizontal="center" vertical="bottom" textRotation="0" wrapText="false" indent="0" shrinkToFit="false"/>
      <protection locked="true" hidden="false"/>
    </xf>
    <xf numFmtId="164" fontId="6" fillId="2" borderId="0" xfId="0" applyFont="true" applyBorder="false" applyAlignment="true" applyProtection="false">
      <alignment horizontal="general" vertical="bottom" textRotation="0" wrapText="false" indent="0" shrinkToFit="false"/>
      <protection locked="true" hidden="false"/>
    </xf>
    <xf numFmtId="164" fontId="6" fillId="2" borderId="11" xfId="0" applyFont="true" applyBorder="true" applyAlignment="true" applyProtection="false">
      <alignment horizontal="general" vertical="bottom" textRotation="0" wrapText="false" indent="0" shrinkToFit="false"/>
      <protection locked="true" hidden="false"/>
    </xf>
    <xf numFmtId="164" fontId="6" fillId="0" borderId="11" xfId="0" applyFont="true" applyBorder="true" applyAlignment="true" applyProtection="false">
      <alignment horizontal="center" vertical="bottom" textRotation="0" wrapText="false" indent="0" shrinkToFit="false"/>
      <protection locked="true" hidden="false"/>
    </xf>
    <xf numFmtId="164" fontId="6" fillId="2" borderId="11" xfId="0" applyFont="true" applyBorder="true" applyAlignment="true" applyProtection="false">
      <alignment horizontal="center" vertical="bottom" textRotation="0" wrapText="false" indent="0" shrinkToFit="false"/>
      <protection locked="true" hidden="false"/>
    </xf>
    <xf numFmtId="164" fontId="6" fillId="2" borderId="0" xfId="0" applyFont="true" applyBorder="false" applyAlignment="true" applyProtection="false">
      <alignment horizontal="center" vertical="bottom" textRotation="0" wrapText="false" indent="0" shrinkToFit="false"/>
      <protection locked="true" hidden="false"/>
    </xf>
    <xf numFmtId="164" fontId="0" fillId="2" borderId="0" xfId="0" applyFont="true" applyBorder="false" applyAlignment="true" applyProtection="false">
      <alignment horizontal="center" vertical="bottom" textRotation="0" wrapText="false" indent="0" shrinkToFit="false"/>
      <protection locked="true" hidden="false"/>
    </xf>
    <xf numFmtId="164" fontId="0" fillId="2" borderId="11" xfId="0" applyFont="true" applyBorder="true" applyAlignment="true" applyProtection="false">
      <alignment horizontal="right" vertical="bottom" textRotation="0" wrapText="false" indent="0" shrinkToFit="false"/>
      <protection locked="true" hidden="false"/>
    </xf>
    <xf numFmtId="166" fontId="0" fillId="2" borderId="0" xfId="0" applyFont="true" applyBorder="false" applyAlignment="true" applyProtection="false">
      <alignment horizontal="right" vertical="bottom" textRotation="0" wrapText="false" indent="0" shrinkToFit="false"/>
      <protection locked="true" hidden="false"/>
    </xf>
    <xf numFmtId="164" fontId="0" fillId="2" borderId="0" xfId="0" applyFont="true" applyBorder="false" applyAlignment="true" applyProtection="false">
      <alignment horizontal="right" vertical="bottom" textRotation="0" wrapText="false" indent="0" shrinkToFit="false"/>
      <protection locked="true" hidden="false"/>
    </xf>
    <xf numFmtId="164" fontId="0" fillId="3" borderId="11" xfId="0" applyFont="true" applyBorder="true" applyAlignment="true" applyProtection="false">
      <alignment horizontal="center" vertical="bottom" textRotation="0" wrapText="false" indent="0" shrinkToFit="false"/>
      <protection locked="true" hidden="false"/>
    </xf>
    <xf numFmtId="166" fontId="0" fillId="2" borderId="0" xfId="0" applyFont="true" applyBorder="false" applyAlignment="true" applyProtection="false">
      <alignment horizontal="general" vertical="bottom" textRotation="0" wrapText="false" indent="0" shrinkToFit="false"/>
      <protection locked="true" hidden="false"/>
    </xf>
    <xf numFmtId="164" fontId="0" fillId="4" borderId="11" xfId="0" applyFont="true" applyBorder="true" applyAlignment="true" applyProtection="false">
      <alignment horizontal="center" vertical="bottom" textRotation="0" wrapText="false" indent="0" shrinkToFit="false"/>
      <protection locked="true" hidden="false"/>
    </xf>
    <xf numFmtId="164" fontId="0" fillId="5" borderId="11" xfId="0" applyFont="true" applyBorder="tru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6" fillId="0" borderId="0" xfId="0" applyFont="true" applyBorder="false" applyAlignment="true" applyProtection="false">
      <alignment horizontal="center" vertical="center" textRotation="0" wrapText="tru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70" fontId="0" fillId="0" borderId="0" xfId="0" applyFont="true" applyBorder="false" applyAlignment="true" applyProtection="false">
      <alignment horizontal="right" vertical="center" textRotation="0" wrapText="false" indent="0" shrinkToFit="false"/>
      <protection locked="true" hidden="false"/>
    </xf>
    <xf numFmtId="165" fontId="0" fillId="0" borderId="0" xfId="0" applyFont="true" applyBorder="false" applyAlignment="true" applyProtection="false">
      <alignment horizontal="right" vertical="center" textRotation="0" wrapText="false" indent="0" shrinkToFit="false"/>
      <protection locked="true" hidden="false"/>
    </xf>
    <xf numFmtId="167" fontId="0" fillId="0" borderId="0" xfId="0" applyFont="true" applyBorder="false" applyAlignment="true" applyProtection="false">
      <alignment horizontal="right" vertical="center" textRotation="0" wrapText="false" indent="0" shrinkToFit="false"/>
      <protection locked="true" hidden="false"/>
    </xf>
    <xf numFmtId="170" fontId="0" fillId="0" borderId="0" xfId="0" applyFont="true" applyBorder="false" applyAlignment="true" applyProtection="false">
      <alignment horizontal="general" vertical="center" textRotation="0" wrapText="false" indent="0" shrinkToFit="false"/>
      <protection locked="true" hidden="false"/>
    </xf>
    <xf numFmtId="167" fontId="0" fillId="0" borderId="0" xfId="0" applyFont="true" applyBorder="false" applyAlignment="true" applyProtection="false">
      <alignment horizontal="general" vertical="center" textRotation="0" wrapText="false" indent="0" shrinkToFit="false"/>
      <protection locked="true" hidden="false"/>
    </xf>
    <xf numFmtId="165" fontId="0" fillId="0" borderId="0" xfId="0" applyFont="true" applyBorder="false" applyAlignment="true" applyProtection="false">
      <alignment horizontal="general" vertical="center" textRotation="0" wrapText="false" indent="0" shrinkToFit="false"/>
      <protection locked="true" hidden="false"/>
    </xf>
    <xf numFmtId="164" fontId="8" fillId="0" borderId="0" xfId="0" applyFont="true" applyBorder="false" applyAlignment="true" applyProtection="false">
      <alignment horizontal="right" vertical="center" textRotation="0" wrapText="false" indent="0" shrinkToFit="false"/>
      <protection locked="true" hidden="false"/>
    </xf>
    <xf numFmtId="164" fontId="0" fillId="0" borderId="0" xfId="0" applyFont="true" applyBorder="false" applyAlignment="true" applyProtection="false">
      <alignment horizontal="right" vertical="center" textRotation="0" wrapText="false" indent="0" shrinkToFit="false"/>
      <protection locked="true" hidden="false"/>
    </xf>
    <xf numFmtId="167" fontId="6" fillId="0" borderId="0" xfId="0" applyFont="true" applyBorder="true" applyAlignment="true" applyProtection="false">
      <alignment horizontal="center" vertical="center" textRotation="0" wrapText="true" indent="0" shrinkToFit="false"/>
      <protection locked="true" hidden="false"/>
    </xf>
    <xf numFmtId="171" fontId="0" fillId="0" borderId="0" xfId="0" applyFont="true" applyBorder="false" applyAlignment="true" applyProtection="false">
      <alignment horizontal="right" vertical="center" textRotation="0" wrapText="false" indent="0" shrinkToFit="false"/>
      <protection locked="true" hidden="false"/>
    </xf>
    <xf numFmtId="172" fontId="0" fillId="0" borderId="0" xfId="0" applyFont="true" applyBorder="false" applyAlignment="true" applyProtection="false">
      <alignment horizontal="right" vertical="center" textRotation="0" wrapText="false" indent="0" shrinkToFit="false"/>
      <protection locked="true" hidden="false"/>
    </xf>
    <xf numFmtId="169" fontId="0" fillId="0" borderId="0" xfId="0" applyFont="true" applyBorder="false" applyAlignment="true" applyProtection="false">
      <alignment horizontal="right"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70" fontId="8" fillId="0" borderId="0" xfId="0" applyFont="true" applyBorder="false" applyAlignment="true" applyProtection="false">
      <alignment horizontal="right" vertical="center"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7" fontId="0" fillId="0" borderId="0" xfId="0" applyFont="true" applyBorder="false" applyAlignment="false" applyProtection="false">
      <alignment horizontal="general" vertical="bottom" textRotation="0" wrapText="false" indent="0" shrinkToFit="false"/>
      <protection locked="true" hidden="false"/>
    </xf>
    <xf numFmtId="166" fontId="6" fillId="0" borderId="0" xfId="0" applyFont="true" applyBorder="false" applyAlignment="true" applyProtection="false">
      <alignment horizontal="center" vertical="center" textRotation="0" wrapText="true" indent="0" shrinkToFit="false"/>
      <protection locked="true" hidden="false"/>
    </xf>
    <xf numFmtId="167" fontId="6" fillId="0" borderId="0" xfId="0" applyFont="true" applyBorder="false" applyAlignment="true" applyProtection="false">
      <alignment horizontal="center" vertical="center" textRotation="0" wrapText="true" indent="0" shrinkToFit="false"/>
      <protection locked="true" hidden="false"/>
    </xf>
    <xf numFmtId="167" fontId="6"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6" fontId="0" fillId="0" borderId="0" xfId="0" applyFont="true" applyBorder="false" applyAlignment="true" applyProtection="false">
      <alignment horizontal="right" vertical="bottom" textRotation="0" wrapText="false" indent="0" shrinkToFit="false"/>
      <protection locked="true" hidden="false"/>
    </xf>
    <xf numFmtId="167" fontId="0" fillId="0" borderId="0" xfId="0" applyFont="true" applyBorder="false" applyAlignment="true" applyProtection="false">
      <alignment horizontal="right" vertical="bottom" textRotation="0" wrapText="false" indent="0" shrinkToFit="false"/>
      <protection locked="true" hidden="false"/>
    </xf>
    <xf numFmtId="167" fontId="0" fillId="2" borderId="0" xfId="0" applyFont="true" applyBorder="false" applyAlignment="true" applyProtection="false">
      <alignment horizontal="right" vertical="bottom" textRotation="0" wrapText="false" indent="0" shrinkToFit="false"/>
      <protection locked="true" hidden="false"/>
    </xf>
    <xf numFmtId="169" fontId="0"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B7E1CD"/>
      <rgbColor rgb="FFFCE8B2"/>
      <rgbColor rgb="FF99CCFF"/>
      <rgbColor rgb="FFFF99CC"/>
      <rgbColor rgb="FFCC99FF"/>
      <rgbColor rgb="FFF4C7C3"/>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17" activeCellId="0" sqref="E17"/>
    </sheetView>
  </sheetViews>
  <sheetFormatPr defaultRowHeight="15.75" zeroHeight="false" outlineLevelRow="0" outlineLevelCol="0"/>
  <cols>
    <col collapsed="false" customWidth="true" hidden="false" outlineLevel="0" max="1" min="1" style="0" width="4.5"/>
    <col collapsed="false" customWidth="true" hidden="false" outlineLevel="0" max="2" min="2" style="0" width="14.34"/>
    <col collapsed="false" customWidth="true" hidden="false" outlineLevel="0" max="4" min="3" style="0" width="10.66"/>
    <col collapsed="false" customWidth="true" hidden="false" outlineLevel="0" max="1025" min="5" style="0" width="14.5"/>
  </cols>
  <sheetData>
    <row r="1" customFormat="false" ht="40" hidden="false" customHeight="true" outlineLevel="0" collapsed="false">
      <c r="A1" s="1" t="s">
        <v>0</v>
      </c>
      <c r="B1" s="1"/>
      <c r="C1" s="1"/>
      <c r="D1" s="1"/>
      <c r="E1" s="1"/>
      <c r="F1" s="1"/>
      <c r="G1" s="1"/>
      <c r="H1" s="1"/>
      <c r="I1" s="1"/>
      <c r="J1" s="1"/>
      <c r="K1" s="1"/>
      <c r="L1" s="1"/>
      <c r="M1" s="1"/>
    </row>
    <row r="2" customFormat="false" ht="15.75" hidden="false" customHeight="true" outlineLevel="0" collapsed="false"/>
    <row r="3" customFormat="false" ht="15.75" hidden="false" customHeight="true" outlineLevel="0" collapsed="false">
      <c r="C3" s="2" t="s">
        <v>1</v>
      </c>
      <c r="D3" s="3" t="s">
        <v>2</v>
      </c>
    </row>
    <row r="4" customFormat="false" ht="15.75" hidden="false" customHeight="true" outlineLevel="0" collapsed="false">
      <c r="A4" s="4" t="s">
        <v>3</v>
      </c>
      <c r="B4" s="5" t="s">
        <v>4</v>
      </c>
      <c r="C4" s="6" t="n">
        <v>0.857</v>
      </c>
      <c r="D4" s="7" t="n">
        <v>0.0799</v>
      </c>
    </row>
    <row r="5" customFormat="false" ht="15.75" hidden="false" customHeight="true" outlineLevel="0" collapsed="false">
      <c r="A5" s="4"/>
      <c r="B5" s="8" t="s">
        <v>5</v>
      </c>
      <c r="C5" s="9" t="n">
        <v>11.16</v>
      </c>
      <c r="D5" s="10" t="n">
        <v>4.71</v>
      </c>
    </row>
    <row r="6" customFormat="false" ht="15.75" hidden="false" customHeight="true" outlineLevel="0" collapsed="false">
      <c r="A6" s="4" t="s">
        <v>6</v>
      </c>
      <c r="B6" s="5" t="s">
        <v>4</v>
      </c>
      <c r="C6" s="11" t="n">
        <v>0.0103</v>
      </c>
      <c r="D6" s="12" t="n">
        <v>0.0528</v>
      </c>
    </row>
    <row r="7" customFormat="false" ht="15.75" hidden="false" customHeight="true" outlineLevel="0" collapsed="false">
      <c r="A7" s="4"/>
      <c r="B7" s="8" t="s">
        <v>7</v>
      </c>
      <c r="C7" s="9" t="n">
        <v>6.09</v>
      </c>
      <c r="D7" s="10" t="n">
        <v>7.26</v>
      </c>
    </row>
    <row r="1048576" customFormat="false" ht="15.75" hidden="false" customHeight="true" outlineLevel="0" collapsed="false"/>
  </sheetData>
  <mergeCells count="3">
    <mergeCell ref="A1:M1"/>
    <mergeCell ref="A4:A5"/>
    <mergeCell ref="A6:A7"/>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K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RowHeight="15.75" zeroHeight="false" outlineLevelRow="0" outlineLevelCol="0"/>
  <cols>
    <col collapsed="false" customWidth="true" hidden="false" outlineLevel="0" max="1" min="1" style="0" width="32.49"/>
    <col collapsed="false" customWidth="true" hidden="false" outlineLevel="0" max="2" min="2" style="0" width="10.84"/>
    <col collapsed="false" customWidth="true" hidden="false" outlineLevel="0" max="3" min="3" style="0" width="14.5"/>
    <col collapsed="false" customWidth="true" hidden="false" outlineLevel="0" max="10" min="4" style="0" width="13.01"/>
    <col collapsed="false" customWidth="true" hidden="false" outlineLevel="0" max="1025" min="11" style="0" width="14.5"/>
  </cols>
  <sheetData>
    <row r="1" customFormat="false" ht="58" hidden="false" customHeight="true" outlineLevel="0" collapsed="false">
      <c r="A1" s="13" t="s">
        <v>8</v>
      </c>
      <c r="B1" s="13"/>
      <c r="C1" s="13"/>
      <c r="D1" s="13"/>
      <c r="E1" s="13"/>
      <c r="F1" s="13"/>
      <c r="G1" s="13"/>
      <c r="H1" s="13"/>
      <c r="I1" s="13"/>
      <c r="J1" s="13"/>
    </row>
    <row r="2" customFormat="false" ht="15.75" hidden="false" customHeight="true" outlineLevel="0" collapsed="false">
      <c r="A2" s="14"/>
      <c r="B2" s="14"/>
      <c r="C2" s="14"/>
      <c r="D2" s="14"/>
      <c r="E2" s="14"/>
      <c r="F2" s="14"/>
      <c r="G2" s="14"/>
      <c r="H2" s="14"/>
      <c r="I2" s="15"/>
      <c r="J2" s="15"/>
    </row>
    <row r="3" customFormat="false" ht="15.75" hidden="false" customHeight="true" outlineLevel="0" collapsed="false">
      <c r="A3" s="14" t="s">
        <v>9</v>
      </c>
      <c r="B3" s="14" t="s">
        <v>10</v>
      </c>
      <c r="C3" s="14" t="s">
        <v>11</v>
      </c>
      <c r="D3" s="14" t="s">
        <v>12</v>
      </c>
      <c r="E3" s="14" t="s">
        <v>13</v>
      </c>
      <c r="F3" s="14" t="s">
        <v>14</v>
      </c>
      <c r="G3" s="14" t="s">
        <v>15</v>
      </c>
      <c r="H3" s="14" t="s">
        <v>16</v>
      </c>
      <c r="I3" s="15" t="s">
        <v>17</v>
      </c>
      <c r="J3" s="15" t="s">
        <v>18</v>
      </c>
    </row>
    <row r="4" customFormat="false" ht="15.75" hidden="false" customHeight="true" outlineLevel="0" collapsed="false">
      <c r="A4" s="16" t="s">
        <v>19</v>
      </c>
      <c r="B4" s="17" t="n">
        <v>2.73</v>
      </c>
      <c r="C4" s="18" t="n">
        <v>19038.49</v>
      </c>
      <c r="D4" s="18" t="n">
        <v>7154.32</v>
      </c>
      <c r="E4" s="17" t="n">
        <v>93.38</v>
      </c>
      <c r="F4" s="17" t="n">
        <v>0.59</v>
      </c>
      <c r="G4" s="19" t="n">
        <v>95.43</v>
      </c>
      <c r="H4" s="19" t="n">
        <v>0.62</v>
      </c>
      <c r="I4" s="20" t="n">
        <v>89.03</v>
      </c>
      <c r="J4" s="21" t="n">
        <v>0.49</v>
      </c>
    </row>
    <row r="5" customFormat="false" ht="15.75" hidden="false" customHeight="true" outlineLevel="0" collapsed="false">
      <c r="A5" s="16" t="s">
        <v>20</v>
      </c>
      <c r="B5" s="17" t="n">
        <v>2.85</v>
      </c>
      <c r="C5" s="18" t="n">
        <v>10875.91</v>
      </c>
      <c r="D5" s="18" t="n">
        <v>7730.75</v>
      </c>
      <c r="E5" s="17" t="n">
        <v>93.68</v>
      </c>
      <c r="F5" s="17" t="n">
        <v>0.45</v>
      </c>
      <c r="G5" s="19" t="n">
        <v>95.87</v>
      </c>
      <c r="H5" s="19" t="n">
        <v>0.5</v>
      </c>
      <c r="I5" s="20" t="n">
        <v>90.6</v>
      </c>
      <c r="J5" s="21" t="n">
        <v>0.33</v>
      </c>
    </row>
    <row r="6" customFormat="false" ht="15.75" hidden="false" customHeight="true" outlineLevel="0" collapsed="false">
      <c r="A6" s="16" t="s">
        <v>21</v>
      </c>
      <c r="B6" s="17" t="n">
        <v>2.99</v>
      </c>
      <c r="C6" s="18" t="n">
        <v>19363.33</v>
      </c>
      <c r="D6" s="18" t="n">
        <v>6807.49</v>
      </c>
      <c r="E6" s="17" t="n">
        <v>93.98</v>
      </c>
      <c r="F6" s="19" t="n">
        <v>0.5</v>
      </c>
      <c r="G6" s="19" t="n">
        <v>95.89</v>
      </c>
      <c r="H6" s="19" t="n">
        <v>0.53</v>
      </c>
      <c r="I6" s="20" t="n">
        <v>90.39</v>
      </c>
      <c r="J6" s="21" t="n">
        <v>0.35</v>
      </c>
    </row>
    <row r="7" customFormat="false" ht="15.75" hidden="false" customHeight="true" outlineLevel="0" collapsed="false">
      <c r="A7" s="16" t="s">
        <v>22</v>
      </c>
      <c r="B7" s="17" t="n">
        <v>4.05</v>
      </c>
      <c r="C7" s="18" t="n">
        <v>14831.58</v>
      </c>
      <c r="D7" s="18" t="n">
        <v>6975.95</v>
      </c>
      <c r="E7" s="17" t="n">
        <v>93.65</v>
      </c>
      <c r="F7" s="17" t="n">
        <v>0.46</v>
      </c>
      <c r="G7" s="19" t="n">
        <v>95.81</v>
      </c>
      <c r="H7" s="19" t="n">
        <v>0.47</v>
      </c>
      <c r="I7" s="20" t="n">
        <v>90.25</v>
      </c>
      <c r="J7" s="21" t="n">
        <v>0.35</v>
      </c>
    </row>
    <row r="8" customFormat="false" ht="15.75" hidden="false" customHeight="true" outlineLevel="0" collapsed="false">
      <c r="A8" s="16" t="s">
        <v>23</v>
      </c>
      <c r="B8" s="17" t="n">
        <v>4.76</v>
      </c>
      <c r="C8" s="18" t="n">
        <v>19528.81</v>
      </c>
      <c r="D8" s="18" t="n">
        <v>6738.96</v>
      </c>
      <c r="E8" s="17" t="n">
        <v>92.87</v>
      </c>
      <c r="F8" s="17" t="n">
        <v>0.76</v>
      </c>
      <c r="G8" s="19" t="n">
        <v>95.08</v>
      </c>
      <c r="H8" s="19" t="n">
        <v>0.82</v>
      </c>
      <c r="I8" s="20" t="n">
        <v>89</v>
      </c>
      <c r="J8" s="21" t="n">
        <v>0.54</v>
      </c>
    </row>
    <row r="9" customFormat="false" ht="15.75" hidden="false" customHeight="true" outlineLevel="0" collapsed="false">
      <c r="A9" s="16" t="s">
        <v>24</v>
      </c>
      <c r="B9" s="17" t="n">
        <v>4.88</v>
      </c>
      <c r="C9" s="18" t="n">
        <v>16267.19</v>
      </c>
      <c r="D9" s="18" t="n">
        <v>7068.49</v>
      </c>
      <c r="E9" s="17" t="n">
        <v>92.81</v>
      </c>
      <c r="F9" s="17" t="n">
        <v>0.61</v>
      </c>
      <c r="G9" s="19" t="n">
        <v>95.24</v>
      </c>
      <c r="H9" s="19" t="n">
        <v>0.66</v>
      </c>
      <c r="I9" s="20" t="n">
        <v>89.64</v>
      </c>
      <c r="J9" s="21" t="n">
        <v>0.45</v>
      </c>
    </row>
    <row r="10" customFormat="false" ht="15.75" hidden="false" customHeight="true" outlineLevel="0" collapsed="false">
      <c r="A10" s="16" t="s">
        <v>25</v>
      </c>
      <c r="B10" s="17" t="n">
        <v>6.79</v>
      </c>
      <c r="C10" s="18" t="n">
        <v>20709.96</v>
      </c>
      <c r="D10" s="18" t="n">
        <v>6438.8</v>
      </c>
      <c r="E10" s="17" t="n">
        <v>91.07</v>
      </c>
      <c r="F10" s="17" t="n">
        <v>0.58</v>
      </c>
      <c r="G10" s="19" t="n">
        <v>93.7</v>
      </c>
      <c r="H10" s="19" t="n">
        <v>0.61</v>
      </c>
      <c r="I10" s="20" t="n">
        <v>86.32</v>
      </c>
      <c r="J10" s="21" t="n">
        <v>0.41</v>
      </c>
      <c r="K10" s="21" t="s">
        <v>26</v>
      </c>
    </row>
    <row r="11" customFormat="false" ht="15.75" hidden="false" customHeight="true" outlineLevel="0" collapsed="false">
      <c r="A11" s="16" t="s">
        <v>27</v>
      </c>
      <c r="B11" s="17" t="n">
        <v>12.12</v>
      </c>
      <c r="C11" s="18" t="n">
        <v>22163.05</v>
      </c>
      <c r="D11" s="18" t="n">
        <v>5303.92</v>
      </c>
      <c r="E11" s="17" t="n">
        <v>88.08</v>
      </c>
      <c r="F11" s="17" t="n">
        <v>1.16</v>
      </c>
      <c r="G11" s="19" t="n">
        <v>91.49</v>
      </c>
      <c r="H11" s="19" t="n">
        <v>1.23</v>
      </c>
      <c r="I11" s="20" t="n">
        <v>76.28</v>
      </c>
      <c r="J11" s="21" t="n">
        <v>0.59</v>
      </c>
    </row>
    <row r="12" customFormat="false" ht="15.75" hidden="false" customHeight="true" outlineLevel="0" collapsed="false">
      <c r="A12" s="16" t="s">
        <v>28</v>
      </c>
      <c r="B12" s="17" t="n">
        <v>12.12</v>
      </c>
      <c r="C12" s="18" t="n">
        <v>22163.05</v>
      </c>
      <c r="D12" s="18" t="n">
        <v>6459.5</v>
      </c>
      <c r="E12" s="19" t="n">
        <v>88</v>
      </c>
      <c r="F12" s="17" t="n">
        <v>1.41</v>
      </c>
      <c r="G12" s="17" t="n">
        <v>90.57</v>
      </c>
      <c r="H12" s="19" t="n">
        <v>1.49</v>
      </c>
      <c r="I12" s="20" t="n">
        <v>76.26</v>
      </c>
      <c r="J12" s="21" t="n">
        <v>0.81</v>
      </c>
    </row>
    <row r="13" customFormat="false" ht="15.75" hidden="false" customHeight="true" outlineLevel="0" collapsed="false">
      <c r="A13" s="22" t="s">
        <v>29</v>
      </c>
      <c r="B13" s="17" t="n">
        <v>29.05</v>
      </c>
      <c r="C13" s="18" t="n">
        <v>15530</v>
      </c>
      <c r="D13" s="17" t="n">
        <v>7172</v>
      </c>
      <c r="E13" s="17" t="n">
        <v>93.15</v>
      </c>
      <c r="F13" s="17" t="n">
        <v>0.66</v>
      </c>
      <c r="G13" s="20" t="n">
        <v>95.2</v>
      </c>
      <c r="H13" s="20" t="n">
        <v>0.74</v>
      </c>
      <c r="I13" s="20" t="n">
        <v>89.4</v>
      </c>
      <c r="J13" s="21" t="n">
        <v>0.45</v>
      </c>
    </row>
    <row r="14" customFormat="false" ht="15.75" hidden="false" customHeight="true" outlineLevel="0" collapsed="false">
      <c r="A14" s="22" t="s">
        <v>30</v>
      </c>
      <c r="B14" s="17" t="n">
        <v>41.17</v>
      </c>
      <c r="C14" s="18" t="n">
        <v>15012</v>
      </c>
      <c r="D14" s="17" t="n">
        <v>5945</v>
      </c>
      <c r="E14" s="17" t="n">
        <v>88.71</v>
      </c>
      <c r="F14" s="17" t="n">
        <v>0.65</v>
      </c>
      <c r="G14" s="17" t="n">
        <v>94.19</v>
      </c>
      <c r="H14" s="17" t="n">
        <v>0.66</v>
      </c>
      <c r="I14" s="21" t="n">
        <v>86.87</v>
      </c>
      <c r="J14" s="20" t="n">
        <v>0.3</v>
      </c>
    </row>
  </sheetData>
  <mergeCells count="1">
    <mergeCell ref="A1:J1"/>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M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RowHeight="15.75" zeroHeight="false" outlineLevelRow="0" outlineLevelCol="0"/>
  <cols>
    <col collapsed="false" customWidth="true" hidden="false" outlineLevel="0" max="2" min="1" style="0" width="14.5"/>
    <col collapsed="false" customWidth="true" hidden="false" outlineLevel="0" max="4" min="3" style="0" width="10"/>
    <col collapsed="false" customWidth="true" hidden="false" outlineLevel="0" max="5" min="5" style="0" width="14.5"/>
    <col collapsed="false" customWidth="true" hidden="false" outlineLevel="0" max="6" min="6" style="0" width="11.84"/>
    <col collapsed="false" customWidth="false" hidden="false" outlineLevel="0" max="7" min="7" style="0" width="11.5"/>
    <col collapsed="false" customWidth="true" hidden="false" outlineLevel="0" max="8" min="8" style="0" width="12.5"/>
    <col collapsed="false" customWidth="true" hidden="false" outlineLevel="0" max="9" min="9" style="0" width="9.33"/>
    <col collapsed="false" customWidth="true" hidden="false" outlineLevel="0" max="10" min="10" style="0" width="12.66"/>
    <col collapsed="false" customWidth="true" hidden="false" outlineLevel="0" max="11" min="11" style="0" width="14.5"/>
    <col collapsed="false" customWidth="true" hidden="false" outlineLevel="0" max="12" min="12" style="0" width="15.83"/>
    <col collapsed="false" customWidth="true" hidden="false" outlineLevel="0" max="13" min="13" style="0" width="14.16"/>
    <col collapsed="false" customWidth="true" hidden="false" outlineLevel="0" max="1025" min="14" style="0" width="14.5"/>
  </cols>
  <sheetData>
    <row r="1" customFormat="false" ht="36" hidden="false" customHeight="true" outlineLevel="0" collapsed="false">
      <c r="A1" s="13" t="s">
        <v>31</v>
      </c>
      <c r="B1" s="13"/>
      <c r="C1" s="13"/>
      <c r="D1" s="13"/>
      <c r="E1" s="13"/>
      <c r="F1" s="13"/>
      <c r="G1" s="13"/>
      <c r="H1" s="13"/>
      <c r="I1" s="13"/>
      <c r="J1" s="13"/>
      <c r="K1" s="13"/>
      <c r="L1" s="13"/>
      <c r="M1" s="14"/>
    </row>
    <row r="2" customFormat="false" ht="15.75" hidden="false" customHeight="true" outlineLevel="0" collapsed="false">
      <c r="B2" s="22"/>
      <c r="C2" s="14"/>
      <c r="D2" s="14"/>
      <c r="E2" s="14"/>
      <c r="F2" s="14"/>
      <c r="G2" s="14"/>
      <c r="H2" s="14"/>
      <c r="I2" s="14"/>
    </row>
    <row r="3" customFormat="false" ht="15.75" hidden="false" customHeight="true" outlineLevel="0" collapsed="false">
      <c r="B3" s="22"/>
      <c r="C3" s="14" t="s">
        <v>32</v>
      </c>
      <c r="D3" s="14" t="s">
        <v>33</v>
      </c>
      <c r="E3" s="14" t="s">
        <v>34</v>
      </c>
      <c r="F3" s="14" t="s">
        <v>35</v>
      </c>
      <c r="G3" s="14" t="s">
        <v>36</v>
      </c>
      <c r="H3" s="14" t="s">
        <v>37</v>
      </c>
      <c r="I3" s="14" t="s">
        <v>38</v>
      </c>
      <c r="J3" s="23" t="s">
        <v>39</v>
      </c>
      <c r="K3" s="23" t="s">
        <v>40</v>
      </c>
      <c r="L3" s="24" t="s">
        <v>41</v>
      </c>
      <c r="M3" s="15"/>
    </row>
    <row r="4" customFormat="false" ht="15.75" hidden="false" customHeight="true" outlineLevel="0" collapsed="false">
      <c r="A4" s="25" t="s">
        <v>42</v>
      </c>
      <c r="B4" s="26" t="s">
        <v>43</v>
      </c>
      <c r="C4" s="27" t="n">
        <v>3737989</v>
      </c>
      <c r="D4" s="27" t="n">
        <v>55158</v>
      </c>
      <c r="E4" s="27" t="n">
        <v>3578563</v>
      </c>
      <c r="F4" s="28" t="n">
        <v>6249.25</v>
      </c>
      <c r="G4" s="28" t="n">
        <v>1207.29</v>
      </c>
      <c r="H4" s="28" t="n">
        <v>4511.32</v>
      </c>
      <c r="I4" s="29" t="n">
        <f aca="false">G4/F4</f>
        <v>0.19318958274993</v>
      </c>
      <c r="J4" s="30" t="n">
        <f aca="false">(G4*10^6)/D4</f>
        <v>21887.849450669</v>
      </c>
      <c r="K4" s="30" t="n">
        <f aca="false">(H4*10^6)/E4</f>
        <v>1260.65127259182</v>
      </c>
      <c r="L4" s="31" t="n">
        <v>0.721074111111111</v>
      </c>
      <c r="M4" s="32" t="n">
        <f aca="false">D4/E4</f>
        <v>0.0154134494767872</v>
      </c>
    </row>
    <row r="5" customFormat="false" ht="15.75" hidden="false" customHeight="true" outlineLevel="0" collapsed="false">
      <c r="A5" s="25"/>
      <c r="B5" s="14" t="s">
        <v>44</v>
      </c>
      <c r="C5" s="18" t="n">
        <v>802603</v>
      </c>
      <c r="D5" s="18" t="n">
        <v>12214</v>
      </c>
      <c r="E5" s="18" t="n">
        <v>720878</v>
      </c>
      <c r="F5" s="33" t="n">
        <v>12649.1</v>
      </c>
      <c r="G5" s="33" t="n">
        <v>270.7</v>
      </c>
      <c r="H5" s="33" t="n">
        <v>11954.06</v>
      </c>
      <c r="I5" s="34" t="n">
        <f aca="false">G5/F5</f>
        <v>0.0214007320678942</v>
      </c>
      <c r="J5" s="30" t="n">
        <f aca="false">(G5*10^6)/D5</f>
        <v>22163.0915343049</v>
      </c>
      <c r="K5" s="30" t="n">
        <f aca="false">(H5*10^6)/E5</f>
        <v>16582.6395034944</v>
      </c>
      <c r="L5" s="35" t="s">
        <v>45</v>
      </c>
      <c r="M5" s="32" t="n">
        <f aca="false">D5/E5</f>
        <v>0.0169432275641648</v>
      </c>
    </row>
    <row r="6" customFormat="false" ht="15.75" hidden="false" customHeight="true" outlineLevel="0" collapsed="false">
      <c r="A6" s="25"/>
      <c r="B6" s="23" t="s">
        <v>46</v>
      </c>
      <c r="C6" s="36" t="n">
        <f aca="false">C4/C5</f>
        <v>4.65733245452609</v>
      </c>
      <c r="D6" s="37" t="n">
        <v>4.52</v>
      </c>
      <c r="E6" s="37" t="n">
        <v>4.96</v>
      </c>
      <c r="F6" s="38" t="n">
        <f aca="false">F4/F5</f>
        <v>0.494047007296962</v>
      </c>
      <c r="G6" s="37" t="n">
        <v>4.46</v>
      </c>
      <c r="H6" s="37" t="n">
        <v>0.38</v>
      </c>
      <c r="I6" s="39" t="n">
        <f aca="false">I4/I5</f>
        <v>9.02724178486199</v>
      </c>
      <c r="J6" s="40" t="n">
        <f aca="false">J4/J5</f>
        <v>0.987581060917883</v>
      </c>
      <c r="K6" s="40" t="n">
        <f aca="false">K4/K5</f>
        <v>0.0760223529146956</v>
      </c>
      <c r="L6" s="41" t="s">
        <v>45</v>
      </c>
      <c r="M6" s="32"/>
    </row>
    <row r="7" customFormat="false" ht="15.75" hidden="false" customHeight="true" outlineLevel="0" collapsed="false">
      <c r="A7" s="42" t="s">
        <v>47</v>
      </c>
      <c r="B7" s="14" t="s">
        <v>43</v>
      </c>
      <c r="C7" s="18" t="n">
        <v>9288338</v>
      </c>
      <c r="D7" s="18" t="n">
        <v>87369</v>
      </c>
      <c r="E7" s="18" t="n">
        <v>8672975</v>
      </c>
      <c r="F7" s="28" t="n">
        <v>18792.6</v>
      </c>
      <c r="G7" s="33" t="n">
        <v>1430.65</v>
      </c>
      <c r="H7" s="33" t="n">
        <v>16478.62</v>
      </c>
      <c r="I7" s="34" t="n">
        <f aca="false">G7/F7</f>
        <v>0.0761283696774262</v>
      </c>
      <c r="J7" s="30" t="n">
        <f aca="false">(G7*10^6)/D7</f>
        <v>16374.8011308359</v>
      </c>
      <c r="K7" s="30" t="n">
        <f aca="false">(H7*10^6)/E7</f>
        <v>1899.99625272758</v>
      </c>
      <c r="L7" s="31" t="n">
        <v>4.19952355555555</v>
      </c>
      <c r="M7" s="32" t="n">
        <f aca="false">D7/E7</f>
        <v>0.0100737059659459</v>
      </c>
    </row>
    <row r="8" customFormat="false" ht="15.75" hidden="false" customHeight="true" outlineLevel="0" collapsed="false">
      <c r="A8" s="42"/>
      <c r="B8" s="14" t="s">
        <v>44</v>
      </c>
      <c r="C8" s="18" t="n">
        <v>3581419</v>
      </c>
      <c r="D8" s="18" t="n">
        <v>29517</v>
      </c>
      <c r="E8" s="18" t="n">
        <v>3195878</v>
      </c>
      <c r="F8" s="33" t="n">
        <v>26973.4</v>
      </c>
      <c r="G8" s="33" t="n">
        <v>448.24</v>
      </c>
      <c r="H8" s="33" t="n">
        <v>25679.64</v>
      </c>
      <c r="I8" s="34" t="n">
        <f aca="false">G8/F8</f>
        <v>0.0166178531442087</v>
      </c>
      <c r="J8" s="30" t="n">
        <f aca="false">(G8*10^6)/D8</f>
        <v>15185.8251177288</v>
      </c>
      <c r="K8" s="30" t="n">
        <f aca="false">(H8*10^6)/E8</f>
        <v>8035.2378908081</v>
      </c>
      <c r="L8" s="35" t="s">
        <v>45</v>
      </c>
      <c r="M8" s="32" t="n">
        <f aca="false">D8/E8</f>
        <v>0.00923595957042165</v>
      </c>
    </row>
    <row r="9" customFormat="false" ht="15.75" hidden="false" customHeight="true" outlineLevel="0" collapsed="false">
      <c r="A9" s="42"/>
      <c r="B9" s="23" t="s">
        <v>46</v>
      </c>
      <c r="C9" s="36" t="n">
        <f aca="false">C7/C8</f>
        <v>2.59347984695452</v>
      </c>
      <c r="D9" s="37" t="n">
        <v>2.96</v>
      </c>
      <c r="E9" s="37" t="n">
        <v>2.71</v>
      </c>
      <c r="F9" s="38" t="n">
        <f aca="false">F7/F8</f>
        <v>0.696708609222419</v>
      </c>
      <c r="G9" s="37" t="n">
        <v>3.19</v>
      </c>
      <c r="H9" s="37" t="n">
        <v>0.64</v>
      </c>
      <c r="I9" s="37" t="n">
        <v>4.97</v>
      </c>
      <c r="J9" s="40" t="n">
        <f aca="false">J7/J8</f>
        <v>1.07829512087025</v>
      </c>
      <c r="K9" s="40" t="n">
        <f aca="false">K7/K8</f>
        <v>0.23645799645846</v>
      </c>
      <c r="L9" s="41" t="s">
        <v>45</v>
      </c>
      <c r="M9" s="32"/>
    </row>
    <row r="10" customFormat="false" ht="15.75" hidden="false" customHeight="true" outlineLevel="0" collapsed="false">
      <c r="A10" s="42" t="s">
        <v>48</v>
      </c>
      <c r="B10" s="14" t="s">
        <v>43</v>
      </c>
      <c r="C10" s="18" t="n">
        <v>4545501</v>
      </c>
      <c r="D10" s="18" t="n">
        <v>46920</v>
      </c>
      <c r="E10" s="18" t="n">
        <v>4202753</v>
      </c>
      <c r="F10" s="28" t="n">
        <v>4993.88</v>
      </c>
      <c r="G10" s="33" t="n">
        <v>774.61</v>
      </c>
      <c r="H10" s="33" t="n">
        <v>3751.48</v>
      </c>
      <c r="I10" s="34" t="n">
        <f aca="false">G10/F10</f>
        <v>0.155111856912861</v>
      </c>
      <c r="J10" s="30" t="n">
        <f aca="false">(G10*10^6)/D10</f>
        <v>16509.1645353794</v>
      </c>
      <c r="K10" s="30" t="n">
        <f aca="false">(H10*10^6)/E10</f>
        <v>892.624429748786</v>
      </c>
      <c r="L10" s="31" t="n">
        <v>0.462651611111111</v>
      </c>
      <c r="M10" s="32" t="n">
        <f aca="false">D10/E10</f>
        <v>0.0111641107626358</v>
      </c>
    </row>
    <row r="11" customFormat="false" ht="15.75" hidden="false" customHeight="true" outlineLevel="0" collapsed="false">
      <c r="A11" s="42"/>
      <c r="B11" s="14" t="s">
        <v>44</v>
      </c>
      <c r="C11" s="18" t="n">
        <v>1265826</v>
      </c>
      <c r="D11" s="18" t="n">
        <v>11998</v>
      </c>
      <c r="E11" s="18" t="n">
        <v>1115235</v>
      </c>
      <c r="F11" s="33" t="n">
        <v>10741.2</v>
      </c>
      <c r="G11" s="33" t="n">
        <v>202.91</v>
      </c>
      <c r="H11" s="33" t="n">
        <v>10026.18</v>
      </c>
      <c r="I11" s="34" t="n">
        <f aca="false">G11/F11</f>
        <v>0.01889081294455</v>
      </c>
      <c r="J11" s="30" t="n">
        <f aca="false">(G11*10^6)/D11</f>
        <v>16911.9853308885</v>
      </c>
      <c r="K11" s="30" t="n">
        <f aca="false">(H11*10^6)/E11</f>
        <v>8990.19489165961</v>
      </c>
      <c r="L11" s="35" t="s">
        <v>45</v>
      </c>
      <c r="M11" s="32" t="n">
        <f aca="false">D11/E11</f>
        <v>0.0107582706783772</v>
      </c>
    </row>
    <row r="12" customFormat="false" ht="15.75" hidden="false" customHeight="true" outlineLevel="0" collapsed="false">
      <c r="A12" s="42"/>
      <c r="B12" s="23" t="s">
        <v>46</v>
      </c>
      <c r="C12" s="36" t="n">
        <f aca="false">C10/C11</f>
        <v>3.59093666902086</v>
      </c>
      <c r="D12" s="37" t="n">
        <v>3.91</v>
      </c>
      <c r="E12" s="37" t="n">
        <v>3.77</v>
      </c>
      <c r="F12" s="38" t="n">
        <f aca="false">F10/F11</f>
        <v>0.464927568614308</v>
      </c>
      <c r="G12" s="37" t="n">
        <v>3.82</v>
      </c>
      <c r="H12" s="37" t="n">
        <v>0.37</v>
      </c>
      <c r="I12" s="39" t="n">
        <f aca="false">I10/I11</f>
        <v>8.21096780578792</v>
      </c>
      <c r="J12" s="40" t="n">
        <f aca="false">J10/J11</f>
        <v>0.976181341952007</v>
      </c>
      <c r="K12" s="40" t="n">
        <f aca="false">K10/K11</f>
        <v>0.0992886628716907</v>
      </c>
      <c r="L12" s="41" t="s">
        <v>45</v>
      </c>
      <c r="M12" s="35"/>
    </row>
    <row r="13" customFormat="false" ht="15.75" hidden="false" customHeight="true" outlineLevel="0" collapsed="false">
      <c r="F13" s="43"/>
    </row>
    <row r="14" customFormat="false" ht="15.75" hidden="false" customHeight="true" outlineLevel="0" collapsed="false">
      <c r="E14" s="44" t="n">
        <f aca="false">E5+E8+E11</f>
        <v>5031991</v>
      </c>
    </row>
  </sheetData>
  <mergeCells count="4">
    <mergeCell ref="A1:L1"/>
    <mergeCell ref="A4:A6"/>
    <mergeCell ref="A7:A9"/>
    <mergeCell ref="A10:A1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I15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RowHeight="15.75" zeroHeight="false" outlineLevelRow="0" outlineLevelCol="0"/>
  <cols>
    <col collapsed="false" customWidth="true" hidden="false" outlineLevel="0" max="1" min="1" style="0" width="14.5"/>
    <col collapsed="false" customWidth="true" hidden="false" outlineLevel="0" max="2" min="2" style="0" width="26.51"/>
    <col collapsed="false" customWidth="true" hidden="false" outlineLevel="0" max="1025" min="3" style="0" width="14.5"/>
  </cols>
  <sheetData>
    <row r="1" customFormat="false" ht="15.75" hidden="false" customHeight="true" outlineLevel="0" collapsed="false">
      <c r="A1" s="45" t="s">
        <v>49</v>
      </c>
      <c r="B1" s="45"/>
      <c r="C1" s="45"/>
      <c r="D1" s="45"/>
      <c r="E1" s="45"/>
      <c r="F1" s="45"/>
      <c r="G1" s="45"/>
      <c r="H1" s="45"/>
      <c r="I1" s="45"/>
    </row>
    <row r="2" customFormat="false" ht="15.75" hidden="false" customHeight="true" outlineLevel="0" collapsed="false">
      <c r="A2" s="46"/>
      <c r="B2" s="46"/>
      <c r="C2" s="47"/>
    </row>
    <row r="3" customFormat="false" ht="15.75" hidden="false" customHeight="true" outlineLevel="0" collapsed="false">
      <c r="A3" s="46" t="s">
        <v>50</v>
      </c>
      <c r="B3" s="46" t="s">
        <v>51</v>
      </c>
      <c r="C3" s="47" t="s">
        <v>52</v>
      </c>
    </row>
    <row r="4" customFormat="false" ht="15.75" hidden="false" customHeight="true" outlineLevel="0" collapsed="false">
      <c r="A4" s="21" t="s">
        <v>53</v>
      </c>
      <c r="B4" s="21" t="s">
        <v>54</v>
      </c>
      <c r="C4" s="48" t="n">
        <v>63832</v>
      </c>
    </row>
    <row r="5" customFormat="false" ht="15.75" hidden="false" customHeight="true" outlineLevel="0" collapsed="false">
      <c r="A5" s="21" t="s">
        <v>55</v>
      </c>
      <c r="B5" s="21" t="s">
        <v>56</v>
      </c>
      <c r="C5" s="48" t="n">
        <v>8078</v>
      </c>
    </row>
    <row r="6" customFormat="false" ht="15.75" hidden="false" customHeight="true" outlineLevel="0" collapsed="false">
      <c r="A6" s="21" t="s">
        <v>57</v>
      </c>
      <c r="B6" s="21" t="s">
        <v>58</v>
      </c>
      <c r="C6" s="48" t="n">
        <v>26403</v>
      </c>
    </row>
    <row r="7" customFormat="false" ht="15.75" hidden="false" customHeight="true" outlineLevel="0" collapsed="false">
      <c r="A7" s="21" t="s">
        <v>59</v>
      </c>
      <c r="B7" s="21" t="s">
        <v>60</v>
      </c>
      <c r="C7" s="48" t="n">
        <v>728813</v>
      </c>
    </row>
    <row r="8" customFormat="false" ht="15.75" hidden="false" customHeight="true" outlineLevel="0" collapsed="false">
      <c r="A8" s="21" t="s">
        <v>61</v>
      </c>
      <c r="B8" s="21" t="s">
        <v>62</v>
      </c>
      <c r="C8" s="48" t="n">
        <v>12857</v>
      </c>
    </row>
    <row r="9" customFormat="false" ht="15.75" hidden="false" customHeight="true" outlineLevel="0" collapsed="false">
      <c r="A9" s="21" t="s">
        <v>63</v>
      </c>
      <c r="B9" s="21" t="s">
        <v>64</v>
      </c>
      <c r="C9" s="48" t="n">
        <v>138742</v>
      </c>
    </row>
    <row r="10" customFormat="false" ht="15.75" hidden="false" customHeight="true" outlineLevel="0" collapsed="false">
      <c r="A10" s="21" t="s">
        <v>65</v>
      </c>
      <c r="B10" s="21" t="s">
        <v>66</v>
      </c>
      <c r="C10" s="48" t="n">
        <v>146619</v>
      </c>
    </row>
    <row r="11" customFormat="false" ht="15.75" hidden="false" customHeight="true" outlineLevel="0" collapsed="false">
      <c r="A11" s="21" t="s">
        <v>67</v>
      </c>
      <c r="B11" s="21" t="s">
        <v>68</v>
      </c>
      <c r="C11" s="48" t="n">
        <v>129727</v>
      </c>
    </row>
    <row r="12" customFormat="false" ht="15.75" hidden="false" customHeight="true" outlineLevel="0" collapsed="false">
      <c r="A12" s="21" t="s">
        <v>69</v>
      </c>
      <c r="B12" s="21" t="s">
        <v>70</v>
      </c>
      <c r="C12" s="48" t="n">
        <v>33086</v>
      </c>
    </row>
    <row r="13" customFormat="false" ht="15.75" hidden="false" customHeight="true" outlineLevel="0" collapsed="false">
      <c r="A13" s="21" t="s">
        <v>71</v>
      </c>
      <c r="B13" s="21" t="s">
        <v>72</v>
      </c>
      <c r="C13" s="48" t="n">
        <v>9001</v>
      </c>
    </row>
    <row r="14" customFormat="false" ht="15.75" hidden="false" customHeight="true" outlineLevel="0" collapsed="false">
      <c r="A14" s="21" t="s">
        <v>73</v>
      </c>
      <c r="B14" s="21" t="s">
        <v>74</v>
      </c>
      <c r="C14" s="48" t="n">
        <v>84038</v>
      </c>
    </row>
    <row r="15" customFormat="false" ht="15.75" hidden="false" customHeight="true" outlineLevel="0" collapsed="false">
      <c r="A15" s="21" t="s">
        <v>75</v>
      </c>
      <c r="B15" s="21" t="s">
        <v>76</v>
      </c>
      <c r="C15" s="48" t="n">
        <v>176238</v>
      </c>
    </row>
    <row r="16" customFormat="false" ht="15.75" hidden="false" customHeight="true" outlineLevel="0" collapsed="false">
      <c r="A16" s="21" t="s">
        <v>77</v>
      </c>
      <c r="B16" s="21" t="s">
        <v>78</v>
      </c>
      <c r="C16" s="48" t="n">
        <v>98821</v>
      </c>
    </row>
    <row r="17" customFormat="false" ht="15.75" hidden="false" customHeight="true" outlineLevel="0" collapsed="false">
      <c r="A17" s="21" t="s">
        <v>79</v>
      </c>
      <c r="B17" s="21" t="s">
        <v>80</v>
      </c>
      <c r="C17" s="48" t="n">
        <v>125951</v>
      </c>
    </row>
    <row r="18" customFormat="false" ht="15.75" hidden="false" customHeight="true" outlineLevel="0" collapsed="false">
      <c r="A18" s="21" t="s">
        <v>81</v>
      </c>
      <c r="B18" s="21" t="s">
        <v>82</v>
      </c>
      <c r="C18" s="48" t="n">
        <v>85181</v>
      </c>
    </row>
    <row r="19" customFormat="false" ht="15.75" hidden="false" customHeight="true" outlineLevel="0" collapsed="false">
      <c r="A19" s="21" t="s">
        <v>83</v>
      </c>
      <c r="B19" s="21" t="s">
        <v>84</v>
      </c>
      <c r="C19" s="48" t="n">
        <v>107947</v>
      </c>
    </row>
    <row r="20" customFormat="false" ht="15.75" hidden="false" customHeight="true" outlineLevel="0" collapsed="false">
      <c r="A20" s="21" t="s">
        <v>85</v>
      </c>
      <c r="B20" s="21" t="s">
        <v>86</v>
      </c>
      <c r="C20" s="48" t="n">
        <v>60114</v>
      </c>
    </row>
    <row r="21" customFormat="false" ht="15.75" hidden="false" customHeight="true" outlineLevel="0" collapsed="false">
      <c r="A21" s="21" t="s">
        <v>87</v>
      </c>
      <c r="B21" s="21" t="s">
        <v>88</v>
      </c>
      <c r="C21" s="48" t="n">
        <v>182256</v>
      </c>
    </row>
    <row r="22" customFormat="false" ht="15.75" hidden="false" customHeight="true" outlineLevel="0" collapsed="false">
      <c r="A22" s="21" t="s">
        <v>89</v>
      </c>
      <c r="B22" s="21" t="s">
        <v>90</v>
      </c>
      <c r="C22" s="48" t="n">
        <v>132858</v>
      </c>
    </row>
    <row r="23" customFormat="false" ht="15.75" hidden="false" customHeight="true" outlineLevel="0" collapsed="false">
      <c r="A23" s="21" t="s">
        <v>91</v>
      </c>
      <c r="B23" s="21" t="s">
        <v>92</v>
      </c>
      <c r="C23" s="48" t="n">
        <v>8287</v>
      </c>
    </row>
    <row r="24" customFormat="false" ht="15.75" hidden="false" customHeight="true" outlineLevel="0" collapsed="false">
      <c r="A24" s="21" t="s">
        <v>93</v>
      </c>
      <c r="B24" s="21" t="s">
        <v>94</v>
      </c>
      <c r="C24" s="48" t="n">
        <v>98250</v>
      </c>
    </row>
    <row r="25" customFormat="false" ht="15.75" hidden="false" customHeight="true" outlineLevel="0" collapsed="false">
      <c r="A25" s="21" t="s">
        <v>95</v>
      </c>
      <c r="B25" s="21" t="s">
        <v>96</v>
      </c>
      <c r="C25" s="48" t="n">
        <v>7312</v>
      </c>
    </row>
    <row r="26" customFormat="false" ht="15.75" hidden="false" customHeight="true" outlineLevel="0" collapsed="false">
      <c r="A26" s="21" t="s">
        <v>97</v>
      </c>
      <c r="B26" s="21" t="s">
        <v>98</v>
      </c>
      <c r="C26" s="48" t="n">
        <v>2561</v>
      </c>
    </row>
    <row r="27" customFormat="false" ht="15.75" hidden="false" customHeight="true" outlineLevel="0" collapsed="false">
      <c r="A27" s="21" t="s">
        <v>99</v>
      </c>
      <c r="B27" s="21" t="s">
        <v>100</v>
      </c>
      <c r="C27" s="48" t="n">
        <v>2601</v>
      </c>
    </row>
    <row r="28" customFormat="false" ht="15.75" hidden="false" customHeight="true" outlineLevel="0" collapsed="false">
      <c r="A28" s="21" t="s">
        <v>101</v>
      </c>
      <c r="B28" s="21" t="s">
        <v>102</v>
      </c>
      <c r="C28" s="48" t="n">
        <v>27549</v>
      </c>
    </row>
    <row r="29" customFormat="false" ht="15.75" hidden="false" customHeight="true" outlineLevel="0" collapsed="false">
      <c r="A29" s="21" t="s">
        <v>103</v>
      </c>
      <c r="B29" s="21" t="s">
        <v>104</v>
      </c>
      <c r="C29" s="48" t="n">
        <v>42729</v>
      </c>
    </row>
    <row r="30" customFormat="false" ht="15.75" hidden="false" customHeight="true" outlineLevel="0" collapsed="false">
      <c r="A30" s="21" t="s">
        <v>105</v>
      </c>
      <c r="B30" s="21" t="s">
        <v>106</v>
      </c>
      <c r="C30" s="48" t="n">
        <v>54680</v>
      </c>
    </row>
    <row r="31" customFormat="false" ht="15.75" hidden="false" customHeight="true" outlineLevel="0" collapsed="false">
      <c r="A31" s="21" t="s">
        <v>107</v>
      </c>
      <c r="B31" s="21" t="s">
        <v>108</v>
      </c>
      <c r="C31" s="48" t="n">
        <v>250188</v>
      </c>
    </row>
    <row r="32" customFormat="false" ht="15.75" hidden="false" customHeight="true" outlineLevel="0" collapsed="false">
      <c r="A32" s="21" t="s">
        <v>109</v>
      </c>
      <c r="B32" s="21" t="s">
        <v>110</v>
      </c>
      <c r="C32" s="48" t="n">
        <v>7776</v>
      </c>
    </row>
    <row r="33" customFormat="false" ht="15.75" hidden="false" customHeight="true" outlineLevel="0" collapsed="false">
      <c r="A33" s="21" t="s">
        <v>111</v>
      </c>
      <c r="B33" s="21" t="s">
        <v>112</v>
      </c>
      <c r="C33" s="48" t="n">
        <v>324068</v>
      </c>
    </row>
    <row r="34" customFormat="false" ht="15.75" hidden="false" customHeight="true" outlineLevel="0" collapsed="false">
      <c r="A34" s="21" t="s">
        <v>113</v>
      </c>
      <c r="B34" s="21" t="s">
        <v>114</v>
      </c>
      <c r="C34" s="48" t="n">
        <v>23242</v>
      </c>
    </row>
    <row r="35" customFormat="false" ht="15.75" hidden="false" customHeight="true" outlineLevel="0" collapsed="false">
      <c r="A35" s="21" t="s">
        <v>115</v>
      </c>
      <c r="B35" s="21" t="s">
        <v>116</v>
      </c>
      <c r="C35" s="48" t="n">
        <v>383106</v>
      </c>
    </row>
    <row r="36" customFormat="false" ht="15.75" hidden="false" customHeight="true" outlineLevel="0" collapsed="false">
      <c r="A36" s="21" t="s">
        <v>117</v>
      </c>
      <c r="B36" s="21" t="s">
        <v>118</v>
      </c>
      <c r="C36" s="48" t="n">
        <v>10801</v>
      </c>
    </row>
    <row r="37" customFormat="false" ht="15.75" hidden="false" customHeight="true" outlineLevel="0" collapsed="false">
      <c r="A37" s="21" t="s">
        <v>119</v>
      </c>
      <c r="B37" s="21" t="s">
        <v>120</v>
      </c>
      <c r="C37" s="48" t="n">
        <v>50380</v>
      </c>
    </row>
    <row r="38" customFormat="false" ht="15.75" hidden="false" customHeight="true" outlineLevel="0" collapsed="false">
      <c r="A38" s="21" t="s">
        <v>121</v>
      </c>
      <c r="B38" s="21" t="s">
        <v>122</v>
      </c>
      <c r="C38" s="48" t="n">
        <v>71783</v>
      </c>
    </row>
    <row r="39" customFormat="false" ht="15.75" hidden="false" customHeight="true" outlineLevel="0" collapsed="false">
      <c r="A39" s="21" t="s">
        <v>123</v>
      </c>
      <c r="B39" s="21" t="s">
        <v>124</v>
      </c>
      <c r="C39" s="48" t="n">
        <v>14948</v>
      </c>
    </row>
    <row r="40" customFormat="false" ht="15.75" hidden="false" customHeight="true" outlineLevel="0" collapsed="false">
      <c r="A40" s="21" t="s">
        <v>125</v>
      </c>
      <c r="B40" s="21" t="s">
        <v>126</v>
      </c>
      <c r="C40" s="48" t="n">
        <v>58537</v>
      </c>
    </row>
    <row r="41" customFormat="false" ht="15.75" hidden="false" customHeight="true" outlineLevel="0" collapsed="false">
      <c r="A41" s="21" t="s">
        <v>127</v>
      </c>
      <c r="B41" s="21" t="s">
        <v>128</v>
      </c>
      <c r="C41" s="48" t="n">
        <v>192612</v>
      </c>
    </row>
    <row r="42" customFormat="false" ht="15.75" hidden="false" customHeight="true" outlineLevel="0" collapsed="false">
      <c r="A42" s="21" t="s">
        <v>129</v>
      </c>
      <c r="B42" s="21" t="s">
        <v>130</v>
      </c>
      <c r="C42" s="48" t="n">
        <v>42444</v>
      </c>
    </row>
    <row r="43" customFormat="false" ht="15.75" hidden="false" customHeight="true" outlineLevel="0" collapsed="false">
      <c r="A43" s="21" t="s">
        <v>131</v>
      </c>
      <c r="B43" s="21" t="s">
        <v>132</v>
      </c>
      <c r="C43" s="48" t="n">
        <v>39745</v>
      </c>
    </row>
    <row r="44" customFormat="false" ht="15.75" hidden="false" customHeight="true" outlineLevel="0" collapsed="false">
      <c r="A44" s="21" t="s">
        <v>133</v>
      </c>
      <c r="B44" s="21" t="s">
        <v>134</v>
      </c>
      <c r="C44" s="48" t="n">
        <v>32189</v>
      </c>
    </row>
    <row r="45" customFormat="false" ht="15.75" hidden="false" customHeight="true" outlineLevel="0" collapsed="false">
      <c r="A45" s="21" t="s">
        <v>135</v>
      </c>
      <c r="B45" s="21" t="s">
        <v>136</v>
      </c>
      <c r="C45" s="48" t="n">
        <v>156309</v>
      </c>
    </row>
    <row r="46" customFormat="false" ht="15.75" hidden="false" customHeight="true" outlineLevel="0" collapsed="false">
      <c r="A46" s="21" t="s">
        <v>137</v>
      </c>
      <c r="B46" s="21" t="s">
        <v>138</v>
      </c>
      <c r="C46" s="48" t="n">
        <v>317364</v>
      </c>
    </row>
    <row r="47" customFormat="false" ht="15.75" hidden="false" customHeight="true" outlineLevel="0" collapsed="false">
      <c r="A47" s="21" t="s">
        <v>139</v>
      </c>
      <c r="B47" s="21" t="s">
        <v>140</v>
      </c>
      <c r="C47" s="48" t="n">
        <v>76939</v>
      </c>
    </row>
    <row r="48" customFormat="false" ht="15.75" hidden="false" customHeight="true" outlineLevel="0" collapsed="false">
      <c r="A48" s="21" t="s">
        <v>141</v>
      </c>
      <c r="B48" s="21" t="s">
        <v>142</v>
      </c>
      <c r="C48" s="48" t="n">
        <v>79109</v>
      </c>
    </row>
    <row r="49" customFormat="false" ht="15.75" hidden="false" customHeight="true" outlineLevel="0" collapsed="false">
      <c r="A49" s="21" t="s">
        <v>143</v>
      </c>
      <c r="B49" s="21" t="s">
        <v>144</v>
      </c>
      <c r="C49" s="48" t="n">
        <v>37109</v>
      </c>
    </row>
    <row r="50" customFormat="false" ht="15.75" hidden="false" customHeight="true" outlineLevel="0" collapsed="false">
      <c r="A50" s="21" t="s">
        <v>145</v>
      </c>
      <c r="B50" s="21" t="s">
        <v>146</v>
      </c>
      <c r="C50" s="48" t="n">
        <v>327743</v>
      </c>
    </row>
    <row r="51" customFormat="false" ht="15.75" hidden="false" customHeight="true" outlineLevel="0" collapsed="false">
      <c r="A51" s="21" t="s">
        <v>147</v>
      </c>
      <c r="B51" s="21" t="s">
        <v>148</v>
      </c>
      <c r="C51" s="48" t="n">
        <v>75517</v>
      </c>
    </row>
    <row r="52" customFormat="false" ht="13" hidden="false" customHeight="false" outlineLevel="0" collapsed="false">
      <c r="A52" s="21" t="s">
        <v>149</v>
      </c>
      <c r="B52" s="21" t="s">
        <v>150</v>
      </c>
      <c r="C52" s="48" t="n">
        <v>14748</v>
      </c>
    </row>
    <row r="53" customFormat="false" ht="13" hidden="false" customHeight="false" outlineLevel="0" collapsed="false">
      <c r="A53" s="21" t="s">
        <v>151</v>
      </c>
      <c r="B53" s="21" t="s">
        <v>152</v>
      </c>
      <c r="C53" s="48" t="n">
        <v>2952</v>
      </c>
    </row>
    <row r="54" customFormat="false" ht="13" hidden="false" customHeight="false" outlineLevel="0" collapsed="false">
      <c r="A54" s="21" t="s">
        <v>153</v>
      </c>
      <c r="B54" s="21" t="s">
        <v>154</v>
      </c>
      <c r="C54" s="48" t="n">
        <v>6182</v>
      </c>
    </row>
    <row r="55" customFormat="false" ht="13" hidden="false" customHeight="false" outlineLevel="0" collapsed="false">
      <c r="A55" s="21" t="s">
        <v>155</v>
      </c>
      <c r="B55" s="21" t="s">
        <v>156</v>
      </c>
      <c r="C55" s="48" t="n">
        <v>73313</v>
      </c>
    </row>
    <row r="56" customFormat="false" ht="13" hidden="false" customHeight="false" outlineLevel="0" collapsed="false">
      <c r="A56" s="21" t="s">
        <v>157</v>
      </c>
      <c r="B56" s="21" t="s">
        <v>158</v>
      </c>
      <c r="C56" s="48" t="n">
        <v>82130</v>
      </c>
    </row>
    <row r="57" customFormat="false" ht="13" hidden="false" customHeight="false" outlineLevel="0" collapsed="false">
      <c r="A57" s="21" t="s">
        <v>159</v>
      </c>
      <c r="B57" s="21" t="s">
        <v>160</v>
      </c>
      <c r="C57" s="48" t="n">
        <v>64961</v>
      </c>
    </row>
    <row r="58" customFormat="false" ht="13" hidden="false" customHeight="false" outlineLevel="0" collapsed="false">
      <c r="A58" s="21" t="s">
        <v>161</v>
      </c>
      <c r="B58" s="21" t="s">
        <v>162</v>
      </c>
      <c r="C58" s="48" t="n">
        <v>24977</v>
      </c>
    </row>
    <row r="59" customFormat="false" ht="13" hidden="false" customHeight="false" outlineLevel="0" collapsed="false">
      <c r="A59" s="21" t="s">
        <v>163</v>
      </c>
      <c r="B59" s="21" t="s">
        <v>164</v>
      </c>
      <c r="C59" s="48" t="n">
        <v>22159</v>
      </c>
    </row>
    <row r="60" customFormat="false" ht="13" hidden="false" customHeight="false" outlineLevel="0" collapsed="false">
      <c r="A60" s="21" t="s">
        <v>165</v>
      </c>
      <c r="B60" s="21" t="s">
        <v>166</v>
      </c>
      <c r="C60" s="48" t="n">
        <v>42412</v>
      </c>
    </row>
    <row r="61" customFormat="false" ht="13" hidden="false" customHeight="false" outlineLevel="0" collapsed="false">
      <c r="A61" s="21" t="s">
        <v>167</v>
      </c>
      <c r="B61" s="21" t="s">
        <v>168</v>
      </c>
      <c r="C61" s="48" t="n">
        <v>7758</v>
      </c>
    </row>
    <row r="62" customFormat="false" ht="13" hidden="false" customHeight="false" outlineLevel="0" collapsed="false">
      <c r="A62" s="21" t="s">
        <v>169</v>
      </c>
      <c r="B62" s="21" t="s">
        <v>170</v>
      </c>
      <c r="C62" s="48" t="n">
        <v>35089</v>
      </c>
    </row>
    <row r="63" customFormat="false" ht="13" hidden="false" customHeight="false" outlineLevel="0" collapsed="false">
      <c r="A63" s="21" t="s">
        <v>171</v>
      </c>
      <c r="B63" s="21" t="s">
        <v>172</v>
      </c>
      <c r="C63" s="48" t="n">
        <v>13759</v>
      </c>
    </row>
    <row r="64" customFormat="false" ht="13" hidden="false" customHeight="false" outlineLevel="0" collapsed="false">
      <c r="A64" s="21" t="s">
        <v>173</v>
      </c>
      <c r="B64" s="21" t="s">
        <v>174</v>
      </c>
      <c r="C64" s="48" t="n">
        <v>29638</v>
      </c>
    </row>
    <row r="65" customFormat="false" ht="13" hidden="false" customHeight="false" outlineLevel="0" collapsed="false">
      <c r="A65" s="21" t="s">
        <v>175</v>
      </c>
      <c r="B65" s="21" t="s">
        <v>176</v>
      </c>
      <c r="C65" s="48" t="n">
        <v>450151</v>
      </c>
    </row>
    <row r="66" customFormat="false" ht="13" hidden="false" customHeight="false" outlineLevel="0" collapsed="false">
      <c r="A66" s="21" t="s">
        <v>177</v>
      </c>
      <c r="B66" s="21" t="s">
        <v>178</v>
      </c>
      <c r="C66" s="48" t="n">
        <v>27103</v>
      </c>
    </row>
    <row r="67" customFormat="false" ht="13" hidden="false" customHeight="false" outlineLevel="0" collapsed="false">
      <c r="A67" s="21" t="s">
        <v>179</v>
      </c>
      <c r="B67" s="21" t="s">
        <v>180</v>
      </c>
      <c r="C67" s="48" t="n">
        <v>4416</v>
      </c>
    </row>
    <row r="68" customFormat="false" ht="13" hidden="false" customHeight="false" outlineLevel="0" collapsed="false">
      <c r="A68" s="21" t="s">
        <v>181</v>
      </c>
      <c r="B68" s="21" t="s">
        <v>182</v>
      </c>
      <c r="C68" s="48" t="n">
        <v>5046</v>
      </c>
    </row>
    <row r="69" customFormat="false" ht="13" hidden="false" customHeight="false" outlineLevel="0" collapsed="false">
      <c r="A69" s="21" t="s">
        <v>183</v>
      </c>
      <c r="B69" s="21" t="s">
        <v>184</v>
      </c>
      <c r="C69" s="48" t="n">
        <v>170799</v>
      </c>
    </row>
    <row r="70" customFormat="false" ht="13" hidden="false" customHeight="false" outlineLevel="0" collapsed="false">
      <c r="A70" s="21" t="s">
        <v>185</v>
      </c>
      <c r="B70" s="21" t="s">
        <v>186</v>
      </c>
      <c r="C70" s="48" t="n">
        <v>82798</v>
      </c>
    </row>
    <row r="71" customFormat="false" ht="13" hidden="false" customHeight="false" outlineLevel="0" collapsed="false">
      <c r="A71" s="21" t="s">
        <v>187</v>
      </c>
      <c r="B71" s="21" t="s">
        <v>188</v>
      </c>
      <c r="C71" s="48" t="n">
        <v>16764</v>
      </c>
    </row>
    <row r="72" customFormat="false" ht="13" hidden="false" customHeight="false" outlineLevel="0" collapsed="false">
      <c r="A72" s="21" t="s">
        <v>189</v>
      </c>
      <c r="B72" s="21" t="s">
        <v>190</v>
      </c>
      <c r="C72" s="48" t="n">
        <v>8859</v>
      </c>
    </row>
    <row r="73" customFormat="false" ht="13" hidden="false" customHeight="false" outlineLevel="0" collapsed="false">
      <c r="A73" s="21" t="s">
        <v>191</v>
      </c>
      <c r="B73" s="21" t="s">
        <v>192</v>
      </c>
      <c r="C73" s="48" t="n">
        <v>96522</v>
      </c>
    </row>
    <row r="74" customFormat="false" ht="13" hidden="false" customHeight="false" outlineLevel="0" collapsed="false">
      <c r="A74" s="21" t="s">
        <v>193</v>
      </c>
      <c r="B74" s="21" t="s">
        <v>194</v>
      </c>
      <c r="C74" s="48" t="n">
        <v>7785</v>
      </c>
    </row>
    <row r="75" customFormat="false" ht="13" hidden="false" customHeight="false" outlineLevel="0" collapsed="false">
      <c r="A75" s="21" t="s">
        <v>195</v>
      </c>
      <c r="B75" s="21" t="s">
        <v>196</v>
      </c>
      <c r="C75" s="48" t="n">
        <v>126191</v>
      </c>
    </row>
    <row r="76" customFormat="false" ht="13" hidden="false" customHeight="false" outlineLevel="0" collapsed="false">
      <c r="A76" s="21" t="s">
        <v>197</v>
      </c>
      <c r="B76" s="21" t="s">
        <v>198</v>
      </c>
      <c r="C76" s="48" t="n">
        <v>228903</v>
      </c>
    </row>
    <row r="77" customFormat="false" ht="13" hidden="false" customHeight="false" outlineLevel="0" collapsed="false">
      <c r="A77" s="21" t="s">
        <v>199</v>
      </c>
      <c r="B77" s="21" t="s">
        <v>200</v>
      </c>
      <c r="C77" s="48" t="n">
        <v>57587</v>
      </c>
    </row>
    <row r="78" customFormat="false" ht="13" hidden="false" customHeight="false" outlineLevel="0" collapsed="false">
      <c r="A78" s="21" t="s">
        <v>201</v>
      </c>
      <c r="B78" s="21" t="s">
        <v>202</v>
      </c>
      <c r="C78" s="48" t="n">
        <v>37769</v>
      </c>
    </row>
    <row r="79" customFormat="false" ht="13" hidden="false" customHeight="false" outlineLevel="0" collapsed="false">
      <c r="A79" s="21" t="s">
        <v>203</v>
      </c>
      <c r="B79" s="21" t="s">
        <v>204</v>
      </c>
      <c r="C79" s="48" t="n">
        <v>78331</v>
      </c>
    </row>
    <row r="80" customFormat="false" ht="13" hidden="false" customHeight="false" outlineLevel="0" collapsed="false">
      <c r="A80" s="21" t="s">
        <v>205</v>
      </c>
      <c r="B80" s="21" t="s">
        <v>206</v>
      </c>
      <c r="C80" s="48" t="n">
        <v>260178</v>
      </c>
    </row>
    <row r="81" customFormat="false" ht="13" hidden="false" customHeight="false" outlineLevel="0" collapsed="false">
      <c r="A81" s="21" t="s">
        <v>207</v>
      </c>
      <c r="B81" s="21" t="s">
        <v>208</v>
      </c>
      <c r="C81" s="48" t="n">
        <v>222164</v>
      </c>
    </row>
    <row r="82" customFormat="false" ht="13" hidden="false" customHeight="false" outlineLevel="0" collapsed="false">
      <c r="A82" s="21" t="s">
        <v>209</v>
      </c>
      <c r="B82" s="21" t="s">
        <v>210</v>
      </c>
      <c r="C82" s="48" t="n">
        <v>114572</v>
      </c>
    </row>
    <row r="83" customFormat="false" ht="13" hidden="false" customHeight="false" outlineLevel="0" collapsed="false">
      <c r="A83" s="21" t="s">
        <v>211</v>
      </c>
      <c r="B83" s="21" t="s">
        <v>212</v>
      </c>
      <c r="C83" s="48" t="n">
        <v>69893</v>
      </c>
    </row>
    <row r="84" customFormat="false" ht="13" hidden="false" customHeight="false" outlineLevel="0" collapsed="false">
      <c r="A84" s="21" t="s">
        <v>213</v>
      </c>
      <c r="B84" s="21" t="s">
        <v>214</v>
      </c>
      <c r="C84" s="48" t="n">
        <v>11731</v>
      </c>
    </row>
    <row r="85" customFormat="false" ht="13" hidden="false" customHeight="false" outlineLevel="0" collapsed="false">
      <c r="A85" s="21" t="s">
        <v>215</v>
      </c>
      <c r="B85" s="21" t="s">
        <v>216</v>
      </c>
      <c r="C85" s="48" t="n">
        <v>287190</v>
      </c>
    </row>
    <row r="86" customFormat="false" ht="13" hidden="false" customHeight="false" outlineLevel="0" collapsed="false">
      <c r="A86" s="21" t="s">
        <v>217</v>
      </c>
      <c r="B86" s="21" t="s">
        <v>218</v>
      </c>
      <c r="C86" s="48" t="n">
        <v>95043</v>
      </c>
    </row>
    <row r="87" customFormat="false" ht="13" hidden="false" customHeight="false" outlineLevel="0" collapsed="false">
      <c r="A87" s="21" t="s">
        <v>219</v>
      </c>
      <c r="B87" s="21" t="s">
        <v>220</v>
      </c>
      <c r="C87" s="48" t="n">
        <v>4508</v>
      </c>
    </row>
    <row r="88" customFormat="false" ht="13" hidden="false" customHeight="false" outlineLevel="0" collapsed="false">
      <c r="A88" s="21" t="s">
        <v>221</v>
      </c>
      <c r="B88" s="21" t="s">
        <v>222</v>
      </c>
      <c r="C88" s="48" t="n">
        <v>1465</v>
      </c>
    </row>
    <row r="89" customFormat="false" ht="13" hidden="false" customHeight="false" outlineLevel="0" collapsed="false">
      <c r="A89" s="21" t="s">
        <v>223</v>
      </c>
      <c r="B89" s="21" t="s">
        <v>224</v>
      </c>
      <c r="C89" s="48" t="n">
        <v>8052</v>
      </c>
    </row>
    <row r="90" customFormat="false" ht="13" hidden="false" customHeight="false" outlineLevel="0" collapsed="false">
      <c r="A90" s="21" t="s">
        <v>225</v>
      </c>
      <c r="B90" s="21" t="s">
        <v>226</v>
      </c>
      <c r="C90" s="48" t="n">
        <v>38151</v>
      </c>
    </row>
    <row r="91" customFormat="false" ht="13" hidden="false" customHeight="false" outlineLevel="0" collapsed="false">
      <c r="A91" s="21" t="s">
        <v>227</v>
      </c>
      <c r="B91" s="21" t="s">
        <v>228</v>
      </c>
      <c r="C91" s="48" t="n">
        <v>431406</v>
      </c>
    </row>
    <row r="92" customFormat="false" ht="13" hidden="false" customHeight="false" outlineLevel="0" collapsed="false">
      <c r="A92" s="21" t="s">
        <v>229</v>
      </c>
      <c r="B92" s="21" t="s">
        <v>230</v>
      </c>
      <c r="C92" s="48" t="n">
        <v>197029</v>
      </c>
    </row>
    <row r="93" customFormat="false" ht="13" hidden="false" customHeight="false" outlineLevel="0" collapsed="false">
      <c r="A93" s="21" t="s">
        <v>231</v>
      </c>
      <c r="B93" s="21" t="s">
        <v>232</v>
      </c>
      <c r="C93" s="48" t="n">
        <v>68966</v>
      </c>
    </row>
    <row r="94" customFormat="false" ht="13" hidden="false" customHeight="false" outlineLevel="0" collapsed="false">
      <c r="A94" s="21" t="s">
        <v>233</v>
      </c>
      <c r="B94" s="21" t="s">
        <v>234</v>
      </c>
      <c r="C94" s="48" t="n">
        <v>4889</v>
      </c>
    </row>
    <row r="95" customFormat="false" ht="13" hidden="false" customHeight="false" outlineLevel="0" collapsed="false">
      <c r="A95" s="21" t="s">
        <v>235</v>
      </c>
      <c r="B95" s="21" t="s">
        <v>236</v>
      </c>
      <c r="C95" s="48" t="n">
        <v>91980</v>
      </c>
    </row>
    <row r="96" customFormat="false" ht="13" hidden="false" customHeight="false" outlineLevel="0" collapsed="false">
      <c r="A96" s="21" t="s">
        <v>237</v>
      </c>
      <c r="B96" s="21" t="s">
        <v>238</v>
      </c>
      <c r="C96" s="48" t="n">
        <v>38182</v>
      </c>
    </row>
    <row r="97" customFormat="false" ht="13" hidden="false" customHeight="false" outlineLevel="0" collapsed="false">
      <c r="A97" s="21" t="s">
        <v>239</v>
      </c>
      <c r="B97" s="21" t="s">
        <v>240</v>
      </c>
      <c r="C97" s="48" t="n">
        <v>33815</v>
      </c>
    </row>
    <row r="98" customFormat="false" ht="13" hidden="false" customHeight="false" outlineLevel="0" collapsed="false">
      <c r="A98" s="21" t="s">
        <v>241</v>
      </c>
      <c r="B98" s="21" t="s">
        <v>242</v>
      </c>
      <c r="C98" s="48" t="n">
        <v>107598</v>
      </c>
    </row>
    <row r="99" customFormat="false" ht="13" hidden="false" customHeight="false" outlineLevel="0" collapsed="false">
      <c r="A99" s="21" t="s">
        <v>243</v>
      </c>
      <c r="B99" s="21" t="s">
        <v>244</v>
      </c>
      <c r="C99" s="48" t="n">
        <v>63624</v>
      </c>
    </row>
    <row r="100" customFormat="false" ht="13" hidden="false" customHeight="false" outlineLevel="0" collapsed="false">
      <c r="A100" s="21" t="s">
        <v>245</v>
      </c>
      <c r="B100" s="21" t="s">
        <v>246</v>
      </c>
      <c r="C100" s="48" t="n">
        <v>39540</v>
      </c>
    </row>
    <row r="101" customFormat="false" ht="13" hidden="false" customHeight="false" outlineLevel="0" collapsed="false">
      <c r="A101" s="21" t="s">
        <v>247</v>
      </c>
      <c r="B101" s="21" t="s">
        <v>248</v>
      </c>
      <c r="C101" s="48" t="n">
        <v>3609</v>
      </c>
    </row>
    <row r="102" customFormat="false" ht="13" hidden="false" customHeight="false" outlineLevel="0" collapsed="false">
      <c r="A102" s="21" t="s">
        <v>249</v>
      </c>
      <c r="B102" s="21" t="s">
        <v>250</v>
      </c>
      <c r="C102" s="48" t="n">
        <v>74078</v>
      </c>
    </row>
    <row r="103" customFormat="false" ht="13" hidden="false" customHeight="false" outlineLevel="0" collapsed="false">
      <c r="A103" s="21" t="s">
        <v>251</v>
      </c>
      <c r="B103" s="21" t="s">
        <v>252</v>
      </c>
      <c r="C103" s="48" t="n">
        <v>23410</v>
      </c>
    </row>
    <row r="104" customFormat="false" ht="13" hidden="false" customHeight="false" outlineLevel="0" collapsed="false">
      <c r="A104" s="21" t="s">
        <v>253</v>
      </c>
      <c r="B104" s="21" t="s">
        <v>254</v>
      </c>
      <c r="C104" s="48" t="n">
        <v>108306</v>
      </c>
    </row>
    <row r="105" customFormat="false" ht="13" hidden="false" customHeight="false" outlineLevel="0" collapsed="false">
      <c r="A105" s="21" t="s">
        <v>255</v>
      </c>
      <c r="B105" s="21" t="s">
        <v>256</v>
      </c>
      <c r="C105" s="48" t="n">
        <v>90331</v>
      </c>
    </row>
    <row r="106" customFormat="false" ht="13" hidden="false" customHeight="false" outlineLevel="0" collapsed="false">
      <c r="A106" s="21" t="s">
        <v>257</v>
      </c>
      <c r="B106" s="21" t="s">
        <v>258</v>
      </c>
      <c r="C106" s="48" t="n">
        <v>43039</v>
      </c>
    </row>
    <row r="107" customFormat="false" ht="13" hidden="false" customHeight="false" outlineLevel="0" collapsed="false">
      <c r="A107" s="21" t="s">
        <v>259</v>
      </c>
      <c r="B107" s="21" t="s">
        <v>260</v>
      </c>
      <c r="C107" s="48" t="n">
        <v>29315</v>
      </c>
    </row>
    <row r="108" customFormat="false" ht="13" hidden="false" customHeight="false" outlineLevel="0" collapsed="false">
      <c r="A108" s="21" t="s">
        <v>261</v>
      </c>
      <c r="B108" s="21" t="s">
        <v>262</v>
      </c>
      <c r="C108" s="48" t="n">
        <v>295711</v>
      </c>
    </row>
    <row r="109" customFormat="false" ht="13" hidden="false" customHeight="false" outlineLevel="0" collapsed="false">
      <c r="A109" s="21" t="s">
        <v>263</v>
      </c>
      <c r="B109" s="21" t="s">
        <v>264</v>
      </c>
      <c r="C109" s="48" t="n">
        <v>32760</v>
      </c>
    </row>
    <row r="110" customFormat="false" ht="13" hidden="false" customHeight="false" outlineLevel="0" collapsed="false">
      <c r="A110" s="21" t="s">
        <v>265</v>
      </c>
      <c r="B110" s="21" t="s">
        <v>266</v>
      </c>
      <c r="C110" s="48" t="n">
        <v>6558</v>
      </c>
    </row>
    <row r="111" customFormat="false" ht="13" hidden="false" customHeight="false" outlineLevel="0" collapsed="false">
      <c r="A111" s="21" t="s">
        <v>267</v>
      </c>
      <c r="B111" s="21" t="s">
        <v>268</v>
      </c>
      <c r="C111" s="48" t="n">
        <v>58803</v>
      </c>
    </row>
    <row r="112" customFormat="false" ht="13" hidden="false" customHeight="false" outlineLevel="0" collapsed="false">
      <c r="A112" s="21" t="s">
        <v>269</v>
      </c>
      <c r="B112" s="21" t="s">
        <v>270</v>
      </c>
      <c r="C112" s="48" t="n">
        <v>53288</v>
      </c>
    </row>
    <row r="113" customFormat="false" ht="13" hidden="false" customHeight="false" outlineLevel="0" collapsed="false">
      <c r="A113" s="21" t="s">
        <v>271</v>
      </c>
      <c r="B113" s="21" t="s">
        <v>272</v>
      </c>
      <c r="C113" s="48" t="n">
        <v>35509</v>
      </c>
    </row>
    <row r="114" customFormat="false" ht="13" hidden="false" customHeight="false" outlineLevel="0" collapsed="false">
      <c r="A114" s="21" t="s">
        <v>273</v>
      </c>
      <c r="B114" s="21" t="s">
        <v>274</v>
      </c>
      <c r="C114" s="48" t="n">
        <v>65096</v>
      </c>
    </row>
    <row r="115" customFormat="false" ht="13" hidden="false" customHeight="false" outlineLevel="0" collapsed="false">
      <c r="A115" s="21" t="s">
        <v>275</v>
      </c>
      <c r="B115" s="21" t="s">
        <v>276</v>
      </c>
      <c r="C115" s="48" t="n">
        <v>5094</v>
      </c>
    </row>
    <row r="116" customFormat="false" ht="13" hidden="false" customHeight="false" outlineLevel="0" collapsed="false">
      <c r="A116" s="21" t="s">
        <v>277</v>
      </c>
      <c r="B116" s="21" t="s">
        <v>278</v>
      </c>
      <c r="C116" s="48" t="n">
        <v>7830</v>
      </c>
    </row>
    <row r="117" customFormat="false" ht="13" hidden="false" customHeight="false" outlineLevel="0" collapsed="false">
      <c r="A117" s="21" t="s">
        <v>279</v>
      </c>
      <c r="B117" s="21" t="s">
        <v>280</v>
      </c>
      <c r="C117" s="48" t="n">
        <v>5698</v>
      </c>
    </row>
    <row r="118" customFormat="false" ht="13" hidden="false" customHeight="false" outlineLevel="0" collapsed="false">
      <c r="A118" s="21" t="s">
        <v>281</v>
      </c>
      <c r="B118" s="21" t="s">
        <v>282</v>
      </c>
      <c r="C118" s="48" t="n">
        <v>6421</v>
      </c>
    </row>
    <row r="119" customFormat="false" ht="13" hidden="false" customHeight="false" outlineLevel="0" collapsed="false">
      <c r="A119" s="21" t="s">
        <v>283</v>
      </c>
      <c r="B119" s="21" t="s">
        <v>284</v>
      </c>
      <c r="C119" s="48" t="n">
        <v>9912</v>
      </c>
    </row>
    <row r="120" customFormat="false" ht="13" hidden="false" customHeight="false" outlineLevel="0" collapsed="false">
      <c r="A120" s="21" t="s">
        <v>285</v>
      </c>
      <c r="B120" s="21" t="s">
        <v>286</v>
      </c>
      <c r="C120" s="48" t="n">
        <v>8616</v>
      </c>
    </row>
    <row r="121" customFormat="false" ht="13" hidden="false" customHeight="false" outlineLevel="0" collapsed="false">
      <c r="A121" s="21" t="s">
        <v>287</v>
      </c>
      <c r="B121" s="21" t="s">
        <v>288</v>
      </c>
      <c r="C121" s="48" t="n">
        <v>12671</v>
      </c>
    </row>
    <row r="122" customFormat="false" ht="13" hidden="false" customHeight="false" outlineLevel="0" collapsed="false">
      <c r="A122" s="21" t="s">
        <v>289</v>
      </c>
      <c r="B122" s="21" t="s">
        <v>290</v>
      </c>
      <c r="C122" s="48" t="n">
        <v>7287</v>
      </c>
    </row>
    <row r="123" customFormat="false" ht="13" hidden="false" customHeight="false" outlineLevel="0" collapsed="false">
      <c r="A123" s="21" t="s">
        <v>291</v>
      </c>
      <c r="B123" s="21" t="s">
        <v>292</v>
      </c>
      <c r="C123" s="48" t="n">
        <v>23054</v>
      </c>
    </row>
    <row r="124" customFormat="false" ht="13" hidden="false" customHeight="false" outlineLevel="0" collapsed="false">
      <c r="A124" s="21" t="s">
        <v>293</v>
      </c>
      <c r="B124" s="21" t="s">
        <v>294</v>
      </c>
      <c r="C124" s="48" t="n">
        <v>3347</v>
      </c>
    </row>
    <row r="125" customFormat="false" ht="13" hidden="false" customHeight="false" outlineLevel="0" collapsed="false">
      <c r="A125" s="21" t="s">
        <v>295</v>
      </c>
      <c r="B125" s="21" t="s">
        <v>296</v>
      </c>
      <c r="C125" s="48" t="n">
        <v>5661</v>
      </c>
    </row>
    <row r="126" customFormat="false" ht="13" hidden="false" customHeight="false" outlineLevel="0" collapsed="false">
      <c r="A126" s="21" t="s">
        <v>297</v>
      </c>
      <c r="B126" s="21" t="s">
        <v>298</v>
      </c>
      <c r="C126" s="48" t="n">
        <v>38444</v>
      </c>
    </row>
    <row r="127" customFormat="false" ht="13" hidden="false" customHeight="false" outlineLevel="0" collapsed="false">
      <c r="A127" s="21" t="s">
        <v>299</v>
      </c>
      <c r="B127" s="21" t="s">
        <v>300</v>
      </c>
      <c r="C127" s="48" t="n">
        <v>1216867</v>
      </c>
    </row>
    <row r="128" customFormat="false" ht="13" hidden="false" customHeight="false" outlineLevel="0" collapsed="false">
      <c r="A128" s="21" t="s">
        <v>301</v>
      </c>
      <c r="B128" s="21" t="s">
        <v>302</v>
      </c>
      <c r="C128" s="48" t="n">
        <v>38842</v>
      </c>
    </row>
    <row r="129" customFormat="false" ht="13" hidden="false" customHeight="false" outlineLevel="0" collapsed="false">
      <c r="A129" s="21" t="s">
        <v>303</v>
      </c>
      <c r="B129" s="21" t="s">
        <v>304</v>
      </c>
      <c r="C129" s="48" t="n">
        <v>17488</v>
      </c>
    </row>
    <row r="130" customFormat="false" ht="13" hidden="false" customHeight="false" outlineLevel="0" collapsed="false">
      <c r="A130" s="21" t="s">
        <v>305</v>
      </c>
      <c r="B130" s="21" t="s">
        <v>306</v>
      </c>
      <c r="C130" s="48" t="n">
        <v>61084</v>
      </c>
    </row>
    <row r="131" customFormat="false" ht="13" hidden="false" customHeight="false" outlineLevel="0" collapsed="false">
      <c r="A131" s="21" t="s">
        <v>307</v>
      </c>
      <c r="B131" s="21" t="s">
        <v>308</v>
      </c>
      <c r="C131" s="48" t="n">
        <v>35449</v>
      </c>
    </row>
    <row r="132" customFormat="false" ht="13" hidden="false" customHeight="false" outlineLevel="0" collapsed="false">
      <c r="A132" s="21" t="s">
        <v>309</v>
      </c>
      <c r="B132" s="21" t="s">
        <v>310</v>
      </c>
      <c r="C132" s="48" t="n">
        <v>33193</v>
      </c>
    </row>
    <row r="133" customFormat="false" ht="13" hidden="false" customHeight="false" outlineLevel="0" collapsed="false">
      <c r="A133" s="21" t="s">
        <v>311</v>
      </c>
      <c r="B133" s="21" t="s">
        <v>312</v>
      </c>
      <c r="C133" s="48" t="n">
        <v>30426</v>
      </c>
    </row>
    <row r="134" customFormat="false" ht="13" hidden="false" customHeight="false" outlineLevel="0" collapsed="false">
      <c r="A134" s="21" t="s">
        <v>313</v>
      </c>
      <c r="B134" s="21" t="s">
        <v>314</v>
      </c>
      <c r="C134" s="48" t="n">
        <v>56652</v>
      </c>
    </row>
    <row r="135" customFormat="false" ht="13" hidden="false" customHeight="false" outlineLevel="0" collapsed="false">
      <c r="A135" s="21" t="s">
        <v>315</v>
      </c>
      <c r="B135" s="21" t="s">
        <v>316</v>
      </c>
      <c r="C135" s="48" t="n">
        <v>51078</v>
      </c>
    </row>
    <row r="136" customFormat="false" ht="13" hidden="false" customHeight="false" outlineLevel="0" collapsed="false">
      <c r="A136" s="21" t="s">
        <v>317</v>
      </c>
      <c r="B136" s="21" t="s">
        <v>318</v>
      </c>
      <c r="C136" s="48" t="n">
        <v>118602</v>
      </c>
    </row>
    <row r="137" customFormat="false" ht="13" hidden="false" customHeight="false" outlineLevel="0" collapsed="false">
      <c r="A137" s="21" t="s">
        <v>319</v>
      </c>
      <c r="B137" s="21" t="s">
        <v>320</v>
      </c>
      <c r="C137" s="48" t="n">
        <v>7219</v>
      </c>
    </row>
    <row r="138" customFormat="false" ht="13" hidden="false" customHeight="false" outlineLevel="0" collapsed="false">
      <c r="A138" s="21" t="s">
        <v>321</v>
      </c>
      <c r="B138" s="21" t="s">
        <v>322</v>
      </c>
      <c r="C138" s="48" t="n">
        <v>23693</v>
      </c>
    </row>
    <row r="139" customFormat="false" ht="13" hidden="false" customHeight="false" outlineLevel="0" collapsed="false">
      <c r="A139" s="21" t="s">
        <v>323</v>
      </c>
      <c r="B139" s="21" t="s">
        <v>324</v>
      </c>
      <c r="C139" s="48" t="n">
        <v>50878</v>
      </c>
    </row>
    <row r="140" customFormat="false" ht="13" hidden="false" customHeight="false" outlineLevel="0" collapsed="false">
      <c r="A140" s="21" t="s">
        <v>325</v>
      </c>
      <c r="B140" s="21" t="s">
        <v>326</v>
      </c>
      <c r="C140" s="48" t="n">
        <v>129549</v>
      </c>
    </row>
    <row r="141" customFormat="false" ht="13" hidden="false" customHeight="false" outlineLevel="0" collapsed="false">
      <c r="A141" s="21" t="s">
        <v>327</v>
      </c>
      <c r="B141" s="21" t="s">
        <v>328</v>
      </c>
      <c r="C141" s="48" t="n">
        <v>41901</v>
      </c>
    </row>
    <row r="142" customFormat="false" ht="13" hidden="false" customHeight="false" outlineLevel="0" collapsed="false">
      <c r="A142" s="21" t="s">
        <v>329</v>
      </c>
      <c r="B142" s="21" t="s">
        <v>330</v>
      </c>
      <c r="C142" s="48" t="n">
        <v>541</v>
      </c>
    </row>
    <row r="143" customFormat="false" ht="13" hidden="false" customHeight="false" outlineLevel="0" collapsed="false">
      <c r="A143" s="21" t="s">
        <v>331</v>
      </c>
      <c r="B143" s="21" t="s">
        <v>332</v>
      </c>
      <c r="C143" s="48" t="n">
        <v>3032</v>
      </c>
    </row>
    <row r="144" customFormat="false" ht="13" hidden="false" customHeight="false" outlineLevel="0" collapsed="false">
      <c r="A144" s="21" t="s">
        <v>333</v>
      </c>
      <c r="B144" s="21" t="s">
        <v>334</v>
      </c>
      <c r="C144" s="48" t="n">
        <v>17479</v>
      </c>
    </row>
    <row r="145" customFormat="false" ht="13" hidden="false" customHeight="false" outlineLevel="0" collapsed="false">
      <c r="A145" s="21" t="s">
        <v>335</v>
      </c>
      <c r="B145" s="21" t="s">
        <v>336</v>
      </c>
      <c r="C145" s="48" t="n">
        <v>25772</v>
      </c>
    </row>
    <row r="146" customFormat="false" ht="13" hidden="false" customHeight="false" outlineLevel="0" collapsed="false">
      <c r="A146" s="21" t="s">
        <v>337</v>
      </c>
      <c r="B146" s="21" t="s">
        <v>338</v>
      </c>
      <c r="C146" s="48" t="n">
        <v>55527</v>
      </c>
    </row>
    <row r="147" customFormat="false" ht="13" hidden="false" customHeight="false" outlineLevel="0" collapsed="false">
      <c r="A147" s="21" t="s">
        <v>339</v>
      </c>
      <c r="B147" s="21" t="s">
        <v>340</v>
      </c>
      <c r="C147" s="48" t="n">
        <v>41525</v>
      </c>
    </row>
    <row r="148" customFormat="false" ht="13" hidden="false" customHeight="false" outlineLevel="0" collapsed="false">
      <c r="A148" s="21" t="s">
        <v>341</v>
      </c>
      <c r="B148" s="21" t="s">
        <v>342</v>
      </c>
      <c r="C148" s="48" t="n">
        <v>11213</v>
      </c>
    </row>
    <row r="149" customFormat="false" ht="13" hidden="false" customHeight="false" outlineLevel="0" collapsed="false">
      <c r="A149" s="21" t="s">
        <v>343</v>
      </c>
      <c r="B149" s="21" t="s">
        <v>344</v>
      </c>
      <c r="C149" s="48" t="n">
        <v>142129</v>
      </c>
    </row>
    <row r="150" customFormat="false" ht="13" hidden="false" customHeight="false" outlineLevel="0" collapsed="false">
      <c r="A150" s="21" t="s">
        <v>345</v>
      </c>
      <c r="B150" s="21" t="s">
        <v>346</v>
      </c>
      <c r="C150" s="48" t="n">
        <v>48111</v>
      </c>
    </row>
    <row r="151" customFormat="false" ht="13" hidden="false" customHeight="false" outlineLevel="0" collapsed="false">
      <c r="A151" s="21" t="s">
        <v>347</v>
      </c>
      <c r="B151" s="21" t="s">
        <v>348</v>
      </c>
      <c r="C151" s="48" t="n">
        <v>31366</v>
      </c>
    </row>
    <row r="152" customFormat="false" ht="13" hidden="false" customHeight="false" outlineLevel="0" collapsed="false">
      <c r="C152" s="44" t="n">
        <f aca="false">SUM(C4:C151)</f>
        <v>12518982</v>
      </c>
    </row>
    <row r="153" customFormat="false" ht="13" hidden="false" customHeight="false" outlineLevel="0" collapsed="false"/>
    <row r="154" customFormat="false" ht="13" hidden="false" customHeight="false" outlineLevel="0" collapsed="false"/>
    <row r="155" customFormat="false" ht="13" hidden="false" customHeight="false" outlineLevel="0" collapsed="false"/>
    <row r="156" customFormat="false" ht="13" hidden="false" customHeight="false" outlineLevel="0" collapsed="false"/>
    <row r="157" customFormat="false" ht="13" hidden="false" customHeight="false" outlineLevel="0" collapsed="false"/>
    <row r="158" customFormat="false" ht="13" hidden="false" customHeight="false" outlineLevel="0" collapsed="false"/>
    <row r="159" customFormat="false" ht="13" hidden="false" customHeight="false" outlineLevel="0" collapsed="false"/>
    <row r="160" customFormat="false" ht="13" hidden="false" customHeight="false" outlineLevel="0" collapsed="false"/>
    <row r="161" customFormat="false" ht="13" hidden="false" customHeight="false" outlineLevel="0" collapsed="false"/>
    <row r="162" customFormat="false" ht="13" hidden="false" customHeight="false" outlineLevel="0" collapsed="false"/>
    <row r="163" customFormat="false" ht="13" hidden="false" customHeight="false" outlineLevel="0" collapsed="false"/>
    <row r="164" customFormat="false" ht="13" hidden="false" customHeight="false" outlineLevel="0" collapsed="false"/>
    <row r="165" customFormat="false" ht="13" hidden="false" customHeight="false" outlineLevel="0" collapsed="false"/>
    <row r="166" customFormat="false" ht="13" hidden="false" customHeight="false" outlineLevel="0" collapsed="false"/>
    <row r="167" customFormat="false" ht="13" hidden="false" customHeight="false" outlineLevel="0" collapsed="false"/>
    <row r="168" customFormat="false" ht="13" hidden="false" customHeight="false" outlineLevel="0" collapsed="false"/>
    <row r="169" customFormat="false" ht="13" hidden="false" customHeight="false" outlineLevel="0" collapsed="false"/>
    <row r="170" customFormat="false" ht="13" hidden="false" customHeight="false" outlineLevel="0" collapsed="false"/>
    <row r="171" customFormat="false" ht="13" hidden="false" customHeight="false" outlineLevel="0" collapsed="false"/>
    <row r="172" customFormat="false" ht="13" hidden="false" customHeight="false" outlineLevel="0" collapsed="false"/>
    <row r="173" customFormat="false" ht="13" hidden="false" customHeight="false" outlineLevel="0" collapsed="false"/>
    <row r="174" customFormat="false" ht="13" hidden="false" customHeight="false" outlineLevel="0" collapsed="false"/>
    <row r="175" customFormat="false" ht="13" hidden="false" customHeight="false" outlineLevel="0" collapsed="false"/>
    <row r="176" customFormat="false" ht="13" hidden="false" customHeight="false" outlineLevel="0" collapsed="false"/>
    <row r="177" customFormat="false" ht="13" hidden="false" customHeight="false" outlineLevel="0" collapsed="false"/>
    <row r="178" customFormat="false" ht="13" hidden="false" customHeight="false" outlineLevel="0" collapsed="false"/>
    <row r="179" customFormat="false" ht="13" hidden="false" customHeight="false" outlineLevel="0" collapsed="false"/>
    <row r="180" customFormat="false" ht="13" hidden="false" customHeight="false" outlineLevel="0" collapsed="false"/>
    <row r="181" customFormat="false" ht="13" hidden="false" customHeight="false" outlineLevel="0" collapsed="false"/>
    <row r="182" customFormat="false" ht="13" hidden="false" customHeight="false" outlineLevel="0" collapsed="false"/>
    <row r="183" customFormat="false" ht="13" hidden="false" customHeight="false" outlineLevel="0" collapsed="false"/>
    <row r="184" customFormat="false" ht="13" hidden="false" customHeight="false" outlineLevel="0" collapsed="false"/>
    <row r="185" customFormat="false" ht="13" hidden="false" customHeight="false" outlineLevel="0" collapsed="false"/>
    <row r="186" customFormat="false" ht="13" hidden="false" customHeight="false" outlineLevel="0" collapsed="false"/>
    <row r="187" customFormat="false" ht="13" hidden="false" customHeight="false" outlineLevel="0" collapsed="false"/>
    <row r="188" customFormat="false" ht="13" hidden="false" customHeight="false" outlineLevel="0" collapsed="false"/>
    <row r="189" customFormat="false" ht="13" hidden="false" customHeight="false" outlineLevel="0" collapsed="false"/>
    <row r="190" customFormat="false" ht="13" hidden="false" customHeight="false" outlineLevel="0" collapsed="false"/>
    <row r="191" customFormat="false" ht="13" hidden="false" customHeight="false" outlineLevel="0" collapsed="false"/>
    <row r="192" customFormat="false" ht="13" hidden="false" customHeight="false" outlineLevel="0" collapsed="false"/>
    <row r="193" customFormat="false" ht="13" hidden="false" customHeight="false" outlineLevel="0" collapsed="false"/>
    <row r="194" customFormat="false" ht="13" hidden="false" customHeight="false" outlineLevel="0" collapsed="false"/>
    <row r="195" customFormat="false" ht="13" hidden="false" customHeight="false" outlineLevel="0" collapsed="false"/>
    <row r="196" customFormat="false" ht="13" hidden="false" customHeight="false" outlineLevel="0" collapsed="false"/>
    <row r="197" customFormat="false" ht="13" hidden="false" customHeight="false" outlineLevel="0" collapsed="false"/>
    <row r="198" customFormat="false" ht="13" hidden="false" customHeight="false" outlineLevel="0" collapsed="false"/>
    <row r="199" customFormat="false" ht="13" hidden="false" customHeight="false" outlineLevel="0" collapsed="false"/>
    <row r="200" customFormat="false" ht="13" hidden="false" customHeight="false" outlineLevel="0" collapsed="false"/>
    <row r="201" customFormat="false" ht="13" hidden="false" customHeight="false" outlineLevel="0" collapsed="false"/>
    <row r="202" customFormat="false" ht="13" hidden="false" customHeight="false" outlineLevel="0" collapsed="false"/>
    <row r="203" customFormat="false" ht="13" hidden="false" customHeight="false" outlineLevel="0" collapsed="false"/>
    <row r="204" customFormat="false" ht="13" hidden="false" customHeight="false" outlineLevel="0" collapsed="false"/>
    <row r="205" customFormat="false" ht="13" hidden="false" customHeight="false" outlineLevel="0" collapsed="false"/>
    <row r="206" customFormat="false" ht="13" hidden="false" customHeight="false" outlineLevel="0" collapsed="false"/>
    <row r="207" customFormat="false" ht="13" hidden="false" customHeight="false" outlineLevel="0" collapsed="false"/>
    <row r="208" customFormat="false" ht="13" hidden="false" customHeight="false" outlineLevel="0" collapsed="false"/>
    <row r="209" customFormat="false" ht="13" hidden="false" customHeight="false" outlineLevel="0" collapsed="false"/>
    <row r="210" customFormat="false" ht="13" hidden="false" customHeight="false" outlineLevel="0" collapsed="false"/>
    <row r="211" customFormat="false" ht="13" hidden="false" customHeight="false" outlineLevel="0" collapsed="false"/>
    <row r="212" customFormat="false" ht="13" hidden="false" customHeight="false" outlineLevel="0" collapsed="false"/>
    <row r="213" customFormat="false" ht="13" hidden="false" customHeight="false" outlineLevel="0" collapsed="false"/>
    <row r="214" customFormat="false" ht="13" hidden="false" customHeight="false" outlineLevel="0" collapsed="false"/>
    <row r="215" customFormat="false" ht="13" hidden="false" customHeight="false" outlineLevel="0" collapsed="false"/>
    <row r="216" customFormat="false" ht="13" hidden="false" customHeight="false" outlineLevel="0" collapsed="false"/>
    <row r="217" customFormat="false" ht="13" hidden="false" customHeight="false" outlineLevel="0" collapsed="false"/>
    <row r="218" customFormat="false" ht="13" hidden="false" customHeight="false" outlineLevel="0" collapsed="false"/>
    <row r="219" customFormat="false" ht="13" hidden="false" customHeight="false" outlineLevel="0" collapsed="false"/>
    <row r="220" customFormat="false" ht="13" hidden="false" customHeight="false" outlineLevel="0" collapsed="false"/>
    <row r="221" customFormat="false" ht="13" hidden="false" customHeight="false" outlineLevel="0" collapsed="false"/>
    <row r="222" customFormat="false" ht="13" hidden="false" customHeight="false" outlineLevel="0" collapsed="false"/>
    <row r="223" customFormat="false" ht="13" hidden="false" customHeight="false" outlineLevel="0" collapsed="false"/>
    <row r="224" customFormat="false" ht="13" hidden="false" customHeight="false" outlineLevel="0" collapsed="false"/>
    <row r="225" customFormat="false" ht="13" hidden="false" customHeight="false" outlineLevel="0" collapsed="false"/>
    <row r="226" customFormat="false" ht="13" hidden="false" customHeight="false" outlineLevel="0" collapsed="false"/>
    <row r="227" customFormat="false" ht="13" hidden="false" customHeight="false" outlineLevel="0" collapsed="false"/>
    <row r="228" customFormat="false" ht="13" hidden="false" customHeight="false" outlineLevel="0" collapsed="false"/>
    <row r="229" customFormat="false" ht="13" hidden="false" customHeight="false" outlineLevel="0" collapsed="false"/>
    <row r="230" customFormat="false" ht="13" hidden="false" customHeight="false" outlineLevel="0" collapsed="false"/>
    <row r="231" customFormat="false" ht="13" hidden="false" customHeight="false" outlineLevel="0" collapsed="false"/>
    <row r="232" customFormat="false" ht="13" hidden="false" customHeight="false" outlineLevel="0" collapsed="false"/>
    <row r="233" customFormat="false" ht="13" hidden="false" customHeight="false" outlineLevel="0" collapsed="false"/>
    <row r="234" customFormat="false" ht="13" hidden="false" customHeight="false" outlineLevel="0" collapsed="false"/>
    <row r="235" customFormat="false" ht="13" hidden="false" customHeight="false" outlineLevel="0" collapsed="false"/>
    <row r="236" customFormat="false" ht="13" hidden="false" customHeight="false" outlineLevel="0" collapsed="false"/>
    <row r="237" customFormat="false" ht="13" hidden="false" customHeight="false" outlineLevel="0" collapsed="false"/>
    <row r="238" customFormat="false" ht="13" hidden="false" customHeight="false" outlineLevel="0" collapsed="false"/>
    <row r="239" customFormat="false" ht="13" hidden="false" customHeight="false" outlineLevel="0" collapsed="false"/>
    <row r="240" customFormat="false" ht="13" hidden="false" customHeight="false" outlineLevel="0" collapsed="false"/>
    <row r="241" customFormat="false" ht="13" hidden="false" customHeight="false" outlineLevel="0" collapsed="false"/>
    <row r="242" customFormat="false" ht="13" hidden="false" customHeight="false" outlineLevel="0" collapsed="false"/>
    <row r="243" customFormat="false" ht="13" hidden="false" customHeight="false" outlineLevel="0" collapsed="false"/>
    <row r="244" customFormat="false" ht="13" hidden="false" customHeight="false" outlineLevel="0" collapsed="false"/>
    <row r="245" customFormat="false" ht="13" hidden="false" customHeight="false" outlineLevel="0" collapsed="false"/>
    <row r="246" customFormat="false" ht="13" hidden="false" customHeight="false" outlineLevel="0" collapsed="false"/>
    <row r="247" customFormat="false" ht="13" hidden="false" customHeight="false" outlineLevel="0" collapsed="false"/>
    <row r="248" customFormat="false" ht="13" hidden="false" customHeight="false" outlineLevel="0" collapsed="false"/>
    <row r="249" customFormat="false" ht="13" hidden="false" customHeight="false" outlineLevel="0" collapsed="false"/>
    <row r="250" customFormat="false" ht="13" hidden="false" customHeight="false" outlineLevel="0" collapsed="false"/>
    <row r="251" customFormat="false" ht="13" hidden="false" customHeight="false" outlineLevel="0" collapsed="false"/>
    <row r="252" customFormat="false" ht="13" hidden="false" customHeight="false" outlineLevel="0" collapsed="false"/>
    <row r="253" customFormat="false" ht="13" hidden="false" customHeight="false" outlineLevel="0" collapsed="false"/>
    <row r="254" customFormat="false" ht="13" hidden="false" customHeight="false" outlineLevel="0" collapsed="false"/>
    <row r="255" customFormat="false" ht="13" hidden="false" customHeight="false" outlineLevel="0" collapsed="false"/>
    <row r="256" customFormat="false" ht="13" hidden="false" customHeight="false" outlineLevel="0" collapsed="false"/>
    <row r="257" customFormat="false" ht="13" hidden="false" customHeight="false" outlineLevel="0" collapsed="false"/>
    <row r="258" customFormat="false" ht="13" hidden="false" customHeight="false" outlineLevel="0" collapsed="false"/>
    <row r="259" customFormat="false" ht="13" hidden="false" customHeight="false" outlineLevel="0" collapsed="false"/>
    <row r="260" customFormat="false" ht="13" hidden="false" customHeight="false" outlineLevel="0" collapsed="false"/>
    <row r="261" customFormat="false" ht="13" hidden="false" customHeight="false" outlineLevel="0" collapsed="false"/>
    <row r="262" customFormat="false" ht="13" hidden="false" customHeight="false" outlineLevel="0" collapsed="false"/>
    <row r="263" customFormat="false" ht="13" hidden="false" customHeight="false" outlineLevel="0" collapsed="false"/>
    <row r="264" customFormat="false" ht="13" hidden="false" customHeight="false" outlineLevel="0" collapsed="false"/>
    <row r="265" customFormat="false" ht="13" hidden="false" customHeight="false" outlineLevel="0" collapsed="false"/>
    <row r="266" customFormat="false" ht="13" hidden="false" customHeight="false" outlineLevel="0" collapsed="false"/>
    <row r="267" customFormat="false" ht="13" hidden="false" customHeight="false" outlineLevel="0" collapsed="false"/>
    <row r="268" customFormat="false" ht="13" hidden="false" customHeight="false" outlineLevel="0" collapsed="false"/>
    <row r="269" customFormat="false" ht="13" hidden="false" customHeight="false" outlineLevel="0" collapsed="false"/>
    <row r="270" customFormat="false" ht="13" hidden="false" customHeight="false" outlineLevel="0" collapsed="false"/>
    <row r="271" customFormat="false" ht="13" hidden="false" customHeight="false" outlineLevel="0" collapsed="false"/>
    <row r="272" customFormat="false" ht="13" hidden="false" customHeight="false" outlineLevel="0" collapsed="false"/>
    <row r="273" customFormat="false" ht="13" hidden="false" customHeight="false" outlineLevel="0" collapsed="false"/>
    <row r="274" customFormat="false" ht="13" hidden="false" customHeight="false" outlineLevel="0" collapsed="false"/>
    <row r="275" customFormat="false" ht="13" hidden="false" customHeight="false" outlineLevel="0" collapsed="false"/>
    <row r="276" customFormat="false" ht="13" hidden="false" customHeight="false" outlineLevel="0" collapsed="false"/>
    <row r="277" customFormat="false" ht="13" hidden="false" customHeight="false" outlineLevel="0" collapsed="false"/>
    <row r="278" customFormat="false" ht="13" hidden="false" customHeight="false" outlineLevel="0" collapsed="false"/>
    <row r="279" customFormat="false" ht="13" hidden="false" customHeight="false" outlineLevel="0" collapsed="false"/>
    <row r="280" customFormat="false" ht="13" hidden="false" customHeight="false" outlineLevel="0" collapsed="false"/>
    <row r="281" customFormat="false" ht="13" hidden="false" customHeight="false" outlineLevel="0" collapsed="false"/>
    <row r="282" customFormat="false" ht="13" hidden="false" customHeight="false" outlineLevel="0" collapsed="false"/>
    <row r="283" customFormat="false" ht="13" hidden="false" customHeight="false" outlineLevel="0" collapsed="false"/>
    <row r="284" customFormat="false" ht="13" hidden="false" customHeight="false" outlineLevel="0" collapsed="false"/>
    <row r="285" customFormat="false" ht="13" hidden="false" customHeight="false" outlineLevel="0" collapsed="false"/>
    <row r="286" customFormat="false" ht="13" hidden="false" customHeight="false" outlineLevel="0" collapsed="false"/>
    <row r="287" customFormat="false" ht="13" hidden="false" customHeight="false" outlineLevel="0" collapsed="false"/>
    <row r="288" customFormat="false" ht="13" hidden="false" customHeight="false" outlineLevel="0" collapsed="false"/>
    <row r="289" customFormat="false" ht="13" hidden="false" customHeight="false" outlineLevel="0" collapsed="false"/>
    <row r="290" customFormat="false" ht="13" hidden="false" customHeight="false" outlineLevel="0" collapsed="false"/>
    <row r="291" customFormat="false" ht="13" hidden="false" customHeight="false" outlineLevel="0" collapsed="false"/>
    <row r="292" customFormat="false" ht="13" hidden="false" customHeight="false" outlineLevel="0" collapsed="false"/>
    <row r="293" customFormat="false" ht="13" hidden="false" customHeight="false" outlineLevel="0" collapsed="false"/>
    <row r="294" customFormat="false" ht="13" hidden="false" customHeight="false" outlineLevel="0" collapsed="false"/>
    <row r="295" customFormat="false" ht="13" hidden="false" customHeight="false" outlineLevel="0" collapsed="false"/>
    <row r="296" customFormat="false" ht="13" hidden="false" customHeight="false" outlineLevel="0" collapsed="false"/>
    <row r="297" customFormat="false" ht="13" hidden="false" customHeight="false" outlineLevel="0" collapsed="false"/>
    <row r="298" customFormat="false" ht="13" hidden="false" customHeight="false" outlineLevel="0" collapsed="false"/>
    <row r="299" customFormat="false" ht="13" hidden="false" customHeight="false" outlineLevel="0" collapsed="false"/>
    <row r="300" customFormat="false" ht="13" hidden="false" customHeight="false" outlineLevel="0" collapsed="false"/>
    <row r="301" customFormat="false" ht="13" hidden="false" customHeight="false" outlineLevel="0" collapsed="false"/>
    <row r="302" customFormat="false" ht="13" hidden="false" customHeight="false" outlineLevel="0" collapsed="false"/>
    <row r="303" customFormat="false" ht="13" hidden="false" customHeight="false" outlineLevel="0" collapsed="false"/>
    <row r="304" customFormat="false" ht="13" hidden="false" customHeight="false" outlineLevel="0" collapsed="false"/>
    <row r="305" customFormat="false" ht="13" hidden="false" customHeight="false" outlineLevel="0" collapsed="false"/>
    <row r="306" customFormat="false" ht="13" hidden="false" customHeight="false" outlineLevel="0" collapsed="false"/>
    <row r="307" customFormat="false" ht="13" hidden="false" customHeight="false" outlineLevel="0" collapsed="false"/>
    <row r="308" customFormat="false" ht="13" hidden="false" customHeight="false" outlineLevel="0" collapsed="false"/>
    <row r="309" customFormat="false" ht="13" hidden="false" customHeight="false" outlineLevel="0" collapsed="false"/>
    <row r="310" customFormat="false" ht="13" hidden="false" customHeight="false" outlineLevel="0" collapsed="false"/>
    <row r="311" customFormat="false" ht="13" hidden="false" customHeight="false" outlineLevel="0" collapsed="false"/>
    <row r="312" customFormat="false" ht="13" hidden="false" customHeight="false" outlineLevel="0" collapsed="false"/>
    <row r="313" customFormat="false" ht="13" hidden="false" customHeight="false" outlineLevel="0" collapsed="false"/>
    <row r="314" customFormat="false" ht="13" hidden="false" customHeight="false" outlineLevel="0" collapsed="false"/>
    <row r="315" customFormat="false" ht="13" hidden="false" customHeight="false" outlineLevel="0" collapsed="false"/>
    <row r="316" customFormat="false" ht="13" hidden="false" customHeight="false" outlineLevel="0" collapsed="false"/>
    <row r="317" customFormat="false" ht="13" hidden="false" customHeight="false" outlineLevel="0" collapsed="false"/>
    <row r="318" customFormat="false" ht="13" hidden="false" customHeight="false" outlineLevel="0" collapsed="false"/>
    <row r="319" customFormat="false" ht="13" hidden="false" customHeight="false" outlineLevel="0" collapsed="false"/>
    <row r="320" customFormat="false" ht="13" hidden="false" customHeight="false" outlineLevel="0" collapsed="false"/>
    <row r="321" customFormat="false" ht="13" hidden="false" customHeight="false" outlineLevel="0" collapsed="false"/>
    <row r="322" customFormat="false" ht="13" hidden="false" customHeight="false" outlineLevel="0" collapsed="false"/>
    <row r="323" customFormat="false" ht="13" hidden="false" customHeight="false" outlineLevel="0" collapsed="false"/>
    <row r="324" customFormat="false" ht="13" hidden="false" customHeight="false" outlineLevel="0" collapsed="false"/>
    <row r="325" customFormat="false" ht="13" hidden="false" customHeight="false" outlineLevel="0" collapsed="false"/>
    <row r="326" customFormat="false" ht="13" hidden="false" customHeight="false" outlineLevel="0" collapsed="false"/>
    <row r="327" customFormat="false" ht="13" hidden="false" customHeight="false" outlineLevel="0" collapsed="false"/>
    <row r="328" customFormat="false" ht="13" hidden="false" customHeight="false" outlineLevel="0" collapsed="false"/>
    <row r="329" customFormat="false" ht="13" hidden="false" customHeight="false" outlineLevel="0" collapsed="false"/>
    <row r="330" customFormat="false" ht="13" hidden="false" customHeight="false" outlineLevel="0" collapsed="false"/>
    <row r="331" customFormat="false" ht="13" hidden="false" customHeight="false" outlineLevel="0" collapsed="false"/>
    <row r="332" customFormat="false" ht="13" hidden="false" customHeight="false" outlineLevel="0" collapsed="false"/>
    <row r="333" customFormat="false" ht="13" hidden="false" customHeight="false" outlineLevel="0" collapsed="false"/>
    <row r="334" customFormat="false" ht="13" hidden="false" customHeight="false" outlineLevel="0" collapsed="false"/>
    <row r="335" customFormat="false" ht="13" hidden="false" customHeight="false" outlineLevel="0" collapsed="false"/>
    <row r="336" customFormat="false" ht="13" hidden="false" customHeight="false" outlineLevel="0" collapsed="false"/>
    <row r="337" customFormat="false" ht="13" hidden="false" customHeight="false" outlineLevel="0" collapsed="false"/>
    <row r="338" customFormat="false" ht="13" hidden="false" customHeight="false" outlineLevel="0" collapsed="false"/>
    <row r="339" customFormat="false" ht="13" hidden="false" customHeight="false" outlineLevel="0" collapsed="false"/>
    <row r="340" customFormat="false" ht="13" hidden="false" customHeight="false" outlineLevel="0" collapsed="false"/>
    <row r="341" customFormat="false" ht="13" hidden="false" customHeight="false" outlineLevel="0" collapsed="false"/>
    <row r="342" customFormat="false" ht="13" hidden="false" customHeight="false" outlineLevel="0" collapsed="false"/>
    <row r="343" customFormat="false" ht="13" hidden="false" customHeight="false" outlineLevel="0" collapsed="false"/>
    <row r="344" customFormat="false" ht="13" hidden="false" customHeight="false" outlineLevel="0" collapsed="false"/>
    <row r="345" customFormat="false" ht="13" hidden="false" customHeight="false" outlineLevel="0" collapsed="false"/>
    <row r="346" customFormat="false" ht="13" hidden="false" customHeight="false" outlineLevel="0" collapsed="false"/>
    <row r="347" customFormat="false" ht="13" hidden="false" customHeight="false" outlineLevel="0" collapsed="false"/>
    <row r="348" customFormat="false" ht="13" hidden="false" customHeight="false" outlineLevel="0" collapsed="false"/>
    <row r="349" customFormat="false" ht="13" hidden="false" customHeight="false" outlineLevel="0" collapsed="false"/>
    <row r="350" customFormat="false" ht="13" hidden="false" customHeight="false" outlineLevel="0" collapsed="false"/>
    <row r="351" customFormat="false" ht="13" hidden="false" customHeight="false" outlineLevel="0" collapsed="false"/>
    <row r="352" customFormat="false" ht="13" hidden="false" customHeight="false" outlineLevel="0" collapsed="false"/>
    <row r="353" customFormat="false" ht="13" hidden="false" customHeight="false" outlineLevel="0" collapsed="false"/>
    <row r="354" customFormat="false" ht="13" hidden="false" customHeight="false" outlineLevel="0" collapsed="false"/>
    <row r="355" customFormat="false" ht="13" hidden="false" customHeight="false" outlineLevel="0" collapsed="false"/>
    <row r="356" customFormat="false" ht="13" hidden="false" customHeight="false" outlineLevel="0" collapsed="false"/>
    <row r="357" customFormat="false" ht="13" hidden="false" customHeight="false" outlineLevel="0" collapsed="false"/>
    <row r="358" customFormat="false" ht="13" hidden="false" customHeight="false" outlineLevel="0" collapsed="false"/>
    <row r="359" customFormat="false" ht="13" hidden="false" customHeight="false" outlineLevel="0" collapsed="false"/>
    <row r="360" customFormat="false" ht="13" hidden="false" customHeight="false" outlineLevel="0" collapsed="false"/>
    <row r="361" customFormat="false" ht="13" hidden="false" customHeight="false" outlineLevel="0" collapsed="false"/>
    <row r="362" customFormat="false" ht="13" hidden="false" customHeight="false" outlineLevel="0" collapsed="false"/>
    <row r="363" customFormat="false" ht="13" hidden="false" customHeight="false" outlineLevel="0" collapsed="false"/>
    <row r="364" customFormat="false" ht="13" hidden="false" customHeight="false" outlineLevel="0" collapsed="false"/>
    <row r="365" customFormat="false" ht="13" hidden="false" customHeight="false" outlineLevel="0" collapsed="false"/>
    <row r="366" customFormat="false" ht="13" hidden="false" customHeight="false" outlineLevel="0" collapsed="false"/>
    <row r="367" customFormat="false" ht="13" hidden="false" customHeight="false" outlineLevel="0" collapsed="false"/>
    <row r="368" customFormat="false" ht="13" hidden="false" customHeight="false" outlineLevel="0" collapsed="false"/>
    <row r="369" customFormat="false" ht="13" hidden="false" customHeight="false" outlineLevel="0" collapsed="false"/>
    <row r="370" customFormat="false" ht="13" hidden="false" customHeight="false" outlineLevel="0" collapsed="false"/>
    <row r="371" customFormat="false" ht="13" hidden="false" customHeight="false" outlineLevel="0" collapsed="false"/>
    <row r="372" customFormat="false" ht="13" hidden="false" customHeight="false" outlineLevel="0" collapsed="false"/>
    <row r="373" customFormat="false" ht="13" hidden="false" customHeight="false" outlineLevel="0" collapsed="false"/>
    <row r="374" customFormat="false" ht="13" hidden="false" customHeight="false" outlineLevel="0" collapsed="false"/>
    <row r="375" customFormat="false" ht="13" hidden="false" customHeight="false" outlineLevel="0" collapsed="false"/>
    <row r="376" customFormat="false" ht="13" hidden="false" customHeight="false" outlineLevel="0" collapsed="false"/>
    <row r="377" customFormat="false" ht="13" hidden="false" customHeight="false" outlineLevel="0" collapsed="false"/>
    <row r="378" customFormat="false" ht="13" hidden="false" customHeight="false" outlineLevel="0" collapsed="false"/>
    <row r="379" customFormat="false" ht="13" hidden="false" customHeight="false" outlineLevel="0" collapsed="false"/>
    <row r="380" customFormat="false" ht="13" hidden="false" customHeight="false" outlineLevel="0" collapsed="false"/>
    <row r="381" customFormat="false" ht="13" hidden="false" customHeight="false" outlineLevel="0" collapsed="false"/>
    <row r="382" customFormat="false" ht="13" hidden="false" customHeight="false" outlineLevel="0" collapsed="false"/>
    <row r="383" customFormat="false" ht="13" hidden="false" customHeight="false" outlineLevel="0" collapsed="false"/>
    <row r="384" customFormat="false" ht="13" hidden="false" customHeight="false" outlineLevel="0" collapsed="false"/>
    <row r="385" customFormat="false" ht="13" hidden="false" customHeight="false" outlineLevel="0" collapsed="false"/>
    <row r="386" customFormat="false" ht="13" hidden="false" customHeight="false" outlineLevel="0" collapsed="false"/>
    <row r="387" customFormat="false" ht="13" hidden="false" customHeight="false" outlineLevel="0" collapsed="false"/>
    <row r="388" customFormat="false" ht="13" hidden="false" customHeight="false" outlineLevel="0" collapsed="false"/>
    <row r="389" customFormat="false" ht="13" hidden="false" customHeight="false" outlineLevel="0" collapsed="false"/>
    <row r="390" customFormat="false" ht="13" hidden="false" customHeight="false" outlineLevel="0" collapsed="false"/>
    <row r="391" customFormat="false" ht="13" hidden="false" customHeight="false" outlineLevel="0" collapsed="false"/>
    <row r="392" customFormat="false" ht="13" hidden="false" customHeight="false" outlineLevel="0" collapsed="false"/>
    <row r="393" customFormat="false" ht="13" hidden="false" customHeight="false" outlineLevel="0" collapsed="false"/>
    <row r="394" customFormat="false" ht="13" hidden="false" customHeight="false" outlineLevel="0" collapsed="false"/>
    <row r="395" customFormat="false" ht="13" hidden="false" customHeight="false" outlineLevel="0" collapsed="false"/>
    <row r="396" customFormat="false" ht="13" hidden="false" customHeight="false" outlineLevel="0" collapsed="false"/>
    <row r="397" customFormat="false" ht="13" hidden="false" customHeight="false" outlineLevel="0" collapsed="false"/>
    <row r="398" customFormat="false" ht="13" hidden="false" customHeight="false" outlineLevel="0" collapsed="false"/>
    <row r="399" customFormat="false" ht="13" hidden="false" customHeight="false" outlineLevel="0" collapsed="false"/>
    <row r="400" customFormat="false" ht="13" hidden="false" customHeight="false" outlineLevel="0" collapsed="false"/>
    <row r="401" customFormat="false" ht="13" hidden="false" customHeight="false" outlineLevel="0" collapsed="false"/>
    <row r="402" customFormat="false" ht="13" hidden="false" customHeight="false" outlineLevel="0" collapsed="false"/>
    <row r="403" customFormat="false" ht="13" hidden="false" customHeight="false" outlineLevel="0" collapsed="false"/>
    <row r="404" customFormat="false" ht="13" hidden="false" customHeight="false" outlineLevel="0" collapsed="false"/>
    <row r="405" customFormat="false" ht="13" hidden="false" customHeight="false" outlineLevel="0" collapsed="false"/>
    <row r="406" customFormat="false" ht="13" hidden="false" customHeight="false" outlineLevel="0" collapsed="false"/>
    <row r="407" customFormat="false" ht="13" hidden="false" customHeight="false" outlineLevel="0" collapsed="false"/>
    <row r="408" customFormat="false" ht="13" hidden="false" customHeight="false" outlineLevel="0" collapsed="false"/>
    <row r="409" customFormat="false" ht="13" hidden="false" customHeight="false" outlineLevel="0" collapsed="false"/>
    <row r="410" customFormat="false" ht="13" hidden="false" customHeight="false" outlineLevel="0" collapsed="false"/>
    <row r="411" customFormat="false" ht="13" hidden="false" customHeight="false" outlineLevel="0" collapsed="false"/>
    <row r="412" customFormat="false" ht="13" hidden="false" customHeight="false" outlineLevel="0" collapsed="false"/>
    <row r="413" customFormat="false" ht="13" hidden="false" customHeight="false" outlineLevel="0" collapsed="false"/>
    <row r="414" customFormat="false" ht="13" hidden="false" customHeight="false" outlineLevel="0" collapsed="false"/>
    <row r="415" customFormat="false" ht="13" hidden="false" customHeight="false" outlineLevel="0" collapsed="false"/>
    <row r="416" customFormat="false" ht="13" hidden="false" customHeight="false" outlineLevel="0" collapsed="false"/>
    <row r="417" customFormat="false" ht="13" hidden="false" customHeight="false" outlineLevel="0" collapsed="false"/>
    <row r="418" customFormat="false" ht="13" hidden="false" customHeight="false" outlineLevel="0" collapsed="false"/>
    <row r="419" customFormat="false" ht="13" hidden="false" customHeight="false" outlineLevel="0" collapsed="false"/>
    <row r="420" customFormat="false" ht="13" hidden="false" customHeight="false" outlineLevel="0" collapsed="false"/>
    <row r="421" customFormat="false" ht="13" hidden="false" customHeight="false" outlineLevel="0" collapsed="false"/>
    <row r="422" customFormat="false" ht="13" hidden="false" customHeight="false" outlineLevel="0" collapsed="false"/>
    <row r="423" customFormat="false" ht="13" hidden="false" customHeight="false" outlineLevel="0" collapsed="false"/>
    <row r="424" customFormat="false" ht="13" hidden="false" customHeight="false" outlineLevel="0" collapsed="false"/>
    <row r="425" customFormat="false" ht="13" hidden="false" customHeight="false" outlineLevel="0" collapsed="false"/>
    <row r="426" customFormat="false" ht="13" hidden="false" customHeight="false" outlineLevel="0" collapsed="false"/>
    <row r="427" customFormat="false" ht="13" hidden="false" customHeight="false" outlineLevel="0" collapsed="false"/>
    <row r="428" customFormat="false" ht="13" hidden="false" customHeight="false" outlineLevel="0" collapsed="false"/>
    <row r="429" customFormat="false" ht="13" hidden="false" customHeight="false" outlineLevel="0" collapsed="false"/>
    <row r="430" customFormat="false" ht="13" hidden="false" customHeight="false" outlineLevel="0" collapsed="false"/>
    <row r="431" customFormat="false" ht="13" hidden="false" customHeight="false" outlineLevel="0" collapsed="false"/>
    <row r="432" customFormat="false" ht="13" hidden="false" customHeight="false" outlineLevel="0" collapsed="false"/>
    <row r="433" customFormat="false" ht="13" hidden="false" customHeight="false" outlineLevel="0" collapsed="false"/>
    <row r="434" customFormat="false" ht="13" hidden="false" customHeight="false" outlineLevel="0" collapsed="false"/>
    <row r="435" customFormat="false" ht="13" hidden="false" customHeight="false" outlineLevel="0" collapsed="false"/>
    <row r="436" customFormat="false" ht="13" hidden="false" customHeight="false" outlineLevel="0" collapsed="false"/>
    <row r="437" customFormat="false" ht="13" hidden="false" customHeight="false" outlineLevel="0" collapsed="false"/>
    <row r="438" customFormat="false" ht="13" hidden="false" customHeight="false" outlineLevel="0" collapsed="false"/>
    <row r="439" customFormat="false" ht="13" hidden="false" customHeight="false" outlineLevel="0" collapsed="false"/>
    <row r="440" customFormat="false" ht="13" hidden="false" customHeight="false" outlineLevel="0" collapsed="false"/>
    <row r="441" customFormat="false" ht="13" hidden="false" customHeight="false" outlineLevel="0" collapsed="false"/>
    <row r="442" customFormat="false" ht="13" hidden="false" customHeight="false" outlineLevel="0" collapsed="false"/>
    <row r="443" customFormat="false" ht="13" hidden="false" customHeight="false" outlineLevel="0" collapsed="false"/>
    <row r="444" customFormat="false" ht="13" hidden="false" customHeight="false" outlineLevel="0" collapsed="false"/>
    <row r="445" customFormat="false" ht="13" hidden="false" customHeight="false" outlineLevel="0" collapsed="false"/>
    <row r="446" customFormat="false" ht="13" hidden="false" customHeight="false" outlineLevel="0" collapsed="false"/>
    <row r="447" customFormat="false" ht="13" hidden="false" customHeight="false" outlineLevel="0" collapsed="false"/>
    <row r="448" customFormat="false" ht="13" hidden="false" customHeight="false" outlineLevel="0" collapsed="false"/>
    <row r="449" customFormat="false" ht="13" hidden="false" customHeight="false" outlineLevel="0" collapsed="false"/>
    <row r="450" customFormat="false" ht="13" hidden="false" customHeight="false" outlineLevel="0" collapsed="false"/>
    <row r="451" customFormat="false" ht="13" hidden="false" customHeight="false" outlineLevel="0" collapsed="false"/>
    <row r="452" customFormat="false" ht="13" hidden="false" customHeight="false" outlineLevel="0" collapsed="false"/>
    <row r="453" customFormat="false" ht="13" hidden="false" customHeight="false" outlineLevel="0" collapsed="false"/>
    <row r="454" customFormat="false" ht="13" hidden="false" customHeight="false" outlineLevel="0" collapsed="false"/>
    <row r="455" customFormat="false" ht="13" hidden="false" customHeight="false" outlineLevel="0" collapsed="false"/>
    <row r="456" customFormat="false" ht="13" hidden="false" customHeight="false" outlineLevel="0" collapsed="false"/>
    <row r="457" customFormat="false" ht="13" hidden="false" customHeight="false" outlineLevel="0" collapsed="false"/>
    <row r="458" customFormat="false" ht="13" hidden="false" customHeight="false" outlineLevel="0" collapsed="false"/>
    <row r="459" customFormat="false" ht="13" hidden="false" customHeight="false" outlineLevel="0" collapsed="false"/>
    <row r="460" customFormat="false" ht="13" hidden="false" customHeight="false" outlineLevel="0" collapsed="false"/>
    <row r="461" customFormat="false" ht="13" hidden="false" customHeight="false" outlineLevel="0" collapsed="false"/>
    <row r="462" customFormat="false" ht="13" hidden="false" customHeight="false" outlineLevel="0" collapsed="false"/>
    <row r="463" customFormat="false" ht="13" hidden="false" customHeight="false" outlineLevel="0" collapsed="false"/>
    <row r="464" customFormat="false" ht="13" hidden="false" customHeight="false" outlineLevel="0" collapsed="false"/>
    <row r="465" customFormat="false" ht="13" hidden="false" customHeight="false" outlineLevel="0" collapsed="false"/>
    <row r="466" customFormat="false" ht="13" hidden="false" customHeight="false" outlineLevel="0" collapsed="false"/>
    <row r="467" customFormat="false" ht="13" hidden="false" customHeight="false" outlineLevel="0" collapsed="false"/>
    <row r="468" customFormat="false" ht="13" hidden="false" customHeight="false" outlineLevel="0" collapsed="false"/>
    <row r="469" customFormat="false" ht="13" hidden="false" customHeight="false" outlineLevel="0" collapsed="false"/>
    <row r="470" customFormat="false" ht="13" hidden="false" customHeight="false" outlineLevel="0" collapsed="false"/>
    <row r="471" customFormat="false" ht="13" hidden="false" customHeight="false" outlineLevel="0" collapsed="false"/>
    <row r="472" customFormat="false" ht="13" hidden="false" customHeight="false" outlineLevel="0" collapsed="false"/>
    <row r="473" customFormat="false" ht="13" hidden="false" customHeight="false" outlineLevel="0" collapsed="false"/>
    <row r="474" customFormat="false" ht="13" hidden="false" customHeight="false" outlineLevel="0" collapsed="false"/>
    <row r="475" customFormat="false" ht="13" hidden="false" customHeight="false" outlineLevel="0" collapsed="false"/>
    <row r="476" customFormat="false" ht="13" hidden="false" customHeight="false" outlineLevel="0" collapsed="false"/>
    <row r="477" customFormat="false" ht="13" hidden="false" customHeight="false" outlineLevel="0" collapsed="false"/>
    <row r="478" customFormat="false" ht="13" hidden="false" customHeight="false" outlineLevel="0" collapsed="false"/>
    <row r="479" customFormat="false" ht="13" hidden="false" customHeight="false" outlineLevel="0" collapsed="false"/>
    <row r="480" customFormat="false" ht="13" hidden="false" customHeight="false" outlineLevel="0" collapsed="false"/>
    <row r="481" customFormat="false" ht="13" hidden="false" customHeight="false" outlineLevel="0" collapsed="false"/>
    <row r="482" customFormat="false" ht="13" hidden="false" customHeight="false" outlineLevel="0" collapsed="false"/>
    <row r="483" customFormat="false" ht="13" hidden="false" customHeight="false" outlineLevel="0" collapsed="false"/>
    <row r="484" customFormat="false" ht="13" hidden="false" customHeight="false" outlineLevel="0" collapsed="false"/>
    <row r="485" customFormat="false" ht="13" hidden="false" customHeight="false" outlineLevel="0" collapsed="false"/>
    <row r="486" customFormat="false" ht="13" hidden="false" customHeight="false" outlineLevel="0" collapsed="false"/>
    <row r="487" customFormat="false" ht="13" hidden="false" customHeight="false" outlineLevel="0" collapsed="false"/>
    <row r="488" customFormat="false" ht="13" hidden="false" customHeight="false" outlineLevel="0" collapsed="false"/>
    <row r="489" customFormat="false" ht="13" hidden="false" customHeight="false" outlineLevel="0" collapsed="false"/>
    <row r="490" customFormat="false" ht="13" hidden="false" customHeight="false" outlineLevel="0" collapsed="false"/>
    <row r="491" customFormat="false" ht="13" hidden="false" customHeight="false" outlineLevel="0" collapsed="false"/>
    <row r="492" customFormat="false" ht="13" hidden="false" customHeight="false" outlineLevel="0" collapsed="false"/>
    <row r="493" customFormat="false" ht="13" hidden="false" customHeight="false" outlineLevel="0" collapsed="false"/>
    <row r="494" customFormat="false" ht="13" hidden="false" customHeight="false" outlineLevel="0" collapsed="false"/>
    <row r="495" customFormat="false" ht="13" hidden="false" customHeight="false" outlineLevel="0" collapsed="false"/>
    <row r="496" customFormat="false" ht="13" hidden="false" customHeight="false" outlineLevel="0" collapsed="false"/>
    <row r="497" customFormat="false" ht="13" hidden="false" customHeight="false" outlineLevel="0" collapsed="false"/>
    <row r="498" customFormat="false" ht="13" hidden="false" customHeight="false" outlineLevel="0" collapsed="false"/>
    <row r="499" customFormat="false" ht="13" hidden="false" customHeight="false" outlineLevel="0" collapsed="false"/>
    <row r="500" customFormat="false" ht="13" hidden="false" customHeight="false" outlineLevel="0" collapsed="false"/>
    <row r="501" customFormat="false" ht="13" hidden="false" customHeight="false" outlineLevel="0" collapsed="false"/>
    <row r="502" customFormat="false" ht="13" hidden="false" customHeight="false" outlineLevel="0" collapsed="false"/>
    <row r="503" customFormat="false" ht="13" hidden="false" customHeight="false" outlineLevel="0" collapsed="false"/>
    <row r="504" customFormat="false" ht="13" hidden="false" customHeight="false" outlineLevel="0" collapsed="false"/>
    <row r="505" customFormat="false" ht="13" hidden="false" customHeight="false" outlineLevel="0" collapsed="false"/>
    <row r="506" customFormat="false" ht="13" hidden="false" customHeight="false" outlineLevel="0" collapsed="false"/>
    <row r="507" customFormat="false" ht="13" hidden="false" customHeight="false" outlineLevel="0" collapsed="false"/>
    <row r="508" customFormat="false" ht="13" hidden="false" customHeight="false" outlineLevel="0" collapsed="false"/>
    <row r="509" customFormat="false" ht="13" hidden="false" customHeight="false" outlineLevel="0" collapsed="false"/>
    <row r="510" customFormat="false" ht="13" hidden="false" customHeight="false" outlineLevel="0" collapsed="false"/>
    <row r="511" customFormat="false" ht="13" hidden="false" customHeight="false" outlineLevel="0" collapsed="false"/>
    <row r="512" customFormat="false" ht="13" hidden="false" customHeight="false" outlineLevel="0" collapsed="false"/>
    <row r="513" customFormat="false" ht="13" hidden="false" customHeight="false" outlineLevel="0" collapsed="false"/>
    <row r="514" customFormat="false" ht="13" hidden="false" customHeight="false" outlineLevel="0" collapsed="false"/>
    <row r="515" customFormat="false" ht="13" hidden="false" customHeight="false" outlineLevel="0" collapsed="false"/>
    <row r="516" customFormat="false" ht="13" hidden="false" customHeight="false" outlineLevel="0" collapsed="false"/>
    <row r="517" customFormat="false" ht="13" hidden="false" customHeight="false" outlineLevel="0" collapsed="false"/>
    <row r="518" customFormat="false" ht="13" hidden="false" customHeight="false" outlineLevel="0" collapsed="false"/>
    <row r="519" customFormat="false" ht="13" hidden="false" customHeight="false" outlineLevel="0" collapsed="false"/>
    <row r="520" customFormat="false" ht="13" hidden="false" customHeight="false" outlineLevel="0" collapsed="false"/>
    <row r="521" customFormat="false" ht="13" hidden="false" customHeight="false" outlineLevel="0" collapsed="false"/>
    <row r="522" customFormat="false" ht="13" hidden="false" customHeight="false" outlineLevel="0" collapsed="false"/>
    <row r="523" customFormat="false" ht="13" hidden="false" customHeight="false" outlineLevel="0" collapsed="false"/>
    <row r="524" customFormat="false" ht="13" hidden="false" customHeight="false" outlineLevel="0" collapsed="false"/>
    <row r="525" customFormat="false" ht="13" hidden="false" customHeight="false" outlineLevel="0" collapsed="false"/>
    <row r="526" customFormat="false" ht="13" hidden="false" customHeight="false" outlineLevel="0" collapsed="false"/>
    <row r="527" customFormat="false" ht="13" hidden="false" customHeight="false" outlineLevel="0" collapsed="false"/>
    <row r="528" customFormat="false" ht="13" hidden="false" customHeight="false" outlineLevel="0" collapsed="false"/>
    <row r="529" customFormat="false" ht="13" hidden="false" customHeight="false" outlineLevel="0" collapsed="false"/>
    <row r="530" customFormat="false" ht="13" hidden="false" customHeight="false" outlineLevel="0" collapsed="false"/>
    <row r="531" customFormat="false" ht="13" hidden="false" customHeight="false" outlineLevel="0" collapsed="false"/>
    <row r="532" customFormat="false" ht="13" hidden="false" customHeight="false" outlineLevel="0" collapsed="false"/>
    <row r="533" customFormat="false" ht="13" hidden="false" customHeight="false" outlineLevel="0" collapsed="false"/>
    <row r="534" customFormat="false" ht="13" hidden="false" customHeight="false" outlineLevel="0" collapsed="false"/>
    <row r="535" customFormat="false" ht="13" hidden="false" customHeight="false" outlineLevel="0" collapsed="false"/>
    <row r="536" customFormat="false" ht="13" hidden="false" customHeight="false" outlineLevel="0" collapsed="false"/>
    <row r="537" customFormat="false" ht="13" hidden="false" customHeight="false" outlineLevel="0" collapsed="false"/>
    <row r="538" customFormat="false" ht="13" hidden="false" customHeight="false" outlineLevel="0" collapsed="false"/>
    <row r="539" customFormat="false" ht="13" hidden="false" customHeight="false" outlineLevel="0" collapsed="false"/>
    <row r="540" customFormat="false" ht="13" hidden="false" customHeight="false" outlineLevel="0" collapsed="false"/>
    <row r="541" customFormat="false" ht="13" hidden="false" customHeight="false" outlineLevel="0" collapsed="false"/>
    <row r="542" customFormat="false" ht="13" hidden="false" customHeight="false" outlineLevel="0" collapsed="false"/>
    <row r="543" customFormat="false" ht="13" hidden="false" customHeight="false" outlineLevel="0" collapsed="false"/>
    <row r="544" customFormat="false" ht="13" hidden="false" customHeight="false" outlineLevel="0" collapsed="false"/>
    <row r="545" customFormat="false" ht="13" hidden="false" customHeight="false" outlineLevel="0" collapsed="false"/>
    <row r="546" customFormat="false" ht="13" hidden="false" customHeight="false" outlineLevel="0" collapsed="false"/>
    <row r="547" customFormat="false" ht="13" hidden="false" customHeight="false" outlineLevel="0" collapsed="false"/>
    <row r="548" customFormat="false" ht="13" hidden="false" customHeight="false" outlineLevel="0" collapsed="false"/>
    <row r="549" customFormat="false" ht="13" hidden="false" customHeight="false" outlineLevel="0" collapsed="false"/>
    <row r="550" customFormat="false" ht="13" hidden="false" customHeight="false" outlineLevel="0" collapsed="false"/>
    <row r="551" customFormat="false" ht="13" hidden="false" customHeight="false" outlineLevel="0" collapsed="false"/>
    <row r="552" customFormat="false" ht="13" hidden="false" customHeight="false" outlineLevel="0" collapsed="false"/>
    <row r="553" customFormat="false" ht="13" hidden="false" customHeight="false" outlineLevel="0" collapsed="false"/>
    <row r="554" customFormat="false" ht="13" hidden="false" customHeight="false" outlineLevel="0" collapsed="false"/>
    <row r="555" customFormat="false" ht="13" hidden="false" customHeight="false" outlineLevel="0" collapsed="false"/>
    <row r="556" customFormat="false" ht="13" hidden="false" customHeight="false" outlineLevel="0" collapsed="false"/>
    <row r="557" customFormat="false" ht="13" hidden="false" customHeight="false" outlineLevel="0" collapsed="false"/>
    <row r="558" customFormat="false" ht="13" hidden="false" customHeight="false" outlineLevel="0" collapsed="false"/>
    <row r="559" customFormat="false" ht="13" hidden="false" customHeight="false" outlineLevel="0" collapsed="false"/>
    <row r="560" customFormat="false" ht="13" hidden="false" customHeight="false" outlineLevel="0" collapsed="false"/>
    <row r="561" customFormat="false" ht="13" hidden="false" customHeight="false" outlineLevel="0" collapsed="false"/>
    <row r="562" customFormat="false" ht="13" hidden="false" customHeight="false" outlineLevel="0" collapsed="false"/>
    <row r="563" customFormat="false" ht="13" hidden="false" customHeight="false" outlineLevel="0" collapsed="false"/>
    <row r="564" customFormat="false" ht="13" hidden="false" customHeight="false" outlineLevel="0" collapsed="false"/>
    <row r="565" customFormat="false" ht="13" hidden="false" customHeight="false" outlineLevel="0" collapsed="false"/>
    <row r="566" customFormat="false" ht="13" hidden="false" customHeight="false" outlineLevel="0" collapsed="false"/>
    <row r="567" customFormat="false" ht="13" hidden="false" customHeight="false" outlineLevel="0" collapsed="false"/>
    <row r="568" customFormat="false" ht="13" hidden="false" customHeight="false" outlineLevel="0" collapsed="false"/>
    <row r="569" customFormat="false" ht="13" hidden="false" customHeight="false" outlineLevel="0" collapsed="false"/>
    <row r="570" customFormat="false" ht="13" hidden="false" customHeight="false" outlineLevel="0" collapsed="false"/>
    <row r="571" customFormat="false" ht="13" hidden="false" customHeight="false" outlineLevel="0" collapsed="false"/>
    <row r="572" customFormat="false" ht="13" hidden="false" customHeight="false" outlineLevel="0" collapsed="false"/>
    <row r="573" customFormat="false" ht="13" hidden="false" customHeight="false" outlineLevel="0" collapsed="false"/>
    <row r="574" customFormat="false" ht="13" hidden="false" customHeight="false" outlineLevel="0" collapsed="false"/>
    <row r="575" customFormat="false" ht="13" hidden="false" customHeight="false" outlineLevel="0" collapsed="false"/>
    <row r="576" customFormat="false" ht="13" hidden="false" customHeight="false" outlineLevel="0" collapsed="false"/>
    <row r="577" customFormat="false" ht="13" hidden="false" customHeight="false" outlineLevel="0" collapsed="false"/>
    <row r="578" customFormat="false" ht="13" hidden="false" customHeight="false" outlineLevel="0" collapsed="false"/>
    <row r="579" customFormat="false" ht="13" hidden="false" customHeight="false" outlineLevel="0" collapsed="false"/>
    <row r="580" customFormat="false" ht="13" hidden="false" customHeight="false" outlineLevel="0" collapsed="false"/>
    <row r="581" customFormat="false" ht="13" hidden="false" customHeight="false" outlineLevel="0" collapsed="false"/>
    <row r="582" customFormat="false" ht="13" hidden="false" customHeight="false" outlineLevel="0" collapsed="false"/>
    <row r="583" customFormat="false" ht="13" hidden="false" customHeight="false" outlineLevel="0" collapsed="false"/>
    <row r="584" customFormat="false" ht="13" hidden="false" customHeight="false" outlineLevel="0" collapsed="false"/>
    <row r="585" customFormat="false" ht="13" hidden="false" customHeight="false" outlineLevel="0" collapsed="false"/>
    <row r="586" customFormat="false" ht="13" hidden="false" customHeight="false" outlineLevel="0" collapsed="false"/>
    <row r="587" customFormat="false" ht="13" hidden="false" customHeight="false" outlineLevel="0" collapsed="false"/>
    <row r="588" customFormat="false" ht="13" hidden="false" customHeight="false" outlineLevel="0" collapsed="false"/>
    <row r="589" customFormat="false" ht="13" hidden="false" customHeight="false" outlineLevel="0" collapsed="false"/>
    <row r="590" customFormat="false" ht="13" hidden="false" customHeight="false" outlineLevel="0" collapsed="false"/>
    <row r="591" customFormat="false" ht="13" hidden="false" customHeight="false" outlineLevel="0" collapsed="false"/>
    <row r="592" customFormat="false" ht="13" hidden="false" customHeight="false" outlineLevel="0" collapsed="false"/>
    <row r="593" customFormat="false" ht="13" hidden="false" customHeight="false" outlineLevel="0" collapsed="false"/>
    <row r="594" customFormat="false" ht="13" hidden="false" customHeight="false" outlineLevel="0" collapsed="false"/>
    <row r="595" customFormat="false" ht="13" hidden="false" customHeight="false" outlineLevel="0" collapsed="false"/>
    <row r="596" customFormat="false" ht="13" hidden="false" customHeight="false" outlineLevel="0" collapsed="false"/>
    <row r="597" customFormat="false" ht="13" hidden="false" customHeight="false" outlineLevel="0" collapsed="false"/>
    <row r="598" customFormat="false" ht="13" hidden="false" customHeight="false" outlineLevel="0" collapsed="false"/>
    <row r="599" customFormat="false" ht="13" hidden="false" customHeight="false" outlineLevel="0" collapsed="false"/>
    <row r="600" customFormat="false" ht="13" hidden="false" customHeight="false" outlineLevel="0" collapsed="false"/>
    <row r="601" customFormat="false" ht="13" hidden="false" customHeight="false" outlineLevel="0" collapsed="false"/>
    <row r="602" customFormat="false" ht="13" hidden="false" customHeight="false" outlineLevel="0" collapsed="false"/>
    <row r="603" customFormat="false" ht="13" hidden="false" customHeight="false" outlineLevel="0" collapsed="false"/>
    <row r="604" customFormat="false" ht="13" hidden="false" customHeight="false" outlineLevel="0" collapsed="false"/>
    <row r="605" customFormat="false" ht="13" hidden="false" customHeight="false" outlineLevel="0" collapsed="false"/>
    <row r="606" customFormat="false" ht="13" hidden="false" customHeight="false" outlineLevel="0" collapsed="false"/>
    <row r="607" customFormat="false" ht="13" hidden="false" customHeight="false" outlineLevel="0" collapsed="false"/>
    <row r="608" customFormat="false" ht="13" hidden="false" customHeight="false" outlineLevel="0" collapsed="false"/>
    <row r="609" customFormat="false" ht="13" hidden="false" customHeight="false" outlineLevel="0" collapsed="false"/>
    <row r="610" customFormat="false" ht="13" hidden="false" customHeight="false" outlineLevel="0" collapsed="false"/>
    <row r="611" customFormat="false" ht="13" hidden="false" customHeight="false" outlineLevel="0" collapsed="false"/>
    <row r="612" customFormat="false" ht="13" hidden="false" customHeight="false" outlineLevel="0" collapsed="false"/>
    <row r="613" customFormat="false" ht="13" hidden="false" customHeight="false" outlineLevel="0" collapsed="false"/>
    <row r="614" customFormat="false" ht="13" hidden="false" customHeight="false" outlineLevel="0" collapsed="false"/>
    <row r="615" customFormat="false" ht="13" hidden="false" customHeight="false" outlineLevel="0" collapsed="false"/>
    <row r="616" customFormat="false" ht="13" hidden="false" customHeight="false" outlineLevel="0" collapsed="false"/>
    <row r="617" customFormat="false" ht="13" hidden="false" customHeight="false" outlineLevel="0" collapsed="false"/>
    <row r="618" customFormat="false" ht="13" hidden="false" customHeight="false" outlineLevel="0" collapsed="false"/>
    <row r="619" customFormat="false" ht="13" hidden="false" customHeight="false" outlineLevel="0" collapsed="false"/>
    <row r="620" customFormat="false" ht="13" hidden="false" customHeight="false" outlineLevel="0" collapsed="false"/>
    <row r="621" customFormat="false" ht="13" hidden="false" customHeight="false" outlineLevel="0" collapsed="false"/>
    <row r="622" customFormat="false" ht="13" hidden="false" customHeight="false" outlineLevel="0" collapsed="false"/>
    <row r="623" customFormat="false" ht="13" hidden="false" customHeight="false" outlineLevel="0" collapsed="false"/>
    <row r="624" customFormat="false" ht="13" hidden="false" customHeight="false" outlineLevel="0" collapsed="false"/>
    <row r="625" customFormat="false" ht="13" hidden="false" customHeight="false" outlineLevel="0" collapsed="false"/>
    <row r="626" customFormat="false" ht="13" hidden="false" customHeight="false" outlineLevel="0" collapsed="false"/>
    <row r="627" customFormat="false" ht="13" hidden="false" customHeight="false" outlineLevel="0" collapsed="false"/>
    <row r="628" customFormat="false" ht="13" hidden="false" customHeight="false" outlineLevel="0" collapsed="false"/>
    <row r="629" customFormat="false" ht="13" hidden="false" customHeight="false" outlineLevel="0" collapsed="false"/>
    <row r="630" customFormat="false" ht="13" hidden="false" customHeight="false" outlineLevel="0" collapsed="false"/>
    <row r="631" customFormat="false" ht="13" hidden="false" customHeight="false" outlineLevel="0" collapsed="false"/>
    <row r="632" customFormat="false" ht="13" hidden="false" customHeight="false" outlineLevel="0" collapsed="false"/>
    <row r="633" customFormat="false" ht="13" hidden="false" customHeight="false" outlineLevel="0" collapsed="false"/>
    <row r="634" customFormat="false" ht="13" hidden="false" customHeight="false" outlineLevel="0" collapsed="false"/>
    <row r="635" customFormat="false" ht="13" hidden="false" customHeight="false" outlineLevel="0" collapsed="false"/>
    <row r="636" customFormat="false" ht="13" hidden="false" customHeight="false" outlineLevel="0" collapsed="false"/>
    <row r="637" customFormat="false" ht="13" hidden="false" customHeight="false" outlineLevel="0" collapsed="false"/>
    <row r="638" customFormat="false" ht="13" hidden="false" customHeight="false" outlineLevel="0" collapsed="false"/>
    <row r="639" customFormat="false" ht="13" hidden="false" customHeight="false" outlineLevel="0" collapsed="false"/>
    <row r="640" customFormat="false" ht="13" hidden="false" customHeight="false" outlineLevel="0" collapsed="false"/>
    <row r="641" customFormat="false" ht="13" hidden="false" customHeight="false" outlineLevel="0" collapsed="false"/>
    <row r="642" customFormat="false" ht="13" hidden="false" customHeight="false" outlineLevel="0" collapsed="false"/>
    <row r="643" customFormat="false" ht="13" hidden="false" customHeight="false" outlineLevel="0" collapsed="false"/>
    <row r="644" customFormat="false" ht="13" hidden="false" customHeight="false" outlineLevel="0" collapsed="false"/>
    <row r="645" customFormat="false" ht="13" hidden="false" customHeight="false" outlineLevel="0" collapsed="false"/>
    <row r="646" customFormat="false" ht="13" hidden="false" customHeight="false" outlineLevel="0" collapsed="false"/>
    <row r="647" customFormat="false" ht="13" hidden="false" customHeight="false" outlineLevel="0" collapsed="false"/>
    <row r="648" customFormat="false" ht="13" hidden="false" customHeight="false" outlineLevel="0" collapsed="false"/>
    <row r="649" customFormat="false" ht="13" hidden="false" customHeight="false" outlineLevel="0" collapsed="false"/>
    <row r="650" customFormat="false" ht="13" hidden="false" customHeight="false" outlineLevel="0" collapsed="false"/>
    <row r="651" customFormat="false" ht="13" hidden="false" customHeight="false" outlineLevel="0" collapsed="false"/>
    <row r="652" customFormat="false" ht="13" hidden="false" customHeight="false" outlineLevel="0" collapsed="false"/>
    <row r="653" customFormat="false" ht="13" hidden="false" customHeight="false" outlineLevel="0" collapsed="false"/>
    <row r="654" customFormat="false" ht="13" hidden="false" customHeight="false" outlineLevel="0" collapsed="false"/>
    <row r="655" customFormat="false" ht="13" hidden="false" customHeight="false" outlineLevel="0" collapsed="false"/>
    <row r="656" customFormat="false" ht="13" hidden="false" customHeight="false" outlineLevel="0" collapsed="false"/>
    <row r="657" customFormat="false" ht="13" hidden="false" customHeight="false" outlineLevel="0" collapsed="false"/>
    <row r="658" customFormat="false" ht="13" hidden="false" customHeight="false" outlineLevel="0" collapsed="false"/>
    <row r="659" customFormat="false" ht="13" hidden="false" customHeight="false" outlineLevel="0" collapsed="false"/>
    <row r="660" customFormat="false" ht="13" hidden="false" customHeight="false" outlineLevel="0" collapsed="false"/>
    <row r="661" customFormat="false" ht="13" hidden="false" customHeight="false" outlineLevel="0" collapsed="false"/>
    <row r="662" customFormat="false" ht="13" hidden="false" customHeight="false" outlineLevel="0" collapsed="false"/>
    <row r="663" customFormat="false" ht="13" hidden="false" customHeight="false" outlineLevel="0" collapsed="false"/>
    <row r="664" customFormat="false" ht="13" hidden="false" customHeight="false" outlineLevel="0" collapsed="false"/>
    <row r="665" customFormat="false" ht="13" hidden="false" customHeight="false" outlineLevel="0" collapsed="false"/>
    <row r="666" customFormat="false" ht="13" hidden="false" customHeight="false" outlineLevel="0" collapsed="false"/>
    <row r="667" customFormat="false" ht="13" hidden="false" customHeight="false" outlineLevel="0" collapsed="false"/>
    <row r="668" customFormat="false" ht="13" hidden="false" customHeight="false" outlineLevel="0" collapsed="false"/>
    <row r="669" customFormat="false" ht="13" hidden="false" customHeight="false" outlineLevel="0" collapsed="false"/>
    <row r="670" customFormat="false" ht="13" hidden="false" customHeight="false" outlineLevel="0" collapsed="false"/>
    <row r="671" customFormat="false" ht="13" hidden="false" customHeight="false" outlineLevel="0" collapsed="false"/>
    <row r="672" customFormat="false" ht="13" hidden="false" customHeight="false" outlineLevel="0" collapsed="false"/>
    <row r="673" customFormat="false" ht="13" hidden="false" customHeight="false" outlineLevel="0" collapsed="false"/>
    <row r="674" customFormat="false" ht="13" hidden="false" customHeight="false" outlineLevel="0" collapsed="false"/>
    <row r="675" customFormat="false" ht="13" hidden="false" customHeight="false" outlineLevel="0" collapsed="false"/>
    <row r="676" customFormat="false" ht="13" hidden="false" customHeight="false" outlineLevel="0" collapsed="false"/>
    <row r="677" customFormat="false" ht="13" hidden="false" customHeight="false" outlineLevel="0" collapsed="false"/>
    <row r="678" customFormat="false" ht="13" hidden="false" customHeight="false" outlineLevel="0" collapsed="false"/>
    <row r="679" customFormat="false" ht="13" hidden="false" customHeight="false" outlineLevel="0" collapsed="false"/>
    <row r="680" customFormat="false" ht="13" hidden="false" customHeight="false" outlineLevel="0" collapsed="false"/>
    <row r="681" customFormat="false" ht="13" hidden="false" customHeight="false" outlineLevel="0" collapsed="false"/>
    <row r="682" customFormat="false" ht="13" hidden="false" customHeight="false" outlineLevel="0" collapsed="false"/>
    <row r="683" customFormat="false" ht="13" hidden="false" customHeight="false" outlineLevel="0" collapsed="false"/>
    <row r="684" customFormat="false" ht="13" hidden="false" customHeight="false" outlineLevel="0" collapsed="false"/>
    <row r="685" customFormat="false" ht="13" hidden="false" customHeight="false" outlineLevel="0" collapsed="false"/>
    <row r="686" customFormat="false" ht="13" hidden="false" customHeight="false" outlineLevel="0" collapsed="false"/>
    <row r="687" customFormat="false" ht="13" hidden="false" customHeight="false" outlineLevel="0" collapsed="false"/>
    <row r="688" customFormat="false" ht="13" hidden="false" customHeight="false" outlineLevel="0" collapsed="false"/>
    <row r="689" customFormat="false" ht="13" hidden="false" customHeight="false" outlineLevel="0" collapsed="false"/>
    <row r="690" customFormat="false" ht="13" hidden="false" customHeight="false" outlineLevel="0" collapsed="false"/>
    <row r="691" customFormat="false" ht="13" hidden="false" customHeight="false" outlineLevel="0" collapsed="false"/>
    <row r="692" customFormat="false" ht="13" hidden="false" customHeight="false" outlineLevel="0" collapsed="false"/>
    <row r="693" customFormat="false" ht="13" hidden="false" customHeight="false" outlineLevel="0" collapsed="false"/>
    <row r="694" customFormat="false" ht="13" hidden="false" customHeight="false" outlineLevel="0" collapsed="false"/>
    <row r="695" customFormat="false" ht="13" hidden="false" customHeight="false" outlineLevel="0" collapsed="false"/>
    <row r="696" customFormat="false" ht="13" hidden="false" customHeight="false" outlineLevel="0" collapsed="false"/>
    <row r="697" customFormat="false" ht="13" hidden="false" customHeight="false" outlineLevel="0" collapsed="false"/>
    <row r="698" customFormat="false" ht="13" hidden="false" customHeight="false" outlineLevel="0" collapsed="false"/>
    <row r="699" customFormat="false" ht="13" hidden="false" customHeight="false" outlineLevel="0" collapsed="false"/>
    <row r="700" customFormat="false" ht="13" hidden="false" customHeight="false" outlineLevel="0" collapsed="false"/>
    <row r="701" customFormat="false" ht="13" hidden="false" customHeight="false" outlineLevel="0" collapsed="false"/>
    <row r="702" customFormat="false" ht="13" hidden="false" customHeight="false" outlineLevel="0" collapsed="false"/>
    <row r="703" customFormat="false" ht="13" hidden="false" customHeight="false" outlineLevel="0" collapsed="false"/>
    <row r="704" customFormat="false" ht="13" hidden="false" customHeight="false" outlineLevel="0" collapsed="false"/>
    <row r="705" customFormat="false" ht="13" hidden="false" customHeight="false" outlineLevel="0" collapsed="false"/>
    <row r="706" customFormat="false" ht="13" hidden="false" customHeight="false" outlineLevel="0" collapsed="false"/>
    <row r="707" customFormat="false" ht="13" hidden="false" customHeight="false" outlineLevel="0" collapsed="false"/>
    <row r="708" customFormat="false" ht="13" hidden="false" customHeight="false" outlineLevel="0" collapsed="false"/>
    <row r="709" customFormat="false" ht="13" hidden="false" customHeight="false" outlineLevel="0" collapsed="false"/>
    <row r="710" customFormat="false" ht="13" hidden="false" customHeight="false" outlineLevel="0" collapsed="false"/>
    <row r="711" customFormat="false" ht="13" hidden="false" customHeight="false" outlineLevel="0" collapsed="false"/>
    <row r="712" customFormat="false" ht="13" hidden="false" customHeight="false" outlineLevel="0" collapsed="false"/>
    <row r="713" customFormat="false" ht="13" hidden="false" customHeight="false" outlineLevel="0" collapsed="false"/>
    <row r="714" customFormat="false" ht="13" hidden="false" customHeight="false" outlineLevel="0" collapsed="false"/>
    <row r="715" customFormat="false" ht="13" hidden="false" customHeight="false" outlineLevel="0" collapsed="false"/>
    <row r="716" customFormat="false" ht="13" hidden="false" customHeight="false" outlineLevel="0" collapsed="false"/>
    <row r="717" customFormat="false" ht="13" hidden="false" customHeight="false" outlineLevel="0" collapsed="false"/>
    <row r="718" customFormat="false" ht="13" hidden="false" customHeight="false" outlineLevel="0" collapsed="false"/>
    <row r="719" customFormat="false" ht="13" hidden="false" customHeight="false" outlineLevel="0" collapsed="false"/>
    <row r="720" customFormat="false" ht="13" hidden="false" customHeight="false" outlineLevel="0" collapsed="false"/>
    <row r="721" customFormat="false" ht="13" hidden="false" customHeight="false" outlineLevel="0" collapsed="false"/>
    <row r="722" customFormat="false" ht="13" hidden="false" customHeight="false" outlineLevel="0" collapsed="false"/>
    <row r="723" customFormat="false" ht="13" hidden="false" customHeight="false" outlineLevel="0" collapsed="false"/>
    <row r="724" customFormat="false" ht="13" hidden="false" customHeight="false" outlineLevel="0" collapsed="false"/>
    <row r="725" customFormat="false" ht="13" hidden="false" customHeight="false" outlineLevel="0" collapsed="false"/>
    <row r="726" customFormat="false" ht="13" hidden="false" customHeight="false" outlineLevel="0" collapsed="false"/>
    <row r="727" customFormat="false" ht="13" hidden="false" customHeight="false" outlineLevel="0" collapsed="false"/>
    <row r="728" customFormat="false" ht="13" hidden="false" customHeight="false" outlineLevel="0" collapsed="false"/>
    <row r="729" customFormat="false" ht="13" hidden="false" customHeight="false" outlineLevel="0" collapsed="false"/>
    <row r="730" customFormat="false" ht="13" hidden="false" customHeight="false" outlineLevel="0" collapsed="false"/>
    <row r="731" customFormat="false" ht="13" hidden="false" customHeight="false" outlineLevel="0" collapsed="false"/>
    <row r="732" customFormat="false" ht="13" hidden="false" customHeight="false" outlineLevel="0" collapsed="false"/>
    <row r="733" customFormat="false" ht="13" hidden="false" customHeight="false" outlineLevel="0" collapsed="false"/>
    <row r="734" customFormat="false" ht="13" hidden="false" customHeight="false" outlineLevel="0" collapsed="false"/>
    <row r="735" customFormat="false" ht="13" hidden="false" customHeight="false" outlineLevel="0" collapsed="false"/>
    <row r="736" customFormat="false" ht="13" hidden="false" customHeight="false" outlineLevel="0" collapsed="false"/>
    <row r="737" customFormat="false" ht="13" hidden="false" customHeight="false" outlineLevel="0" collapsed="false"/>
    <row r="738" customFormat="false" ht="13" hidden="false" customHeight="false" outlineLevel="0" collapsed="false"/>
    <row r="739" customFormat="false" ht="13" hidden="false" customHeight="false" outlineLevel="0" collapsed="false"/>
    <row r="740" customFormat="false" ht="13" hidden="false" customHeight="false" outlineLevel="0" collapsed="false"/>
    <row r="741" customFormat="false" ht="13" hidden="false" customHeight="false" outlineLevel="0" collapsed="false"/>
    <row r="742" customFormat="false" ht="13" hidden="false" customHeight="false" outlineLevel="0" collapsed="false"/>
    <row r="743" customFormat="false" ht="13" hidden="false" customHeight="false" outlineLevel="0" collapsed="false"/>
    <row r="744" customFormat="false" ht="13" hidden="false" customHeight="false" outlineLevel="0" collapsed="false"/>
    <row r="745" customFormat="false" ht="13" hidden="false" customHeight="false" outlineLevel="0" collapsed="false"/>
    <row r="746" customFormat="false" ht="13" hidden="false" customHeight="false" outlineLevel="0" collapsed="false"/>
    <row r="747" customFormat="false" ht="13" hidden="false" customHeight="false" outlineLevel="0" collapsed="false"/>
    <row r="748" customFormat="false" ht="13" hidden="false" customHeight="false" outlineLevel="0" collapsed="false"/>
    <row r="749" customFormat="false" ht="13" hidden="false" customHeight="false" outlineLevel="0" collapsed="false"/>
    <row r="750" customFormat="false" ht="13" hidden="false" customHeight="false" outlineLevel="0" collapsed="false"/>
    <row r="751" customFormat="false" ht="13" hidden="false" customHeight="false" outlineLevel="0" collapsed="false"/>
    <row r="752" customFormat="false" ht="13" hidden="false" customHeight="false" outlineLevel="0" collapsed="false"/>
    <row r="753" customFormat="false" ht="13" hidden="false" customHeight="false" outlineLevel="0" collapsed="false"/>
    <row r="754" customFormat="false" ht="13" hidden="false" customHeight="false" outlineLevel="0" collapsed="false"/>
    <row r="755" customFormat="false" ht="13" hidden="false" customHeight="false" outlineLevel="0" collapsed="false"/>
    <row r="756" customFormat="false" ht="13" hidden="false" customHeight="false" outlineLevel="0" collapsed="false"/>
    <row r="757" customFormat="false" ht="13" hidden="false" customHeight="false" outlineLevel="0" collapsed="false"/>
    <row r="758" customFormat="false" ht="13" hidden="false" customHeight="false" outlineLevel="0" collapsed="false"/>
    <row r="759" customFormat="false" ht="13" hidden="false" customHeight="false" outlineLevel="0" collapsed="false"/>
    <row r="760" customFormat="false" ht="13" hidden="false" customHeight="false" outlineLevel="0" collapsed="false"/>
    <row r="761" customFormat="false" ht="13" hidden="false" customHeight="false" outlineLevel="0" collapsed="false"/>
    <row r="762" customFormat="false" ht="13" hidden="false" customHeight="false" outlineLevel="0" collapsed="false"/>
    <row r="763" customFormat="false" ht="13" hidden="false" customHeight="false" outlineLevel="0" collapsed="false"/>
    <row r="764" customFormat="false" ht="13" hidden="false" customHeight="false" outlineLevel="0" collapsed="false"/>
    <row r="765" customFormat="false" ht="13" hidden="false" customHeight="false" outlineLevel="0" collapsed="false"/>
    <row r="766" customFormat="false" ht="13" hidden="false" customHeight="false" outlineLevel="0" collapsed="false"/>
    <row r="767" customFormat="false" ht="13" hidden="false" customHeight="false" outlineLevel="0" collapsed="false"/>
    <row r="768" customFormat="false" ht="13" hidden="false" customHeight="false" outlineLevel="0" collapsed="false"/>
    <row r="769" customFormat="false" ht="13" hidden="false" customHeight="false" outlineLevel="0" collapsed="false"/>
    <row r="770" customFormat="false" ht="13" hidden="false" customHeight="false" outlineLevel="0" collapsed="false"/>
    <row r="771" customFormat="false" ht="13" hidden="false" customHeight="false" outlineLevel="0" collapsed="false"/>
    <row r="772" customFormat="false" ht="13" hidden="false" customHeight="false" outlineLevel="0" collapsed="false"/>
    <row r="773" customFormat="false" ht="13" hidden="false" customHeight="false" outlineLevel="0" collapsed="false"/>
    <row r="774" customFormat="false" ht="13" hidden="false" customHeight="false" outlineLevel="0" collapsed="false"/>
    <row r="775" customFormat="false" ht="13" hidden="false" customHeight="false" outlineLevel="0" collapsed="false"/>
    <row r="776" customFormat="false" ht="13" hidden="false" customHeight="false" outlineLevel="0" collapsed="false"/>
    <row r="777" customFormat="false" ht="13" hidden="false" customHeight="false" outlineLevel="0" collapsed="false"/>
    <row r="778" customFormat="false" ht="13" hidden="false" customHeight="false" outlineLevel="0" collapsed="false"/>
    <row r="779" customFormat="false" ht="13" hidden="false" customHeight="false" outlineLevel="0" collapsed="false"/>
    <row r="780" customFormat="false" ht="13" hidden="false" customHeight="false" outlineLevel="0" collapsed="false"/>
    <row r="781" customFormat="false" ht="13" hidden="false" customHeight="false" outlineLevel="0" collapsed="false"/>
    <row r="782" customFormat="false" ht="13" hidden="false" customHeight="false" outlineLevel="0" collapsed="false"/>
    <row r="783" customFormat="false" ht="13" hidden="false" customHeight="false" outlineLevel="0" collapsed="false"/>
    <row r="784" customFormat="false" ht="13" hidden="false" customHeight="false" outlineLevel="0" collapsed="false"/>
    <row r="785" customFormat="false" ht="13" hidden="false" customHeight="false" outlineLevel="0" collapsed="false"/>
    <row r="786" customFormat="false" ht="13" hidden="false" customHeight="false" outlineLevel="0" collapsed="false"/>
    <row r="787" customFormat="false" ht="13" hidden="false" customHeight="false" outlineLevel="0" collapsed="false"/>
    <row r="788" customFormat="false" ht="13" hidden="false" customHeight="false" outlineLevel="0" collapsed="false"/>
    <row r="789" customFormat="false" ht="13" hidden="false" customHeight="false" outlineLevel="0" collapsed="false"/>
    <row r="790" customFormat="false" ht="13" hidden="false" customHeight="false" outlineLevel="0" collapsed="false"/>
    <row r="791" customFormat="false" ht="13" hidden="false" customHeight="false" outlineLevel="0" collapsed="false"/>
    <row r="792" customFormat="false" ht="13" hidden="false" customHeight="false" outlineLevel="0" collapsed="false"/>
    <row r="793" customFormat="false" ht="13" hidden="false" customHeight="false" outlineLevel="0" collapsed="false"/>
    <row r="794" customFormat="false" ht="13" hidden="false" customHeight="false" outlineLevel="0" collapsed="false"/>
    <row r="795" customFormat="false" ht="13" hidden="false" customHeight="false" outlineLevel="0" collapsed="false"/>
    <row r="796" customFormat="false" ht="13" hidden="false" customHeight="false" outlineLevel="0" collapsed="false"/>
    <row r="797" customFormat="false" ht="13" hidden="false" customHeight="false" outlineLevel="0" collapsed="false"/>
    <row r="798" customFormat="false" ht="13" hidden="false" customHeight="false" outlineLevel="0" collapsed="false"/>
    <row r="799" customFormat="false" ht="13" hidden="false" customHeight="false" outlineLevel="0" collapsed="false"/>
    <row r="800" customFormat="false" ht="13" hidden="false" customHeight="false" outlineLevel="0" collapsed="false"/>
    <row r="801" customFormat="false" ht="13" hidden="false" customHeight="false" outlineLevel="0" collapsed="false"/>
    <row r="802" customFormat="false" ht="13" hidden="false" customHeight="false" outlineLevel="0" collapsed="false"/>
    <row r="803" customFormat="false" ht="13" hidden="false" customHeight="false" outlineLevel="0" collapsed="false"/>
    <row r="804" customFormat="false" ht="13" hidden="false" customHeight="false" outlineLevel="0" collapsed="false"/>
    <row r="805" customFormat="false" ht="13" hidden="false" customHeight="false" outlineLevel="0" collapsed="false"/>
    <row r="806" customFormat="false" ht="13" hidden="false" customHeight="false" outlineLevel="0" collapsed="false"/>
    <row r="807" customFormat="false" ht="13" hidden="false" customHeight="false" outlineLevel="0" collapsed="false"/>
    <row r="808" customFormat="false" ht="13" hidden="false" customHeight="false" outlineLevel="0" collapsed="false"/>
    <row r="809" customFormat="false" ht="13" hidden="false" customHeight="false" outlineLevel="0" collapsed="false"/>
    <row r="810" customFormat="false" ht="13" hidden="false" customHeight="false" outlineLevel="0" collapsed="false"/>
    <row r="811" customFormat="false" ht="13" hidden="false" customHeight="false" outlineLevel="0" collapsed="false"/>
    <row r="812" customFormat="false" ht="13" hidden="false" customHeight="false" outlineLevel="0" collapsed="false"/>
    <row r="813" customFormat="false" ht="13" hidden="false" customHeight="false" outlineLevel="0" collapsed="false"/>
    <row r="814" customFormat="false" ht="13" hidden="false" customHeight="false" outlineLevel="0" collapsed="false"/>
    <row r="815" customFormat="false" ht="13" hidden="false" customHeight="false" outlineLevel="0" collapsed="false"/>
    <row r="816" customFormat="false" ht="13" hidden="false" customHeight="false" outlineLevel="0" collapsed="false"/>
    <row r="817" customFormat="false" ht="13" hidden="false" customHeight="false" outlineLevel="0" collapsed="false"/>
    <row r="818" customFormat="false" ht="13" hidden="false" customHeight="false" outlineLevel="0" collapsed="false"/>
    <row r="819" customFormat="false" ht="13" hidden="false" customHeight="false" outlineLevel="0" collapsed="false"/>
    <row r="820" customFormat="false" ht="13" hidden="false" customHeight="false" outlineLevel="0" collapsed="false"/>
    <row r="821" customFormat="false" ht="13" hidden="false" customHeight="false" outlineLevel="0" collapsed="false"/>
    <row r="822" customFormat="false" ht="13" hidden="false" customHeight="false" outlineLevel="0" collapsed="false"/>
    <row r="823" customFormat="false" ht="13" hidden="false" customHeight="false" outlineLevel="0" collapsed="false"/>
    <row r="824" customFormat="false" ht="13" hidden="false" customHeight="false" outlineLevel="0" collapsed="false"/>
    <row r="825" customFormat="false" ht="13" hidden="false" customHeight="false" outlineLevel="0" collapsed="false"/>
    <row r="826" customFormat="false" ht="13" hidden="false" customHeight="false" outlineLevel="0" collapsed="false"/>
    <row r="827" customFormat="false" ht="13" hidden="false" customHeight="false" outlineLevel="0" collapsed="false"/>
    <row r="828" customFormat="false" ht="13" hidden="false" customHeight="false" outlineLevel="0" collapsed="false"/>
    <row r="829" customFormat="false" ht="13" hidden="false" customHeight="false" outlineLevel="0" collapsed="false"/>
    <row r="830" customFormat="false" ht="13" hidden="false" customHeight="false" outlineLevel="0" collapsed="false"/>
    <row r="831" customFormat="false" ht="13" hidden="false" customHeight="false" outlineLevel="0" collapsed="false"/>
    <row r="832" customFormat="false" ht="13" hidden="false" customHeight="false" outlineLevel="0" collapsed="false"/>
    <row r="833" customFormat="false" ht="13" hidden="false" customHeight="false" outlineLevel="0" collapsed="false"/>
    <row r="834" customFormat="false" ht="13" hidden="false" customHeight="false" outlineLevel="0" collapsed="false"/>
    <row r="835" customFormat="false" ht="13" hidden="false" customHeight="false" outlineLevel="0" collapsed="false"/>
    <row r="836" customFormat="false" ht="13" hidden="false" customHeight="false" outlineLevel="0" collapsed="false"/>
    <row r="837" customFormat="false" ht="13" hidden="false" customHeight="false" outlineLevel="0" collapsed="false"/>
    <row r="838" customFormat="false" ht="13" hidden="false" customHeight="false" outlineLevel="0" collapsed="false"/>
    <row r="839" customFormat="false" ht="13" hidden="false" customHeight="false" outlineLevel="0" collapsed="false"/>
    <row r="840" customFormat="false" ht="13" hidden="false" customHeight="false" outlineLevel="0" collapsed="false"/>
    <row r="841" customFormat="false" ht="13" hidden="false" customHeight="false" outlineLevel="0" collapsed="false"/>
    <row r="842" customFormat="false" ht="13" hidden="false" customHeight="false" outlineLevel="0" collapsed="false"/>
    <row r="843" customFormat="false" ht="13" hidden="false" customHeight="false" outlineLevel="0" collapsed="false"/>
    <row r="844" customFormat="false" ht="13" hidden="false" customHeight="false" outlineLevel="0" collapsed="false"/>
    <row r="845" customFormat="false" ht="13" hidden="false" customHeight="false" outlineLevel="0" collapsed="false"/>
    <row r="846" customFormat="false" ht="13" hidden="false" customHeight="false" outlineLevel="0" collapsed="false"/>
    <row r="847" customFormat="false" ht="13" hidden="false" customHeight="false" outlineLevel="0" collapsed="false"/>
    <row r="848" customFormat="false" ht="13" hidden="false" customHeight="false" outlineLevel="0" collapsed="false"/>
    <row r="849" customFormat="false" ht="13" hidden="false" customHeight="false" outlineLevel="0" collapsed="false"/>
    <row r="850" customFormat="false" ht="13" hidden="false" customHeight="false" outlineLevel="0" collapsed="false"/>
    <row r="851" customFormat="false" ht="13" hidden="false" customHeight="false" outlineLevel="0" collapsed="false"/>
    <row r="852" customFormat="false" ht="13" hidden="false" customHeight="false" outlineLevel="0" collapsed="false"/>
    <row r="853" customFormat="false" ht="13" hidden="false" customHeight="false" outlineLevel="0" collapsed="false"/>
    <row r="854" customFormat="false" ht="13" hidden="false" customHeight="false" outlineLevel="0" collapsed="false"/>
    <row r="855" customFormat="false" ht="13" hidden="false" customHeight="false" outlineLevel="0" collapsed="false"/>
    <row r="856" customFormat="false" ht="13" hidden="false" customHeight="false" outlineLevel="0" collapsed="false"/>
    <row r="857" customFormat="false" ht="13" hidden="false" customHeight="false" outlineLevel="0" collapsed="false"/>
    <row r="858" customFormat="false" ht="13" hidden="false" customHeight="false" outlineLevel="0" collapsed="false"/>
    <row r="859" customFormat="false" ht="13" hidden="false" customHeight="false" outlineLevel="0" collapsed="false"/>
    <row r="860" customFormat="false" ht="13" hidden="false" customHeight="false" outlineLevel="0" collapsed="false"/>
    <row r="861" customFormat="false" ht="13" hidden="false" customHeight="false" outlineLevel="0" collapsed="false"/>
    <row r="862" customFormat="false" ht="13" hidden="false" customHeight="false" outlineLevel="0" collapsed="false"/>
    <row r="863" customFormat="false" ht="13" hidden="false" customHeight="false" outlineLevel="0" collapsed="false"/>
    <row r="864" customFormat="false" ht="13" hidden="false" customHeight="false" outlineLevel="0" collapsed="false"/>
    <row r="865" customFormat="false" ht="13" hidden="false" customHeight="false" outlineLevel="0" collapsed="false"/>
    <row r="866" customFormat="false" ht="13" hidden="false" customHeight="false" outlineLevel="0" collapsed="false"/>
    <row r="867" customFormat="false" ht="13" hidden="false" customHeight="false" outlineLevel="0" collapsed="false"/>
    <row r="868" customFormat="false" ht="13" hidden="false" customHeight="false" outlineLevel="0" collapsed="false"/>
    <row r="869" customFormat="false" ht="13" hidden="false" customHeight="false" outlineLevel="0" collapsed="false"/>
    <row r="870" customFormat="false" ht="13" hidden="false" customHeight="false" outlineLevel="0" collapsed="false"/>
    <row r="871" customFormat="false" ht="13" hidden="false" customHeight="false" outlineLevel="0" collapsed="false"/>
    <row r="872" customFormat="false" ht="13" hidden="false" customHeight="false" outlineLevel="0" collapsed="false"/>
    <row r="873" customFormat="false" ht="13" hidden="false" customHeight="false" outlineLevel="0" collapsed="false"/>
    <row r="874" customFormat="false" ht="13" hidden="false" customHeight="false" outlineLevel="0" collapsed="false"/>
    <row r="875" customFormat="false" ht="13" hidden="false" customHeight="false" outlineLevel="0" collapsed="false"/>
    <row r="876" customFormat="false" ht="13" hidden="false" customHeight="false" outlineLevel="0" collapsed="false"/>
    <row r="877" customFormat="false" ht="13" hidden="false" customHeight="false" outlineLevel="0" collapsed="false"/>
    <row r="878" customFormat="false" ht="13" hidden="false" customHeight="false" outlineLevel="0" collapsed="false"/>
    <row r="879" customFormat="false" ht="13" hidden="false" customHeight="false" outlineLevel="0" collapsed="false"/>
    <row r="880" customFormat="false" ht="13" hidden="false" customHeight="false" outlineLevel="0" collapsed="false"/>
    <row r="881" customFormat="false" ht="13" hidden="false" customHeight="false" outlineLevel="0" collapsed="false"/>
    <row r="882" customFormat="false" ht="13" hidden="false" customHeight="false" outlineLevel="0" collapsed="false"/>
    <row r="883" customFormat="false" ht="13" hidden="false" customHeight="false" outlineLevel="0" collapsed="false"/>
    <row r="884" customFormat="false" ht="13" hidden="false" customHeight="false" outlineLevel="0" collapsed="false"/>
    <row r="885" customFormat="false" ht="13" hidden="false" customHeight="false" outlineLevel="0" collapsed="false"/>
    <row r="886" customFormat="false" ht="13" hidden="false" customHeight="false" outlineLevel="0" collapsed="false"/>
    <row r="887" customFormat="false" ht="13" hidden="false" customHeight="false" outlineLevel="0" collapsed="false"/>
    <row r="888" customFormat="false" ht="13" hidden="false" customHeight="false" outlineLevel="0" collapsed="false"/>
    <row r="889" customFormat="false" ht="13" hidden="false" customHeight="false" outlineLevel="0" collapsed="false"/>
    <row r="890" customFormat="false" ht="13" hidden="false" customHeight="false" outlineLevel="0" collapsed="false"/>
    <row r="891" customFormat="false" ht="13" hidden="false" customHeight="false" outlineLevel="0" collapsed="false"/>
    <row r="892" customFormat="false" ht="13" hidden="false" customHeight="false" outlineLevel="0" collapsed="false"/>
    <row r="893" customFormat="false" ht="13" hidden="false" customHeight="false" outlineLevel="0" collapsed="false"/>
    <row r="894" customFormat="false" ht="13" hidden="false" customHeight="false" outlineLevel="0" collapsed="false"/>
    <row r="895" customFormat="false" ht="13" hidden="false" customHeight="false" outlineLevel="0" collapsed="false"/>
    <row r="896" customFormat="false" ht="13" hidden="false" customHeight="false" outlineLevel="0" collapsed="false"/>
    <row r="897" customFormat="false" ht="13" hidden="false" customHeight="false" outlineLevel="0" collapsed="false"/>
    <row r="898" customFormat="false" ht="13" hidden="false" customHeight="false" outlineLevel="0" collapsed="false"/>
    <row r="899" customFormat="false" ht="13" hidden="false" customHeight="false" outlineLevel="0" collapsed="false"/>
    <row r="900" customFormat="false" ht="13" hidden="false" customHeight="false" outlineLevel="0" collapsed="false"/>
    <row r="901" customFormat="false" ht="13" hidden="false" customHeight="false" outlineLevel="0" collapsed="false"/>
    <row r="902" customFormat="false" ht="13" hidden="false" customHeight="false" outlineLevel="0" collapsed="false"/>
    <row r="903" customFormat="false" ht="13" hidden="false" customHeight="false" outlineLevel="0" collapsed="false"/>
    <row r="904" customFormat="false" ht="13" hidden="false" customHeight="false" outlineLevel="0" collapsed="false"/>
    <row r="905" customFormat="false" ht="13" hidden="false" customHeight="false" outlineLevel="0" collapsed="false"/>
    <row r="906" customFormat="false" ht="13" hidden="false" customHeight="false" outlineLevel="0" collapsed="false"/>
    <row r="907" customFormat="false" ht="13" hidden="false" customHeight="false" outlineLevel="0" collapsed="false"/>
    <row r="908" customFormat="false" ht="13" hidden="false" customHeight="false" outlineLevel="0" collapsed="false"/>
    <row r="909" customFormat="false" ht="13" hidden="false" customHeight="false" outlineLevel="0" collapsed="false"/>
    <row r="910" customFormat="false" ht="13" hidden="false" customHeight="false" outlineLevel="0" collapsed="false"/>
    <row r="911" customFormat="false" ht="13" hidden="false" customHeight="false" outlineLevel="0" collapsed="false"/>
    <row r="912" customFormat="false" ht="13" hidden="false" customHeight="false" outlineLevel="0" collapsed="false"/>
    <row r="913" customFormat="false" ht="13" hidden="false" customHeight="false" outlineLevel="0" collapsed="false"/>
    <row r="914" customFormat="false" ht="13" hidden="false" customHeight="false" outlineLevel="0" collapsed="false"/>
    <row r="915" customFormat="false" ht="13" hidden="false" customHeight="false" outlineLevel="0" collapsed="false"/>
    <row r="916" customFormat="false" ht="13" hidden="false" customHeight="false" outlineLevel="0" collapsed="false"/>
    <row r="917" customFormat="false" ht="13" hidden="false" customHeight="false" outlineLevel="0" collapsed="false"/>
    <row r="918" customFormat="false" ht="13" hidden="false" customHeight="false" outlineLevel="0" collapsed="false"/>
    <row r="919" customFormat="false" ht="13" hidden="false" customHeight="false" outlineLevel="0" collapsed="false"/>
    <row r="920" customFormat="false" ht="13" hidden="false" customHeight="false" outlineLevel="0" collapsed="false"/>
    <row r="921" customFormat="false" ht="13" hidden="false" customHeight="false" outlineLevel="0" collapsed="false"/>
    <row r="922" customFormat="false" ht="13" hidden="false" customHeight="false" outlineLevel="0" collapsed="false"/>
    <row r="923" customFormat="false" ht="13" hidden="false" customHeight="false" outlineLevel="0" collapsed="false"/>
    <row r="924" customFormat="false" ht="13" hidden="false" customHeight="false" outlineLevel="0" collapsed="false"/>
    <row r="925" customFormat="false" ht="13" hidden="false" customHeight="false" outlineLevel="0" collapsed="false"/>
    <row r="926" customFormat="false" ht="13" hidden="false" customHeight="false" outlineLevel="0" collapsed="false"/>
    <row r="927" customFormat="false" ht="13" hidden="false" customHeight="false" outlineLevel="0" collapsed="false"/>
    <row r="928" customFormat="false" ht="13" hidden="false" customHeight="false" outlineLevel="0" collapsed="false"/>
    <row r="929" customFormat="false" ht="13" hidden="false" customHeight="false" outlineLevel="0" collapsed="false"/>
    <row r="930" customFormat="false" ht="13" hidden="false" customHeight="false" outlineLevel="0" collapsed="false"/>
    <row r="931" customFormat="false" ht="13" hidden="false" customHeight="false" outlineLevel="0" collapsed="false"/>
    <row r="932" customFormat="false" ht="13" hidden="false" customHeight="false" outlineLevel="0" collapsed="false"/>
    <row r="933" customFormat="false" ht="13" hidden="false" customHeight="false" outlineLevel="0" collapsed="false"/>
    <row r="934" customFormat="false" ht="13" hidden="false" customHeight="false" outlineLevel="0" collapsed="false"/>
    <row r="935" customFormat="false" ht="13" hidden="false" customHeight="false" outlineLevel="0" collapsed="false"/>
    <row r="936" customFormat="false" ht="13" hidden="false" customHeight="false" outlineLevel="0" collapsed="false"/>
    <row r="937" customFormat="false" ht="13" hidden="false" customHeight="false" outlineLevel="0" collapsed="false"/>
    <row r="938" customFormat="false" ht="13" hidden="false" customHeight="false" outlineLevel="0" collapsed="false"/>
    <row r="939" customFormat="false" ht="13" hidden="false" customHeight="false" outlineLevel="0" collapsed="false"/>
    <row r="940" customFormat="false" ht="13" hidden="false" customHeight="false" outlineLevel="0" collapsed="false"/>
    <row r="941" customFormat="false" ht="13" hidden="false" customHeight="false" outlineLevel="0" collapsed="false"/>
    <row r="942" customFormat="false" ht="13" hidden="false" customHeight="false" outlineLevel="0" collapsed="false"/>
    <row r="943" customFormat="false" ht="13" hidden="false" customHeight="false" outlineLevel="0" collapsed="false"/>
    <row r="944" customFormat="false" ht="13" hidden="false" customHeight="false" outlineLevel="0" collapsed="false"/>
    <row r="945" customFormat="false" ht="13" hidden="false" customHeight="false" outlineLevel="0" collapsed="false"/>
    <row r="946" customFormat="false" ht="13" hidden="false" customHeight="false" outlineLevel="0" collapsed="false"/>
    <row r="947" customFormat="false" ht="13" hidden="false" customHeight="false" outlineLevel="0" collapsed="false"/>
    <row r="948" customFormat="false" ht="13" hidden="false" customHeight="false" outlineLevel="0" collapsed="false"/>
    <row r="949" customFormat="false" ht="13" hidden="false" customHeight="false" outlineLevel="0" collapsed="false"/>
    <row r="950" customFormat="false" ht="13" hidden="false" customHeight="false" outlineLevel="0" collapsed="false"/>
    <row r="951" customFormat="false" ht="13" hidden="false" customHeight="false" outlineLevel="0" collapsed="false"/>
    <row r="952" customFormat="false" ht="13" hidden="false" customHeight="false" outlineLevel="0" collapsed="false"/>
    <row r="953" customFormat="false" ht="13" hidden="false" customHeight="false" outlineLevel="0" collapsed="false"/>
    <row r="954" customFormat="false" ht="13" hidden="false" customHeight="false" outlineLevel="0" collapsed="false"/>
    <row r="955" customFormat="false" ht="13" hidden="false" customHeight="false" outlineLevel="0" collapsed="false"/>
    <row r="956" customFormat="false" ht="13" hidden="false" customHeight="false" outlineLevel="0" collapsed="false"/>
    <row r="957" customFormat="false" ht="13" hidden="false" customHeight="false" outlineLevel="0" collapsed="false"/>
    <row r="958" customFormat="false" ht="13" hidden="false" customHeight="false" outlineLevel="0" collapsed="false"/>
    <row r="959" customFormat="false" ht="13" hidden="false" customHeight="false" outlineLevel="0" collapsed="false"/>
    <row r="960" customFormat="false" ht="13" hidden="false" customHeight="false" outlineLevel="0" collapsed="false"/>
    <row r="961" customFormat="false" ht="13" hidden="false" customHeight="false" outlineLevel="0" collapsed="false"/>
    <row r="962" customFormat="false" ht="13" hidden="false" customHeight="false" outlineLevel="0" collapsed="false"/>
    <row r="963" customFormat="false" ht="13" hidden="false" customHeight="false" outlineLevel="0" collapsed="false"/>
    <row r="964" customFormat="false" ht="13" hidden="false" customHeight="false" outlineLevel="0" collapsed="false"/>
    <row r="965" customFormat="false" ht="13" hidden="false" customHeight="false" outlineLevel="0" collapsed="false"/>
    <row r="966" customFormat="false" ht="13" hidden="false" customHeight="false" outlineLevel="0" collapsed="false"/>
    <row r="967" customFormat="false" ht="13" hidden="false" customHeight="false" outlineLevel="0" collapsed="false"/>
    <row r="968" customFormat="false" ht="13" hidden="false" customHeight="false" outlineLevel="0" collapsed="false"/>
    <row r="969" customFormat="false" ht="13" hidden="false" customHeight="false" outlineLevel="0" collapsed="false"/>
    <row r="970" customFormat="false" ht="13" hidden="false" customHeight="false" outlineLevel="0" collapsed="false"/>
    <row r="971" customFormat="false" ht="13" hidden="false" customHeight="false" outlineLevel="0" collapsed="false"/>
    <row r="972" customFormat="false" ht="13" hidden="false" customHeight="false" outlineLevel="0" collapsed="false"/>
    <row r="973" customFormat="false" ht="13" hidden="false" customHeight="false" outlineLevel="0" collapsed="false"/>
    <row r="974" customFormat="false" ht="13" hidden="false" customHeight="false" outlineLevel="0" collapsed="false"/>
    <row r="975" customFormat="false" ht="13" hidden="false" customHeight="false" outlineLevel="0" collapsed="false"/>
    <row r="976" customFormat="false" ht="13" hidden="false" customHeight="false" outlineLevel="0" collapsed="false"/>
    <row r="977" customFormat="false" ht="13" hidden="false" customHeight="false" outlineLevel="0" collapsed="false"/>
    <row r="978" customFormat="false" ht="13" hidden="false" customHeight="false" outlineLevel="0" collapsed="false"/>
    <row r="979" customFormat="false" ht="13" hidden="false" customHeight="false" outlineLevel="0" collapsed="false"/>
    <row r="980" customFormat="false" ht="13" hidden="false" customHeight="false" outlineLevel="0" collapsed="false"/>
    <row r="981" customFormat="false" ht="13" hidden="false" customHeight="false" outlineLevel="0" collapsed="false"/>
    <row r="982" customFormat="false" ht="13" hidden="false" customHeight="false" outlineLevel="0" collapsed="false"/>
    <row r="983" customFormat="false" ht="13" hidden="false" customHeight="false" outlineLevel="0" collapsed="false"/>
    <row r="984" customFormat="false" ht="13" hidden="false" customHeight="false" outlineLevel="0" collapsed="false"/>
    <row r="985" customFormat="false" ht="13" hidden="false" customHeight="false" outlineLevel="0" collapsed="false"/>
    <row r="986" customFormat="false" ht="13" hidden="false" customHeight="false" outlineLevel="0" collapsed="false"/>
    <row r="987" customFormat="false" ht="13" hidden="false" customHeight="false" outlineLevel="0" collapsed="false"/>
    <row r="988" customFormat="false" ht="13" hidden="false" customHeight="false" outlineLevel="0" collapsed="false"/>
    <row r="989" customFormat="false" ht="13" hidden="false" customHeight="false" outlineLevel="0" collapsed="false"/>
    <row r="990" customFormat="false" ht="13" hidden="false" customHeight="false" outlineLevel="0" collapsed="false"/>
    <row r="991" customFormat="false" ht="13" hidden="false" customHeight="false" outlineLevel="0" collapsed="false"/>
    <row r="992" customFormat="false" ht="13" hidden="false" customHeight="false" outlineLevel="0" collapsed="false"/>
    <row r="993" customFormat="false" ht="13" hidden="false" customHeight="false" outlineLevel="0" collapsed="false"/>
    <row r="994" customFormat="false" ht="13" hidden="false" customHeight="false" outlineLevel="0" collapsed="false"/>
    <row r="995" customFormat="false" ht="13" hidden="false" customHeight="false" outlineLevel="0" collapsed="false"/>
    <row r="996" customFormat="false" ht="13" hidden="false" customHeight="false" outlineLevel="0" collapsed="false"/>
    <row r="997" customFormat="false" ht="13" hidden="false" customHeight="false" outlineLevel="0" collapsed="false"/>
    <row r="998" customFormat="false" ht="13" hidden="false" customHeight="false" outlineLevel="0" collapsed="false"/>
    <row r="999" customFormat="false" ht="13" hidden="false" customHeight="false" outlineLevel="0" collapsed="false"/>
    <row r="1000" customFormat="false" ht="13" hidden="false" customHeight="false" outlineLevel="0" collapsed="false"/>
    <row r="1001" customFormat="false" ht="13" hidden="false" customHeight="false" outlineLevel="0" collapsed="false"/>
    <row r="1002" customFormat="false" ht="13" hidden="false" customHeight="false" outlineLevel="0" collapsed="false"/>
  </sheetData>
  <mergeCells count="1">
    <mergeCell ref="A1:I1"/>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G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RowHeight="15.75" zeroHeight="false" outlineLevelRow="0" outlineLevelCol="0"/>
  <cols>
    <col collapsed="false" customWidth="true" hidden="false" outlineLevel="0" max="1" min="1" style="0" width="16.49"/>
    <col collapsed="false" customWidth="true" hidden="false" outlineLevel="0" max="7" min="2" style="0" width="16"/>
    <col collapsed="false" customWidth="true" hidden="false" outlineLevel="0" max="1025" min="8" style="0" width="14.5"/>
  </cols>
  <sheetData>
    <row r="1" customFormat="false" ht="44" hidden="false" customHeight="true" outlineLevel="0" collapsed="false">
      <c r="A1" s="49" t="s">
        <v>349</v>
      </c>
      <c r="B1" s="49"/>
      <c r="C1" s="49"/>
      <c r="D1" s="49"/>
      <c r="E1" s="49"/>
      <c r="F1" s="49"/>
      <c r="G1" s="49"/>
    </row>
    <row r="2" customFormat="false" ht="15.75" hidden="false" customHeight="true" outlineLevel="0" collapsed="false">
      <c r="A2" s="50"/>
      <c r="B2" s="51"/>
      <c r="C2" s="51"/>
      <c r="D2" s="51"/>
      <c r="E2" s="51"/>
      <c r="F2" s="51"/>
      <c r="G2" s="51"/>
    </row>
    <row r="3" customFormat="false" ht="15.75" hidden="false" customHeight="true" outlineLevel="0" collapsed="false">
      <c r="A3" s="52" t="s">
        <v>350</v>
      </c>
      <c r="B3" s="3" t="s">
        <v>351</v>
      </c>
      <c r="C3" s="3"/>
      <c r="D3" s="3"/>
      <c r="E3" s="3" t="s">
        <v>352</v>
      </c>
      <c r="F3" s="3"/>
      <c r="G3" s="3"/>
    </row>
    <row r="4" customFormat="false" ht="15.75" hidden="false" customHeight="true" outlineLevel="0" collapsed="false">
      <c r="A4" s="52"/>
      <c r="B4" s="53" t="s">
        <v>353</v>
      </c>
      <c r="C4" s="46" t="s">
        <v>354</v>
      </c>
      <c r="D4" s="54" t="s">
        <v>355</v>
      </c>
      <c r="E4" s="53" t="s">
        <v>353</v>
      </c>
      <c r="F4" s="46" t="s">
        <v>354</v>
      </c>
      <c r="G4" s="54" t="s">
        <v>355</v>
      </c>
    </row>
    <row r="5" customFormat="false" ht="15.75" hidden="false" customHeight="true" outlineLevel="0" collapsed="false">
      <c r="A5" s="55" t="n">
        <v>0</v>
      </c>
      <c r="B5" s="56" t="n">
        <v>0</v>
      </c>
      <c r="C5" s="57" t="n">
        <v>0.8172</v>
      </c>
      <c r="D5" s="58" t="n">
        <v>0.0114</v>
      </c>
      <c r="E5" s="56" t="n">
        <v>0.0895586</v>
      </c>
      <c r="F5" s="57" t="n">
        <v>0.6718</v>
      </c>
      <c r="G5" s="58" t="n">
        <v>0.0093</v>
      </c>
    </row>
    <row r="6" customFormat="false" ht="15.75" hidden="false" customHeight="true" outlineLevel="0" collapsed="false">
      <c r="A6" s="55" t="n">
        <v>10</v>
      </c>
      <c r="B6" s="56" t="n">
        <v>0.0213024</v>
      </c>
      <c r="C6" s="57" t="n">
        <v>0.8843</v>
      </c>
      <c r="D6" s="58" t="n">
        <v>0.0185</v>
      </c>
      <c r="E6" s="56" t="n">
        <v>0.0785645</v>
      </c>
      <c r="F6" s="57" t="n">
        <v>0.9107</v>
      </c>
      <c r="G6" s="58" t="n">
        <v>0.0147</v>
      </c>
    </row>
    <row r="7" customFormat="false" ht="15.75" hidden="false" customHeight="true" outlineLevel="0" collapsed="false">
      <c r="A7" s="55" t="n">
        <v>20</v>
      </c>
      <c r="B7" s="56" t="n">
        <v>0.0345173</v>
      </c>
      <c r="C7" s="57" t="n">
        <v>0.9009</v>
      </c>
      <c r="D7" s="58" t="n">
        <v>0.0177</v>
      </c>
      <c r="E7" s="56" t="n">
        <v>0.071765</v>
      </c>
      <c r="F7" s="57" t="n">
        <v>0.9101</v>
      </c>
      <c r="G7" s="58" t="n">
        <v>0.0154</v>
      </c>
    </row>
    <row r="8" customFormat="false" ht="15.75" hidden="false" customHeight="true" outlineLevel="0" collapsed="false">
      <c r="A8" s="55" t="n">
        <v>30</v>
      </c>
      <c r="B8" s="56" t="n">
        <v>0.0442141</v>
      </c>
      <c r="C8" s="57" t="n">
        <v>0.9114</v>
      </c>
      <c r="D8" s="58" t="n">
        <v>0.019</v>
      </c>
      <c r="E8" s="56" t="n">
        <v>0.0673513</v>
      </c>
      <c r="F8" s="57" t="n">
        <v>0.9122</v>
      </c>
      <c r="G8" s="58" t="n">
        <v>0.0143</v>
      </c>
    </row>
    <row r="9" customFormat="false" ht="15.75" hidden="false" customHeight="true" outlineLevel="0" collapsed="false">
      <c r="A9" s="55" t="n">
        <v>40</v>
      </c>
      <c r="B9" s="56" t="n">
        <v>0.0510433</v>
      </c>
      <c r="C9" s="57" t="n">
        <v>0.9123</v>
      </c>
      <c r="D9" s="58" t="n">
        <v>0.0183</v>
      </c>
      <c r="E9" s="56" t="n">
        <v>0.0737358</v>
      </c>
      <c r="F9" s="57" t="n">
        <v>0.9128</v>
      </c>
      <c r="G9" s="58" t="n">
        <v>0.0144</v>
      </c>
    </row>
    <row r="10" customFormat="false" ht="15.75" hidden="false" customHeight="true" outlineLevel="0" collapsed="false">
      <c r="A10" s="59" t="n">
        <v>50</v>
      </c>
      <c r="B10" s="60" t="n">
        <v>0.0561202</v>
      </c>
      <c r="C10" s="61" t="n">
        <v>0.9132</v>
      </c>
      <c r="D10" s="62" t="n">
        <v>0.0158</v>
      </c>
      <c r="E10" s="60" t="n">
        <v>0.078337</v>
      </c>
      <c r="F10" s="61" t="n">
        <v>0.916</v>
      </c>
      <c r="G10" s="62" t="n">
        <v>0.0152</v>
      </c>
    </row>
  </sheetData>
  <mergeCells count="4">
    <mergeCell ref="A1:G1"/>
    <mergeCell ref="A3:A4"/>
    <mergeCell ref="B3:D3"/>
    <mergeCell ref="E3:G3"/>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Z6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RowHeight="15.75" zeroHeight="false" outlineLevelRow="0" outlineLevelCol="0"/>
  <cols>
    <col collapsed="false" customWidth="true" hidden="false" outlineLevel="0" max="2" min="1" style="0" width="6.34"/>
    <col collapsed="false" customWidth="true" hidden="false" outlineLevel="0" max="3" min="3" style="0" width="12.66"/>
    <col collapsed="false" customWidth="true" hidden="false" outlineLevel="0" max="4" min="4" style="0" width="6.01"/>
    <col collapsed="false" customWidth="true" hidden="false" outlineLevel="0" max="5" min="5" style="0" width="8"/>
    <col collapsed="false" customWidth="true" hidden="false" outlineLevel="0" max="6" min="6" style="0" width="12.66"/>
    <col collapsed="false" customWidth="true" hidden="false" outlineLevel="0" max="7" min="7" style="0" width="5.16"/>
    <col collapsed="false" customWidth="true" hidden="false" outlineLevel="0" max="8" min="8" style="0" width="8"/>
    <col collapsed="false" customWidth="true" hidden="false" outlineLevel="0" max="9" min="9" style="0" width="12.66"/>
    <col collapsed="false" customWidth="true" hidden="false" outlineLevel="0" max="10" min="10" style="0" width="6.01"/>
    <col collapsed="false" customWidth="true" hidden="false" outlineLevel="0" max="11" min="11" style="0" width="8"/>
    <col collapsed="false" customWidth="true" hidden="false" outlineLevel="0" max="12" min="12" style="0" width="12.66"/>
    <col collapsed="false" customWidth="true" hidden="false" outlineLevel="0" max="13" min="13" style="0" width="6.01"/>
    <col collapsed="false" customWidth="true" hidden="false" outlineLevel="0" max="14" min="14" style="0" width="8"/>
    <col collapsed="false" customWidth="true" hidden="false" outlineLevel="0" max="16" min="15" style="0" width="12.5"/>
    <col collapsed="false" customWidth="true" hidden="false" outlineLevel="0" max="1025" min="17" style="0" width="14.5"/>
  </cols>
  <sheetData>
    <row r="1" customFormat="false" ht="15.75" hidden="false" customHeight="true" outlineLevel="0" collapsed="false">
      <c r="A1" s="63" t="s">
        <v>356</v>
      </c>
      <c r="B1" s="63"/>
      <c r="C1" s="63"/>
      <c r="D1" s="63"/>
      <c r="E1" s="63"/>
      <c r="F1" s="63"/>
      <c r="G1" s="63"/>
      <c r="H1" s="63"/>
      <c r="I1" s="63"/>
      <c r="J1" s="63"/>
      <c r="K1" s="63"/>
      <c r="L1" s="63"/>
      <c r="M1" s="63"/>
      <c r="N1" s="63"/>
      <c r="O1" s="63"/>
      <c r="P1" s="51"/>
    </row>
    <row r="2" customFormat="false" ht="15.75" hidden="false" customHeight="true" outlineLevel="0" collapsed="false">
      <c r="A2" s="64"/>
      <c r="B2" s="64"/>
      <c r="C2" s="65"/>
      <c r="D2" s="65"/>
      <c r="E2" s="65"/>
      <c r="F2" s="65"/>
      <c r="G2" s="65"/>
      <c r="H2" s="65"/>
      <c r="I2" s="65"/>
      <c r="J2" s="65"/>
      <c r="K2" s="65"/>
      <c r="L2" s="65"/>
      <c r="M2" s="65"/>
      <c r="N2" s="65"/>
      <c r="O2" s="51"/>
      <c r="P2" s="51"/>
    </row>
    <row r="3" customFormat="false" ht="15.75" hidden="false" customHeight="true" outlineLevel="0" collapsed="false">
      <c r="A3" s="66"/>
      <c r="B3" s="67"/>
      <c r="C3" s="68" t="s">
        <v>43</v>
      </c>
      <c r="D3" s="68"/>
      <c r="E3" s="68"/>
      <c r="F3" s="68" t="s">
        <v>357</v>
      </c>
      <c r="G3" s="68"/>
      <c r="H3" s="68"/>
      <c r="I3" s="68" t="s">
        <v>358</v>
      </c>
      <c r="J3" s="68"/>
      <c r="K3" s="68"/>
      <c r="L3" s="68" t="s">
        <v>359</v>
      </c>
      <c r="M3" s="68"/>
      <c r="N3" s="68"/>
      <c r="O3" s="69" t="s">
        <v>360</v>
      </c>
      <c r="P3" s="69"/>
      <c r="Q3" s="43"/>
      <c r="R3" s="43"/>
      <c r="S3" s="43"/>
      <c r="T3" s="43"/>
      <c r="U3" s="43"/>
      <c r="V3" s="43"/>
      <c r="W3" s="43"/>
      <c r="X3" s="43"/>
      <c r="Y3" s="43"/>
      <c r="Z3" s="43"/>
    </row>
    <row r="4" customFormat="false" ht="15.75" hidden="false" customHeight="true" outlineLevel="0" collapsed="false">
      <c r="A4" s="70" t="s">
        <v>361</v>
      </c>
      <c r="B4" s="71" t="s">
        <v>362</v>
      </c>
      <c r="C4" s="65" t="s">
        <v>363</v>
      </c>
      <c r="D4" s="70" t="s">
        <v>364</v>
      </c>
      <c r="E4" s="72" t="s">
        <v>365</v>
      </c>
      <c r="F4" s="65" t="s">
        <v>363</v>
      </c>
      <c r="G4" s="70" t="s">
        <v>364</v>
      </c>
      <c r="H4" s="73" t="s">
        <v>365</v>
      </c>
      <c r="I4" s="65" t="s">
        <v>363</v>
      </c>
      <c r="J4" s="70" t="s">
        <v>364</v>
      </c>
      <c r="K4" s="73" t="s">
        <v>365</v>
      </c>
      <c r="L4" s="65" t="s">
        <v>363</v>
      </c>
      <c r="M4" s="70" t="s">
        <v>364</v>
      </c>
      <c r="N4" s="73" t="s">
        <v>365</v>
      </c>
      <c r="O4" s="51" t="s">
        <v>366</v>
      </c>
      <c r="P4" s="74" t="s">
        <v>367</v>
      </c>
    </row>
    <row r="5" customFormat="false" ht="15.75" hidden="false" customHeight="true" outlineLevel="0" collapsed="false">
      <c r="A5" s="75" t="s">
        <v>368</v>
      </c>
      <c r="B5" s="76" t="n">
        <v>1</v>
      </c>
      <c r="C5" s="77" t="n">
        <v>45330022</v>
      </c>
      <c r="D5" s="78" t="n">
        <v>320</v>
      </c>
      <c r="E5" s="79" t="s">
        <v>369</v>
      </c>
      <c r="F5" s="77" t="n">
        <v>45330022</v>
      </c>
      <c r="G5" s="78" t="n">
        <v>313</v>
      </c>
      <c r="H5" s="79" t="s">
        <v>369</v>
      </c>
      <c r="I5" s="77" t="n">
        <v>45330022</v>
      </c>
      <c r="J5" s="78" t="n">
        <v>327</v>
      </c>
      <c r="K5" s="79" t="s">
        <v>369</v>
      </c>
      <c r="L5" s="80"/>
      <c r="M5" s="64"/>
      <c r="N5" s="81" t="s">
        <v>370</v>
      </c>
      <c r="O5" s="21" t="s">
        <v>213</v>
      </c>
      <c r="P5" s="64" t="s">
        <v>371</v>
      </c>
    </row>
    <row r="6" customFormat="false" ht="15.75" hidden="false" customHeight="true" outlineLevel="0" collapsed="false">
      <c r="A6" s="75" t="s">
        <v>368</v>
      </c>
      <c r="B6" s="76" t="n">
        <v>1</v>
      </c>
      <c r="C6" s="77" t="n">
        <v>193162213</v>
      </c>
      <c r="D6" s="78" t="n">
        <v>100</v>
      </c>
      <c r="E6" s="79" t="s">
        <v>369</v>
      </c>
      <c r="F6" s="77" t="n">
        <v>193162238</v>
      </c>
      <c r="G6" s="78" t="n">
        <v>103</v>
      </c>
      <c r="H6" s="79" t="s">
        <v>369</v>
      </c>
      <c r="I6" s="77" t="n">
        <v>193161881</v>
      </c>
      <c r="J6" s="78" t="n">
        <v>121</v>
      </c>
      <c r="K6" s="82" t="s">
        <v>372</v>
      </c>
      <c r="L6" s="80"/>
      <c r="M6" s="64"/>
      <c r="N6" s="81" t="s">
        <v>370</v>
      </c>
      <c r="O6" s="21" t="s">
        <v>89</v>
      </c>
      <c r="P6" s="64" t="s">
        <v>373</v>
      </c>
    </row>
    <row r="7" customFormat="false" ht="15.75" hidden="false" customHeight="true" outlineLevel="0" collapsed="false">
      <c r="A7" s="75" t="s">
        <v>368</v>
      </c>
      <c r="B7" s="76" t="n">
        <v>1</v>
      </c>
      <c r="C7" s="77" t="n">
        <v>231391083</v>
      </c>
      <c r="D7" s="78" t="n">
        <v>136</v>
      </c>
      <c r="E7" s="79" t="s">
        <v>369</v>
      </c>
      <c r="F7" s="77" t="n">
        <v>231391084</v>
      </c>
      <c r="G7" s="78" t="n">
        <v>145</v>
      </c>
      <c r="H7" s="79" t="s">
        <v>369</v>
      </c>
      <c r="I7" s="77" t="n">
        <v>231391063</v>
      </c>
      <c r="J7" s="78" t="n">
        <v>149</v>
      </c>
      <c r="K7" s="79" t="s">
        <v>369</v>
      </c>
      <c r="L7" s="77" t="n">
        <v>231391063</v>
      </c>
      <c r="M7" s="78" t="n">
        <v>149</v>
      </c>
      <c r="N7" s="79" t="s">
        <v>369</v>
      </c>
      <c r="O7" s="21" t="s">
        <v>125</v>
      </c>
      <c r="P7" s="64" t="s">
        <v>374</v>
      </c>
    </row>
    <row r="8" customFormat="false" ht="15.75" hidden="false" customHeight="true" outlineLevel="0" collapsed="false">
      <c r="A8" s="75" t="s">
        <v>368</v>
      </c>
      <c r="B8" s="76" t="n">
        <v>2</v>
      </c>
      <c r="C8" s="77" t="n">
        <v>29583551</v>
      </c>
      <c r="D8" s="78" t="n">
        <v>313</v>
      </c>
      <c r="E8" s="79" t="s">
        <v>369</v>
      </c>
      <c r="F8" s="77" t="n">
        <v>29583551</v>
      </c>
      <c r="G8" s="78" t="n">
        <v>310</v>
      </c>
      <c r="H8" s="79" t="s">
        <v>369</v>
      </c>
      <c r="I8" s="77" t="n">
        <v>29583551</v>
      </c>
      <c r="J8" s="78" t="n">
        <v>319</v>
      </c>
      <c r="K8" s="79" t="s">
        <v>369</v>
      </c>
      <c r="L8" s="80"/>
      <c r="M8" s="64"/>
      <c r="N8" s="81" t="s">
        <v>370</v>
      </c>
      <c r="O8" s="21" t="s">
        <v>59</v>
      </c>
      <c r="P8" s="64" t="s">
        <v>375</v>
      </c>
    </row>
    <row r="9" customFormat="false" ht="15.75" hidden="false" customHeight="true" outlineLevel="0" collapsed="false">
      <c r="A9" s="75" t="s">
        <v>368</v>
      </c>
      <c r="B9" s="76" t="n">
        <v>2</v>
      </c>
      <c r="C9" s="77" t="n">
        <v>29624135</v>
      </c>
      <c r="D9" s="78" t="n">
        <v>63</v>
      </c>
      <c r="E9" s="79" t="s">
        <v>369</v>
      </c>
      <c r="F9" s="77" t="n">
        <v>29624135</v>
      </c>
      <c r="G9" s="78" t="n">
        <v>63</v>
      </c>
      <c r="H9" s="79" t="s">
        <v>369</v>
      </c>
      <c r="I9" s="77" t="n">
        <v>29624135</v>
      </c>
      <c r="J9" s="78" t="n">
        <v>63</v>
      </c>
      <c r="K9" s="79" t="s">
        <v>369</v>
      </c>
      <c r="L9" s="77" t="n">
        <v>29624135</v>
      </c>
      <c r="M9" s="78" t="n">
        <v>63</v>
      </c>
      <c r="N9" s="79" t="s">
        <v>369</v>
      </c>
      <c r="O9" s="21" t="s">
        <v>59</v>
      </c>
      <c r="P9" s="21" t="s">
        <v>376</v>
      </c>
    </row>
    <row r="10" customFormat="false" ht="15.75" hidden="false" customHeight="true" outlineLevel="0" collapsed="false">
      <c r="A10" s="75" t="s">
        <v>368</v>
      </c>
      <c r="B10" s="76" t="n">
        <v>2</v>
      </c>
      <c r="C10" s="77" t="n">
        <v>47768911</v>
      </c>
      <c r="D10" s="78" t="n">
        <v>974</v>
      </c>
      <c r="E10" s="79" t="s">
        <v>369</v>
      </c>
      <c r="F10" s="77" t="n">
        <v>47768911</v>
      </c>
      <c r="G10" s="78" t="n">
        <v>964</v>
      </c>
      <c r="H10" s="79" t="s">
        <v>369</v>
      </c>
      <c r="I10" s="77" t="n">
        <v>47768911</v>
      </c>
      <c r="J10" s="78" t="n">
        <v>992</v>
      </c>
      <c r="K10" s="79" t="s">
        <v>369</v>
      </c>
      <c r="L10" s="80"/>
      <c r="M10" s="64"/>
      <c r="N10" s="81" t="s">
        <v>370</v>
      </c>
      <c r="O10" s="21" t="s">
        <v>209</v>
      </c>
      <c r="P10" s="64" t="s">
        <v>377</v>
      </c>
    </row>
    <row r="11" customFormat="false" ht="15.75" hidden="false" customHeight="true" outlineLevel="0" collapsed="false">
      <c r="A11" s="75" t="s">
        <v>368</v>
      </c>
      <c r="B11" s="76" t="n">
        <v>2</v>
      </c>
      <c r="C11" s="77" t="n">
        <v>232086193</v>
      </c>
      <c r="D11" s="78" t="n">
        <v>62</v>
      </c>
      <c r="E11" s="79" t="s">
        <v>369</v>
      </c>
      <c r="F11" s="77" t="n">
        <v>232086198</v>
      </c>
      <c r="G11" s="78" t="n">
        <v>54</v>
      </c>
      <c r="H11" s="79" t="s">
        <v>369</v>
      </c>
      <c r="I11" s="77" t="n">
        <v>232086171</v>
      </c>
      <c r="J11" s="78" t="n">
        <v>60</v>
      </c>
      <c r="K11" s="79" t="s">
        <v>369</v>
      </c>
      <c r="L11" s="77" t="n">
        <v>232086609</v>
      </c>
      <c r="M11" s="78" t="n">
        <v>32</v>
      </c>
      <c r="N11" s="82" t="s">
        <v>372</v>
      </c>
      <c r="O11" s="21" t="s">
        <v>115</v>
      </c>
      <c r="P11" s="64" t="s">
        <v>378</v>
      </c>
    </row>
    <row r="12" customFormat="false" ht="15.75" hidden="false" customHeight="true" outlineLevel="0" collapsed="false">
      <c r="A12" s="75" t="s">
        <v>368</v>
      </c>
      <c r="B12" s="76" t="n">
        <v>2</v>
      </c>
      <c r="C12" s="77" t="n">
        <v>232246908</v>
      </c>
      <c r="D12" s="78" t="n">
        <v>129</v>
      </c>
      <c r="E12" s="79" t="s">
        <v>369</v>
      </c>
      <c r="F12" s="77" t="n">
        <v>232246908</v>
      </c>
      <c r="G12" s="78" t="n">
        <v>130</v>
      </c>
      <c r="H12" s="79" t="s">
        <v>369</v>
      </c>
      <c r="I12" s="77" t="n">
        <v>232246907</v>
      </c>
      <c r="J12" s="78" t="n">
        <v>129</v>
      </c>
      <c r="K12" s="79" t="s">
        <v>369</v>
      </c>
      <c r="L12" s="77" t="n">
        <v>232246908</v>
      </c>
      <c r="M12" s="78" t="n">
        <v>130</v>
      </c>
      <c r="N12" s="79" t="s">
        <v>369</v>
      </c>
      <c r="O12" s="21" t="s">
        <v>115</v>
      </c>
      <c r="P12" s="64" t="s">
        <v>379</v>
      </c>
    </row>
    <row r="13" customFormat="false" ht="15.75" hidden="false" customHeight="true" outlineLevel="0" collapsed="false">
      <c r="A13" s="75" t="s">
        <v>368</v>
      </c>
      <c r="B13" s="76" t="n">
        <v>3</v>
      </c>
      <c r="C13" s="77" t="n">
        <v>10070505</v>
      </c>
      <c r="D13" s="78" t="n">
        <v>197</v>
      </c>
      <c r="E13" s="79" t="s">
        <v>369</v>
      </c>
      <c r="F13" s="77" t="n">
        <v>10070505</v>
      </c>
      <c r="G13" s="78" t="n">
        <v>192</v>
      </c>
      <c r="H13" s="79" t="s">
        <v>369</v>
      </c>
      <c r="I13" s="77" t="n">
        <v>10070476</v>
      </c>
      <c r="J13" s="78" t="n">
        <v>213</v>
      </c>
      <c r="K13" s="79" t="s">
        <v>369</v>
      </c>
      <c r="L13" s="80"/>
      <c r="M13" s="64"/>
      <c r="N13" s="81" t="s">
        <v>370</v>
      </c>
      <c r="O13" s="21" t="s">
        <v>147</v>
      </c>
      <c r="P13" s="64" t="s">
        <v>380</v>
      </c>
    </row>
    <row r="14" customFormat="false" ht="15.75" hidden="false" customHeight="true" outlineLevel="0" collapsed="false">
      <c r="A14" s="75" t="s">
        <v>368</v>
      </c>
      <c r="B14" s="76" t="n">
        <v>4</v>
      </c>
      <c r="C14" s="77" t="n">
        <v>83521110</v>
      </c>
      <c r="D14" s="78" t="n">
        <v>54</v>
      </c>
      <c r="E14" s="79" t="s">
        <v>369</v>
      </c>
      <c r="F14" s="77" t="n">
        <v>83521110</v>
      </c>
      <c r="G14" s="78" t="n">
        <v>51</v>
      </c>
      <c r="H14" s="82" t="s">
        <v>372</v>
      </c>
      <c r="I14" s="77" t="n">
        <v>83521110</v>
      </c>
      <c r="J14" s="78" t="n">
        <v>56</v>
      </c>
      <c r="K14" s="79" t="s">
        <v>369</v>
      </c>
      <c r="L14" s="77" t="n">
        <v>83521110</v>
      </c>
      <c r="M14" s="78" t="n">
        <v>56</v>
      </c>
      <c r="N14" s="79" t="s">
        <v>369</v>
      </c>
      <c r="O14" s="21" t="s">
        <v>53</v>
      </c>
      <c r="P14" s="64" t="s">
        <v>381</v>
      </c>
    </row>
    <row r="15" customFormat="false" ht="15.75" hidden="false" customHeight="true" outlineLevel="0" collapsed="false">
      <c r="A15" s="75" t="s">
        <v>368</v>
      </c>
      <c r="B15" s="76" t="n">
        <v>4</v>
      </c>
      <c r="C15" s="77" t="n">
        <v>168738666</v>
      </c>
      <c r="D15" s="78" t="n">
        <v>445</v>
      </c>
      <c r="E15" s="79" t="s">
        <v>369</v>
      </c>
      <c r="F15" s="77" t="n">
        <v>168738666</v>
      </c>
      <c r="G15" s="78" t="n">
        <v>433</v>
      </c>
      <c r="H15" s="79" t="s">
        <v>369</v>
      </c>
      <c r="I15" s="77" t="n">
        <v>168738666</v>
      </c>
      <c r="J15" s="78" t="n">
        <v>447</v>
      </c>
      <c r="K15" s="79" t="s">
        <v>369</v>
      </c>
      <c r="L15" s="77" t="n">
        <v>168738666</v>
      </c>
      <c r="M15" s="78" t="n">
        <v>445</v>
      </c>
      <c r="N15" s="79" t="s">
        <v>369</v>
      </c>
      <c r="O15" s="21" t="s">
        <v>227</v>
      </c>
      <c r="P15" s="64" t="s">
        <v>377</v>
      </c>
    </row>
    <row r="16" customFormat="false" ht="15.75" hidden="false" customHeight="true" outlineLevel="0" collapsed="false">
      <c r="A16" s="75" t="s">
        <v>368</v>
      </c>
      <c r="B16" s="76" t="n">
        <v>4</v>
      </c>
      <c r="C16" s="77" t="n">
        <v>168793121</v>
      </c>
      <c r="D16" s="78" t="n">
        <v>143</v>
      </c>
      <c r="E16" s="79" t="s">
        <v>369</v>
      </c>
      <c r="F16" s="77" t="n">
        <v>168793246</v>
      </c>
      <c r="G16" s="78" t="n">
        <v>133</v>
      </c>
      <c r="H16" s="79" t="s">
        <v>369</v>
      </c>
      <c r="I16" s="77" t="n">
        <v>168793121</v>
      </c>
      <c r="J16" s="78" t="n">
        <v>166</v>
      </c>
      <c r="K16" s="79" t="s">
        <v>369</v>
      </c>
      <c r="L16" s="80"/>
      <c r="M16" s="64"/>
      <c r="N16" s="81" t="s">
        <v>370</v>
      </c>
      <c r="O16" s="21" t="s">
        <v>227</v>
      </c>
      <c r="P16" s="64" t="s">
        <v>378</v>
      </c>
    </row>
    <row r="17" customFormat="false" ht="15.75" hidden="false" customHeight="true" outlineLevel="0" collapsed="false">
      <c r="A17" s="75" t="s">
        <v>368</v>
      </c>
      <c r="B17" s="76" t="n">
        <v>4</v>
      </c>
      <c r="C17" s="77" t="n">
        <v>168835647</v>
      </c>
      <c r="D17" s="78" t="n">
        <v>162</v>
      </c>
      <c r="E17" s="79" t="s">
        <v>369</v>
      </c>
      <c r="F17" s="77" t="n">
        <v>168835647</v>
      </c>
      <c r="G17" s="78" t="n">
        <v>151</v>
      </c>
      <c r="H17" s="79" t="s">
        <v>369</v>
      </c>
      <c r="I17" s="77" t="n">
        <v>168835647</v>
      </c>
      <c r="J17" s="78" t="n">
        <v>167</v>
      </c>
      <c r="K17" s="79" t="s">
        <v>369</v>
      </c>
      <c r="L17" s="80"/>
      <c r="M17" s="64"/>
      <c r="N17" s="81" t="s">
        <v>370</v>
      </c>
      <c r="O17" s="21" t="s">
        <v>227</v>
      </c>
      <c r="P17" s="64" t="s">
        <v>382</v>
      </c>
    </row>
    <row r="18" customFormat="false" ht="15.75" hidden="false" customHeight="true" outlineLevel="0" collapsed="false">
      <c r="A18" s="75" t="s">
        <v>368</v>
      </c>
      <c r="B18" s="76" t="n">
        <v>5</v>
      </c>
      <c r="C18" s="77" t="n">
        <v>1272627</v>
      </c>
      <c r="D18" s="78" t="n">
        <v>139</v>
      </c>
      <c r="E18" s="79" t="s">
        <v>369</v>
      </c>
      <c r="F18" s="77" t="n">
        <v>1272727</v>
      </c>
      <c r="G18" s="78" t="n">
        <v>113</v>
      </c>
      <c r="H18" s="79" t="s">
        <v>369</v>
      </c>
      <c r="I18" s="77" t="n">
        <v>1273170</v>
      </c>
      <c r="J18" s="78" t="n">
        <v>411</v>
      </c>
      <c r="K18" s="82" t="s">
        <v>372</v>
      </c>
      <c r="L18" s="80"/>
      <c r="M18" s="64"/>
      <c r="N18" s="81" t="s">
        <v>370</v>
      </c>
      <c r="O18" s="21" t="s">
        <v>327</v>
      </c>
      <c r="P18" s="64" t="s">
        <v>378</v>
      </c>
    </row>
    <row r="19" customFormat="false" ht="15.75" hidden="false" customHeight="true" outlineLevel="0" collapsed="false">
      <c r="A19" s="75" t="s">
        <v>368</v>
      </c>
      <c r="B19" s="76" t="n">
        <v>5</v>
      </c>
      <c r="C19" s="77" t="n">
        <v>1273678</v>
      </c>
      <c r="D19" s="78" t="n">
        <v>103</v>
      </c>
      <c r="E19" s="79" t="s">
        <v>369</v>
      </c>
      <c r="F19" s="77" t="n">
        <v>1273729</v>
      </c>
      <c r="G19" s="78" t="n">
        <v>126</v>
      </c>
      <c r="H19" s="79" t="s">
        <v>369</v>
      </c>
      <c r="I19" s="77" t="n">
        <v>1273699</v>
      </c>
      <c r="J19" s="78" t="n">
        <v>246</v>
      </c>
      <c r="K19" s="79" t="s">
        <v>369</v>
      </c>
      <c r="L19" s="80"/>
      <c r="M19" s="64"/>
      <c r="N19" s="81" t="s">
        <v>370</v>
      </c>
      <c r="O19" s="21" t="s">
        <v>327</v>
      </c>
      <c r="P19" s="64" t="s">
        <v>378</v>
      </c>
    </row>
    <row r="20" customFormat="false" ht="15.75" hidden="false" customHeight="true" outlineLevel="0" collapsed="false">
      <c r="A20" s="75" t="s">
        <v>368</v>
      </c>
      <c r="B20" s="76" t="n">
        <v>5</v>
      </c>
      <c r="C20" s="77" t="n">
        <v>1284439</v>
      </c>
      <c r="D20" s="78" t="n">
        <v>59</v>
      </c>
      <c r="E20" s="79" t="s">
        <v>369</v>
      </c>
      <c r="F20" s="77" t="n">
        <v>1284452</v>
      </c>
      <c r="G20" s="78" t="n">
        <v>59</v>
      </c>
      <c r="H20" s="79" t="s">
        <v>369</v>
      </c>
      <c r="I20" s="77" t="n">
        <v>1284420</v>
      </c>
      <c r="J20" s="78" t="n">
        <v>61</v>
      </c>
      <c r="K20" s="79" t="s">
        <v>369</v>
      </c>
      <c r="L20" s="80"/>
      <c r="M20" s="64"/>
      <c r="N20" s="81" t="s">
        <v>370</v>
      </c>
      <c r="O20" s="21" t="s">
        <v>327</v>
      </c>
      <c r="P20" s="64" t="s">
        <v>378</v>
      </c>
    </row>
    <row r="21" customFormat="false" ht="15.75" hidden="false" customHeight="true" outlineLevel="0" collapsed="false">
      <c r="A21" s="75" t="s">
        <v>368</v>
      </c>
      <c r="B21" s="76" t="n">
        <v>5</v>
      </c>
      <c r="C21" s="77" t="n">
        <v>1290204</v>
      </c>
      <c r="D21" s="78" t="n">
        <v>103</v>
      </c>
      <c r="E21" s="79" t="s">
        <v>369</v>
      </c>
      <c r="F21" s="77" t="n">
        <v>1289853</v>
      </c>
      <c r="G21" s="78" t="n">
        <v>151</v>
      </c>
      <c r="H21" s="79" t="s">
        <v>369</v>
      </c>
      <c r="I21" s="77" t="n">
        <v>1290934</v>
      </c>
      <c r="J21" s="78" t="n">
        <v>210</v>
      </c>
      <c r="K21" s="79" t="s">
        <v>369</v>
      </c>
      <c r="L21" s="80"/>
      <c r="M21" s="64"/>
      <c r="N21" s="81" t="s">
        <v>370</v>
      </c>
      <c r="O21" s="21" t="s">
        <v>327</v>
      </c>
      <c r="P21" s="64" t="s">
        <v>378</v>
      </c>
    </row>
    <row r="22" customFormat="false" ht="15.75" hidden="false" customHeight="true" outlineLevel="0" collapsed="false">
      <c r="A22" s="75" t="s">
        <v>368</v>
      </c>
      <c r="B22" s="76" t="n">
        <v>5</v>
      </c>
      <c r="C22" s="77" t="n">
        <v>80692385</v>
      </c>
      <c r="D22" s="78" t="n">
        <v>59</v>
      </c>
      <c r="E22" s="82" t="s">
        <v>372</v>
      </c>
      <c r="F22" s="77" t="n">
        <v>80692503</v>
      </c>
      <c r="G22" s="78" t="n">
        <v>46</v>
      </c>
      <c r="H22" s="82" t="s">
        <v>372</v>
      </c>
      <c r="I22" s="77" t="n">
        <v>80692299</v>
      </c>
      <c r="J22" s="78" t="n">
        <v>52</v>
      </c>
      <c r="K22" s="79" t="s">
        <v>369</v>
      </c>
      <c r="L22" s="80"/>
      <c r="M22" s="64"/>
      <c r="N22" s="81" t="s">
        <v>370</v>
      </c>
      <c r="O22" s="21" t="s">
        <v>207</v>
      </c>
      <c r="P22" s="64" t="s">
        <v>378</v>
      </c>
    </row>
    <row r="23" customFormat="false" ht="15.75" hidden="false" customHeight="true" outlineLevel="0" collapsed="false">
      <c r="A23" s="75" t="s">
        <v>368</v>
      </c>
      <c r="B23" s="76" t="n">
        <v>7</v>
      </c>
      <c r="C23" s="77" t="n">
        <v>55167364</v>
      </c>
      <c r="D23" s="78" t="n">
        <v>529</v>
      </c>
      <c r="E23" s="79" t="s">
        <v>369</v>
      </c>
      <c r="F23" s="77" t="n">
        <v>55167395</v>
      </c>
      <c r="G23" s="78" t="n">
        <v>529</v>
      </c>
      <c r="H23" s="79" t="s">
        <v>369</v>
      </c>
      <c r="I23" s="77" t="n">
        <v>55167217</v>
      </c>
      <c r="J23" s="78" t="n">
        <v>532</v>
      </c>
      <c r="K23" s="79" t="s">
        <v>369</v>
      </c>
      <c r="L23" s="80"/>
      <c r="M23" s="64"/>
      <c r="N23" s="81" t="s">
        <v>370</v>
      </c>
      <c r="O23" s="21" t="s">
        <v>127</v>
      </c>
      <c r="P23" s="64" t="s">
        <v>378</v>
      </c>
    </row>
    <row r="24" customFormat="false" ht="15.75" hidden="false" customHeight="true" outlineLevel="0" collapsed="false">
      <c r="A24" s="75" t="s">
        <v>368</v>
      </c>
      <c r="B24" s="76" t="n">
        <v>7</v>
      </c>
      <c r="C24" s="77" t="n">
        <v>116726143</v>
      </c>
      <c r="D24" s="78" t="n">
        <v>102</v>
      </c>
      <c r="E24" s="79" t="s">
        <v>369</v>
      </c>
      <c r="F24" s="77" t="n">
        <v>116726143</v>
      </c>
      <c r="G24" s="78" t="n">
        <v>100</v>
      </c>
      <c r="H24" s="79" t="s">
        <v>369</v>
      </c>
      <c r="I24" s="77" t="n">
        <v>116726143</v>
      </c>
      <c r="J24" s="78" t="n">
        <v>106</v>
      </c>
      <c r="K24" s="79" t="s">
        <v>369</v>
      </c>
      <c r="L24" s="77" t="n">
        <v>116726143</v>
      </c>
      <c r="M24" s="78" t="n">
        <v>108</v>
      </c>
      <c r="N24" s="79" t="s">
        <v>369</v>
      </c>
      <c r="O24" s="21" t="s">
        <v>195</v>
      </c>
      <c r="P24" s="64" t="s">
        <v>383</v>
      </c>
    </row>
    <row r="25" customFormat="false" ht="15.75" hidden="false" customHeight="true" outlineLevel="0" collapsed="false">
      <c r="A25" s="75" t="s">
        <v>368</v>
      </c>
      <c r="B25" s="76" t="n">
        <v>7</v>
      </c>
      <c r="C25" s="77" t="n">
        <v>152674710</v>
      </c>
      <c r="D25" s="78" t="n">
        <v>166</v>
      </c>
      <c r="E25" s="79" t="s">
        <v>369</v>
      </c>
      <c r="F25" s="77" t="n">
        <v>152674710</v>
      </c>
      <c r="G25" s="78" t="n">
        <v>163</v>
      </c>
      <c r="H25" s="79" t="s">
        <v>369</v>
      </c>
      <c r="I25" s="77" t="n">
        <v>152674710</v>
      </c>
      <c r="J25" s="78" t="n">
        <v>169</v>
      </c>
      <c r="K25" s="79" t="s">
        <v>369</v>
      </c>
      <c r="L25" s="77" t="n">
        <v>152674710</v>
      </c>
      <c r="M25" s="78" t="n">
        <v>140</v>
      </c>
      <c r="N25" s="79" t="s">
        <v>369</v>
      </c>
      <c r="O25" s="21" t="s">
        <v>347</v>
      </c>
      <c r="P25" s="64" t="s">
        <v>383</v>
      </c>
    </row>
    <row r="26" customFormat="false" ht="15.75" hidden="false" customHeight="true" outlineLevel="0" collapsed="false">
      <c r="A26" s="75" t="s">
        <v>368</v>
      </c>
      <c r="B26" s="76" t="n">
        <v>8</v>
      </c>
      <c r="C26" s="77" t="n">
        <v>89994499</v>
      </c>
      <c r="D26" s="78" t="n">
        <v>244</v>
      </c>
      <c r="E26" s="79" t="s">
        <v>369</v>
      </c>
      <c r="F26" s="77" t="n">
        <v>89994499</v>
      </c>
      <c r="G26" s="78" t="n">
        <v>245</v>
      </c>
      <c r="H26" s="79" t="s">
        <v>369</v>
      </c>
      <c r="I26" s="77" t="n">
        <v>89994499</v>
      </c>
      <c r="J26" s="78" t="n">
        <v>245</v>
      </c>
      <c r="K26" s="79" t="s">
        <v>369</v>
      </c>
      <c r="L26" s="77" t="n">
        <v>89994499</v>
      </c>
      <c r="M26" s="78" t="n">
        <v>56</v>
      </c>
      <c r="N26" s="79" t="s">
        <v>369</v>
      </c>
      <c r="O26" s="21" t="s">
        <v>211</v>
      </c>
      <c r="P26" s="64" t="s">
        <v>378</v>
      </c>
    </row>
    <row r="27" customFormat="false" ht="15.75" hidden="false" customHeight="true" outlineLevel="0" collapsed="false">
      <c r="A27" s="75" t="s">
        <v>368</v>
      </c>
      <c r="B27" s="76" t="n">
        <v>8</v>
      </c>
      <c r="C27" s="77" t="n">
        <v>144513834</v>
      </c>
      <c r="D27" s="78" t="n">
        <v>300</v>
      </c>
      <c r="E27" s="79" t="s">
        <v>369</v>
      </c>
      <c r="F27" s="77" t="n">
        <v>144513834</v>
      </c>
      <c r="G27" s="78" t="n">
        <v>286</v>
      </c>
      <c r="H27" s="79" t="s">
        <v>369</v>
      </c>
      <c r="I27" s="77" t="n">
        <v>144513800</v>
      </c>
      <c r="J27" s="78" t="n">
        <v>300</v>
      </c>
      <c r="K27" s="79" t="s">
        <v>369</v>
      </c>
      <c r="L27" s="80"/>
      <c r="M27" s="64"/>
      <c r="N27" s="81" t="s">
        <v>370</v>
      </c>
      <c r="O27" s="21" t="s">
        <v>265</v>
      </c>
      <c r="P27" s="64" t="s">
        <v>378</v>
      </c>
    </row>
    <row r="28" customFormat="false" ht="15.75" hidden="false" customHeight="true" outlineLevel="0" collapsed="false">
      <c r="A28" s="75" t="s">
        <v>368</v>
      </c>
      <c r="B28" s="76" t="n">
        <v>13</v>
      </c>
      <c r="C28" s="77" t="n">
        <v>48428401</v>
      </c>
      <c r="D28" s="78" t="n">
        <v>47</v>
      </c>
      <c r="E28" s="82" t="s">
        <v>372</v>
      </c>
      <c r="F28" s="77" t="n">
        <v>48428475</v>
      </c>
      <c r="G28" s="78" t="n">
        <v>48</v>
      </c>
      <c r="H28" s="82" t="s">
        <v>372</v>
      </c>
      <c r="I28" s="77" t="n">
        <v>48428421</v>
      </c>
      <c r="J28" s="78" t="n">
        <v>53</v>
      </c>
      <c r="K28" s="79" t="s">
        <v>369</v>
      </c>
      <c r="L28" s="80"/>
      <c r="M28" s="64"/>
      <c r="N28" s="81" t="s">
        <v>370</v>
      </c>
      <c r="O28" s="21" t="s">
        <v>261</v>
      </c>
      <c r="P28" s="64" t="s">
        <v>384</v>
      </c>
    </row>
    <row r="29" customFormat="false" ht="15.75" hidden="false" customHeight="true" outlineLevel="0" collapsed="false">
      <c r="A29" s="75" t="s">
        <v>368</v>
      </c>
      <c r="B29" s="76" t="n">
        <v>14</v>
      </c>
      <c r="C29" s="77" t="n">
        <v>75032863</v>
      </c>
      <c r="D29" s="78" t="n">
        <v>315</v>
      </c>
      <c r="E29" s="79" t="s">
        <v>369</v>
      </c>
      <c r="F29" s="77" t="n">
        <v>75032863</v>
      </c>
      <c r="G29" s="78" t="n">
        <v>322</v>
      </c>
      <c r="H29" s="79" t="s">
        <v>369</v>
      </c>
      <c r="I29" s="77" t="n">
        <v>75032863</v>
      </c>
      <c r="J29" s="78" t="n">
        <v>326</v>
      </c>
      <c r="K29" s="79" t="s">
        <v>369</v>
      </c>
      <c r="L29" s="80"/>
      <c r="M29" s="64"/>
      <c r="N29" s="81" t="s">
        <v>370</v>
      </c>
      <c r="O29" s="21" t="s">
        <v>201</v>
      </c>
      <c r="P29" s="64" t="s">
        <v>385</v>
      </c>
    </row>
    <row r="30" customFormat="false" ht="15.75" hidden="false" customHeight="true" outlineLevel="0" collapsed="false">
      <c r="A30" s="75" t="s">
        <v>368</v>
      </c>
      <c r="B30" s="76" t="n">
        <v>15</v>
      </c>
      <c r="C30" s="77" t="n">
        <v>89314066</v>
      </c>
      <c r="D30" s="78" t="n">
        <v>57</v>
      </c>
      <c r="E30" s="79" t="s">
        <v>369</v>
      </c>
      <c r="F30" s="77" t="n">
        <v>89314066</v>
      </c>
      <c r="G30" s="78" t="n">
        <v>59</v>
      </c>
      <c r="H30" s="79" t="s">
        <v>369</v>
      </c>
      <c r="I30" s="77" t="n">
        <v>89314066</v>
      </c>
      <c r="J30" s="78" t="n">
        <v>62</v>
      </c>
      <c r="K30" s="79" t="s">
        <v>369</v>
      </c>
      <c r="L30" s="77" t="n">
        <v>89314066</v>
      </c>
      <c r="M30" s="78" t="n">
        <v>62</v>
      </c>
      <c r="N30" s="79" t="s">
        <v>369</v>
      </c>
      <c r="O30" s="21" t="s">
        <v>155</v>
      </c>
      <c r="P30" s="64" t="s">
        <v>386</v>
      </c>
    </row>
    <row r="31" customFormat="false" ht="15.75" hidden="false" customHeight="true" outlineLevel="0" collapsed="false">
      <c r="A31" s="75" t="s">
        <v>368</v>
      </c>
      <c r="B31" s="76" t="n">
        <v>17</v>
      </c>
      <c r="C31" s="77" t="n">
        <v>31335274</v>
      </c>
      <c r="D31" s="78" t="n">
        <v>123</v>
      </c>
      <c r="E31" s="79" t="s">
        <v>369</v>
      </c>
      <c r="F31" s="77" t="n">
        <v>31335274</v>
      </c>
      <c r="G31" s="78" t="n">
        <v>119</v>
      </c>
      <c r="H31" s="79" t="s">
        <v>369</v>
      </c>
      <c r="I31" s="77" t="n">
        <v>31335274</v>
      </c>
      <c r="J31" s="78" t="n">
        <v>123</v>
      </c>
      <c r="K31" s="79" t="s">
        <v>369</v>
      </c>
      <c r="L31" s="77" t="n">
        <v>31335274</v>
      </c>
      <c r="M31" s="78" t="n">
        <v>125</v>
      </c>
      <c r="N31" s="79" t="s">
        <v>369</v>
      </c>
      <c r="O31" s="21" t="s">
        <v>215</v>
      </c>
      <c r="P31" s="64" t="s">
        <v>383</v>
      </c>
    </row>
    <row r="32" customFormat="false" ht="15.75" hidden="false" customHeight="true" outlineLevel="0" collapsed="false">
      <c r="A32" s="75" t="s">
        <v>368</v>
      </c>
      <c r="B32" s="76" t="n">
        <v>17</v>
      </c>
      <c r="C32" s="77" t="n">
        <v>43128278</v>
      </c>
      <c r="D32" s="78" t="n">
        <v>122</v>
      </c>
      <c r="E32" s="79" t="s">
        <v>369</v>
      </c>
      <c r="F32" s="77" t="n">
        <v>43128285</v>
      </c>
      <c r="G32" s="78" t="n">
        <v>120</v>
      </c>
      <c r="H32" s="79" t="s">
        <v>369</v>
      </c>
      <c r="I32" s="77" t="n">
        <v>43128198</v>
      </c>
      <c r="J32" s="78" t="n">
        <v>126</v>
      </c>
      <c r="K32" s="79" t="s">
        <v>369</v>
      </c>
      <c r="L32" s="80"/>
      <c r="M32" s="78"/>
      <c r="N32" s="81" t="s">
        <v>370</v>
      </c>
      <c r="O32" s="21" t="s">
        <v>79</v>
      </c>
      <c r="P32" s="64" t="s">
        <v>387</v>
      </c>
    </row>
    <row r="33" customFormat="false" ht="15.75" hidden="false" customHeight="true" outlineLevel="0" collapsed="false">
      <c r="A33" s="75" t="s">
        <v>368</v>
      </c>
      <c r="B33" s="76" t="n">
        <v>17</v>
      </c>
      <c r="C33" s="77" t="n">
        <v>58726417</v>
      </c>
      <c r="D33" s="78" t="n">
        <v>67</v>
      </c>
      <c r="E33" s="82" t="s">
        <v>372</v>
      </c>
      <c r="F33" s="77" t="n">
        <v>58726472</v>
      </c>
      <c r="G33" s="78" t="n">
        <v>72</v>
      </c>
      <c r="H33" s="79" t="s">
        <v>369</v>
      </c>
      <c r="I33" s="77" t="n">
        <v>58726417</v>
      </c>
      <c r="J33" s="78" t="n">
        <v>72</v>
      </c>
      <c r="K33" s="79" t="s">
        <v>369</v>
      </c>
      <c r="L33" s="80"/>
      <c r="M33" s="78"/>
      <c r="N33" s="81" t="s">
        <v>370</v>
      </c>
      <c r="O33" s="21" t="s">
        <v>257</v>
      </c>
      <c r="P33" s="64" t="s">
        <v>383</v>
      </c>
    </row>
    <row r="34" customFormat="false" ht="15.75" hidden="false" customHeight="true" outlineLevel="0" collapsed="false">
      <c r="A34" s="75" t="s">
        <v>368</v>
      </c>
      <c r="B34" s="76" t="n">
        <v>17</v>
      </c>
      <c r="C34" s="77" t="n">
        <v>61716793</v>
      </c>
      <c r="D34" s="78" t="n">
        <v>129</v>
      </c>
      <c r="E34" s="79" t="s">
        <v>369</v>
      </c>
      <c r="F34" s="77" t="n">
        <v>61716782</v>
      </c>
      <c r="G34" s="78" t="n">
        <v>123</v>
      </c>
      <c r="H34" s="79" t="s">
        <v>369</v>
      </c>
      <c r="I34" s="77" t="n">
        <v>61716776</v>
      </c>
      <c r="J34" s="78" t="n">
        <v>136</v>
      </c>
      <c r="K34" s="79" t="s">
        <v>369</v>
      </c>
      <c r="L34" s="80"/>
      <c r="M34" s="64"/>
      <c r="N34" s="81" t="s">
        <v>370</v>
      </c>
      <c r="O34" s="21" t="s">
        <v>87</v>
      </c>
      <c r="P34" s="64" t="s">
        <v>388</v>
      </c>
    </row>
    <row r="35" customFormat="false" ht="15.75" hidden="false" customHeight="true" outlineLevel="0" collapsed="false">
      <c r="A35" s="75" t="s">
        <v>368</v>
      </c>
      <c r="B35" s="76" t="n">
        <v>19</v>
      </c>
      <c r="C35" s="77" t="n">
        <v>1186856</v>
      </c>
      <c r="D35" s="78" t="n">
        <v>168</v>
      </c>
      <c r="E35" s="79" t="s">
        <v>369</v>
      </c>
      <c r="F35" s="77" t="n">
        <v>1187021</v>
      </c>
      <c r="G35" s="78" t="n">
        <v>165</v>
      </c>
      <c r="H35" s="79" t="s">
        <v>369</v>
      </c>
      <c r="I35" s="77" t="n">
        <v>1186833</v>
      </c>
      <c r="J35" s="78" t="n">
        <v>173</v>
      </c>
      <c r="K35" s="79" t="s">
        <v>369</v>
      </c>
      <c r="L35" s="80"/>
      <c r="M35" s="64"/>
      <c r="N35" s="81" t="s">
        <v>370</v>
      </c>
      <c r="O35" s="21" t="s">
        <v>323</v>
      </c>
      <c r="P35" s="64" t="s">
        <v>389</v>
      </c>
    </row>
    <row r="36" customFormat="false" ht="15.75" hidden="false" customHeight="true" outlineLevel="0" collapsed="false">
      <c r="A36" s="75" t="s">
        <v>368</v>
      </c>
      <c r="B36" s="76" t="n">
        <v>20</v>
      </c>
      <c r="C36" s="77" t="n">
        <v>63693591</v>
      </c>
      <c r="D36" s="78" t="n">
        <v>66</v>
      </c>
      <c r="E36" s="79" t="s">
        <v>369</v>
      </c>
      <c r="F36" s="77" t="n">
        <v>63693612</v>
      </c>
      <c r="G36" s="78" t="n">
        <v>480</v>
      </c>
      <c r="H36" s="79" t="s">
        <v>369</v>
      </c>
      <c r="I36" s="77" t="n">
        <v>63693669</v>
      </c>
      <c r="J36" s="78" t="n">
        <v>123</v>
      </c>
      <c r="K36" s="79" t="s">
        <v>369</v>
      </c>
      <c r="L36" s="80"/>
      <c r="M36" s="64"/>
      <c r="N36" s="81" t="s">
        <v>370</v>
      </c>
      <c r="O36" s="21" t="s">
        <v>297</v>
      </c>
      <c r="P36" s="64" t="s">
        <v>390</v>
      </c>
    </row>
    <row r="37" customFormat="false" ht="15.75" hidden="false" customHeight="true" outlineLevel="0" collapsed="false">
      <c r="A37" s="75" t="s">
        <v>368</v>
      </c>
      <c r="B37" s="76" t="n">
        <v>21</v>
      </c>
      <c r="C37" s="77" t="n">
        <v>34849375</v>
      </c>
      <c r="D37" s="78" t="n">
        <v>158</v>
      </c>
      <c r="E37" s="79" t="s">
        <v>369</v>
      </c>
      <c r="F37" s="77" t="n">
        <v>34849346</v>
      </c>
      <c r="G37" s="78" t="n">
        <v>149</v>
      </c>
      <c r="H37" s="79" t="s">
        <v>369</v>
      </c>
      <c r="I37" s="77" t="n">
        <v>34849290</v>
      </c>
      <c r="J37" s="78" t="n">
        <v>189</v>
      </c>
      <c r="K37" s="79" t="s">
        <v>369</v>
      </c>
      <c r="L37" s="80"/>
      <c r="M37" s="64"/>
      <c r="N37" s="81" t="s">
        <v>370</v>
      </c>
      <c r="O37" s="21" t="s">
        <v>299</v>
      </c>
      <c r="P37" s="64" t="s">
        <v>391</v>
      </c>
    </row>
    <row r="38" customFormat="false" ht="15.75" hidden="false" customHeight="true" outlineLevel="0" collapsed="false">
      <c r="A38" s="75" t="s">
        <v>368</v>
      </c>
      <c r="B38" s="76" t="n">
        <v>21</v>
      </c>
      <c r="C38" s="77" t="n">
        <v>35348688</v>
      </c>
      <c r="D38" s="78" t="n">
        <v>55</v>
      </c>
      <c r="E38" s="79" t="s">
        <v>369</v>
      </c>
      <c r="F38" s="77" t="n">
        <v>35348679</v>
      </c>
      <c r="G38" s="78" t="n">
        <v>55</v>
      </c>
      <c r="H38" s="82" t="s">
        <v>372</v>
      </c>
      <c r="I38" s="77" t="n">
        <v>35348645</v>
      </c>
      <c r="J38" s="78" t="n">
        <v>55</v>
      </c>
      <c r="K38" s="79" t="s">
        <v>369</v>
      </c>
      <c r="L38" s="80"/>
      <c r="M38" s="64"/>
      <c r="N38" s="81" t="s">
        <v>370</v>
      </c>
      <c r="O38" s="21" t="s">
        <v>299</v>
      </c>
      <c r="P38" s="64" t="s">
        <v>392</v>
      </c>
    </row>
    <row r="39" customFormat="false" ht="15.75" hidden="false" customHeight="true" outlineLevel="0" collapsed="false">
      <c r="A39" s="75" t="s">
        <v>368</v>
      </c>
      <c r="B39" s="76" t="n">
        <v>21</v>
      </c>
      <c r="C39" s="77" t="n">
        <v>35380887</v>
      </c>
      <c r="D39" s="78" t="n">
        <v>190</v>
      </c>
      <c r="E39" s="79" t="s">
        <v>369</v>
      </c>
      <c r="F39" s="77" t="n">
        <v>35380887</v>
      </c>
      <c r="G39" s="78" t="n">
        <v>211</v>
      </c>
      <c r="H39" s="79" t="s">
        <v>369</v>
      </c>
      <c r="I39" s="77" t="n">
        <v>35380887</v>
      </c>
      <c r="J39" s="78" t="n">
        <v>216</v>
      </c>
      <c r="K39" s="79" t="s">
        <v>369</v>
      </c>
      <c r="L39" s="77" t="n">
        <v>35380887</v>
      </c>
      <c r="M39" s="78" t="n">
        <v>200</v>
      </c>
      <c r="N39" s="79" t="s">
        <v>369</v>
      </c>
      <c r="O39" s="21" t="s">
        <v>299</v>
      </c>
      <c r="P39" s="64" t="s">
        <v>393</v>
      </c>
    </row>
    <row r="40" customFormat="false" ht="15.75" hidden="false" customHeight="true" outlineLevel="0" collapsed="false">
      <c r="A40" s="75" t="s">
        <v>368</v>
      </c>
      <c r="B40" s="76" t="n">
        <v>21</v>
      </c>
      <c r="C40" s="77" t="n">
        <v>35395448</v>
      </c>
      <c r="D40" s="78" t="n">
        <v>92</v>
      </c>
      <c r="E40" s="79" t="s">
        <v>369</v>
      </c>
      <c r="F40" s="77" t="n">
        <v>35395438</v>
      </c>
      <c r="G40" s="78" t="n">
        <v>90</v>
      </c>
      <c r="H40" s="79" t="s">
        <v>369</v>
      </c>
      <c r="I40" s="77" t="n">
        <v>35395452</v>
      </c>
      <c r="J40" s="78" t="n">
        <v>98</v>
      </c>
      <c r="K40" s="79" t="s">
        <v>369</v>
      </c>
      <c r="L40" s="77" t="n">
        <v>35395473</v>
      </c>
      <c r="M40" s="78" t="n">
        <v>103</v>
      </c>
      <c r="N40" s="79" t="s">
        <v>369</v>
      </c>
      <c r="O40" s="21" t="s">
        <v>299</v>
      </c>
      <c r="P40" s="64" t="s">
        <v>383</v>
      </c>
    </row>
    <row r="41" customFormat="false" ht="15.75" hidden="false" customHeight="true" outlineLevel="0" collapsed="false">
      <c r="A41" s="75" t="s">
        <v>368</v>
      </c>
      <c r="B41" s="76" t="n">
        <v>21</v>
      </c>
      <c r="C41" s="77" t="n">
        <v>35526824</v>
      </c>
      <c r="D41" s="78" t="n">
        <v>309</v>
      </c>
      <c r="E41" s="79" t="s">
        <v>369</v>
      </c>
      <c r="F41" s="77" t="n">
        <v>35526824</v>
      </c>
      <c r="G41" s="78" t="n">
        <v>95</v>
      </c>
      <c r="H41" s="79" t="s">
        <v>369</v>
      </c>
      <c r="I41" s="77" t="n">
        <v>35526824</v>
      </c>
      <c r="J41" s="78" t="n">
        <v>106</v>
      </c>
      <c r="K41" s="79" t="s">
        <v>369</v>
      </c>
      <c r="L41" s="77" t="n">
        <v>35526824</v>
      </c>
      <c r="M41" s="78" t="n">
        <v>126</v>
      </c>
      <c r="N41" s="79" t="s">
        <v>369</v>
      </c>
      <c r="O41" s="21" t="s">
        <v>299</v>
      </c>
      <c r="P41" s="64" t="s">
        <v>383</v>
      </c>
    </row>
    <row r="42" customFormat="false" ht="15.75" hidden="false" customHeight="true" outlineLevel="0" collapsed="false">
      <c r="A42" s="75" t="s">
        <v>368</v>
      </c>
      <c r="B42" s="76" t="n">
        <v>21</v>
      </c>
      <c r="C42" s="77" t="n">
        <v>35865630</v>
      </c>
      <c r="D42" s="78" t="n">
        <v>325</v>
      </c>
      <c r="E42" s="79" t="s">
        <v>369</v>
      </c>
      <c r="F42" s="77" t="n">
        <v>35865630</v>
      </c>
      <c r="G42" s="78" t="n">
        <v>323</v>
      </c>
      <c r="H42" s="79" t="s">
        <v>369</v>
      </c>
      <c r="I42" s="77" t="n">
        <v>35865630</v>
      </c>
      <c r="J42" s="78" t="n">
        <v>345</v>
      </c>
      <c r="K42" s="79" t="s">
        <v>369</v>
      </c>
      <c r="L42" s="80"/>
      <c r="M42" s="64"/>
      <c r="N42" s="81" t="s">
        <v>370</v>
      </c>
      <c r="O42" s="21" t="s">
        <v>299</v>
      </c>
      <c r="P42" s="64" t="s">
        <v>394</v>
      </c>
    </row>
    <row r="43" customFormat="false" ht="15.75" hidden="false" customHeight="true" outlineLevel="0" collapsed="false">
      <c r="A43" s="75" t="s">
        <v>368</v>
      </c>
      <c r="B43" s="76" t="n">
        <v>22</v>
      </c>
      <c r="C43" s="77" t="n">
        <v>28730264</v>
      </c>
      <c r="D43" s="78" t="n">
        <v>135</v>
      </c>
      <c r="E43" s="79" t="s">
        <v>369</v>
      </c>
      <c r="F43" s="77" t="n">
        <v>28730264</v>
      </c>
      <c r="G43" s="78" t="n">
        <v>125</v>
      </c>
      <c r="H43" s="79" t="s">
        <v>369</v>
      </c>
      <c r="I43" s="77" t="n">
        <v>28730264</v>
      </c>
      <c r="J43" s="78" t="n">
        <v>185</v>
      </c>
      <c r="K43" s="79" t="s">
        <v>369</v>
      </c>
      <c r="L43" s="80"/>
      <c r="M43" s="64"/>
      <c r="N43" s="81" t="s">
        <v>370</v>
      </c>
      <c r="O43" s="21" t="s">
        <v>105</v>
      </c>
      <c r="P43" s="64" t="s">
        <v>395</v>
      </c>
    </row>
    <row r="44" customFormat="false" ht="15.75" hidden="false" customHeight="true" outlineLevel="0" collapsed="false">
      <c r="A44" s="75" t="s">
        <v>396</v>
      </c>
      <c r="B44" s="76" t="n">
        <v>1</v>
      </c>
      <c r="C44" s="77" t="n">
        <v>10274694</v>
      </c>
      <c r="D44" s="78" t="n">
        <v>-65</v>
      </c>
      <c r="E44" s="79" t="s">
        <v>369</v>
      </c>
      <c r="F44" s="77" t="n">
        <v>10274694</v>
      </c>
      <c r="G44" s="78" t="n">
        <v>-87</v>
      </c>
      <c r="H44" s="79" t="s">
        <v>369</v>
      </c>
      <c r="I44" s="77" t="n">
        <v>10274673</v>
      </c>
      <c r="J44" s="78" t="n">
        <v>-86</v>
      </c>
      <c r="K44" s="79" t="s">
        <v>369</v>
      </c>
      <c r="L44" s="77" t="n">
        <v>10274673</v>
      </c>
      <c r="M44" s="78" t="n">
        <v>-86</v>
      </c>
      <c r="N44" s="79" t="s">
        <v>369</v>
      </c>
      <c r="O44" s="21" t="s">
        <v>183</v>
      </c>
      <c r="P44" s="64" t="s">
        <v>397</v>
      </c>
    </row>
    <row r="45" customFormat="false" ht="15.75" hidden="false" customHeight="true" outlineLevel="0" collapsed="false">
      <c r="A45" s="75" t="s">
        <v>396</v>
      </c>
      <c r="B45" s="76" t="n">
        <v>1</v>
      </c>
      <c r="C45" s="77" t="n">
        <v>193161659</v>
      </c>
      <c r="D45" s="78" t="n">
        <v>-41</v>
      </c>
      <c r="E45" s="82" t="s">
        <v>372</v>
      </c>
      <c r="F45" s="77" t="n">
        <v>193161667</v>
      </c>
      <c r="G45" s="78" t="n">
        <v>-48</v>
      </c>
      <c r="H45" s="82" t="s">
        <v>372</v>
      </c>
      <c r="I45" s="77" t="n">
        <v>193161630</v>
      </c>
      <c r="J45" s="78" t="n">
        <v>-55</v>
      </c>
      <c r="K45" s="82" t="s">
        <v>372</v>
      </c>
      <c r="L45" s="77" t="n">
        <v>193161676</v>
      </c>
      <c r="M45" s="78" t="n">
        <v>-55</v>
      </c>
      <c r="N45" s="79" t="s">
        <v>369</v>
      </c>
      <c r="O45" s="21" t="s">
        <v>89</v>
      </c>
      <c r="P45" s="64" t="s">
        <v>373</v>
      </c>
    </row>
    <row r="46" customFormat="false" ht="15.75" hidden="false" customHeight="true" outlineLevel="0" collapsed="false">
      <c r="A46" s="75" t="s">
        <v>396</v>
      </c>
      <c r="B46" s="76" t="n">
        <v>2</v>
      </c>
      <c r="C46" s="77" t="n">
        <v>29776358</v>
      </c>
      <c r="D46" s="78" t="n">
        <v>-75</v>
      </c>
      <c r="E46" s="79" t="s">
        <v>369</v>
      </c>
      <c r="F46" s="77" t="n">
        <v>29776358</v>
      </c>
      <c r="G46" s="78" t="n">
        <v>-75</v>
      </c>
      <c r="H46" s="79" t="s">
        <v>369</v>
      </c>
      <c r="I46" s="77" t="n">
        <v>29776358</v>
      </c>
      <c r="J46" s="78" t="n">
        <v>-75</v>
      </c>
      <c r="K46" s="79" t="s">
        <v>369</v>
      </c>
      <c r="L46" s="77" t="n">
        <v>29776358</v>
      </c>
      <c r="M46" s="78" t="n">
        <v>-75</v>
      </c>
      <c r="N46" s="79" t="s">
        <v>369</v>
      </c>
      <c r="O46" s="21" t="s">
        <v>59</v>
      </c>
      <c r="P46" s="64" t="s">
        <v>370</v>
      </c>
    </row>
    <row r="47" customFormat="false" ht="15.75" hidden="false" customHeight="true" outlineLevel="0" collapsed="false">
      <c r="A47" s="75" t="s">
        <v>396</v>
      </c>
      <c r="B47" s="76" t="n">
        <v>5</v>
      </c>
      <c r="C47" s="77" t="n">
        <v>1276654</v>
      </c>
      <c r="D47" s="78" t="n">
        <v>-53</v>
      </c>
      <c r="E47" s="79" t="s">
        <v>369</v>
      </c>
      <c r="F47" s="77" t="n">
        <v>1276654</v>
      </c>
      <c r="G47" s="78" t="n">
        <v>-53</v>
      </c>
      <c r="H47" s="79" t="s">
        <v>369</v>
      </c>
      <c r="I47" s="77" t="n">
        <v>1276654</v>
      </c>
      <c r="J47" s="78" t="n">
        <v>-53</v>
      </c>
      <c r="K47" s="79" t="s">
        <v>369</v>
      </c>
      <c r="L47" s="77" t="n">
        <v>1276654</v>
      </c>
      <c r="M47" s="78" t="n">
        <v>-53</v>
      </c>
      <c r="N47" s="79" t="s">
        <v>369</v>
      </c>
      <c r="O47" s="21" t="s">
        <v>327</v>
      </c>
      <c r="P47" s="64" t="s">
        <v>398</v>
      </c>
    </row>
    <row r="48" customFormat="false" ht="15.75" hidden="false" customHeight="true" outlineLevel="0" collapsed="false">
      <c r="A48" s="75" t="s">
        <v>396</v>
      </c>
      <c r="B48" s="76" t="n">
        <v>5</v>
      </c>
      <c r="C48" s="77" t="n">
        <v>80743552</v>
      </c>
      <c r="D48" s="78" t="n">
        <v>-311</v>
      </c>
      <c r="E48" s="79" t="s">
        <v>369</v>
      </c>
      <c r="F48" s="77" t="n">
        <v>80743552</v>
      </c>
      <c r="G48" s="78" t="n">
        <v>-311</v>
      </c>
      <c r="H48" s="79" t="s">
        <v>369</v>
      </c>
      <c r="I48" s="77" t="n">
        <v>80743552</v>
      </c>
      <c r="J48" s="78" t="n">
        <v>-309</v>
      </c>
      <c r="K48" s="79" t="s">
        <v>369</v>
      </c>
      <c r="L48" s="77" t="n">
        <v>80743552</v>
      </c>
      <c r="M48" s="78" t="n">
        <v>-309</v>
      </c>
      <c r="N48" s="79" t="s">
        <v>369</v>
      </c>
      <c r="O48" s="21" t="s">
        <v>207</v>
      </c>
      <c r="P48" s="64" t="s">
        <v>377</v>
      </c>
    </row>
    <row r="49" customFormat="false" ht="15.75" hidden="false" customHeight="true" outlineLevel="0" collapsed="false">
      <c r="A49" s="75" t="s">
        <v>396</v>
      </c>
      <c r="B49" s="76" t="n">
        <v>5</v>
      </c>
      <c r="C49" s="77" t="n">
        <v>138772804</v>
      </c>
      <c r="D49" s="78" t="n">
        <v>-74</v>
      </c>
      <c r="E49" s="79" t="s">
        <v>369</v>
      </c>
      <c r="F49" s="77" t="n">
        <v>138772909</v>
      </c>
      <c r="G49" s="78" t="n">
        <v>-69</v>
      </c>
      <c r="H49" s="82" t="s">
        <v>372</v>
      </c>
      <c r="I49" s="77" t="n">
        <v>138772789</v>
      </c>
      <c r="J49" s="78" t="n">
        <v>-75</v>
      </c>
      <c r="K49" s="79" t="s">
        <v>369</v>
      </c>
      <c r="L49" s="80"/>
      <c r="M49" s="64"/>
      <c r="N49" s="81" t="s">
        <v>370</v>
      </c>
      <c r="O49" s="21" t="s">
        <v>111</v>
      </c>
      <c r="P49" s="64" t="s">
        <v>399</v>
      </c>
    </row>
    <row r="50" customFormat="false" ht="15.75" hidden="false" customHeight="true" outlineLevel="0" collapsed="false">
      <c r="A50" s="75" t="s">
        <v>396</v>
      </c>
      <c r="B50" s="76" t="n">
        <v>8</v>
      </c>
      <c r="C50" s="77" t="n">
        <v>117861583</v>
      </c>
      <c r="D50" s="78" t="n">
        <v>-824</v>
      </c>
      <c r="E50" s="79" t="s">
        <v>369</v>
      </c>
      <c r="F50" s="77" t="n">
        <v>117861532</v>
      </c>
      <c r="G50" s="78" t="n">
        <v>-889</v>
      </c>
      <c r="H50" s="79" t="s">
        <v>369</v>
      </c>
      <c r="I50" s="77" t="n">
        <v>117862428</v>
      </c>
      <c r="J50" s="78" t="s">
        <v>400</v>
      </c>
      <c r="K50" s="79" t="s">
        <v>369</v>
      </c>
      <c r="L50" s="77" t="n">
        <v>117861553</v>
      </c>
      <c r="M50" s="78" t="n">
        <v>-1884</v>
      </c>
      <c r="N50" s="82" t="s">
        <v>372</v>
      </c>
      <c r="O50" s="21" t="s">
        <v>137</v>
      </c>
      <c r="P50" s="64" t="s">
        <v>401</v>
      </c>
    </row>
    <row r="51" customFormat="false" ht="15.75" hidden="false" customHeight="true" outlineLevel="0" collapsed="false">
      <c r="A51" s="75" t="s">
        <v>396</v>
      </c>
      <c r="B51" s="76" t="n">
        <v>10</v>
      </c>
      <c r="C51" s="77" t="n">
        <v>86906416</v>
      </c>
      <c r="D51" s="78" t="n">
        <v>-342</v>
      </c>
      <c r="E51" s="79" t="s">
        <v>369</v>
      </c>
      <c r="F51" s="77" t="n">
        <v>86906416</v>
      </c>
      <c r="G51" s="78" t="n">
        <v>-342</v>
      </c>
      <c r="H51" s="79" t="s">
        <v>369</v>
      </c>
      <c r="I51" s="77" t="n">
        <v>86906418</v>
      </c>
      <c r="J51" s="78" t="n">
        <v>-340</v>
      </c>
      <c r="K51" s="79" t="s">
        <v>369</v>
      </c>
      <c r="L51" s="77" t="n">
        <v>86906418</v>
      </c>
      <c r="M51" s="78" t="n">
        <v>-340</v>
      </c>
      <c r="N51" s="79" t="s">
        <v>369</v>
      </c>
      <c r="O51" s="21" t="s">
        <v>75</v>
      </c>
      <c r="P51" s="64" t="s">
        <v>402</v>
      </c>
    </row>
    <row r="52" customFormat="false" ht="13" hidden="false" customHeight="false" outlineLevel="0" collapsed="false">
      <c r="A52" s="75" t="s">
        <v>396</v>
      </c>
      <c r="B52" s="76" t="n">
        <v>13</v>
      </c>
      <c r="C52" s="77" t="n">
        <v>48427594</v>
      </c>
      <c r="D52" s="78" t="n">
        <v>-54</v>
      </c>
      <c r="E52" s="82" t="s">
        <v>372</v>
      </c>
      <c r="F52" s="77" t="n">
        <v>48427575</v>
      </c>
      <c r="G52" s="78" t="n">
        <v>-56</v>
      </c>
      <c r="H52" s="79" t="s">
        <v>369</v>
      </c>
      <c r="I52" s="77" t="n">
        <v>48427566</v>
      </c>
      <c r="J52" s="78" t="n">
        <v>-53</v>
      </c>
      <c r="K52" s="79" t="s">
        <v>369</v>
      </c>
      <c r="L52" s="80"/>
      <c r="M52" s="64"/>
      <c r="N52" s="81" t="s">
        <v>370</v>
      </c>
      <c r="O52" s="21" t="s">
        <v>261</v>
      </c>
      <c r="P52" s="64" t="s">
        <v>403</v>
      </c>
    </row>
    <row r="53" customFormat="false" ht="13" hidden="false" customHeight="false" outlineLevel="0" collapsed="false">
      <c r="A53" s="75" t="s">
        <v>396</v>
      </c>
      <c r="B53" s="76" t="n">
        <v>14</v>
      </c>
      <c r="C53" s="77" t="n">
        <v>95125564</v>
      </c>
      <c r="D53" s="78" t="n">
        <v>-202</v>
      </c>
      <c r="E53" s="79" t="s">
        <v>369</v>
      </c>
      <c r="F53" s="77" t="n">
        <v>95125564</v>
      </c>
      <c r="G53" s="78" t="n">
        <v>-199</v>
      </c>
      <c r="H53" s="79" t="s">
        <v>369</v>
      </c>
      <c r="I53" s="77" t="n">
        <v>95125562</v>
      </c>
      <c r="J53" s="78" t="n">
        <v>-201</v>
      </c>
      <c r="K53" s="79" t="s">
        <v>369</v>
      </c>
      <c r="L53" s="80"/>
      <c r="M53" s="64"/>
      <c r="N53" s="81" t="s">
        <v>370</v>
      </c>
      <c r="O53" s="21" t="s">
        <v>121</v>
      </c>
      <c r="P53" s="64" t="s">
        <v>404</v>
      </c>
    </row>
    <row r="54" customFormat="false" ht="13" hidden="false" customHeight="false" outlineLevel="0" collapsed="false">
      <c r="A54" s="75" t="s">
        <v>396</v>
      </c>
      <c r="B54" s="76" t="n">
        <v>16</v>
      </c>
      <c r="C54" s="77" t="n">
        <v>89745492</v>
      </c>
      <c r="D54" s="78" t="n">
        <v>-189</v>
      </c>
      <c r="E54" s="82" t="s">
        <v>372</v>
      </c>
      <c r="F54" s="77" t="n">
        <v>89745489</v>
      </c>
      <c r="G54" s="78" t="n">
        <v>-190</v>
      </c>
      <c r="H54" s="79" t="s">
        <v>369</v>
      </c>
      <c r="I54" s="77" t="n">
        <v>89745427</v>
      </c>
      <c r="J54" s="78" t="n">
        <v>-190</v>
      </c>
      <c r="K54" s="79" t="s">
        <v>369</v>
      </c>
      <c r="L54" s="80"/>
      <c r="M54" s="64"/>
      <c r="N54" s="81" t="s">
        <v>370</v>
      </c>
      <c r="O54" s="21" t="s">
        <v>141</v>
      </c>
      <c r="P54" s="64" t="s">
        <v>378</v>
      </c>
    </row>
    <row r="55" customFormat="false" ht="13" hidden="false" customHeight="false" outlineLevel="0" collapsed="false">
      <c r="A55" s="75" t="s">
        <v>396</v>
      </c>
      <c r="B55" s="76" t="n">
        <v>17</v>
      </c>
      <c r="C55" s="77" t="n">
        <v>58726454</v>
      </c>
      <c r="D55" s="78" t="n">
        <v>-154</v>
      </c>
      <c r="E55" s="79" t="s">
        <v>369</v>
      </c>
      <c r="F55" s="77" t="n">
        <v>58726454</v>
      </c>
      <c r="G55" s="78" t="n">
        <v>-154</v>
      </c>
      <c r="H55" s="79" t="s">
        <v>369</v>
      </c>
      <c r="I55" s="77" t="n">
        <v>58726454</v>
      </c>
      <c r="J55" s="78" t="n">
        <v>-154</v>
      </c>
      <c r="K55" s="79" t="s">
        <v>369</v>
      </c>
      <c r="L55" s="77" t="n">
        <v>58726454</v>
      </c>
      <c r="M55" s="78" t="n">
        <v>-154</v>
      </c>
      <c r="N55" s="79" t="s">
        <v>369</v>
      </c>
      <c r="O55" s="21" t="s">
        <v>257</v>
      </c>
      <c r="P55" s="64" t="s">
        <v>383</v>
      </c>
    </row>
    <row r="56" customFormat="false" ht="13" hidden="false" customHeight="false" outlineLevel="0" collapsed="false">
      <c r="A56" s="75" t="s">
        <v>396</v>
      </c>
      <c r="B56" s="76" t="n">
        <v>19</v>
      </c>
      <c r="C56" s="77" t="n">
        <v>1196697</v>
      </c>
      <c r="D56" s="78" t="n">
        <v>-306</v>
      </c>
      <c r="E56" s="79" t="s">
        <v>369</v>
      </c>
      <c r="F56" s="77" t="n">
        <v>1196695</v>
      </c>
      <c r="G56" s="78" t="n">
        <v>-308</v>
      </c>
      <c r="H56" s="79" t="s">
        <v>369</v>
      </c>
      <c r="I56" s="77" t="n">
        <v>1196699</v>
      </c>
      <c r="J56" s="78" t="n">
        <v>-303</v>
      </c>
      <c r="K56" s="79" t="s">
        <v>369</v>
      </c>
      <c r="L56" s="80"/>
      <c r="M56" s="64"/>
      <c r="N56" s="81" t="s">
        <v>370</v>
      </c>
      <c r="O56" s="21" t="s">
        <v>323</v>
      </c>
      <c r="P56" s="64" t="s">
        <v>377</v>
      </c>
    </row>
    <row r="57" customFormat="false" ht="13" hidden="false" customHeight="false" outlineLevel="0" collapsed="false">
      <c r="A57" s="75" t="s">
        <v>396</v>
      </c>
      <c r="B57" s="76" t="n">
        <v>20</v>
      </c>
      <c r="C57" s="77" t="n">
        <v>63669704</v>
      </c>
      <c r="D57" s="78" t="n">
        <v>-336</v>
      </c>
      <c r="E57" s="79" t="s">
        <v>369</v>
      </c>
      <c r="F57" s="77" t="n">
        <v>63669731</v>
      </c>
      <c r="G57" s="78" t="n">
        <v>-312</v>
      </c>
      <c r="H57" s="79" t="s">
        <v>369</v>
      </c>
      <c r="I57" s="77" t="n">
        <v>63669644</v>
      </c>
      <c r="J57" s="78" t="n">
        <v>-342</v>
      </c>
      <c r="K57" s="79" t="s">
        <v>369</v>
      </c>
      <c r="L57" s="80"/>
      <c r="M57" s="64"/>
      <c r="N57" s="81" t="s">
        <v>370</v>
      </c>
      <c r="O57" s="21" t="s">
        <v>297</v>
      </c>
      <c r="P57" s="64" t="s">
        <v>398</v>
      </c>
    </row>
    <row r="58" customFormat="false" ht="13" hidden="false" customHeight="false" outlineLevel="0" collapsed="false">
      <c r="A58" s="75" t="s">
        <v>396</v>
      </c>
      <c r="B58" s="76" t="n">
        <v>20</v>
      </c>
      <c r="C58" s="77" t="n">
        <v>63677726</v>
      </c>
      <c r="D58" s="78" t="n">
        <v>-146</v>
      </c>
      <c r="E58" s="79" t="s">
        <v>369</v>
      </c>
      <c r="F58" s="77" t="n">
        <v>63677809</v>
      </c>
      <c r="G58" s="78" t="n">
        <v>-144</v>
      </c>
      <c r="H58" s="79" t="s">
        <v>369</v>
      </c>
      <c r="I58" s="77" t="n">
        <v>63677697</v>
      </c>
      <c r="J58" s="78" t="n">
        <v>-147</v>
      </c>
      <c r="K58" s="79" t="s">
        <v>369</v>
      </c>
      <c r="L58" s="80"/>
      <c r="M58" s="64"/>
      <c r="N58" s="81" t="s">
        <v>370</v>
      </c>
      <c r="O58" s="21" t="s">
        <v>297</v>
      </c>
      <c r="P58" s="64" t="s">
        <v>378</v>
      </c>
    </row>
    <row r="59" customFormat="false" ht="13" hidden="false" customHeight="false" outlineLevel="0" collapsed="false">
      <c r="A59" s="75" t="s">
        <v>396</v>
      </c>
      <c r="B59" s="76" t="n">
        <v>21</v>
      </c>
      <c r="C59" s="77" t="n">
        <v>34926487</v>
      </c>
      <c r="D59" s="78" t="n">
        <v>-73</v>
      </c>
      <c r="E59" s="79" t="s">
        <v>369</v>
      </c>
      <c r="F59" s="77" t="n">
        <v>34926497</v>
      </c>
      <c r="G59" s="78" t="n">
        <v>-60</v>
      </c>
      <c r="H59" s="79" t="s">
        <v>369</v>
      </c>
      <c r="I59" s="77" t="n">
        <v>34926490</v>
      </c>
      <c r="J59" s="78" t="n">
        <v>-67</v>
      </c>
      <c r="K59" s="79" t="s">
        <v>369</v>
      </c>
      <c r="L59" s="80"/>
      <c r="M59" s="64"/>
      <c r="N59" s="81" t="s">
        <v>370</v>
      </c>
      <c r="O59" s="21" t="s">
        <v>299</v>
      </c>
      <c r="P59" s="64" t="s">
        <v>378</v>
      </c>
    </row>
    <row r="60" customFormat="false" ht="13" hidden="false" customHeight="false" outlineLevel="0" collapsed="false">
      <c r="A60" s="75" t="s">
        <v>396</v>
      </c>
      <c r="B60" s="76" t="n">
        <v>21</v>
      </c>
      <c r="C60" s="77" t="n">
        <v>35642665</v>
      </c>
      <c r="D60" s="78" t="n">
        <v>-205</v>
      </c>
      <c r="E60" s="79" t="s">
        <v>369</v>
      </c>
      <c r="F60" s="77" t="n">
        <v>35642665</v>
      </c>
      <c r="G60" s="78" t="n">
        <v>-205</v>
      </c>
      <c r="H60" s="79" t="s">
        <v>369</v>
      </c>
      <c r="I60" s="77" t="n">
        <v>35642665</v>
      </c>
      <c r="J60" s="78" t="n">
        <v>-205</v>
      </c>
      <c r="K60" s="79" t="s">
        <v>369</v>
      </c>
      <c r="L60" s="77" t="n">
        <v>35642665</v>
      </c>
      <c r="M60" s="78" t="n">
        <v>-205</v>
      </c>
      <c r="N60" s="79" t="s">
        <v>369</v>
      </c>
      <c r="O60" s="21" t="s">
        <v>299</v>
      </c>
      <c r="P60" s="64" t="s">
        <v>370</v>
      </c>
    </row>
    <row r="61" customFormat="false" ht="13" hidden="false" customHeight="false" outlineLevel="0" collapsed="false">
      <c r="A61" s="75" t="s">
        <v>396</v>
      </c>
      <c r="B61" s="76" t="n">
        <v>5</v>
      </c>
      <c r="C61" s="80"/>
      <c r="D61" s="64"/>
      <c r="E61" s="81" t="s">
        <v>370</v>
      </c>
      <c r="F61" s="80"/>
      <c r="G61" s="64"/>
      <c r="H61" s="81" t="s">
        <v>370</v>
      </c>
      <c r="I61" s="77"/>
      <c r="J61" s="64"/>
      <c r="K61" s="81" t="s">
        <v>370</v>
      </c>
      <c r="L61" s="77" t="n">
        <v>1284434</v>
      </c>
      <c r="M61" s="78" t="n">
        <v>-60</v>
      </c>
      <c r="N61" s="79" t="s">
        <v>369</v>
      </c>
      <c r="O61" s="21" t="s">
        <v>327</v>
      </c>
      <c r="P61" s="64" t="s">
        <v>378</v>
      </c>
    </row>
    <row r="62" customFormat="false" ht="13" hidden="false" customHeight="false" outlineLevel="0" collapsed="false">
      <c r="A62" s="75" t="s">
        <v>396</v>
      </c>
      <c r="B62" s="76" t="n">
        <v>7</v>
      </c>
      <c r="C62" s="80"/>
      <c r="D62" s="64"/>
      <c r="E62" s="81" t="s">
        <v>370</v>
      </c>
      <c r="F62" s="80"/>
      <c r="G62" s="64"/>
      <c r="H62" s="81" t="s">
        <v>370</v>
      </c>
      <c r="I62" s="77"/>
      <c r="J62" s="64"/>
      <c r="K62" s="81" t="s">
        <v>370</v>
      </c>
      <c r="L62" s="77" t="n">
        <v>105553426</v>
      </c>
      <c r="M62" s="78" t="n">
        <v>-258</v>
      </c>
      <c r="N62" s="79" t="s">
        <v>369</v>
      </c>
      <c r="O62" s="21" t="s">
        <v>271</v>
      </c>
      <c r="P62" s="64" t="s">
        <v>405</v>
      </c>
    </row>
    <row r="63" customFormat="false" ht="13" hidden="false" customHeight="false" outlineLevel="0" collapsed="false">
      <c r="A63" s="75" t="s">
        <v>406</v>
      </c>
      <c r="B63" s="76" t="n">
        <v>8</v>
      </c>
      <c r="C63" s="80"/>
      <c r="D63" s="64"/>
      <c r="E63" s="81" t="s">
        <v>370</v>
      </c>
      <c r="F63" s="80"/>
      <c r="G63" s="64"/>
      <c r="H63" s="81" t="s">
        <v>370</v>
      </c>
      <c r="I63" s="77"/>
      <c r="J63" s="64"/>
      <c r="K63" s="81" t="s">
        <v>370</v>
      </c>
      <c r="L63" s="77" t="n">
        <v>117862980</v>
      </c>
      <c r="M63" s="78" t="n">
        <v>379</v>
      </c>
      <c r="N63" s="79" t="s">
        <v>369</v>
      </c>
      <c r="O63" s="21" t="s">
        <v>137</v>
      </c>
      <c r="P63" s="64" t="s">
        <v>407</v>
      </c>
    </row>
    <row r="64" customFormat="false" ht="13" hidden="false" customHeight="false" outlineLevel="0" collapsed="false">
      <c r="A64" s="75" t="s">
        <v>406</v>
      </c>
      <c r="B64" s="76" t="n">
        <v>8</v>
      </c>
      <c r="C64" s="80"/>
      <c r="D64" s="64"/>
      <c r="E64" s="81" t="s">
        <v>370</v>
      </c>
      <c r="F64" s="80"/>
      <c r="G64" s="64"/>
      <c r="H64" s="81" t="s">
        <v>370</v>
      </c>
      <c r="I64" s="77"/>
      <c r="J64" s="64"/>
      <c r="K64" s="81" t="s">
        <v>370</v>
      </c>
      <c r="L64" s="77" t="n">
        <v>117861523</v>
      </c>
      <c r="M64" s="78" t="n">
        <v>1575</v>
      </c>
      <c r="N64" s="79" t="s">
        <v>369</v>
      </c>
      <c r="O64" s="21" t="s">
        <v>137</v>
      </c>
      <c r="P64" s="64" t="s">
        <v>408</v>
      </c>
    </row>
  </sheetData>
  <mergeCells count="6">
    <mergeCell ref="A1:O1"/>
    <mergeCell ref="C3:E3"/>
    <mergeCell ref="F3:H3"/>
    <mergeCell ref="I3:K3"/>
    <mergeCell ref="L3:N3"/>
    <mergeCell ref="O3:P3"/>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I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43" activeCellId="0" sqref="E43"/>
    </sheetView>
  </sheetViews>
  <sheetFormatPr defaultRowHeight="15.75" zeroHeight="false" outlineLevelRow="0" outlineLevelCol="0"/>
  <cols>
    <col collapsed="false" customWidth="true" hidden="false" outlineLevel="0" max="1025" min="1" style="0" width="14.5"/>
  </cols>
  <sheetData>
    <row r="1" customFormat="false" ht="13" hidden="false" customHeight="false" outlineLevel="0" collapsed="false">
      <c r="A1" s="46" t="s">
        <v>409</v>
      </c>
    </row>
    <row r="2" customFormat="false" ht="18" hidden="false" customHeight="true" outlineLevel="0" collapsed="false"/>
    <row r="3" customFormat="false" ht="28" hidden="false" customHeight="false" outlineLevel="0" collapsed="false">
      <c r="A3" s="83"/>
      <c r="B3" s="83"/>
      <c r="C3" s="84" t="s">
        <v>410</v>
      </c>
      <c r="D3" s="84" t="s">
        <v>411</v>
      </c>
      <c r="E3" s="84" t="s">
        <v>412</v>
      </c>
      <c r="F3" s="84" t="s">
        <v>413</v>
      </c>
      <c r="G3" s="84" t="s">
        <v>414</v>
      </c>
      <c r="H3" s="85" t="s">
        <v>415</v>
      </c>
      <c r="I3" s="85" t="s">
        <v>416</v>
      </c>
    </row>
    <row r="4" customFormat="false" ht="13" hidden="false" customHeight="true" outlineLevel="0" collapsed="false">
      <c r="A4" s="86" t="s">
        <v>417</v>
      </c>
      <c r="B4" s="87" t="s">
        <v>418</v>
      </c>
      <c r="C4" s="88" t="n">
        <v>12603.999702</v>
      </c>
      <c r="D4" s="88" t="n">
        <v>268.19</v>
      </c>
      <c r="E4" s="89" t="n">
        <f aca="false">D4/C4</f>
        <v>0.0212781661647805</v>
      </c>
      <c r="F4" s="90" t="s">
        <v>419</v>
      </c>
      <c r="G4" s="90" t="s">
        <v>419</v>
      </c>
      <c r="H4" s="90" t="s">
        <v>419</v>
      </c>
      <c r="I4" s="90" t="s">
        <v>419</v>
      </c>
    </row>
    <row r="5" customFormat="false" ht="13" hidden="false" customHeight="false" outlineLevel="0" collapsed="false">
      <c r="A5" s="86"/>
      <c r="B5" s="87" t="s">
        <v>420</v>
      </c>
      <c r="C5" s="88" t="n">
        <v>6216.668971</v>
      </c>
      <c r="D5" s="88" t="n">
        <v>1201.71</v>
      </c>
      <c r="E5" s="89" t="n">
        <f aca="false">D5/C5</f>
        <v>0.19330448598853</v>
      </c>
      <c r="F5" s="90" t="n">
        <f aca="false">D5/D$4</f>
        <v>4.48081583951676</v>
      </c>
      <c r="G5" s="90" t="n">
        <f aca="false">(D5/C5)/(D$4/C$4)</f>
        <v>9.08464030647935</v>
      </c>
      <c r="H5" s="90" t="s">
        <v>419</v>
      </c>
      <c r="I5" s="90" t="s">
        <v>419</v>
      </c>
    </row>
    <row r="6" customFormat="false" ht="13" hidden="false" customHeight="false" outlineLevel="0" collapsed="false">
      <c r="A6" s="86"/>
      <c r="B6" s="87" t="s">
        <v>421</v>
      </c>
      <c r="C6" s="88" t="n">
        <v>6212.53</v>
      </c>
      <c r="D6" s="88" t="n">
        <v>1188.22</v>
      </c>
      <c r="E6" s="89" t="n">
        <f aca="false">D6/C6</f>
        <v>0.191261853061474</v>
      </c>
      <c r="F6" s="90" t="n">
        <f aca="false">D6/D$4</f>
        <v>4.43051567918267</v>
      </c>
      <c r="G6" s="90" t="n">
        <f aca="false">(D6/C6)/(D$4/C$4)</f>
        <v>8.98864364439684</v>
      </c>
      <c r="H6" s="89" t="n">
        <f aca="false">(F6-F$5)/F$5</f>
        <v>-0.0112256700867931</v>
      </c>
      <c r="I6" s="89" t="n">
        <f aca="false">(G6-G$5)/G$5</f>
        <v>-0.0105669194204693</v>
      </c>
    </row>
    <row r="7" customFormat="false" ht="13" hidden="false" customHeight="false" outlineLevel="0" collapsed="false">
      <c r="A7" s="86"/>
      <c r="B7" s="87"/>
      <c r="C7" s="91"/>
      <c r="D7" s="91"/>
      <c r="E7" s="89"/>
      <c r="F7" s="92"/>
      <c r="G7" s="92"/>
      <c r="H7" s="93"/>
      <c r="I7" s="93"/>
    </row>
    <row r="8" customFormat="false" ht="13" hidden="false" customHeight="false" outlineLevel="0" collapsed="false">
      <c r="A8" s="86"/>
      <c r="B8" s="87" t="s">
        <v>422</v>
      </c>
      <c r="C8" s="88" t="n">
        <v>10312.491133</v>
      </c>
      <c r="D8" s="94" t="n">
        <v>218.18</v>
      </c>
      <c r="E8" s="89" t="n">
        <f aca="false">D8/C8</f>
        <v>0.0211568666761636</v>
      </c>
      <c r="F8" s="90" t="s">
        <v>419</v>
      </c>
      <c r="G8" s="90" t="s">
        <v>419</v>
      </c>
      <c r="H8" s="90" t="s">
        <v>419</v>
      </c>
      <c r="I8" s="90" t="s">
        <v>419</v>
      </c>
    </row>
    <row r="9" customFormat="false" ht="13" hidden="false" customHeight="false" outlineLevel="0" collapsed="false">
      <c r="A9" s="86"/>
      <c r="B9" s="87" t="s">
        <v>423</v>
      </c>
      <c r="C9" s="88" t="n">
        <v>5409.528119</v>
      </c>
      <c r="D9" s="95" t="n">
        <v>1070.1</v>
      </c>
      <c r="E9" s="89" t="n">
        <f aca="false">D9/C9</f>
        <v>0.197817624099497</v>
      </c>
      <c r="F9" s="90" t="n">
        <f aca="false">D9/D$8</f>
        <v>4.9046658722156</v>
      </c>
      <c r="G9" s="90" t="n">
        <f aca="false">(D9/C9)/(D$8/C$8)</f>
        <v>9.35004351671642</v>
      </c>
      <c r="H9" s="90" t="s">
        <v>419</v>
      </c>
      <c r="I9" s="90" t="s">
        <v>419</v>
      </c>
    </row>
    <row r="10" customFormat="false" ht="13" hidden="false" customHeight="false" outlineLevel="0" collapsed="false">
      <c r="A10" s="86"/>
      <c r="B10" s="87" t="s">
        <v>424</v>
      </c>
      <c r="C10" s="88" t="n">
        <v>5430.737431</v>
      </c>
      <c r="D10" s="88" t="n">
        <v>1048.698777</v>
      </c>
      <c r="E10" s="89" t="n">
        <f aca="false">D10/C10</f>
        <v>0.193104304953829</v>
      </c>
      <c r="F10" s="90" t="n">
        <f aca="false">D10/D$8</f>
        <v>4.80657611605097</v>
      </c>
      <c r="G10" s="90" t="n">
        <f aca="false">(D10/C10)/(D$8/C$8)</f>
        <v>9.12726387652623</v>
      </c>
      <c r="H10" s="89" t="n">
        <f aca="false">(F10-F$9)/F$9</f>
        <v>-0.0199992738996356</v>
      </c>
      <c r="I10" s="89" t="n">
        <f aca="false">(G10-G$9)/G$9</f>
        <v>-0.023826588592009</v>
      </c>
    </row>
    <row r="11" customFormat="false" ht="13" hidden="false" customHeight="false" outlineLevel="0" collapsed="false">
      <c r="A11" s="86"/>
      <c r="B11" s="87" t="s">
        <v>425</v>
      </c>
      <c r="C11" s="88" t="n">
        <f aca="false">4*1391.02972</f>
        <v>5564.11888</v>
      </c>
      <c r="D11" s="88" t="n">
        <f aca="false">4*261.439883</f>
        <v>1045.759532</v>
      </c>
      <c r="E11" s="89" t="n">
        <f aca="false">D11/C11</f>
        <v>0.187947014532515</v>
      </c>
      <c r="F11" s="90" t="n">
        <f aca="false">D11/D$8</f>
        <v>4.79310446420387</v>
      </c>
      <c r="G11" s="90" t="n">
        <f aca="false">(D11/C11)/(D$8/C$8)</f>
        <v>8.88349949968091</v>
      </c>
      <c r="H11" s="89" t="n">
        <f aca="false">(F11-F$9)/F$9</f>
        <v>-0.0227459751425099</v>
      </c>
      <c r="I11" s="89" t="n">
        <f aca="false">(G11-G$9)/G$9</f>
        <v>-0.0498975235999061</v>
      </c>
    </row>
    <row r="12" customFormat="false" ht="13" hidden="false" customHeight="false" outlineLevel="0" collapsed="false">
      <c r="A12" s="86"/>
      <c r="B12" s="87" t="s">
        <v>426</v>
      </c>
      <c r="C12" s="88" t="n">
        <f aca="false">690.414841*8</f>
        <v>5523.318728</v>
      </c>
      <c r="D12" s="88" t="n">
        <f aca="false">132.924896*8</f>
        <v>1063.399168</v>
      </c>
      <c r="E12" s="89" t="n">
        <f aca="false">D12/C12</f>
        <v>0.192529024734565</v>
      </c>
      <c r="F12" s="90" t="n">
        <f aca="false">D12/D$8</f>
        <v>4.87395346961225</v>
      </c>
      <c r="G12" s="90" t="n">
        <f aca="false">(D12/C12)/(D$8/C$8)</f>
        <v>9.10007269419902</v>
      </c>
      <c r="H12" s="89" t="n">
        <f aca="false">(F12-F$9)/F$9</f>
        <v>-0.00626187459115978</v>
      </c>
      <c r="I12" s="89" t="n">
        <f aca="false">(G12-G$9)/G$9</f>
        <v>-0.0267347228994694</v>
      </c>
    </row>
    <row r="13" customFormat="false" ht="13" hidden="false" customHeight="false" outlineLevel="0" collapsed="false">
      <c r="A13" s="86"/>
      <c r="B13" s="87" t="s">
        <v>427</v>
      </c>
      <c r="C13" s="88" t="n">
        <f aca="false">16*348.850128</f>
        <v>5581.602048</v>
      </c>
      <c r="D13" s="88" t="n">
        <f aca="false">16*68.373132</f>
        <v>1093.970112</v>
      </c>
      <c r="E13" s="89" t="n">
        <f aca="false">D13/C13</f>
        <v>0.195995719972905</v>
      </c>
      <c r="F13" s="90" t="n">
        <f aca="false">D13/D$8</f>
        <v>5.01407146392887</v>
      </c>
      <c r="G13" s="90" t="n">
        <f aca="false">(D13/C13)/(D$8/C$8)</f>
        <v>9.26392943590857</v>
      </c>
      <c r="H13" s="89" t="n">
        <f aca="false">(F13-F$9)/F$9</f>
        <v>0.0223064311746565</v>
      </c>
      <c r="I13" s="89" t="n">
        <f aca="false">(G13-G$9)/G$9</f>
        <v>-0.00921001925326738</v>
      </c>
    </row>
    <row r="14" customFormat="false" ht="13" hidden="false" customHeight="false" outlineLevel="0" collapsed="false">
      <c r="A14" s="83"/>
      <c r="B14" s="83"/>
      <c r="C14" s="83"/>
      <c r="D14" s="83"/>
      <c r="E14" s="83"/>
      <c r="F14" s="83"/>
      <c r="G14" s="83"/>
      <c r="H14" s="83"/>
      <c r="I14" s="83"/>
    </row>
    <row r="15" customFormat="false" ht="13" hidden="false" customHeight="true" outlineLevel="0" collapsed="false">
      <c r="A15" s="96" t="s">
        <v>428</v>
      </c>
      <c r="B15" s="87" t="s">
        <v>429</v>
      </c>
      <c r="C15" s="97" t="n">
        <v>16903.18</v>
      </c>
      <c r="D15" s="97" t="n">
        <v>66.691786</v>
      </c>
      <c r="E15" s="98" t="n">
        <f aca="false">D15/C15</f>
        <v>0.00394551711571432</v>
      </c>
      <c r="F15" s="90" t="s">
        <v>419</v>
      </c>
      <c r="G15" s="90" t="s">
        <v>419</v>
      </c>
      <c r="H15" s="90" t="s">
        <v>419</v>
      </c>
      <c r="I15" s="90" t="s">
        <v>419</v>
      </c>
    </row>
    <row r="16" customFormat="false" ht="13" hidden="false" customHeight="false" outlineLevel="0" collapsed="false">
      <c r="A16" s="96"/>
      <c r="B16" s="87" t="s">
        <v>430</v>
      </c>
      <c r="C16" s="97" t="n">
        <f aca="false">13443767242/10^6</f>
        <v>13443.767242</v>
      </c>
      <c r="D16" s="97" t="n">
        <f aca="false">370.241791</f>
        <v>370.241791</v>
      </c>
      <c r="E16" s="89" t="n">
        <f aca="false">D16/C16</f>
        <v>0.0275400328148585</v>
      </c>
      <c r="F16" s="90" t="n">
        <f aca="false">D16/D$15</f>
        <v>5.55153510208888</v>
      </c>
      <c r="G16" s="90" t="n">
        <f aca="false">E16/E$15</f>
        <v>6.98008195305281</v>
      </c>
      <c r="H16" s="90" t="s">
        <v>419</v>
      </c>
      <c r="I16" s="90" t="s">
        <v>419</v>
      </c>
    </row>
    <row r="17" customFormat="false" ht="13" hidden="false" customHeight="false" outlineLevel="0" collapsed="false">
      <c r="A17" s="96"/>
      <c r="B17" s="87" t="s">
        <v>431</v>
      </c>
      <c r="C17" s="88" t="n">
        <v>12569.543026</v>
      </c>
      <c r="D17" s="99" t="n">
        <v>354.233034</v>
      </c>
      <c r="E17" s="89" t="n">
        <f aca="false">D17/C17</f>
        <v>0.0281818546042025</v>
      </c>
      <c r="F17" s="90" t="n">
        <f aca="false">D17/D$15</f>
        <v>5.31149419210336</v>
      </c>
      <c r="G17" s="90" t="n">
        <f aca="false">E17/E$15</f>
        <v>7.14275309868991</v>
      </c>
      <c r="H17" s="89" t="n">
        <f aca="false">(F17-F16)/F16</f>
        <v>-0.0432386548173326</v>
      </c>
      <c r="I17" s="89" t="n">
        <f aca="false">(G17-G16)/G16</f>
        <v>0.0233050480970285</v>
      </c>
    </row>
    <row r="18" customFormat="false" ht="13" hidden="false" customHeight="false" outlineLevel="0" collapsed="false">
      <c r="A18" s="96"/>
      <c r="B18" s="83"/>
      <c r="C18" s="83"/>
      <c r="D18" s="83"/>
      <c r="E18" s="83"/>
      <c r="F18" s="83"/>
      <c r="G18" s="83"/>
      <c r="H18" s="83"/>
      <c r="I18" s="83"/>
    </row>
    <row r="19" customFormat="false" ht="13" hidden="false" customHeight="false" outlineLevel="0" collapsed="false">
      <c r="A19" s="96"/>
      <c r="B19" s="87" t="s">
        <v>422</v>
      </c>
      <c r="C19" s="88" t="n">
        <v>8271.651331</v>
      </c>
      <c r="D19" s="88" t="n">
        <v>33.145022</v>
      </c>
      <c r="E19" s="89" t="n">
        <f aca="false">D19/C19</f>
        <v>0.0040070622749512</v>
      </c>
      <c r="F19" s="90" t="s">
        <v>419</v>
      </c>
      <c r="G19" s="90" t="s">
        <v>419</v>
      </c>
      <c r="H19" s="90" t="s">
        <v>419</v>
      </c>
      <c r="I19" s="90" t="s">
        <v>419</v>
      </c>
    </row>
    <row r="20" customFormat="false" ht="13" hidden="false" customHeight="false" outlineLevel="0" collapsed="false">
      <c r="A20" s="96"/>
      <c r="B20" s="87" t="s">
        <v>423</v>
      </c>
      <c r="C20" s="88" t="n">
        <v>6472.830594</v>
      </c>
      <c r="D20" s="88" t="n">
        <v>154.366029</v>
      </c>
      <c r="E20" s="89" t="n">
        <f aca="false">D20/C20</f>
        <v>0.0238483035757324</v>
      </c>
      <c r="F20" s="90" t="n">
        <f aca="false">D20/D$19</f>
        <v>4.65729149312376</v>
      </c>
      <c r="G20" s="90" t="n">
        <f aca="false">(D20/C20)/(D$19/C$19)</f>
        <v>5.95156799154632</v>
      </c>
      <c r="H20" s="90" t="s">
        <v>419</v>
      </c>
      <c r="I20" s="90" t="s">
        <v>419</v>
      </c>
    </row>
    <row r="21" customFormat="false" ht="13" hidden="false" customHeight="false" outlineLevel="0" collapsed="false">
      <c r="A21" s="96"/>
      <c r="B21" s="100" t="s">
        <v>424</v>
      </c>
      <c r="C21" s="101" t="n">
        <v>6129.669962</v>
      </c>
      <c r="D21" s="101" t="n">
        <v>150.196327</v>
      </c>
      <c r="E21" s="89" t="n">
        <f aca="false">D21/C21</f>
        <v>0.0245031670434331</v>
      </c>
      <c r="F21" s="90" t="n">
        <f aca="false">D21/D$19</f>
        <v>4.53148973622645</v>
      </c>
      <c r="G21" s="90" t="n">
        <f aca="false">(D21/C21)/(D$19/C$19)</f>
        <v>6.11499531629602</v>
      </c>
      <c r="H21" s="89" t="n">
        <f aca="false">(F21-F$20)/F$20</f>
        <v>-0.0270117850864713</v>
      </c>
      <c r="I21" s="89" t="n">
        <f aca="false">(G21-G$20)/G$20</f>
        <v>0.027459540911207</v>
      </c>
    </row>
    <row r="22" customFormat="false" ht="13" hidden="false" customHeight="false" outlineLevel="0" collapsed="false">
      <c r="A22" s="96"/>
      <c r="B22" s="87" t="s">
        <v>425</v>
      </c>
      <c r="C22" s="88" t="n">
        <f aca="false">4*1523.639849</f>
        <v>6094.559396</v>
      </c>
      <c r="D22" s="88" t="n">
        <f aca="false">37.669508*4</f>
        <v>150.678032</v>
      </c>
      <c r="E22" s="89" t="n">
        <f aca="false">D22/C22</f>
        <v>0.0247233675495711</v>
      </c>
      <c r="F22" s="90" t="n">
        <f aca="false">D22/D$19</f>
        <v>4.54602298951559</v>
      </c>
      <c r="G22" s="90" t="n">
        <f aca="false">(D22/C22)/(D$19/C$19)</f>
        <v>6.16994841934973</v>
      </c>
      <c r="H22" s="89" t="n">
        <f aca="false">(F22-F$20)/F$20</f>
        <v>-0.0238912474712943</v>
      </c>
      <c r="I22" s="89" t="n">
        <f aca="false">(G22-G$20)/G$20</f>
        <v>0.0366929232957765</v>
      </c>
    </row>
    <row r="23" customFormat="false" ht="13" hidden="false" customHeight="false" outlineLevel="0" collapsed="false">
      <c r="A23" s="96"/>
      <c r="B23" s="87" t="s">
        <v>426</v>
      </c>
      <c r="C23" s="88" t="n">
        <f aca="false">778.919004*8</f>
        <v>6231.352032</v>
      </c>
      <c r="D23" s="88" t="n">
        <f aca="false">8*19.419587</f>
        <v>155.356696</v>
      </c>
      <c r="E23" s="89" t="n">
        <f aca="false">D23/C23</f>
        <v>0.0249314587271259</v>
      </c>
      <c r="F23" s="90" t="n">
        <f aca="false">D23/D$19</f>
        <v>4.68718035546937</v>
      </c>
      <c r="G23" s="90" t="n">
        <f aca="false">(D23/C23)/(D$19/C$19)</f>
        <v>6.22187952580036</v>
      </c>
      <c r="H23" s="89" t="n">
        <f aca="false">(F23-F$20)/F$20</f>
        <v>0.00641764905411928</v>
      </c>
      <c r="I23" s="89" t="n">
        <f aca="false">(G23-G$20)/G$20</f>
        <v>0.0454185409018245</v>
      </c>
    </row>
    <row r="24" customFormat="false" ht="13" hidden="false" customHeight="false" outlineLevel="0" collapsed="false">
      <c r="A24" s="96"/>
      <c r="B24" s="87" t="s">
        <v>427</v>
      </c>
      <c r="C24" s="88" t="n">
        <f aca="false">16*403.732119</f>
        <v>6459.713904</v>
      </c>
      <c r="D24" s="90" t="n">
        <f aca="false">16*10.351762</f>
        <v>165.628192</v>
      </c>
      <c r="E24" s="89" t="n">
        <f aca="false">D24/C24</f>
        <v>0.0256401745435567</v>
      </c>
      <c r="F24" s="90" t="n">
        <f aca="false">D24/D$19</f>
        <v>4.99707594099651</v>
      </c>
      <c r="G24" s="90" t="n">
        <f aca="false">(D24/C24)/(D$19/C$19)</f>
        <v>6.39874620962035</v>
      </c>
      <c r="H24" s="89" t="n">
        <f aca="false">(F24-F$20)/F$20</f>
        <v>0.072957522279724</v>
      </c>
      <c r="I24" s="89" t="n">
        <f aca="false">(G24-G$20)/G$20</f>
        <v>0.0751362025451452</v>
      </c>
    </row>
    <row r="25" customFormat="false" ht="13" hidden="false" customHeight="false" outlineLevel="0" collapsed="false">
      <c r="A25" s="83"/>
      <c r="B25" s="83"/>
      <c r="C25" s="91"/>
      <c r="D25" s="92"/>
      <c r="E25" s="89"/>
      <c r="F25" s="92"/>
      <c r="G25" s="92"/>
      <c r="H25" s="93"/>
      <c r="I25" s="93"/>
    </row>
    <row r="26" customFormat="false" ht="13" hidden="false" customHeight="false" outlineLevel="0" collapsed="false">
      <c r="A26" s="83"/>
      <c r="B26" s="87" t="s">
        <v>432</v>
      </c>
      <c r="C26" s="88" t="n">
        <v>6220.765881</v>
      </c>
      <c r="D26" s="90" t="n">
        <v>149.510412</v>
      </c>
      <c r="E26" s="89" t="n">
        <f aca="false">D26/C26</f>
        <v>0.024034084365182</v>
      </c>
      <c r="F26" s="90" t="n">
        <f aca="false">D26/D$19</f>
        <v>4.51079537675371</v>
      </c>
      <c r="G26" s="90" t="n">
        <f aca="false">(D26/C26)/(D$19/C$19)</f>
        <v>5.99793133124559</v>
      </c>
      <c r="H26" s="89" t="n">
        <f aca="false">(F26-F$20)/F$20</f>
        <v>-0.0314552173911269</v>
      </c>
      <c r="I26" s="89" t="n">
        <f aca="false">(G26-G$20)/G$20</f>
        <v>0.00779010502192418</v>
      </c>
    </row>
  </sheetData>
  <mergeCells count="2">
    <mergeCell ref="A4:A13"/>
    <mergeCell ref="A15:A24"/>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sheetPr filterMode="false">
    <pageSetUpPr fitToPage="false"/>
  </sheetPr>
  <dimension ref="A1:O5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RowHeight="15.75" zeroHeight="false" outlineLevelRow="0" outlineLevelCol="0"/>
  <cols>
    <col collapsed="false" customWidth="true" hidden="false" outlineLevel="0" max="1" min="1" style="0" width="22.5"/>
    <col collapsed="false" customWidth="false" hidden="false" outlineLevel="0" max="2" min="2" style="0" width="11.5"/>
    <col collapsed="false" customWidth="true" hidden="false" outlineLevel="0" max="3" min="3" style="0" width="9"/>
    <col collapsed="false" customWidth="true" hidden="false" outlineLevel="0" max="4" min="4" style="0" width="11.99"/>
    <col collapsed="false" customWidth="true" hidden="false" outlineLevel="0" max="5" min="5" style="0" width="10.5"/>
    <col collapsed="false" customWidth="true" hidden="false" outlineLevel="0" max="10" min="6" style="0" width="12.66"/>
    <col collapsed="false" customWidth="true" hidden="false" outlineLevel="0" max="11" min="11" style="0" width="8.83"/>
    <col collapsed="false" customWidth="true" hidden="false" outlineLevel="0" max="12" min="12" style="0" width="15.83"/>
    <col collapsed="false" customWidth="true" hidden="false" outlineLevel="0" max="14" min="13" style="0" width="8.83"/>
    <col collapsed="false" customWidth="true" hidden="false" outlineLevel="0" max="1025" min="15" style="0" width="14.5"/>
  </cols>
  <sheetData>
    <row r="1" customFormat="false" ht="46" hidden="false" customHeight="true" outlineLevel="0" collapsed="false">
      <c r="A1" s="45" t="s">
        <v>433</v>
      </c>
      <c r="B1" s="45"/>
      <c r="C1" s="45"/>
      <c r="D1" s="45"/>
      <c r="E1" s="45"/>
      <c r="F1" s="45"/>
      <c r="G1" s="45"/>
      <c r="H1" s="45"/>
      <c r="I1" s="45"/>
      <c r="J1" s="45"/>
      <c r="K1" s="45"/>
      <c r="L1" s="45"/>
    </row>
    <row r="2" customFormat="false" ht="15.75" hidden="false" customHeight="true" outlineLevel="0" collapsed="false">
      <c r="A2" s="21"/>
      <c r="B2" s="21"/>
      <c r="C2" s="48"/>
      <c r="D2" s="20"/>
      <c r="E2" s="20"/>
      <c r="F2" s="20"/>
      <c r="G2" s="20"/>
      <c r="H2" s="20"/>
      <c r="I2" s="20"/>
      <c r="J2" s="20"/>
      <c r="K2" s="102"/>
      <c r="L2" s="103"/>
    </row>
    <row r="3" customFormat="false" ht="34" hidden="false" customHeight="true" outlineLevel="0" collapsed="false">
      <c r="A3" s="84" t="s">
        <v>434</v>
      </c>
      <c r="B3" s="84" t="s">
        <v>435</v>
      </c>
      <c r="C3" s="104" t="s">
        <v>436</v>
      </c>
      <c r="D3" s="105" t="s">
        <v>10</v>
      </c>
      <c r="E3" s="105" t="s">
        <v>437</v>
      </c>
      <c r="F3" s="105" t="s">
        <v>438</v>
      </c>
      <c r="G3" s="105" t="s">
        <v>439</v>
      </c>
      <c r="H3" s="105" t="s">
        <v>440</v>
      </c>
      <c r="I3" s="105" t="s">
        <v>413</v>
      </c>
      <c r="J3" s="105" t="s">
        <v>414</v>
      </c>
      <c r="K3" s="85" t="s">
        <v>441</v>
      </c>
      <c r="L3" s="106" t="s">
        <v>442</v>
      </c>
    </row>
    <row r="4" customFormat="false" ht="15.75" hidden="false" customHeight="true" outlineLevel="0" collapsed="false">
      <c r="A4" s="21" t="s">
        <v>443</v>
      </c>
      <c r="B4" s="107" t="n">
        <f aca="false">TRUE()</f>
        <v>1</v>
      </c>
      <c r="C4" s="108" t="n">
        <v>148</v>
      </c>
      <c r="D4" s="109" t="n">
        <v>13.989082</v>
      </c>
      <c r="E4" s="109" t="n">
        <v>12.518982</v>
      </c>
      <c r="F4" s="109" t="n">
        <v>33.145022</v>
      </c>
      <c r="G4" s="109" t="n">
        <v>6220.765881</v>
      </c>
      <c r="H4" s="109" t="n">
        <v>149.510412</v>
      </c>
      <c r="I4" s="109" t="n">
        <f aca="false">H4/F4</f>
        <v>4.51079537675371</v>
      </c>
      <c r="J4" s="109" t="n">
        <f aca="false">(H4/G4)/(F4/8271.651331)</f>
        <v>5.99793133124559</v>
      </c>
      <c r="K4" s="102" t="n">
        <v>0.947535771065183</v>
      </c>
      <c r="L4" s="103" t="n">
        <f aca="false">3031.042417/E4</f>
        <v>242.115726102969</v>
      </c>
      <c r="N4" s="102"/>
    </row>
    <row r="5" customFormat="false" ht="15.75" hidden="false" customHeight="true" outlineLevel="0" collapsed="false">
      <c r="A5" s="21" t="s">
        <v>444</v>
      </c>
      <c r="B5" s="107" t="n">
        <f aca="false">TRUE()</f>
        <v>1</v>
      </c>
      <c r="C5" s="108" t="n">
        <v>148</v>
      </c>
      <c r="D5" s="109" t="n">
        <v>18.590384</v>
      </c>
      <c r="E5" s="109" t="n">
        <v>12.518982</v>
      </c>
      <c r="F5" s="109" t="n">
        <v>33.145022</v>
      </c>
      <c r="G5" s="109" t="n">
        <v>6129.669962</v>
      </c>
      <c r="H5" s="109" t="n">
        <v>150.196327</v>
      </c>
      <c r="I5" s="109" t="n">
        <f aca="false">H5/F5</f>
        <v>4.53148973622645</v>
      </c>
      <c r="J5" s="109" t="n">
        <f aca="false">(H5/G5)/(F5/8271.651331)</f>
        <v>6.11499531629602</v>
      </c>
      <c r="K5" s="102" t="n">
        <v>0.943273905996758</v>
      </c>
      <c r="L5" s="103" t="n">
        <f aca="false">3031.042417/E5</f>
        <v>242.115726102969</v>
      </c>
      <c r="N5" s="102"/>
    </row>
    <row r="6" customFormat="false" ht="15.75" hidden="false" customHeight="true" outlineLevel="0" collapsed="false">
      <c r="A6" s="21" t="s">
        <v>443</v>
      </c>
      <c r="B6" s="107" t="n">
        <f aca="false">FALSE()</f>
        <v>0</v>
      </c>
      <c r="C6" s="108" t="n">
        <v>148</v>
      </c>
      <c r="D6" s="109" t="n">
        <v>9.856013</v>
      </c>
      <c r="E6" s="109" t="n">
        <v>1.235489</v>
      </c>
      <c r="F6" s="109" t="n">
        <v>3.184561</v>
      </c>
      <c r="G6" s="109" t="n">
        <v>6205.772543</v>
      </c>
      <c r="H6" s="109" t="n">
        <v>16.620537</v>
      </c>
      <c r="I6" s="109" t="n">
        <f aca="false">H6/F6</f>
        <v>5.21909833097874</v>
      </c>
      <c r="J6" s="109" t="n">
        <f aca="false">(H6/G6)/(F6/8271.651331)</f>
        <v>6.95651691339474</v>
      </c>
      <c r="K6" s="102" t="n">
        <v>0.963592233009709</v>
      </c>
      <c r="L6" s="103" t="n">
        <f aca="false">3031.042417/E6</f>
        <v>2453.31396475404</v>
      </c>
      <c r="M6" s="102"/>
      <c r="N6" s="102"/>
    </row>
    <row r="7" customFormat="false" ht="15.75" hidden="false" customHeight="true" outlineLevel="0" collapsed="false">
      <c r="A7" s="21" t="s">
        <v>445</v>
      </c>
      <c r="B7" s="107" t="n">
        <f aca="false">TRUE()</f>
        <v>1</v>
      </c>
      <c r="C7" s="108" t="n">
        <v>717</v>
      </c>
      <c r="D7" s="109" t="n">
        <v>89.926072</v>
      </c>
      <c r="E7" s="109" t="n">
        <v>82.756072</v>
      </c>
      <c r="F7" s="110" t="n">
        <v>212.284325</v>
      </c>
      <c r="G7" s="109" t="n">
        <f aca="false">8*804.515217</f>
        <v>6436.121736</v>
      </c>
      <c r="H7" s="109" t="n">
        <f aca="false">8*106.752649</f>
        <v>854.021192</v>
      </c>
      <c r="I7" s="109" t="n">
        <f aca="false">H7/F7</f>
        <v>4.02300637129001</v>
      </c>
      <c r="J7" s="109" t="n">
        <f aca="false">(H7/G7)/(F7/8271.651331)</f>
        <v>5.1703350823168</v>
      </c>
      <c r="K7" s="102" t="n">
        <v>0.900724443251945</v>
      </c>
      <c r="L7" s="103" t="n">
        <f aca="false">3031.042417/E7</f>
        <v>36.6262238376901</v>
      </c>
      <c r="M7" s="102"/>
      <c r="N7" s="102"/>
    </row>
    <row r="8" customFormat="false" ht="15.75" hidden="false" customHeight="true" outlineLevel="0" collapsed="false">
      <c r="A8" s="21" t="s">
        <v>446</v>
      </c>
      <c r="B8" s="107" t="n">
        <f aca="false">TRUE()</f>
        <v>1</v>
      </c>
      <c r="C8" s="108" t="n">
        <v>717</v>
      </c>
      <c r="D8" s="109" t="n">
        <v>111.436072</v>
      </c>
      <c r="E8" s="109" t="n">
        <v>82.756072</v>
      </c>
      <c r="F8" s="110" t="n">
        <v>212.284325</v>
      </c>
      <c r="G8" s="109" t="n">
        <v>6471.519549</v>
      </c>
      <c r="H8" s="109" t="n">
        <v>846.476471</v>
      </c>
      <c r="I8" s="109" t="n">
        <f aca="false">H8/F8</f>
        <v>3.98746573021819</v>
      </c>
      <c r="J8" s="109" t="n">
        <f aca="false">(H8/G8)/(F8/8271.651331)</f>
        <v>5.09662776492312</v>
      </c>
      <c r="K8" s="102" t="n">
        <v>0.883617823099091</v>
      </c>
      <c r="L8" s="103" t="n">
        <f aca="false">3031.042417/E8</f>
        <v>36.6262238376901</v>
      </c>
      <c r="M8" s="102"/>
      <c r="N8" s="102"/>
    </row>
    <row r="9" customFormat="false" ht="15.75" hidden="false" customHeight="true" outlineLevel="0" collapsed="false">
      <c r="A9" s="21" t="s">
        <v>447</v>
      </c>
      <c r="B9" s="107" t="n">
        <f aca="false">TRUE()</f>
        <v>1</v>
      </c>
      <c r="C9" s="108" t="n">
        <v>717</v>
      </c>
      <c r="D9" s="109" t="n">
        <v>89.926072</v>
      </c>
      <c r="E9" s="109" t="n">
        <v>82.756072</v>
      </c>
      <c r="F9" s="110" t="n">
        <v>212.284325</v>
      </c>
      <c r="G9" s="109" t="n">
        <f aca="false">802.562564*8</f>
        <v>6420.500512</v>
      </c>
      <c r="H9" s="109" t="n">
        <f aca="false">8*106.029715</f>
        <v>848.23772</v>
      </c>
      <c r="I9" s="109" t="n">
        <f aca="false">H9/F9</f>
        <v>3.99576238141935</v>
      </c>
      <c r="J9" s="109" t="n">
        <f aca="false">(H9/G9)/(F9/8271.651331)</f>
        <v>5.14781568179199</v>
      </c>
      <c r="K9" s="102" t="n">
        <v>0.894765100671141</v>
      </c>
      <c r="L9" s="103" t="n">
        <f aca="false">3031.042417/E9</f>
        <v>36.6262238376901</v>
      </c>
      <c r="M9" s="102"/>
      <c r="N9" s="102"/>
    </row>
    <row r="10" customFormat="false" ht="15.75" hidden="false" customHeight="true" outlineLevel="0" collapsed="false">
      <c r="A10" s="21" t="s">
        <v>448</v>
      </c>
      <c r="B10" s="107" t="n">
        <f aca="false">TRUE()</f>
        <v>1</v>
      </c>
      <c r="C10" s="108" t="n">
        <v>717</v>
      </c>
      <c r="D10" s="109" t="n">
        <v>89.926072</v>
      </c>
      <c r="E10" s="109" t="n">
        <v>82.756072</v>
      </c>
      <c r="F10" s="110" t="n">
        <v>212.284325</v>
      </c>
      <c r="G10" s="109" t="n">
        <f aca="false">8*804.100389</f>
        <v>6432.803112</v>
      </c>
      <c r="H10" s="109" t="n">
        <f aca="false">8*106.520991</f>
        <v>852.167928</v>
      </c>
      <c r="I10" s="109" t="n">
        <f aca="false">H10/F10</f>
        <v>4.01427626839617</v>
      </c>
      <c r="J10" s="109" t="n">
        <f aca="false">(H10/G10)/(F10/8271.651331)</f>
        <v>5.16177676517716</v>
      </c>
      <c r="K10" s="102" t="n">
        <v>0.899597315436242</v>
      </c>
      <c r="L10" s="103" t="n">
        <f aca="false">3031.042417/E10</f>
        <v>36.6262238376901</v>
      </c>
      <c r="M10" s="102"/>
      <c r="N10" s="102"/>
    </row>
    <row r="11" customFormat="false" ht="15.75" hidden="false" customHeight="true" outlineLevel="0" collapsed="false">
      <c r="A11" s="21" t="s">
        <v>445</v>
      </c>
      <c r="B11" s="107" t="n">
        <f aca="false">FALSE()</f>
        <v>0</v>
      </c>
      <c r="C11" s="108" t="n">
        <v>717</v>
      </c>
      <c r="D11" s="109" t="n">
        <v>48.187924</v>
      </c>
      <c r="E11" s="109" t="n">
        <v>5.448739</v>
      </c>
      <c r="F11" s="109" t="n">
        <v>13.962068</v>
      </c>
      <c r="G11" s="109" t="n">
        <v>6292.596713</v>
      </c>
      <c r="H11" s="109" t="n">
        <v>73.027899</v>
      </c>
      <c r="I11" s="109" t="n">
        <f aca="false">H11/F11</f>
        <v>5.23045003075476</v>
      </c>
      <c r="J11" s="109" t="n">
        <f aca="false">(H11/G11)/(F11/8271.651331)</f>
        <v>6.87545395515983</v>
      </c>
      <c r="K11" s="102" t="n">
        <v>0.921354166666667</v>
      </c>
      <c r="L11" s="103" t="n">
        <f aca="false">3031.042417/E11</f>
        <v>556.283282609059</v>
      </c>
      <c r="M11" s="102"/>
      <c r="N11" s="102"/>
    </row>
    <row r="12" customFormat="false" ht="15.75" hidden="false" customHeight="true" outlineLevel="0" collapsed="false">
      <c r="A12" s="21" t="s">
        <v>449</v>
      </c>
      <c r="B12" s="107" t="n">
        <f aca="false">FALSE()</f>
        <v>0</v>
      </c>
      <c r="C12" s="108" t="n">
        <v>232</v>
      </c>
      <c r="D12" s="109" t="n">
        <v>9.608301</v>
      </c>
      <c r="E12" s="109" t="n">
        <v>1.088548</v>
      </c>
      <c r="F12" s="109" t="n">
        <v>2.521744</v>
      </c>
      <c r="G12" s="109" t="n">
        <f aca="false">8*776.463105</f>
        <v>6211.70484</v>
      </c>
      <c r="H12" s="109" t="n">
        <f aca="false">8*1.646605</f>
        <v>13.17284</v>
      </c>
      <c r="I12" s="109" t="n">
        <f aca="false">H12/F12</f>
        <v>5.22370232664378</v>
      </c>
      <c r="J12" s="109" t="n">
        <f aca="false">(H12/G12)/(F12/8271.651331)</f>
        <v>6.9560040948325</v>
      </c>
      <c r="K12" s="102" t="n">
        <v>0.952879581151832</v>
      </c>
      <c r="L12" s="103" t="n">
        <f aca="false">3031.042417/E12</f>
        <v>2784.48209633383</v>
      </c>
      <c r="M12" s="102"/>
      <c r="N12" s="102"/>
      <c r="O12" s="111"/>
    </row>
    <row r="13" customFormat="false" ht="15.75" hidden="false" customHeight="true" outlineLevel="0" collapsed="false">
      <c r="A13" s="21" t="s">
        <v>450</v>
      </c>
      <c r="B13" s="107" t="n">
        <f aca="false">FALSE()</f>
        <v>0</v>
      </c>
      <c r="C13" s="108" t="n">
        <v>943</v>
      </c>
      <c r="D13" s="109" t="n">
        <v>43.494608</v>
      </c>
      <c r="E13" s="109" t="n">
        <v>5.057351</v>
      </c>
      <c r="F13" s="109" t="n">
        <v>12.104029</v>
      </c>
      <c r="G13" s="109" t="n">
        <v>6283.963234</v>
      </c>
      <c r="H13" s="109" t="n">
        <v>61.747184</v>
      </c>
      <c r="I13" s="109" t="n">
        <f aca="false">H13/F13</f>
        <v>5.10137442664752</v>
      </c>
      <c r="J13" s="109" t="n">
        <f aca="false">(H13/G13)/(F13/8271.651331)</f>
        <v>6.71499641146824</v>
      </c>
      <c r="K13" s="102" t="n">
        <v>0.911729141475212</v>
      </c>
      <c r="L13" s="103" t="n">
        <f aca="false">3031.042417/E13</f>
        <v>599.334002524246</v>
      </c>
      <c r="M13" s="102"/>
      <c r="N13" s="102"/>
      <c r="O13" s="111"/>
    </row>
    <row r="14" customFormat="false" ht="15.75" hidden="false" customHeight="true" outlineLevel="0" collapsed="false">
      <c r="A14" s="21" t="s">
        <v>451</v>
      </c>
      <c r="B14" s="107" t="n">
        <f aca="false">FALSE()</f>
        <v>0</v>
      </c>
      <c r="C14" s="108" t="n">
        <v>1810</v>
      </c>
      <c r="D14" s="109" t="n">
        <v>82.489203</v>
      </c>
      <c r="E14" s="109" t="n">
        <v>9.26118</v>
      </c>
      <c r="F14" s="109" t="n">
        <v>22.483766</v>
      </c>
      <c r="G14" s="109" t="n">
        <v>6384.134718</v>
      </c>
      <c r="H14" s="109" t="n">
        <v>113.941448</v>
      </c>
      <c r="I14" s="109" t="n">
        <f aca="false">H14/F14</f>
        <v>5.06772077240085</v>
      </c>
      <c r="J14" s="109" t="n">
        <f aca="false">(H14/G14)/(F14/8271.651331)</f>
        <v>6.56602987308167</v>
      </c>
      <c r="K14" s="102" t="n">
        <v>0.89763524457402</v>
      </c>
      <c r="L14" s="103" t="n">
        <f aca="false">3031.042417/E14</f>
        <v>327.284689100093</v>
      </c>
      <c r="M14" s="102"/>
      <c r="N14" s="102"/>
      <c r="O14" s="111"/>
    </row>
    <row r="15" customFormat="false" ht="15.75" hidden="false" customHeight="true" outlineLevel="0" collapsed="false">
      <c r="A15" s="21" t="s">
        <v>452</v>
      </c>
      <c r="B15" s="107" t="n">
        <f aca="false">FALSE()</f>
        <v>0</v>
      </c>
      <c r="C15" s="108" t="n">
        <v>3274</v>
      </c>
      <c r="D15" s="109" t="n">
        <v>138.556416</v>
      </c>
      <c r="E15" s="109" t="n">
        <v>17.0246</v>
      </c>
      <c r="F15" s="109" t="n">
        <v>41.500155</v>
      </c>
      <c r="G15" s="109" t="n">
        <v>6523.938577</v>
      </c>
      <c r="H15" s="109" t="n">
        <v>198.287206</v>
      </c>
      <c r="I15" s="109" t="n">
        <f aca="false">H15/F15</f>
        <v>4.77798711836137</v>
      </c>
      <c r="J15" s="109" t="n">
        <f aca="false">(H15/G15)/(F15/8271.651331)</f>
        <v>6.05797296228815</v>
      </c>
      <c r="K15" s="102" t="n">
        <v>0.861623982529283</v>
      </c>
      <c r="L15" s="103" t="n">
        <f aca="false">3031.042417/E15</f>
        <v>178.038979887927</v>
      </c>
      <c r="M15" s="102"/>
      <c r="N15" s="102"/>
      <c r="O15" s="111"/>
    </row>
    <row r="16" customFormat="false" ht="15.75" hidden="false" customHeight="true" outlineLevel="0" collapsed="false">
      <c r="A16" s="21" t="s">
        <v>453</v>
      </c>
      <c r="B16" s="107" t="n">
        <f aca="false">FALSE()</f>
        <v>0</v>
      </c>
      <c r="C16" s="108" t="n">
        <v>4722</v>
      </c>
      <c r="D16" s="109" t="n">
        <v>200.847907</v>
      </c>
      <c r="E16" s="109" t="n">
        <v>24.2632</v>
      </c>
      <c r="F16" s="109" t="n">
        <v>59.973893</v>
      </c>
      <c r="G16" s="109" t="n">
        <v>6652.848806</v>
      </c>
      <c r="H16" s="109" t="n">
        <v>273.408576</v>
      </c>
      <c r="I16" s="109" t="n">
        <f aca="false">H16/F16</f>
        <v>4.55879320690421</v>
      </c>
      <c r="J16" s="109" t="n">
        <f aca="false">(H16/G16)/(F16/8271.651331)</f>
        <v>5.66806025467385</v>
      </c>
      <c r="K16" s="102" t="n">
        <v>0.833166833166833</v>
      </c>
      <c r="L16" s="103" t="n">
        <f aca="false">3031.042417/E16</f>
        <v>124.923440312902</v>
      </c>
      <c r="M16" s="102"/>
      <c r="N16" s="102"/>
      <c r="O16" s="111"/>
    </row>
    <row r="17" customFormat="false" ht="15.75" hidden="false" customHeight="true" outlineLevel="0" collapsed="false">
      <c r="A17" s="21" t="s">
        <v>454</v>
      </c>
      <c r="B17" s="107" t="n">
        <f aca="false">FALSE()</f>
        <v>0</v>
      </c>
      <c r="C17" s="108" t="n">
        <v>6183</v>
      </c>
      <c r="D17" s="109" t="n">
        <v>271.460569</v>
      </c>
      <c r="E17" s="109" t="n">
        <v>31.6603</v>
      </c>
      <c r="F17" s="109" t="n">
        <v>78.436213</v>
      </c>
      <c r="G17" s="109" t="n">
        <v>6813.25475</v>
      </c>
      <c r="H17" s="109" t="n">
        <v>345.105613</v>
      </c>
      <c r="I17" s="109" t="n">
        <f aca="false">H17/F17</f>
        <v>4.39982502724858</v>
      </c>
      <c r="J17" s="109" t="n">
        <f aca="false">(H17/G17)/(F17/8271.651331)</f>
        <v>5.34162010349133</v>
      </c>
      <c r="K17" s="102" t="n">
        <v>0.823555506265942</v>
      </c>
      <c r="L17" s="103" t="n">
        <f aca="false">3031.042417/E17</f>
        <v>95.7363770084301</v>
      </c>
      <c r="M17" s="102"/>
      <c r="N17" s="102"/>
      <c r="O17" s="111"/>
    </row>
    <row r="18" customFormat="false" ht="15.75" hidden="false" customHeight="true" outlineLevel="0" collapsed="false">
      <c r="A18" s="21" t="s">
        <v>455</v>
      </c>
      <c r="B18" s="107" t="n">
        <f aca="false">FALSE()</f>
        <v>0</v>
      </c>
      <c r="C18" s="108" t="n">
        <v>8385</v>
      </c>
      <c r="D18" s="109" t="n">
        <v>344.890429</v>
      </c>
      <c r="E18" s="109" t="n">
        <v>41.3423</v>
      </c>
      <c r="F18" s="109" t="n">
        <v>101.983</v>
      </c>
      <c r="G18" s="109" t="n">
        <v>6937.247965</v>
      </c>
      <c r="H18" s="109" t="n">
        <v>422.900216</v>
      </c>
      <c r="I18" s="109" t="n">
        <f aca="false">H18/F18</f>
        <v>4.14677167763255</v>
      </c>
      <c r="J18" s="109" t="n">
        <f aca="false">(H18/G18)/(F18/8271.651331)</f>
        <v>4.94441738852308</v>
      </c>
      <c r="K18" s="102" t="n">
        <v>0.798654625875415</v>
      </c>
      <c r="L18" s="103" t="n">
        <f aca="false">3031.042417/E18</f>
        <v>73.3157665877322</v>
      </c>
      <c r="M18" s="102"/>
      <c r="N18" s="102"/>
      <c r="O18" s="111"/>
    </row>
    <row r="19" customFormat="false" ht="15.75" hidden="false" customHeight="true" outlineLevel="0" collapsed="false">
      <c r="A19" s="21" t="s">
        <v>456</v>
      </c>
      <c r="B19" s="107" t="n">
        <f aca="false">FALSE()</f>
        <v>0</v>
      </c>
      <c r="C19" s="108" t="n">
        <v>10321</v>
      </c>
      <c r="D19" s="109" t="n">
        <v>425.126167</v>
      </c>
      <c r="E19" s="109" t="n">
        <v>51.0785</v>
      </c>
      <c r="F19" s="109" t="n">
        <v>126.035</v>
      </c>
      <c r="G19" s="109" t="n">
        <v>7063.662014</v>
      </c>
      <c r="H19" s="109" t="n">
        <v>495.628584</v>
      </c>
      <c r="I19" s="109" t="n">
        <f aca="false">H19/F19</f>
        <v>3.93246783829889</v>
      </c>
      <c r="J19" s="109" t="n">
        <f aca="false">(H19/G19)/(F19/8271.651331)</f>
        <v>4.6049772432925</v>
      </c>
      <c r="K19" s="102" t="n">
        <v>0.781120250685468</v>
      </c>
      <c r="L19" s="103" t="n">
        <f aca="false">3031.042417/E19</f>
        <v>59.340865863328</v>
      </c>
      <c r="M19" s="102"/>
      <c r="N19" s="102"/>
      <c r="O19" s="111"/>
    </row>
    <row r="20" customFormat="false" ht="15.75" hidden="false" customHeight="true" outlineLevel="0" collapsed="false">
      <c r="A20" s="21" t="s">
        <v>457</v>
      </c>
      <c r="B20" s="107" t="n">
        <f aca="false">FALSE()</f>
        <v>0</v>
      </c>
      <c r="C20" s="108" t="n">
        <v>12253</v>
      </c>
      <c r="D20" s="109" t="n">
        <v>513.437893</v>
      </c>
      <c r="E20" s="109" t="n">
        <v>60.8773</v>
      </c>
      <c r="F20" s="109" t="n">
        <v>151.246934</v>
      </c>
      <c r="G20" s="109" t="n">
        <v>7182.259758</v>
      </c>
      <c r="H20" s="109" t="n">
        <v>565.6736</v>
      </c>
      <c r="I20" s="109" t="n">
        <f aca="false">H20/F20</f>
        <v>3.74006655896906</v>
      </c>
      <c r="J20" s="109" t="n">
        <f aca="false">(H20/G20)/(F20/8271.651331)</f>
        <v>4.30735277933469</v>
      </c>
      <c r="K20" s="102" t="n">
        <v>0.774640201896187</v>
      </c>
      <c r="L20" s="103" t="n">
        <f aca="false">3031.042417/E20</f>
        <v>49.7893700443351</v>
      </c>
      <c r="M20" s="102"/>
      <c r="N20" s="102"/>
      <c r="O20" s="111"/>
    </row>
    <row r="21" customFormat="false" ht="15.75" hidden="false" customHeight="true" outlineLevel="0" collapsed="false">
      <c r="A21" s="21" t="s">
        <v>458</v>
      </c>
      <c r="B21" s="107" t="n">
        <f aca="false">FALSE()</f>
        <v>0</v>
      </c>
      <c r="C21" s="108" t="n">
        <v>14480</v>
      </c>
      <c r="D21" s="109" t="n">
        <v>603.316892</v>
      </c>
      <c r="E21" s="109" t="n">
        <v>71.6459</v>
      </c>
      <c r="F21" s="109" t="n">
        <v>178.239</v>
      </c>
      <c r="G21" s="109" t="n">
        <v>7309.334305</v>
      </c>
      <c r="H21" s="109" t="n">
        <v>632.567275</v>
      </c>
      <c r="I21" s="109" t="n">
        <f aca="false">H21/F21</f>
        <v>3.54898352773523</v>
      </c>
      <c r="J21" s="109" t="n">
        <f aca="false">(H21/G21)/(F21/8271.651331)</f>
        <v>4.01622816742792</v>
      </c>
      <c r="K21" s="102" t="n">
        <v>0.769640560896455</v>
      </c>
      <c r="L21" s="103" t="n">
        <f aca="false">3031.042417/E21</f>
        <v>42.3058739858108</v>
      </c>
      <c r="M21" s="102"/>
      <c r="N21" s="102"/>
      <c r="O21" s="111"/>
    </row>
    <row r="22" customFormat="false" ht="15.75" hidden="false" customHeight="true" outlineLevel="0" collapsed="false">
      <c r="A22" s="21" t="s">
        <v>459</v>
      </c>
      <c r="B22" s="107" t="n">
        <f aca="false">FALSE()</f>
        <v>0</v>
      </c>
      <c r="C22" s="108" t="n">
        <v>16589</v>
      </c>
      <c r="D22" s="109" t="n">
        <v>706.102622</v>
      </c>
      <c r="E22" s="109" t="n">
        <v>83.3957</v>
      </c>
      <c r="F22" s="109" t="n">
        <v>207.699</v>
      </c>
      <c r="G22" s="109" t="n">
        <v>7410.487735</v>
      </c>
      <c r="H22" s="109" t="n">
        <v>706.063504</v>
      </c>
      <c r="I22" s="109" t="n">
        <f aca="false">H22/F22</f>
        <v>3.39945548124931</v>
      </c>
      <c r="J22" s="109" t="n">
        <f aca="false">(H22/G22)/(F22/8271.651331)</f>
        <v>3.79450198984117</v>
      </c>
      <c r="K22" s="102" t="n">
        <v>0.759296896457017</v>
      </c>
      <c r="L22" s="103" t="n">
        <f aca="false">3031.042417/E22</f>
        <v>36.3453081753616</v>
      </c>
      <c r="M22" s="102"/>
      <c r="N22" s="102"/>
      <c r="O22" s="111"/>
    </row>
    <row r="23" customFormat="false" ht="15.75" hidden="false" customHeight="true" outlineLevel="0" collapsed="false">
      <c r="A23" s="21" t="s">
        <v>460</v>
      </c>
      <c r="B23" s="107" t="n">
        <f aca="false">FALSE()</f>
        <v>0</v>
      </c>
      <c r="C23" s="108" t="n">
        <v>19886</v>
      </c>
      <c r="D23" s="109" t="n">
        <v>856.596195</v>
      </c>
      <c r="E23" s="109" t="n">
        <v>100.947</v>
      </c>
      <c r="F23" s="109" t="n">
        <v>253.572</v>
      </c>
      <c r="G23" s="109" t="n">
        <v>7565.694802</v>
      </c>
      <c r="H23" s="109" t="n">
        <v>800.730252</v>
      </c>
      <c r="I23" s="109" t="n">
        <f aca="false">H23/F23</f>
        <v>3.15780232833278</v>
      </c>
      <c r="J23" s="109" t="n">
        <f aca="false">(H23/G23)/(F23/8271.651331)</f>
        <v>3.45245750929364</v>
      </c>
      <c r="K23" s="102" t="n">
        <v>0.743996920263702</v>
      </c>
      <c r="L23" s="103" t="n">
        <f aca="false">3031.042417/E23</f>
        <v>30.0260772187385</v>
      </c>
      <c r="M23" s="102"/>
      <c r="N23" s="102"/>
      <c r="O23" s="111"/>
    </row>
    <row r="24" customFormat="false" ht="15.75" hidden="false" customHeight="true" outlineLevel="0" collapsed="false">
      <c r="A24" s="21" t="s">
        <v>449</v>
      </c>
      <c r="B24" s="107" t="n">
        <f aca="false">TRUE()</f>
        <v>1</v>
      </c>
      <c r="C24" s="108" t="n">
        <v>232</v>
      </c>
      <c r="D24" s="109" t="n">
        <v>15.421694</v>
      </c>
      <c r="E24" s="109" t="n">
        <v>13.888964</v>
      </c>
      <c r="F24" s="109" t="n">
        <v>35.416718</v>
      </c>
      <c r="G24" s="109" t="n">
        <v>6214.951714</v>
      </c>
      <c r="H24" s="109" t="n">
        <v>156.232628</v>
      </c>
      <c r="I24" s="109" t="n">
        <f aca="false">H24/F24</f>
        <v>4.41126780860948</v>
      </c>
      <c r="J24" s="109" t="n">
        <f aca="false">(H24/G24)/(F24/8271.651331)</f>
        <v>5.87107847648872</v>
      </c>
      <c r="K24" s="102" t="n">
        <v>0.941448382126348</v>
      </c>
      <c r="L24" s="103" t="n">
        <f aca="false">3031.042417/E24</f>
        <v>218.23387381521</v>
      </c>
      <c r="M24" s="102"/>
      <c r="N24" s="102"/>
      <c r="O24" s="111"/>
    </row>
    <row r="25" customFormat="false" ht="15.75" hidden="false" customHeight="true" outlineLevel="0" collapsed="false">
      <c r="A25" s="21" t="s">
        <v>450</v>
      </c>
      <c r="B25" s="107" t="n">
        <f aca="false">TRUE()</f>
        <v>1</v>
      </c>
      <c r="C25" s="108" t="n">
        <v>943</v>
      </c>
      <c r="D25" s="20" t="n">
        <v>82.442329</v>
      </c>
      <c r="E25" s="20" t="n">
        <v>76.442615</v>
      </c>
      <c r="F25" s="20" t="n">
        <v>195.12388</v>
      </c>
      <c r="G25" s="20" t="n">
        <v>6393.644761</v>
      </c>
      <c r="H25" s="20" t="n">
        <v>793.760805</v>
      </c>
      <c r="I25" s="109" t="n">
        <f aca="false">H25/F25</f>
        <v>4.06798391360401</v>
      </c>
      <c r="J25" s="109" t="n">
        <f aca="false">(H25/G25)/(F25/8271.651331)</f>
        <v>5.2628736520836</v>
      </c>
      <c r="K25" s="102" t="n">
        <v>0.903978462458869</v>
      </c>
      <c r="L25" s="103" t="n">
        <f aca="false">3031.042417/E25</f>
        <v>39.6512130962553</v>
      </c>
      <c r="M25" s="102"/>
      <c r="N25" s="102"/>
      <c r="O25" s="111"/>
    </row>
    <row r="26" customFormat="false" ht="15.75" hidden="false" customHeight="true" outlineLevel="0" collapsed="false">
      <c r="A26" s="21" t="s">
        <v>451</v>
      </c>
      <c r="B26" s="107" t="n">
        <f aca="false">TRUE()</f>
        <v>1</v>
      </c>
      <c r="C26" s="108" t="n">
        <v>1810</v>
      </c>
      <c r="D26" s="109" t="n">
        <v>135.775728</v>
      </c>
      <c r="E26" s="109" t="n">
        <v>123.80371</v>
      </c>
      <c r="F26" s="109" t="n">
        <v>313.54242</v>
      </c>
      <c r="G26" s="109" t="n">
        <v>6512.766113</v>
      </c>
      <c r="H26" s="109" t="n">
        <v>1187.187464</v>
      </c>
      <c r="I26" s="109" t="n">
        <f aca="false">H26/F26</f>
        <v>3.78636952537395</v>
      </c>
      <c r="J26" s="109" t="n">
        <f aca="false">(H26/G26)/(F26/8271.651331)</f>
        <v>4.80894415380602</v>
      </c>
      <c r="K26" s="102" t="n">
        <v>0.878095603762718</v>
      </c>
      <c r="L26" s="103" t="n">
        <f aca="false">3031.042417/E26</f>
        <v>24.4826460935621</v>
      </c>
      <c r="M26" s="102"/>
      <c r="N26" s="102"/>
      <c r="O26" s="111"/>
    </row>
    <row r="27" customFormat="false" ht="15.75" hidden="false" customHeight="true" outlineLevel="0" collapsed="false">
      <c r="A27" s="21" t="s">
        <v>452</v>
      </c>
      <c r="B27" s="107" t="n">
        <f aca="false">TRUE()</f>
        <v>1</v>
      </c>
      <c r="C27" s="108" t="n">
        <v>3274</v>
      </c>
      <c r="D27" s="20" t="n">
        <v>225.922777</v>
      </c>
      <c r="E27" s="20" t="n">
        <v>207.027644</v>
      </c>
      <c r="F27" s="20" t="n">
        <v>525.711503</v>
      </c>
      <c r="G27" s="20" t="n">
        <v>6719.519576</v>
      </c>
      <c r="H27" s="20" t="n">
        <v>1800.585577</v>
      </c>
      <c r="I27" s="109" t="n">
        <f aca="false">H27/F27</f>
        <v>3.42504504224249</v>
      </c>
      <c r="J27" s="109" t="n">
        <f aca="false">(H27/G27)/(F27/8271.651331)</f>
        <v>4.21619106276417</v>
      </c>
      <c r="K27" s="102" t="n">
        <v>0.847589616810878</v>
      </c>
      <c r="L27" s="103" t="n">
        <f aca="false">3031.042417/E27</f>
        <v>14.640761776722</v>
      </c>
      <c r="M27" s="102"/>
      <c r="N27" s="102"/>
      <c r="O27" s="111"/>
    </row>
    <row r="28" customFormat="false" ht="15.75" hidden="false" customHeight="true" outlineLevel="0" collapsed="false">
      <c r="A28" s="21" t="s">
        <v>453</v>
      </c>
      <c r="B28" s="107" t="n">
        <f aca="false">TRUE()</f>
        <v>1</v>
      </c>
      <c r="C28" s="108" t="n">
        <v>4722</v>
      </c>
      <c r="D28" s="109" t="n">
        <v>360.003405</v>
      </c>
      <c r="E28" s="109" t="n">
        <v>331.447415</v>
      </c>
      <c r="F28" s="109" t="n">
        <v>843.657655</v>
      </c>
      <c r="G28" s="109" t="n">
        <v>6978.612437</v>
      </c>
      <c r="H28" s="109" t="n">
        <v>2584.779132</v>
      </c>
      <c r="I28" s="109" t="n">
        <f aca="false">H28/F28</f>
        <v>3.06377725216042</v>
      </c>
      <c r="J28" s="109" t="n">
        <f aca="false">(H28/G28)/(F28/8271.651331)</f>
        <v>3.63145215678643</v>
      </c>
      <c r="K28" s="102" t="n">
        <v>0.826197757390418</v>
      </c>
      <c r="L28" s="103" t="n">
        <f aca="false">3031.042417/E28</f>
        <v>9.14486666610449</v>
      </c>
      <c r="M28" s="102"/>
      <c r="N28" s="102"/>
      <c r="O28" s="111"/>
    </row>
    <row r="29" customFormat="false" ht="15.75" hidden="false" customHeight="true" outlineLevel="0" collapsed="false">
      <c r="A29" s="21" t="s">
        <v>454</v>
      </c>
      <c r="B29" s="107" t="n">
        <f aca="false">TRUE()</f>
        <v>1</v>
      </c>
      <c r="C29" s="108" t="n">
        <v>6183</v>
      </c>
      <c r="D29" s="20" t="n">
        <v>494.399008</v>
      </c>
      <c r="E29" s="20" t="n">
        <v>455.545012</v>
      </c>
      <c r="F29" s="20" t="n">
        <v>1160.021819</v>
      </c>
      <c r="G29" s="20" t="n">
        <v>7168.564381</v>
      </c>
      <c r="H29" s="20" t="n">
        <v>3187.543279</v>
      </c>
      <c r="I29" s="109" t="n">
        <f aca="false">H29/F29</f>
        <v>2.74783045179946</v>
      </c>
      <c r="J29" s="109" t="n">
        <f aca="false">(H29/G29)/(F29/8271.651331)</f>
        <v>3.17066210275406</v>
      </c>
      <c r="K29" s="102" t="n">
        <v>0.797985821241635</v>
      </c>
      <c r="L29" s="103" t="n">
        <f aca="false">3031.042417/E29</f>
        <v>6.653661739578</v>
      </c>
      <c r="M29" s="102"/>
      <c r="N29" s="102"/>
      <c r="O29" s="111"/>
    </row>
    <row r="30" customFormat="false" ht="15.75" hidden="false" customHeight="true" outlineLevel="0" collapsed="false">
      <c r="A30" s="21" t="s">
        <v>455</v>
      </c>
      <c r="B30" s="107" t="n">
        <f aca="false">TRUE()</f>
        <v>1</v>
      </c>
      <c r="C30" s="108" t="n">
        <v>8385</v>
      </c>
      <c r="D30" s="109" t="n">
        <v>595.171192</v>
      </c>
      <c r="E30" s="109" t="n">
        <v>546.152709</v>
      </c>
      <c r="F30" s="109" t="n">
        <v>1391.234205</v>
      </c>
      <c r="G30" s="109" t="n">
        <v>7292.335213</v>
      </c>
      <c r="H30" s="109" t="n">
        <v>3531.447977</v>
      </c>
      <c r="I30" s="109" t="n">
        <f aca="false">H30/F30</f>
        <v>2.53835620509345</v>
      </c>
      <c r="J30" s="109" t="n">
        <f aca="false">(H30/G30)/(F30/8271.651331)</f>
        <v>2.87924195324746</v>
      </c>
      <c r="K30" s="102" t="n">
        <v>0.769257420025407</v>
      </c>
      <c r="L30" s="103" t="n">
        <f aca="false">3031.042417/E30</f>
        <v>5.54980753011334</v>
      </c>
      <c r="M30" s="102"/>
      <c r="N30" s="102"/>
      <c r="O30" s="111"/>
    </row>
    <row r="31" customFormat="false" ht="15.75" hidden="false" customHeight="true" outlineLevel="0" collapsed="false">
      <c r="A31" s="21" t="s">
        <v>456</v>
      </c>
      <c r="B31" s="107" t="n">
        <f aca="false">TRUE()</f>
        <v>1</v>
      </c>
      <c r="C31" s="108" t="n">
        <v>10321</v>
      </c>
      <c r="D31" s="20" t="n">
        <v>754.286912</v>
      </c>
      <c r="E31" s="20" t="n">
        <v>693.660181</v>
      </c>
      <c r="F31" s="20" t="n">
        <v>1775.379739</v>
      </c>
      <c r="G31" s="20" t="n">
        <v>7461.552255</v>
      </c>
      <c r="H31" s="20" t="n">
        <v>4060.100216</v>
      </c>
      <c r="I31" s="109" t="n">
        <f aca="false">H31/F31</f>
        <v>2.28689115168504</v>
      </c>
      <c r="J31" s="109" t="n">
        <f aca="false">(H31/G31)/(F31/8271.651331)</f>
        <v>2.53517841760229</v>
      </c>
      <c r="K31" s="102" t="n">
        <v>0.748869667780617</v>
      </c>
      <c r="L31" s="103" t="n">
        <f aca="false">3031.042417/E31</f>
        <v>4.36963588227072</v>
      </c>
      <c r="M31" s="102"/>
      <c r="N31" s="102"/>
      <c r="O31" s="111"/>
    </row>
    <row r="32" customFormat="false" ht="15.75" hidden="false" customHeight="true" outlineLevel="0" collapsed="false">
      <c r="A32" s="21" t="s">
        <v>457</v>
      </c>
      <c r="B32" s="107" t="n">
        <f aca="false">TRUE()</f>
        <v>1</v>
      </c>
      <c r="C32" s="108" t="n">
        <v>12253</v>
      </c>
      <c r="D32" s="109" t="n">
        <v>904.612359</v>
      </c>
      <c r="E32" s="109" t="n">
        <v>831.777516</v>
      </c>
      <c r="F32" s="109" t="n">
        <v>2129.853017</v>
      </c>
      <c r="G32" s="109" t="n">
        <v>7614.13213</v>
      </c>
      <c r="H32" s="109" t="n">
        <v>4503.40587</v>
      </c>
      <c r="I32" s="109" t="n">
        <f aca="false">H32/F32</f>
        <v>2.11442096428948</v>
      </c>
      <c r="J32" s="109" t="n">
        <f aca="false">(H32/G32)/(F32/8271.651331)</f>
        <v>2.29701201462594</v>
      </c>
      <c r="K32" s="102" t="n">
        <v>0.741306339718138</v>
      </c>
      <c r="L32" s="103" t="n">
        <f aca="false">3031.042417/E32</f>
        <v>3.6440542797745</v>
      </c>
      <c r="M32" s="102"/>
      <c r="N32" s="102"/>
      <c r="O32" s="111"/>
    </row>
    <row r="33" customFormat="false" ht="15.75" hidden="false" customHeight="true" outlineLevel="0" collapsed="false">
      <c r="A33" s="21" t="s">
        <v>458</v>
      </c>
      <c r="B33" s="107" t="n">
        <f aca="false">TRUE()</f>
        <v>1</v>
      </c>
      <c r="C33" s="108" t="n">
        <v>14480</v>
      </c>
      <c r="D33" s="20" t="n">
        <v>1059.998683</v>
      </c>
      <c r="E33" s="20" t="n">
        <v>974.763824</v>
      </c>
      <c r="F33" s="20" t="n">
        <v>2495.376278</v>
      </c>
      <c r="G33" s="20" t="n">
        <v>7723.106755</v>
      </c>
      <c r="H33" s="20" t="n">
        <v>4860.026576</v>
      </c>
      <c r="I33" s="109" t="n">
        <f aca="false">H33/F33</f>
        <v>1.94761271830925</v>
      </c>
      <c r="J33" s="109" t="n">
        <f aca="false">(H33/G33)/(F33/8271.651331)</f>
        <v>2.08594466511103</v>
      </c>
      <c r="K33" s="102" t="n">
        <v>0.727425015954052</v>
      </c>
      <c r="L33" s="103" t="n">
        <f aca="false">3031.042417/E33</f>
        <v>3.10951467665464</v>
      </c>
      <c r="M33" s="102"/>
      <c r="N33" s="102"/>
      <c r="O33" s="111"/>
    </row>
    <row r="34" customFormat="false" ht="15.75" hidden="false" customHeight="true" outlineLevel="0" collapsed="false">
      <c r="A34" s="21" t="s">
        <v>459</v>
      </c>
      <c r="B34" s="107" t="n">
        <f aca="false">TRUE()</f>
        <v>1</v>
      </c>
      <c r="C34" s="108" t="n">
        <v>16589</v>
      </c>
      <c r="D34" s="20" t="n">
        <v>1245.133218</v>
      </c>
      <c r="E34" s="20" t="n">
        <v>1144.416941</v>
      </c>
      <c r="F34" s="20" t="n">
        <v>2929.74207</v>
      </c>
      <c r="G34" s="110" t="n">
        <v>7836.450231</v>
      </c>
      <c r="H34" s="20" t="n">
        <v>5230.14371</v>
      </c>
      <c r="I34" s="109" t="n">
        <f aca="false">H34/F34</f>
        <v>1.78518913441414</v>
      </c>
      <c r="J34" s="109" t="n">
        <f aca="false">(H34/G34)/(F34/8271.651331)</f>
        <v>1.88433048695304</v>
      </c>
      <c r="K34" s="102" t="n">
        <v>0.707785166979905</v>
      </c>
      <c r="L34" s="103" t="n">
        <f aca="false">3031.042417/E34</f>
        <v>2.64854731558889</v>
      </c>
      <c r="M34" s="102"/>
      <c r="N34" s="102"/>
      <c r="O34" s="111"/>
    </row>
    <row r="35" customFormat="false" ht="15.75" hidden="false" customHeight="true" outlineLevel="0" collapsed="false">
      <c r="A35" s="21" t="s">
        <v>460</v>
      </c>
      <c r="B35" s="107" t="n">
        <f aca="false">TRUE()</f>
        <v>1</v>
      </c>
      <c r="C35" s="108" t="n">
        <v>19886</v>
      </c>
      <c r="D35" s="20" t="n">
        <v>1410.995784</v>
      </c>
      <c r="E35" s="20" t="n">
        <v>1290.532509</v>
      </c>
      <c r="F35" s="20" t="n">
        <v>3304.8819</v>
      </c>
      <c r="G35" s="20" t="n">
        <v>7931.929359</v>
      </c>
      <c r="H35" s="20" t="n">
        <v>5501.692339</v>
      </c>
      <c r="I35" s="109" t="n">
        <f aca="false">H35/F35</f>
        <v>1.66471677520458</v>
      </c>
      <c r="J35" s="109" t="n">
        <f aca="false">(H35/G35)/(F35/8271.651331)</f>
        <v>1.73601605689225</v>
      </c>
      <c r="K35" s="102" t="n">
        <v>0.685347715395954</v>
      </c>
      <c r="L35" s="103" t="n">
        <f aca="false">3031.042417/E35</f>
        <v>2.34867575660583</v>
      </c>
      <c r="M35" s="102"/>
      <c r="N35" s="102"/>
      <c r="O35" s="111"/>
    </row>
    <row r="52" customFormat="false" ht="13" hidden="false" customHeight="false" outlineLevel="0" collapsed="false"/>
    <row r="53" customFormat="false" ht="13" hidden="false" customHeight="false" outlineLevel="0" collapsed="false"/>
    <row r="54" customFormat="false" ht="13" hidden="false" customHeight="false" outlineLevel="0" collapsed="false"/>
    <row r="55" customFormat="false" ht="13" hidden="false" customHeight="false" outlineLevel="0" collapsed="false"/>
    <row r="56" customFormat="false" ht="13" hidden="false" customHeight="false" outlineLevel="0" collapsed="false"/>
    <row r="57" customFormat="false" ht="13" hidden="false" customHeight="false" outlineLevel="0" collapsed="false"/>
    <row r="58" customFormat="false" ht="13" hidden="false" customHeight="false" outlineLevel="0" collapsed="false"/>
    <row r="59" customFormat="false" ht="13" hidden="false" customHeight="false" outlineLevel="0" collapsed="false"/>
    <row r="60" customFormat="false" ht="13" hidden="false" customHeight="false" outlineLevel="0" collapsed="false"/>
    <row r="61" customFormat="false" ht="13" hidden="false" customHeight="false" outlineLevel="0" collapsed="false"/>
    <row r="62" customFormat="false" ht="13" hidden="false" customHeight="false" outlineLevel="0" collapsed="false"/>
    <row r="63" customFormat="false" ht="13" hidden="false" customHeight="false" outlineLevel="0" collapsed="false"/>
    <row r="64" customFormat="false" ht="13" hidden="false" customHeight="false" outlineLevel="0" collapsed="false"/>
    <row r="65" customFormat="false" ht="13" hidden="false" customHeight="false" outlineLevel="0" collapsed="false"/>
    <row r="66" customFormat="false" ht="13" hidden="false" customHeight="false" outlineLevel="0" collapsed="false"/>
    <row r="67" customFormat="false" ht="13" hidden="false" customHeight="false" outlineLevel="0" collapsed="false"/>
    <row r="68" customFormat="false" ht="13" hidden="false" customHeight="false" outlineLevel="0" collapsed="false"/>
    <row r="69" customFormat="false" ht="13" hidden="false" customHeight="false" outlineLevel="0" collapsed="false"/>
    <row r="70" customFormat="false" ht="13" hidden="false" customHeight="false" outlineLevel="0" collapsed="false"/>
    <row r="71" customFormat="false" ht="13" hidden="false" customHeight="false" outlineLevel="0" collapsed="false"/>
    <row r="72" customFormat="false" ht="13" hidden="false" customHeight="false" outlineLevel="0" collapsed="false"/>
    <row r="73" customFormat="false" ht="13" hidden="false" customHeight="false" outlineLevel="0" collapsed="false"/>
    <row r="74" customFormat="false" ht="13" hidden="false" customHeight="false" outlineLevel="0" collapsed="false"/>
    <row r="75" customFormat="false" ht="13" hidden="false" customHeight="false" outlineLevel="0" collapsed="false"/>
    <row r="76" customFormat="false" ht="13" hidden="false" customHeight="false" outlineLevel="0" collapsed="false"/>
    <row r="77" customFormat="false" ht="13" hidden="false" customHeight="false" outlineLevel="0" collapsed="false"/>
    <row r="78" customFormat="false" ht="13" hidden="false" customHeight="false" outlineLevel="0" collapsed="false"/>
    <row r="79" customFormat="false" ht="13" hidden="false" customHeight="false" outlineLevel="0" collapsed="false"/>
    <row r="80" customFormat="false" ht="13" hidden="false" customHeight="false" outlineLevel="0" collapsed="false"/>
    <row r="81" customFormat="false" ht="13" hidden="false" customHeight="false" outlineLevel="0" collapsed="false"/>
    <row r="82" customFormat="false" ht="13" hidden="false" customHeight="false" outlineLevel="0" collapsed="false"/>
    <row r="83" customFormat="false" ht="13" hidden="false" customHeight="false" outlineLevel="0" collapsed="false"/>
    <row r="84" customFormat="false" ht="13" hidden="false" customHeight="false" outlineLevel="0" collapsed="false"/>
    <row r="85" customFormat="false" ht="13" hidden="false" customHeight="false" outlineLevel="0" collapsed="false"/>
    <row r="86" customFormat="false" ht="13" hidden="false" customHeight="false" outlineLevel="0" collapsed="false"/>
    <row r="87" customFormat="false" ht="13" hidden="false" customHeight="false" outlineLevel="0" collapsed="false"/>
    <row r="88" customFormat="false" ht="13" hidden="false" customHeight="false" outlineLevel="0" collapsed="false"/>
    <row r="89" customFormat="false" ht="13" hidden="false" customHeight="false" outlineLevel="0" collapsed="false"/>
    <row r="90" customFormat="false" ht="13" hidden="false" customHeight="false" outlineLevel="0" collapsed="false"/>
    <row r="91" customFormat="false" ht="13" hidden="false" customHeight="false" outlineLevel="0" collapsed="false"/>
    <row r="92" customFormat="false" ht="13" hidden="false" customHeight="false" outlineLevel="0" collapsed="false"/>
    <row r="93" customFormat="false" ht="13" hidden="false" customHeight="false" outlineLevel="0" collapsed="false"/>
    <row r="94" customFormat="false" ht="13" hidden="false" customHeight="false" outlineLevel="0" collapsed="false"/>
    <row r="95" customFormat="false" ht="13" hidden="false" customHeight="false" outlineLevel="0" collapsed="false"/>
    <row r="96" customFormat="false" ht="13" hidden="false" customHeight="false" outlineLevel="0" collapsed="false"/>
    <row r="97" customFormat="false" ht="13" hidden="false" customHeight="false" outlineLevel="0" collapsed="false"/>
    <row r="98" customFormat="false" ht="13" hidden="false" customHeight="false" outlineLevel="0" collapsed="false"/>
    <row r="99" customFormat="false" ht="13" hidden="false" customHeight="false" outlineLevel="0" collapsed="false"/>
    <row r="100" customFormat="false" ht="13" hidden="false" customHeight="false" outlineLevel="0" collapsed="false"/>
    <row r="101" customFormat="false" ht="13" hidden="false" customHeight="false" outlineLevel="0" collapsed="false"/>
    <row r="102" customFormat="false" ht="13" hidden="false" customHeight="false" outlineLevel="0" collapsed="false"/>
    <row r="103" customFormat="false" ht="13" hidden="false" customHeight="false" outlineLevel="0" collapsed="false"/>
    <row r="104" customFormat="false" ht="13" hidden="false" customHeight="false" outlineLevel="0" collapsed="false"/>
    <row r="105" customFormat="false" ht="13" hidden="false" customHeight="false" outlineLevel="0" collapsed="false"/>
    <row r="106" customFormat="false" ht="13" hidden="false" customHeight="false" outlineLevel="0" collapsed="false"/>
    <row r="107" customFormat="false" ht="13" hidden="false" customHeight="false" outlineLevel="0" collapsed="false"/>
    <row r="108" customFormat="false" ht="13" hidden="false" customHeight="false" outlineLevel="0" collapsed="false"/>
    <row r="109" customFormat="false" ht="13" hidden="false" customHeight="false" outlineLevel="0" collapsed="false"/>
    <row r="110" customFormat="false" ht="13" hidden="false" customHeight="false" outlineLevel="0" collapsed="false"/>
    <row r="111" customFormat="false" ht="13" hidden="false" customHeight="false" outlineLevel="0" collapsed="false"/>
    <row r="112" customFormat="false" ht="13" hidden="false" customHeight="false" outlineLevel="0" collapsed="false"/>
    <row r="113" customFormat="false" ht="13" hidden="false" customHeight="false" outlineLevel="0" collapsed="false"/>
    <row r="114" customFormat="false" ht="13" hidden="false" customHeight="false" outlineLevel="0" collapsed="false"/>
    <row r="115" customFormat="false" ht="13" hidden="false" customHeight="false" outlineLevel="0" collapsed="false"/>
    <row r="116" customFormat="false" ht="13" hidden="false" customHeight="false" outlineLevel="0" collapsed="false"/>
    <row r="117" customFormat="false" ht="13" hidden="false" customHeight="false" outlineLevel="0" collapsed="false"/>
    <row r="118" customFormat="false" ht="13" hidden="false" customHeight="false" outlineLevel="0" collapsed="false"/>
    <row r="119" customFormat="false" ht="13" hidden="false" customHeight="false" outlineLevel="0" collapsed="false"/>
    <row r="120" customFormat="false" ht="13" hidden="false" customHeight="false" outlineLevel="0" collapsed="false"/>
    <row r="121" customFormat="false" ht="13" hidden="false" customHeight="false" outlineLevel="0" collapsed="false"/>
    <row r="122" customFormat="false" ht="13" hidden="false" customHeight="false" outlineLevel="0" collapsed="false"/>
    <row r="123" customFormat="false" ht="13" hidden="false" customHeight="false" outlineLevel="0" collapsed="false"/>
    <row r="124" customFormat="false" ht="13" hidden="false" customHeight="false" outlineLevel="0" collapsed="false"/>
    <row r="125" customFormat="false" ht="13" hidden="false" customHeight="false" outlineLevel="0" collapsed="false"/>
    <row r="126" customFormat="false" ht="13" hidden="false" customHeight="false" outlineLevel="0" collapsed="false"/>
    <row r="127" customFormat="false" ht="13" hidden="false" customHeight="false" outlineLevel="0" collapsed="false"/>
    <row r="128" customFormat="false" ht="13" hidden="false" customHeight="false" outlineLevel="0" collapsed="false"/>
    <row r="129" customFormat="false" ht="13" hidden="false" customHeight="false" outlineLevel="0" collapsed="false"/>
    <row r="130" customFormat="false" ht="13" hidden="false" customHeight="false" outlineLevel="0" collapsed="false"/>
    <row r="131" customFormat="false" ht="13" hidden="false" customHeight="false" outlineLevel="0" collapsed="false"/>
    <row r="132" customFormat="false" ht="13" hidden="false" customHeight="false" outlineLevel="0" collapsed="false"/>
    <row r="133" customFormat="false" ht="13" hidden="false" customHeight="false" outlineLevel="0" collapsed="false"/>
    <row r="134" customFormat="false" ht="13" hidden="false" customHeight="false" outlineLevel="0" collapsed="false"/>
    <row r="135" customFormat="false" ht="13" hidden="false" customHeight="false" outlineLevel="0" collapsed="false"/>
    <row r="136" customFormat="false" ht="13" hidden="false" customHeight="false" outlineLevel="0" collapsed="false"/>
    <row r="137" customFormat="false" ht="13" hidden="false" customHeight="false" outlineLevel="0" collapsed="false"/>
    <row r="138" customFormat="false" ht="13" hidden="false" customHeight="false" outlineLevel="0" collapsed="false"/>
    <row r="139" customFormat="false" ht="13" hidden="false" customHeight="false" outlineLevel="0" collapsed="false"/>
    <row r="140" customFormat="false" ht="13" hidden="false" customHeight="false" outlineLevel="0" collapsed="false"/>
    <row r="141" customFormat="false" ht="13" hidden="false" customHeight="false" outlineLevel="0" collapsed="false"/>
    <row r="142" customFormat="false" ht="13" hidden="false" customHeight="false" outlineLevel="0" collapsed="false"/>
    <row r="143" customFormat="false" ht="13" hidden="false" customHeight="false" outlineLevel="0" collapsed="false"/>
    <row r="144" customFormat="false" ht="13" hidden="false" customHeight="false" outlineLevel="0" collapsed="false"/>
    <row r="145" customFormat="false" ht="13" hidden="false" customHeight="false" outlineLevel="0" collapsed="false"/>
    <row r="146" customFormat="false" ht="13" hidden="false" customHeight="false" outlineLevel="0" collapsed="false"/>
    <row r="147" customFormat="false" ht="13" hidden="false" customHeight="false" outlineLevel="0" collapsed="false"/>
    <row r="148" customFormat="false" ht="13" hidden="false" customHeight="false" outlineLevel="0" collapsed="false"/>
    <row r="149" customFormat="false" ht="13" hidden="false" customHeight="false" outlineLevel="0" collapsed="false"/>
    <row r="150" customFormat="false" ht="13" hidden="false" customHeight="false" outlineLevel="0" collapsed="false"/>
    <row r="151" customFormat="false" ht="13" hidden="false" customHeight="false" outlineLevel="0" collapsed="false"/>
    <row r="152" customFormat="false" ht="13" hidden="false" customHeight="false" outlineLevel="0" collapsed="false"/>
    <row r="153" customFormat="false" ht="13" hidden="false" customHeight="false" outlineLevel="0" collapsed="false"/>
    <row r="154" customFormat="false" ht="13" hidden="false" customHeight="false" outlineLevel="0" collapsed="false"/>
    <row r="155" customFormat="false" ht="13" hidden="false" customHeight="false" outlineLevel="0" collapsed="false"/>
    <row r="156" customFormat="false" ht="13" hidden="false" customHeight="false" outlineLevel="0" collapsed="false"/>
    <row r="157" customFormat="false" ht="13" hidden="false" customHeight="false" outlineLevel="0" collapsed="false"/>
    <row r="158" customFormat="false" ht="13" hidden="false" customHeight="false" outlineLevel="0" collapsed="false"/>
    <row r="159" customFormat="false" ht="13" hidden="false" customHeight="false" outlineLevel="0" collapsed="false"/>
    <row r="160" customFormat="false" ht="13" hidden="false" customHeight="false" outlineLevel="0" collapsed="false"/>
    <row r="161" customFormat="false" ht="13" hidden="false" customHeight="false" outlineLevel="0" collapsed="false"/>
    <row r="162" customFormat="false" ht="13" hidden="false" customHeight="false" outlineLevel="0" collapsed="false"/>
    <row r="163" customFormat="false" ht="13" hidden="false" customHeight="false" outlineLevel="0" collapsed="false"/>
    <row r="164" customFormat="false" ht="13" hidden="false" customHeight="false" outlineLevel="0" collapsed="false"/>
    <row r="165" customFormat="false" ht="13" hidden="false" customHeight="false" outlineLevel="0" collapsed="false"/>
    <row r="166" customFormat="false" ht="13" hidden="false" customHeight="false" outlineLevel="0" collapsed="false"/>
    <row r="167" customFormat="false" ht="13" hidden="false" customHeight="false" outlineLevel="0" collapsed="false"/>
    <row r="168" customFormat="false" ht="13" hidden="false" customHeight="false" outlineLevel="0" collapsed="false"/>
    <row r="169" customFormat="false" ht="13" hidden="false" customHeight="false" outlineLevel="0" collapsed="false"/>
    <row r="170" customFormat="false" ht="13" hidden="false" customHeight="false" outlineLevel="0" collapsed="false"/>
    <row r="171" customFormat="false" ht="13" hidden="false" customHeight="false" outlineLevel="0" collapsed="false"/>
    <row r="172" customFormat="false" ht="13" hidden="false" customHeight="false" outlineLevel="0" collapsed="false"/>
    <row r="173" customFormat="false" ht="13" hidden="false" customHeight="false" outlineLevel="0" collapsed="false"/>
    <row r="174" customFormat="false" ht="13" hidden="false" customHeight="false" outlineLevel="0" collapsed="false"/>
    <row r="175" customFormat="false" ht="13" hidden="false" customHeight="false" outlineLevel="0" collapsed="false"/>
    <row r="176" customFormat="false" ht="13" hidden="false" customHeight="false" outlineLevel="0" collapsed="false"/>
    <row r="177" customFormat="false" ht="13" hidden="false" customHeight="false" outlineLevel="0" collapsed="false"/>
    <row r="178" customFormat="false" ht="13" hidden="false" customHeight="false" outlineLevel="0" collapsed="false"/>
    <row r="179" customFormat="false" ht="13" hidden="false" customHeight="false" outlineLevel="0" collapsed="false"/>
    <row r="180" customFormat="false" ht="13" hidden="false" customHeight="false" outlineLevel="0" collapsed="false"/>
    <row r="181" customFormat="false" ht="13" hidden="false" customHeight="false" outlineLevel="0" collapsed="false"/>
    <row r="182" customFormat="false" ht="13" hidden="false" customHeight="false" outlineLevel="0" collapsed="false"/>
    <row r="183" customFormat="false" ht="13" hidden="false" customHeight="false" outlineLevel="0" collapsed="false"/>
    <row r="184" customFormat="false" ht="13" hidden="false" customHeight="false" outlineLevel="0" collapsed="false"/>
    <row r="185" customFormat="false" ht="13" hidden="false" customHeight="false" outlineLevel="0" collapsed="false"/>
    <row r="186" customFormat="false" ht="13" hidden="false" customHeight="false" outlineLevel="0" collapsed="false"/>
    <row r="187" customFormat="false" ht="13" hidden="false" customHeight="false" outlineLevel="0" collapsed="false"/>
    <row r="188" customFormat="false" ht="13" hidden="false" customHeight="false" outlineLevel="0" collapsed="false"/>
    <row r="189" customFormat="false" ht="13" hidden="false" customHeight="false" outlineLevel="0" collapsed="false"/>
    <row r="190" customFormat="false" ht="13" hidden="false" customHeight="false" outlineLevel="0" collapsed="false"/>
    <row r="191" customFormat="false" ht="13" hidden="false" customHeight="false" outlineLevel="0" collapsed="false"/>
    <row r="192" customFormat="false" ht="13" hidden="false" customHeight="false" outlineLevel="0" collapsed="false"/>
    <row r="193" customFormat="false" ht="13" hidden="false" customHeight="false" outlineLevel="0" collapsed="false"/>
    <row r="194" customFormat="false" ht="13" hidden="false" customHeight="false" outlineLevel="0" collapsed="false"/>
    <row r="195" customFormat="false" ht="13" hidden="false" customHeight="false" outlineLevel="0" collapsed="false"/>
    <row r="196" customFormat="false" ht="13" hidden="false" customHeight="false" outlineLevel="0" collapsed="false"/>
    <row r="197" customFormat="false" ht="13" hidden="false" customHeight="false" outlineLevel="0" collapsed="false"/>
    <row r="198" customFormat="false" ht="13" hidden="false" customHeight="false" outlineLevel="0" collapsed="false"/>
    <row r="199" customFormat="false" ht="13" hidden="false" customHeight="false" outlineLevel="0" collapsed="false"/>
    <row r="200" customFormat="false" ht="13" hidden="false" customHeight="false" outlineLevel="0" collapsed="false"/>
    <row r="201" customFormat="false" ht="13" hidden="false" customHeight="false" outlineLevel="0" collapsed="false"/>
    <row r="202" customFormat="false" ht="13" hidden="false" customHeight="false" outlineLevel="0" collapsed="false"/>
    <row r="203" customFormat="false" ht="13" hidden="false" customHeight="false" outlineLevel="0" collapsed="false"/>
    <row r="204" customFormat="false" ht="13" hidden="false" customHeight="false" outlineLevel="0" collapsed="false"/>
    <row r="205" customFormat="false" ht="13" hidden="false" customHeight="false" outlineLevel="0" collapsed="false"/>
    <row r="206" customFormat="false" ht="13" hidden="false" customHeight="false" outlineLevel="0" collapsed="false"/>
    <row r="207" customFormat="false" ht="13" hidden="false" customHeight="false" outlineLevel="0" collapsed="false"/>
    <row r="208" customFormat="false" ht="13" hidden="false" customHeight="false" outlineLevel="0" collapsed="false"/>
    <row r="209" customFormat="false" ht="13" hidden="false" customHeight="false" outlineLevel="0" collapsed="false"/>
    <row r="210" customFormat="false" ht="13" hidden="false" customHeight="false" outlineLevel="0" collapsed="false"/>
    <row r="211" customFormat="false" ht="13" hidden="false" customHeight="false" outlineLevel="0" collapsed="false"/>
    <row r="212" customFormat="false" ht="13" hidden="false" customHeight="false" outlineLevel="0" collapsed="false"/>
    <row r="213" customFormat="false" ht="13" hidden="false" customHeight="false" outlineLevel="0" collapsed="false"/>
    <row r="214" customFormat="false" ht="13" hidden="false" customHeight="false" outlineLevel="0" collapsed="false"/>
    <row r="215" customFormat="false" ht="13" hidden="false" customHeight="false" outlineLevel="0" collapsed="false"/>
    <row r="216" customFormat="false" ht="13" hidden="false" customHeight="false" outlineLevel="0" collapsed="false"/>
    <row r="217" customFormat="false" ht="13" hidden="false" customHeight="false" outlineLevel="0" collapsed="false"/>
    <row r="218" customFormat="false" ht="13" hidden="false" customHeight="false" outlineLevel="0" collapsed="false"/>
    <row r="219" customFormat="false" ht="13" hidden="false" customHeight="false" outlineLevel="0" collapsed="false"/>
    <row r="220" customFormat="false" ht="13" hidden="false" customHeight="false" outlineLevel="0" collapsed="false"/>
    <row r="221" customFormat="false" ht="13" hidden="false" customHeight="false" outlineLevel="0" collapsed="false"/>
    <row r="222" customFormat="false" ht="13" hidden="false" customHeight="false" outlineLevel="0" collapsed="false"/>
    <row r="223" customFormat="false" ht="13" hidden="false" customHeight="false" outlineLevel="0" collapsed="false"/>
    <row r="224" customFormat="false" ht="13" hidden="false" customHeight="false" outlineLevel="0" collapsed="false"/>
    <row r="225" customFormat="false" ht="13" hidden="false" customHeight="false" outlineLevel="0" collapsed="false"/>
    <row r="226" customFormat="false" ht="13" hidden="false" customHeight="false" outlineLevel="0" collapsed="false"/>
    <row r="227" customFormat="false" ht="13" hidden="false" customHeight="false" outlineLevel="0" collapsed="false"/>
    <row r="228" customFormat="false" ht="13" hidden="false" customHeight="false" outlineLevel="0" collapsed="false"/>
    <row r="229" customFormat="false" ht="13" hidden="false" customHeight="false" outlineLevel="0" collapsed="false"/>
    <row r="230" customFormat="false" ht="13" hidden="false" customHeight="false" outlineLevel="0" collapsed="false"/>
    <row r="231" customFormat="false" ht="13" hidden="false" customHeight="false" outlineLevel="0" collapsed="false"/>
    <row r="232" customFormat="false" ht="13" hidden="false" customHeight="false" outlineLevel="0" collapsed="false"/>
    <row r="233" customFormat="false" ht="13" hidden="false" customHeight="false" outlineLevel="0" collapsed="false"/>
    <row r="234" customFormat="false" ht="13" hidden="false" customHeight="false" outlineLevel="0" collapsed="false"/>
    <row r="235" customFormat="false" ht="13" hidden="false" customHeight="false" outlineLevel="0" collapsed="false"/>
    <row r="236" customFormat="false" ht="13" hidden="false" customHeight="false" outlineLevel="0" collapsed="false"/>
    <row r="237" customFormat="false" ht="13" hidden="false" customHeight="false" outlineLevel="0" collapsed="false"/>
    <row r="238" customFormat="false" ht="13" hidden="false" customHeight="false" outlineLevel="0" collapsed="false"/>
    <row r="239" customFormat="false" ht="13" hidden="false" customHeight="false" outlineLevel="0" collapsed="false"/>
    <row r="240" customFormat="false" ht="13" hidden="false" customHeight="false" outlineLevel="0" collapsed="false"/>
    <row r="241" customFormat="false" ht="13" hidden="false" customHeight="false" outlineLevel="0" collapsed="false"/>
    <row r="242" customFormat="false" ht="13" hidden="false" customHeight="false" outlineLevel="0" collapsed="false"/>
    <row r="243" customFormat="false" ht="13" hidden="false" customHeight="false" outlineLevel="0" collapsed="false"/>
    <row r="244" customFormat="false" ht="13" hidden="false" customHeight="false" outlineLevel="0" collapsed="false"/>
    <row r="245" customFormat="false" ht="13" hidden="false" customHeight="false" outlineLevel="0" collapsed="false"/>
    <row r="246" customFormat="false" ht="13" hidden="false" customHeight="false" outlineLevel="0" collapsed="false"/>
    <row r="247" customFormat="false" ht="13" hidden="false" customHeight="false" outlineLevel="0" collapsed="false"/>
    <row r="248" customFormat="false" ht="13" hidden="false" customHeight="false" outlineLevel="0" collapsed="false"/>
    <row r="249" customFormat="false" ht="13" hidden="false" customHeight="false" outlineLevel="0" collapsed="false"/>
    <row r="250" customFormat="false" ht="13" hidden="false" customHeight="false" outlineLevel="0" collapsed="false"/>
    <row r="251" customFormat="false" ht="13" hidden="false" customHeight="false" outlineLevel="0" collapsed="false"/>
    <row r="252" customFormat="false" ht="13" hidden="false" customHeight="false" outlineLevel="0" collapsed="false"/>
    <row r="253" customFormat="false" ht="13" hidden="false" customHeight="false" outlineLevel="0" collapsed="false"/>
    <row r="254" customFormat="false" ht="13" hidden="false" customHeight="false" outlineLevel="0" collapsed="false"/>
    <row r="255" customFormat="false" ht="13" hidden="false" customHeight="false" outlineLevel="0" collapsed="false"/>
    <row r="256" customFormat="false" ht="13" hidden="false" customHeight="false" outlineLevel="0" collapsed="false"/>
    <row r="257" customFormat="false" ht="13" hidden="false" customHeight="false" outlineLevel="0" collapsed="false"/>
    <row r="258" customFormat="false" ht="13" hidden="false" customHeight="false" outlineLevel="0" collapsed="false"/>
    <row r="259" customFormat="false" ht="13" hidden="false" customHeight="false" outlineLevel="0" collapsed="false"/>
    <row r="260" customFormat="false" ht="13" hidden="false" customHeight="false" outlineLevel="0" collapsed="false"/>
    <row r="261" customFormat="false" ht="13" hidden="false" customHeight="false" outlineLevel="0" collapsed="false"/>
    <row r="262" customFormat="false" ht="13" hidden="false" customHeight="false" outlineLevel="0" collapsed="false"/>
    <row r="263" customFormat="false" ht="13" hidden="false" customHeight="false" outlineLevel="0" collapsed="false"/>
    <row r="264" customFormat="false" ht="13" hidden="false" customHeight="false" outlineLevel="0" collapsed="false"/>
    <row r="265" customFormat="false" ht="13" hidden="false" customHeight="false" outlineLevel="0" collapsed="false"/>
    <row r="266" customFormat="false" ht="13" hidden="false" customHeight="false" outlineLevel="0" collapsed="false"/>
    <row r="267" customFormat="false" ht="13" hidden="false" customHeight="false" outlineLevel="0" collapsed="false"/>
    <row r="268" customFormat="false" ht="13" hidden="false" customHeight="false" outlineLevel="0" collapsed="false"/>
    <row r="269" customFormat="false" ht="13" hidden="false" customHeight="false" outlineLevel="0" collapsed="false"/>
    <row r="270" customFormat="false" ht="13" hidden="false" customHeight="false" outlineLevel="0" collapsed="false"/>
    <row r="271" customFormat="false" ht="13" hidden="false" customHeight="false" outlineLevel="0" collapsed="false"/>
    <row r="272" customFormat="false" ht="13" hidden="false" customHeight="false" outlineLevel="0" collapsed="false"/>
    <row r="273" customFormat="false" ht="13" hidden="false" customHeight="false" outlineLevel="0" collapsed="false"/>
    <row r="274" customFormat="false" ht="13" hidden="false" customHeight="false" outlineLevel="0" collapsed="false"/>
    <row r="275" customFormat="false" ht="13" hidden="false" customHeight="false" outlineLevel="0" collapsed="false"/>
    <row r="276" customFormat="false" ht="13" hidden="false" customHeight="false" outlineLevel="0" collapsed="false"/>
    <row r="277" customFormat="false" ht="13" hidden="false" customHeight="false" outlineLevel="0" collapsed="false"/>
    <row r="278" customFormat="false" ht="13" hidden="false" customHeight="false" outlineLevel="0" collapsed="false"/>
    <row r="279" customFormat="false" ht="13" hidden="false" customHeight="false" outlineLevel="0" collapsed="false"/>
    <row r="280" customFormat="false" ht="13" hidden="false" customHeight="false" outlineLevel="0" collapsed="false"/>
    <row r="281" customFormat="false" ht="13" hidden="false" customHeight="false" outlineLevel="0" collapsed="false"/>
    <row r="282" customFormat="false" ht="13" hidden="false" customHeight="false" outlineLevel="0" collapsed="false"/>
    <row r="283" customFormat="false" ht="13" hidden="false" customHeight="false" outlineLevel="0" collapsed="false"/>
    <row r="284" customFormat="false" ht="13" hidden="false" customHeight="false" outlineLevel="0" collapsed="false"/>
    <row r="285" customFormat="false" ht="13" hidden="false" customHeight="false" outlineLevel="0" collapsed="false"/>
    <row r="286" customFormat="false" ht="13" hidden="false" customHeight="false" outlineLevel="0" collapsed="false"/>
    <row r="287" customFormat="false" ht="13" hidden="false" customHeight="false" outlineLevel="0" collapsed="false"/>
    <row r="288" customFormat="false" ht="13" hidden="false" customHeight="false" outlineLevel="0" collapsed="false"/>
    <row r="289" customFormat="false" ht="13" hidden="false" customHeight="false" outlineLevel="0" collapsed="false"/>
    <row r="290" customFormat="false" ht="13" hidden="false" customHeight="false" outlineLevel="0" collapsed="false"/>
    <row r="291" customFormat="false" ht="13" hidden="false" customHeight="false" outlineLevel="0" collapsed="false"/>
    <row r="292" customFormat="false" ht="13" hidden="false" customHeight="false" outlineLevel="0" collapsed="false"/>
    <row r="293" customFormat="false" ht="13" hidden="false" customHeight="false" outlineLevel="0" collapsed="false"/>
    <row r="294" customFormat="false" ht="13" hidden="false" customHeight="false" outlineLevel="0" collapsed="false"/>
    <row r="295" customFormat="false" ht="13" hidden="false" customHeight="false" outlineLevel="0" collapsed="false"/>
    <row r="296" customFormat="false" ht="13" hidden="false" customHeight="false" outlineLevel="0" collapsed="false"/>
    <row r="297" customFormat="false" ht="13" hidden="false" customHeight="false" outlineLevel="0" collapsed="false"/>
    <row r="298" customFormat="false" ht="13" hidden="false" customHeight="false" outlineLevel="0" collapsed="false"/>
    <row r="299" customFormat="false" ht="13" hidden="false" customHeight="false" outlineLevel="0" collapsed="false"/>
    <row r="300" customFormat="false" ht="13" hidden="false" customHeight="false" outlineLevel="0" collapsed="false"/>
    <row r="301" customFormat="false" ht="13" hidden="false" customHeight="false" outlineLevel="0" collapsed="false"/>
    <row r="302" customFormat="false" ht="13" hidden="false" customHeight="false" outlineLevel="0" collapsed="false"/>
    <row r="303" customFormat="false" ht="13" hidden="false" customHeight="false" outlineLevel="0" collapsed="false"/>
    <row r="304" customFormat="false" ht="13" hidden="false" customHeight="false" outlineLevel="0" collapsed="false"/>
    <row r="305" customFormat="false" ht="13" hidden="false" customHeight="false" outlineLevel="0" collapsed="false"/>
    <row r="306" customFormat="false" ht="13" hidden="false" customHeight="false" outlineLevel="0" collapsed="false"/>
    <row r="307" customFormat="false" ht="13" hidden="false" customHeight="false" outlineLevel="0" collapsed="false"/>
    <row r="308" customFormat="false" ht="13" hidden="false" customHeight="false" outlineLevel="0" collapsed="false"/>
    <row r="309" customFormat="false" ht="13" hidden="false" customHeight="false" outlineLevel="0" collapsed="false"/>
    <row r="310" customFormat="false" ht="13" hidden="false" customHeight="false" outlineLevel="0" collapsed="false"/>
    <row r="311" customFormat="false" ht="13" hidden="false" customHeight="false" outlineLevel="0" collapsed="false"/>
    <row r="312" customFormat="false" ht="13" hidden="false" customHeight="false" outlineLevel="0" collapsed="false"/>
    <row r="313" customFormat="false" ht="13" hidden="false" customHeight="false" outlineLevel="0" collapsed="false"/>
    <row r="314" customFormat="false" ht="13" hidden="false" customHeight="false" outlineLevel="0" collapsed="false"/>
    <row r="315" customFormat="false" ht="13" hidden="false" customHeight="false" outlineLevel="0" collapsed="false"/>
    <row r="316" customFormat="false" ht="13" hidden="false" customHeight="false" outlineLevel="0" collapsed="false"/>
    <row r="317" customFormat="false" ht="13" hidden="false" customHeight="false" outlineLevel="0" collapsed="false"/>
    <row r="318" customFormat="false" ht="13" hidden="false" customHeight="false" outlineLevel="0" collapsed="false"/>
    <row r="319" customFormat="false" ht="13" hidden="false" customHeight="false" outlineLevel="0" collapsed="false"/>
    <row r="320" customFormat="false" ht="13" hidden="false" customHeight="false" outlineLevel="0" collapsed="false"/>
    <row r="321" customFormat="false" ht="13" hidden="false" customHeight="false" outlineLevel="0" collapsed="false"/>
    <row r="322" customFormat="false" ht="13" hidden="false" customHeight="false" outlineLevel="0" collapsed="false"/>
    <row r="323" customFormat="false" ht="13" hidden="false" customHeight="false" outlineLevel="0" collapsed="false"/>
    <row r="324" customFormat="false" ht="13" hidden="false" customHeight="false" outlineLevel="0" collapsed="false"/>
    <row r="325" customFormat="false" ht="13" hidden="false" customHeight="false" outlineLevel="0" collapsed="false"/>
    <row r="326" customFormat="false" ht="13" hidden="false" customHeight="false" outlineLevel="0" collapsed="false"/>
    <row r="327" customFormat="false" ht="13" hidden="false" customHeight="false" outlineLevel="0" collapsed="false"/>
    <row r="328" customFormat="false" ht="13" hidden="false" customHeight="false" outlineLevel="0" collapsed="false"/>
    <row r="329" customFormat="false" ht="13" hidden="false" customHeight="false" outlineLevel="0" collapsed="false"/>
    <row r="330" customFormat="false" ht="13" hidden="false" customHeight="false" outlineLevel="0" collapsed="false"/>
    <row r="331" customFormat="false" ht="13" hidden="false" customHeight="false" outlineLevel="0" collapsed="false"/>
    <row r="332" customFormat="false" ht="13" hidden="false" customHeight="false" outlineLevel="0" collapsed="false"/>
    <row r="333" customFormat="false" ht="13" hidden="false" customHeight="false" outlineLevel="0" collapsed="false"/>
    <row r="334" customFormat="false" ht="13" hidden="false" customHeight="false" outlineLevel="0" collapsed="false"/>
    <row r="335" customFormat="false" ht="13" hidden="false" customHeight="false" outlineLevel="0" collapsed="false"/>
    <row r="336" customFormat="false" ht="13" hidden="false" customHeight="false" outlineLevel="0" collapsed="false"/>
    <row r="337" customFormat="false" ht="13" hidden="false" customHeight="false" outlineLevel="0" collapsed="false"/>
    <row r="338" customFormat="false" ht="13" hidden="false" customHeight="false" outlineLevel="0" collapsed="false"/>
    <row r="339" customFormat="false" ht="13" hidden="false" customHeight="false" outlineLevel="0" collapsed="false"/>
    <row r="340" customFormat="false" ht="13" hidden="false" customHeight="false" outlineLevel="0" collapsed="false"/>
    <row r="341" customFormat="false" ht="13" hidden="false" customHeight="false" outlineLevel="0" collapsed="false"/>
    <row r="342" customFormat="false" ht="13" hidden="false" customHeight="false" outlineLevel="0" collapsed="false"/>
    <row r="343" customFormat="false" ht="13" hidden="false" customHeight="false" outlineLevel="0" collapsed="false"/>
    <row r="344" customFormat="false" ht="13" hidden="false" customHeight="false" outlineLevel="0" collapsed="false"/>
    <row r="345" customFormat="false" ht="13" hidden="false" customHeight="false" outlineLevel="0" collapsed="false"/>
    <row r="346" customFormat="false" ht="13" hidden="false" customHeight="false" outlineLevel="0" collapsed="false"/>
    <row r="347" customFormat="false" ht="13" hidden="false" customHeight="false" outlineLevel="0" collapsed="false"/>
    <row r="348" customFormat="false" ht="13" hidden="false" customHeight="false" outlineLevel="0" collapsed="false"/>
    <row r="349" customFormat="false" ht="13" hidden="false" customHeight="false" outlineLevel="0" collapsed="false"/>
    <row r="350" customFormat="false" ht="13" hidden="false" customHeight="false" outlineLevel="0" collapsed="false"/>
    <row r="351" customFormat="false" ht="13" hidden="false" customHeight="false" outlineLevel="0" collapsed="false"/>
    <row r="352" customFormat="false" ht="13" hidden="false" customHeight="false" outlineLevel="0" collapsed="false"/>
    <row r="353" customFormat="false" ht="13" hidden="false" customHeight="false" outlineLevel="0" collapsed="false"/>
    <row r="354" customFormat="false" ht="13" hidden="false" customHeight="false" outlineLevel="0" collapsed="false"/>
    <row r="355" customFormat="false" ht="13" hidden="false" customHeight="false" outlineLevel="0" collapsed="false"/>
    <row r="356" customFormat="false" ht="13" hidden="false" customHeight="false" outlineLevel="0" collapsed="false"/>
    <row r="357" customFormat="false" ht="13" hidden="false" customHeight="false" outlineLevel="0" collapsed="false"/>
    <row r="358" customFormat="false" ht="13" hidden="false" customHeight="false" outlineLevel="0" collapsed="false"/>
    <row r="359" customFormat="false" ht="13" hidden="false" customHeight="false" outlineLevel="0" collapsed="false"/>
    <row r="360" customFormat="false" ht="13" hidden="false" customHeight="false" outlineLevel="0" collapsed="false"/>
    <row r="361" customFormat="false" ht="13" hidden="false" customHeight="false" outlineLevel="0" collapsed="false"/>
    <row r="362" customFormat="false" ht="13" hidden="false" customHeight="false" outlineLevel="0" collapsed="false"/>
    <row r="363" customFormat="false" ht="13" hidden="false" customHeight="false" outlineLevel="0" collapsed="false"/>
    <row r="364" customFormat="false" ht="13" hidden="false" customHeight="false" outlineLevel="0" collapsed="false"/>
    <row r="365" customFormat="false" ht="13" hidden="false" customHeight="false" outlineLevel="0" collapsed="false"/>
    <row r="366" customFormat="false" ht="13" hidden="false" customHeight="false" outlineLevel="0" collapsed="false"/>
    <row r="367" customFormat="false" ht="13" hidden="false" customHeight="false" outlineLevel="0" collapsed="false"/>
    <row r="368" customFormat="false" ht="13" hidden="false" customHeight="false" outlineLevel="0" collapsed="false"/>
    <row r="369" customFormat="false" ht="13" hidden="false" customHeight="false" outlineLevel="0" collapsed="false"/>
    <row r="370" customFormat="false" ht="13" hidden="false" customHeight="false" outlineLevel="0" collapsed="false"/>
    <row r="371" customFormat="false" ht="13" hidden="false" customHeight="false" outlineLevel="0" collapsed="false"/>
    <row r="372" customFormat="false" ht="13" hidden="false" customHeight="false" outlineLevel="0" collapsed="false"/>
    <row r="373" customFormat="false" ht="13" hidden="false" customHeight="false" outlineLevel="0" collapsed="false"/>
    <row r="374" customFormat="false" ht="13" hidden="false" customHeight="false" outlineLevel="0" collapsed="false"/>
    <row r="375" customFormat="false" ht="13" hidden="false" customHeight="false" outlineLevel="0" collapsed="false"/>
    <row r="376" customFormat="false" ht="13" hidden="false" customHeight="false" outlineLevel="0" collapsed="false"/>
    <row r="377" customFormat="false" ht="13" hidden="false" customHeight="false" outlineLevel="0" collapsed="false"/>
    <row r="378" customFormat="false" ht="13" hidden="false" customHeight="false" outlineLevel="0" collapsed="false"/>
    <row r="379" customFormat="false" ht="13" hidden="false" customHeight="false" outlineLevel="0" collapsed="false"/>
    <row r="380" customFormat="false" ht="13" hidden="false" customHeight="false" outlineLevel="0" collapsed="false"/>
    <row r="381" customFormat="false" ht="13" hidden="false" customHeight="false" outlineLevel="0" collapsed="false"/>
    <row r="382" customFormat="false" ht="13" hidden="false" customHeight="false" outlineLevel="0" collapsed="false"/>
    <row r="383" customFormat="false" ht="13" hidden="false" customHeight="false" outlineLevel="0" collapsed="false"/>
    <row r="384" customFormat="false" ht="13" hidden="false" customHeight="false" outlineLevel="0" collapsed="false"/>
    <row r="385" customFormat="false" ht="13" hidden="false" customHeight="false" outlineLevel="0" collapsed="false"/>
    <row r="386" customFormat="false" ht="13" hidden="false" customHeight="false" outlineLevel="0" collapsed="false"/>
    <row r="387" customFormat="false" ht="13" hidden="false" customHeight="false" outlineLevel="0" collapsed="false"/>
    <row r="388" customFormat="false" ht="13" hidden="false" customHeight="false" outlineLevel="0" collapsed="false"/>
    <row r="389" customFormat="false" ht="13" hidden="false" customHeight="false" outlineLevel="0" collapsed="false"/>
    <row r="390" customFormat="false" ht="13" hidden="false" customHeight="false" outlineLevel="0" collapsed="false"/>
    <row r="391" customFormat="false" ht="13" hidden="false" customHeight="false" outlineLevel="0" collapsed="false"/>
    <row r="392" customFormat="false" ht="13" hidden="false" customHeight="false" outlineLevel="0" collapsed="false"/>
    <row r="393" customFormat="false" ht="13" hidden="false" customHeight="false" outlineLevel="0" collapsed="false"/>
    <row r="394" customFormat="false" ht="13" hidden="false" customHeight="false" outlineLevel="0" collapsed="false"/>
    <row r="395" customFormat="false" ht="13" hidden="false" customHeight="false" outlineLevel="0" collapsed="false"/>
    <row r="396" customFormat="false" ht="13" hidden="false" customHeight="false" outlineLevel="0" collapsed="false"/>
    <row r="397" customFormat="false" ht="13" hidden="false" customHeight="false" outlineLevel="0" collapsed="false"/>
    <row r="398" customFormat="false" ht="13" hidden="false" customHeight="false" outlineLevel="0" collapsed="false"/>
    <row r="399" customFormat="false" ht="13" hidden="false" customHeight="false" outlineLevel="0" collapsed="false"/>
    <row r="400" customFormat="false" ht="13" hidden="false" customHeight="false" outlineLevel="0" collapsed="false"/>
    <row r="401" customFormat="false" ht="13" hidden="false" customHeight="false" outlineLevel="0" collapsed="false"/>
    <row r="402" customFormat="false" ht="13" hidden="false" customHeight="false" outlineLevel="0" collapsed="false"/>
    <row r="403" customFormat="false" ht="13" hidden="false" customHeight="false" outlineLevel="0" collapsed="false"/>
    <row r="404" customFormat="false" ht="13" hidden="false" customHeight="false" outlineLevel="0" collapsed="false"/>
    <row r="405" customFormat="false" ht="13" hidden="false" customHeight="false" outlineLevel="0" collapsed="false"/>
    <row r="406" customFormat="false" ht="13" hidden="false" customHeight="false" outlineLevel="0" collapsed="false"/>
    <row r="407" customFormat="false" ht="13" hidden="false" customHeight="false" outlineLevel="0" collapsed="false"/>
    <row r="408" customFormat="false" ht="13" hidden="false" customHeight="false" outlineLevel="0" collapsed="false"/>
    <row r="409" customFormat="false" ht="13" hidden="false" customHeight="false" outlineLevel="0" collapsed="false"/>
    <row r="410" customFormat="false" ht="13" hidden="false" customHeight="false" outlineLevel="0" collapsed="false"/>
    <row r="411" customFormat="false" ht="13" hidden="false" customHeight="false" outlineLevel="0" collapsed="false"/>
    <row r="412" customFormat="false" ht="13" hidden="false" customHeight="false" outlineLevel="0" collapsed="false"/>
    <row r="413" customFormat="false" ht="13" hidden="false" customHeight="false" outlineLevel="0" collapsed="false"/>
    <row r="414" customFormat="false" ht="13" hidden="false" customHeight="false" outlineLevel="0" collapsed="false"/>
    <row r="415" customFormat="false" ht="13" hidden="false" customHeight="false" outlineLevel="0" collapsed="false"/>
    <row r="416" customFormat="false" ht="13" hidden="false" customHeight="false" outlineLevel="0" collapsed="false"/>
    <row r="417" customFormat="false" ht="13" hidden="false" customHeight="false" outlineLevel="0" collapsed="false"/>
    <row r="418" customFormat="false" ht="13" hidden="false" customHeight="false" outlineLevel="0" collapsed="false"/>
    <row r="419" customFormat="false" ht="13" hidden="false" customHeight="false" outlineLevel="0" collapsed="false"/>
    <row r="420" customFormat="false" ht="13" hidden="false" customHeight="false" outlineLevel="0" collapsed="false"/>
    <row r="421" customFormat="false" ht="13" hidden="false" customHeight="false" outlineLevel="0" collapsed="false"/>
    <row r="422" customFormat="false" ht="13" hidden="false" customHeight="false" outlineLevel="0" collapsed="false"/>
    <row r="423" customFormat="false" ht="13" hidden="false" customHeight="false" outlineLevel="0" collapsed="false"/>
    <row r="424" customFormat="false" ht="13" hidden="false" customHeight="false" outlineLevel="0" collapsed="false"/>
    <row r="425" customFormat="false" ht="13" hidden="false" customHeight="false" outlineLevel="0" collapsed="false"/>
    <row r="426" customFormat="false" ht="13" hidden="false" customHeight="false" outlineLevel="0" collapsed="false"/>
    <row r="427" customFormat="false" ht="13" hidden="false" customHeight="false" outlineLevel="0" collapsed="false"/>
    <row r="428" customFormat="false" ht="13" hidden="false" customHeight="false" outlineLevel="0" collapsed="false"/>
    <row r="429" customFormat="false" ht="13" hidden="false" customHeight="false" outlineLevel="0" collapsed="false"/>
    <row r="430" customFormat="false" ht="13" hidden="false" customHeight="false" outlineLevel="0" collapsed="false"/>
    <row r="431" customFormat="false" ht="13" hidden="false" customHeight="false" outlineLevel="0" collapsed="false"/>
    <row r="432" customFormat="false" ht="13" hidden="false" customHeight="false" outlineLevel="0" collapsed="false"/>
    <row r="433" customFormat="false" ht="13" hidden="false" customHeight="false" outlineLevel="0" collapsed="false"/>
    <row r="434" customFormat="false" ht="13" hidden="false" customHeight="false" outlineLevel="0" collapsed="false"/>
    <row r="435" customFormat="false" ht="13" hidden="false" customHeight="false" outlineLevel="0" collapsed="false"/>
    <row r="436" customFormat="false" ht="13" hidden="false" customHeight="false" outlineLevel="0" collapsed="false"/>
    <row r="437" customFormat="false" ht="13" hidden="false" customHeight="false" outlineLevel="0" collapsed="false"/>
    <row r="438" customFormat="false" ht="13" hidden="false" customHeight="false" outlineLevel="0" collapsed="false"/>
    <row r="439" customFormat="false" ht="13" hidden="false" customHeight="false" outlineLevel="0" collapsed="false"/>
    <row r="440" customFormat="false" ht="13" hidden="false" customHeight="false" outlineLevel="0" collapsed="false"/>
    <row r="441" customFormat="false" ht="13" hidden="false" customHeight="false" outlineLevel="0" collapsed="false"/>
    <row r="442" customFormat="false" ht="13" hidden="false" customHeight="false" outlineLevel="0" collapsed="false"/>
    <row r="443" customFormat="false" ht="13" hidden="false" customHeight="false" outlineLevel="0" collapsed="false"/>
    <row r="444" customFormat="false" ht="13" hidden="false" customHeight="false" outlineLevel="0" collapsed="false"/>
    <row r="445" customFormat="false" ht="13" hidden="false" customHeight="false" outlineLevel="0" collapsed="false"/>
    <row r="446" customFormat="false" ht="13" hidden="false" customHeight="false" outlineLevel="0" collapsed="false"/>
    <row r="447" customFormat="false" ht="13" hidden="false" customHeight="false" outlineLevel="0" collapsed="false"/>
    <row r="448" customFormat="false" ht="13" hidden="false" customHeight="false" outlineLevel="0" collapsed="false"/>
    <row r="449" customFormat="false" ht="13" hidden="false" customHeight="false" outlineLevel="0" collapsed="false"/>
    <row r="450" customFormat="false" ht="13" hidden="false" customHeight="false" outlineLevel="0" collapsed="false"/>
    <row r="451" customFormat="false" ht="13" hidden="false" customHeight="false" outlineLevel="0" collapsed="false"/>
    <row r="452" customFormat="false" ht="13" hidden="false" customHeight="false" outlineLevel="0" collapsed="false"/>
    <row r="453" customFormat="false" ht="13" hidden="false" customHeight="false" outlineLevel="0" collapsed="false"/>
    <row r="454" customFormat="false" ht="13" hidden="false" customHeight="false" outlineLevel="0" collapsed="false"/>
    <row r="455" customFormat="false" ht="13" hidden="false" customHeight="false" outlineLevel="0" collapsed="false"/>
    <row r="456" customFormat="false" ht="13" hidden="false" customHeight="false" outlineLevel="0" collapsed="false"/>
    <row r="457" customFormat="false" ht="13" hidden="false" customHeight="false" outlineLevel="0" collapsed="false"/>
    <row r="458" customFormat="false" ht="13" hidden="false" customHeight="false" outlineLevel="0" collapsed="false"/>
    <row r="459" customFormat="false" ht="13" hidden="false" customHeight="false" outlineLevel="0" collapsed="false"/>
    <row r="460" customFormat="false" ht="13" hidden="false" customHeight="false" outlineLevel="0" collapsed="false"/>
    <row r="461" customFormat="false" ht="13" hidden="false" customHeight="false" outlineLevel="0" collapsed="false"/>
    <row r="462" customFormat="false" ht="13" hidden="false" customHeight="false" outlineLevel="0" collapsed="false"/>
    <row r="463" customFormat="false" ht="13" hidden="false" customHeight="false" outlineLevel="0" collapsed="false"/>
    <row r="464" customFormat="false" ht="13" hidden="false" customHeight="false" outlineLevel="0" collapsed="false"/>
    <row r="465" customFormat="false" ht="13" hidden="false" customHeight="false" outlineLevel="0" collapsed="false"/>
    <row r="466" customFormat="false" ht="13" hidden="false" customHeight="false" outlineLevel="0" collapsed="false"/>
    <row r="467" customFormat="false" ht="13" hidden="false" customHeight="false" outlineLevel="0" collapsed="false"/>
    <row r="468" customFormat="false" ht="13" hidden="false" customHeight="false" outlineLevel="0" collapsed="false"/>
    <row r="469" customFormat="false" ht="13" hidden="false" customHeight="false" outlineLevel="0" collapsed="false"/>
    <row r="470" customFormat="false" ht="13" hidden="false" customHeight="false" outlineLevel="0" collapsed="false"/>
    <row r="471" customFormat="false" ht="13" hidden="false" customHeight="false" outlineLevel="0" collapsed="false"/>
    <row r="472" customFormat="false" ht="13" hidden="false" customHeight="false" outlineLevel="0" collapsed="false"/>
    <row r="473" customFormat="false" ht="13" hidden="false" customHeight="false" outlineLevel="0" collapsed="false"/>
    <row r="474" customFormat="false" ht="13" hidden="false" customHeight="false" outlineLevel="0" collapsed="false"/>
    <row r="475" customFormat="false" ht="13" hidden="false" customHeight="false" outlineLevel="0" collapsed="false"/>
    <row r="476" customFormat="false" ht="13" hidden="false" customHeight="false" outlineLevel="0" collapsed="false"/>
    <row r="477" customFormat="false" ht="13" hidden="false" customHeight="false" outlineLevel="0" collapsed="false"/>
    <row r="478" customFormat="false" ht="13" hidden="false" customHeight="false" outlineLevel="0" collapsed="false"/>
    <row r="479" customFormat="false" ht="13" hidden="false" customHeight="false" outlineLevel="0" collapsed="false"/>
    <row r="480" customFormat="false" ht="13" hidden="false" customHeight="false" outlineLevel="0" collapsed="false"/>
    <row r="481" customFormat="false" ht="13" hidden="false" customHeight="false" outlineLevel="0" collapsed="false"/>
    <row r="482" customFormat="false" ht="13" hidden="false" customHeight="false" outlineLevel="0" collapsed="false"/>
    <row r="483" customFormat="false" ht="13" hidden="false" customHeight="false" outlineLevel="0" collapsed="false"/>
    <row r="484" customFormat="false" ht="13" hidden="false" customHeight="false" outlineLevel="0" collapsed="false"/>
    <row r="485" customFormat="false" ht="13" hidden="false" customHeight="false" outlineLevel="0" collapsed="false"/>
    <row r="486" customFormat="false" ht="13" hidden="false" customHeight="false" outlineLevel="0" collapsed="false"/>
    <row r="487" customFormat="false" ht="13" hidden="false" customHeight="false" outlineLevel="0" collapsed="false"/>
    <row r="488" customFormat="false" ht="13" hidden="false" customHeight="false" outlineLevel="0" collapsed="false"/>
    <row r="489" customFormat="false" ht="13" hidden="false" customHeight="false" outlineLevel="0" collapsed="false"/>
    <row r="490" customFormat="false" ht="13" hidden="false" customHeight="false" outlineLevel="0" collapsed="false"/>
    <row r="491" customFormat="false" ht="13" hidden="false" customHeight="false" outlineLevel="0" collapsed="false"/>
    <row r="492" customFormat="false" ht="13" hidden="false" customHeight="false" outlineLevel="0" collapsed="false"/>
    <row r="493" customFormat="false" ht="13" hidden="false" customHeight="false" outlineLevel="0" collapsed="false"/>
    <row r="494" customFormat="false" ht="13" hidden="false" customHeight="false" outlineLevel="0" collapsed="false"/>
    <row r="495" customFormat="false" ht="13" hidden="false" customHeight="false" outlineLevel="0" collapsed="false"/>
    <row r="496" customFormat="false" ht="13" hidden="false" customHeight="false" outlineLevel="0" collapsed="false"/>
    <row r="497" customFormat="false" ht="13" hidden="false" customHeight="false" outlineLevel="0" collapsed="false"/>
    <row r="498" customFormat="false" ht="13" hidden="false" customHeight="false" outlineLevel="0" collapsed="false"/>
    <row r="499" customFormat="false" ht="13" hidden="false" customHeight="false" outlineLevel="0" collapsed="false"/>
    <row r="500" customFormat="false" ht="13" hidden="false" customHeight="false" outlineLevel="0" collapsed="false"/>
    <row r="501" customFormat="false" ht="13" hidden="false" customHeight="false" outlineLevel="0" collapsed="false"/>
    <row r="502" customFormat="false" ht="13" hidden="false" customHeight="false" outlineLevel="0" collapsed="false"/>
    <row r="503" customFormat="false" ht="13" hidden="false" customHeight="false" outlineLevel="0" collapsed="false"/>
    <row r="504" customFormat="false" ht="13" hidden="false" customHeight="false" outlineLevel="0" collapsed="false"/>
    <row r="505" customFormat="false" ht="13" hidden="false" customHeight="false" outlineLevel="0" collapsed="false"/>
    <row r="506" customFormat="false" ht="13" hidden="false" customHeight="false" outlineLevel="0" collapsed="false"/>
    <row r="507" customFormat="false" ht="13" hidden="false" customHeight="false" outlineLevel="0" collapsed="false"/>
    <row r="508" customFormat="false" ht="13" hidden="false" customHeight="false" outlineLevel="0" collapsed="false"/>
    <row r="509" customFormat="false" ht="13" hidden="false" customHeight="false" outlineLevel="0" collapsed="false"/>
    <row r="510" customFormat="false" ht="13" hidden="false" customHeight="false" outlineLevel="0" collapsed="false"/>
    <row r="511" customFormat="false" ht="13" hidden="false" customHeight="false" outlineLevel="0" collapsed="false"/>
    <row r="512" customFormat="false" ht="13" hidden="false" customHeight="false" outlineLevel="0" collapsed="false"/>
    <row r="513" customFormat="false" ht="13" hidden="false" customHeight="false" outlineLevel="0" collapsed="false"/>
    <row r="514" customFormat="false" ht="13" hidden="false" customHeight="false" outlineLevel="0" collapsed="false"/>
    <row r="515" customFormat="false" ht="13" hidden="false" customHeight="false" outlineLevel="0" collapsed="false"/>
    <row r="516" customFormat="false" ht="13" hidden="false" customHeight="false" outlineLevel="0" collapsed="false"/>
    <row r="517" customFormat="false" ht="13" hidden="false" customHeight="false" outlineLevel="0" collapsed="false"/>
    <row r="518" customFormat="false" ht="13" hidden="false" customHeight="false" outlineLevel="0" collapsed="false"/>
    <row r="519" customFormat="false" ht="13" hidden="false" customHeight="false" outlineLevel="0" collapsed="false"/>
    <row r="520" customFormat="false" ht="13" hidden="false" customHeight="false" outlineLevel="0" collapsed="false"/>
    <row r="521" customFormat="false" ht="13" hidden="false" customHeight="false" outlineLevel="0" collapsed="false"/>
    <row r="522" customFormat="false" ht="13" hidden="false" customHeight="false" outlineLevel="0" collapsed="false"/>
    <row r="523" customFormat="false" ht="13" hidden="false" customHeight="false" outlineLevel="0" collapsed="false"/>
    <row r="524" customFormat="false" ht="13" hidden="false" customHeight="false" outlineLevel="0" collapsed="false"/>
    <row r="525" customFormat="false" ht="13" hidden="false" customHeight="false" outlineLevel="0" collapsed="false"/>
    <row r="526" customFormat="false" ht="13" hidden="false" customHeight="false" outlineLevel="0" collapsed="false"/>
    <row r="527" customFormat="false" ht="13" hidden="false" customHeight="false" outlineLevel="0" collapsed="false"/>
    <row r="528" customFormat="false" ht="13" hidden="false" customHeight="false" outlineLevel="0" collapsed="false"/>
    <row r="529" customFormat="false" ht="13" hidden="false" customHeight="false" outlineLevel="0" collapsed="false"/>
    <row r="530" customFormat="false" ht="13" hidden="false" customHeight="false" outlineLevel="0" collapsed="false"/>
    <row r="531" customFormat="false" ht="13" hidden="false" customHeight="false" outlineLevel="0" collapsed="false"/>
    <row r="532" customFormat="false" ht="13" hidden="false" customHeight="false" outlineLevel="0" collapsed="false"/>
    <row r="533" customFormat="false" ht="13" hidden="false" customHeight="false" outlineLevel="0" collapsed="false"/>
    <row r="534" customFormat="false" ht="13" hidden="false" customHeight="false" outlineLevel="0" collapsed="false"/>
    <row r="535" customFormat="false" ht="13" hidden="false" customHeight="false" outlineLevel="0" collapsed="false"/>
    <row r="536" customFormat="false" ht="13" hidden="false" customHeight="false" outlineLevel="0" collapsed="false"/>
    <row r="537" customFormat="false" ht="13" hidden="false" customHeight="false" outlineLevel="0" collapsed="false"/>
    <row r="538" customFormat="false" ht="13" hidden="false" customHeight="false" outlineLevel="0" collapsed="false"/>
    <row r="539" customFormat="false" ht="13" hidden="false" customHeight="false" outlineLevel="0" collapsed="false"/>
    <row r="540" customFormat="false" ht="13" hidden="false" customHeight="false" outlineLevel="0" collapsed="false"/>
    <row r="541" customFormat="false" ht="13" hidden="false" customHeight="false" outlineLevel="0" collapsed="false"/>
    <row r="542" customFormat="false" ht="13" hidden="false" customHeight="false" outlineLevel="0" collapsed="false"/>
    <row r="543" customFormat="false" ht="13" hidden="false" customHeight="false" outlineLevel="0" collapsed="false"/>
    <row r="544" customFormat="false" ht="13" hidden="false" customHeight="false" outlineLevel="0" collapsed="false"/>
    <row r="545" customFormat="false" ht="13" hidden="false" customHeight="false" outlineLevel="0" collapsed="false"/>
    <row r="546" customFormat="false" ht="13" hidden="false" customHeight="false" outlineLevel="0" collapsed="false"/>
    <row r="547" customFormat="false" ht="13" hidden="false" customHeight="false" outlineLevel="0" collapsed="false"/>
    <row r="548" customFormat="false" ht="13" hidden="false" customHeight="false" outlineLevel="0" collapsed="false"/>
    <row r="549" customFormat="false" ht="13" hidden="false" customHeight="false" outlineLevel="0" collapsed="false"/>
    <row r="550" customFormat="false" ht="13" hidden="false" customHeight="false" outlineLevel="0" collapsed="false"/>
    <row r="551" customFormat="false" ht="13" hidden="false" customHeight="false" outlineLevel="0" collapsed="false"/>
    <row r="552" customFormat="false" ht="13" hidden="false" customHeight="false" outlineLevel="0" collapsed="false"/>
    <row r="553" customFormat="false" ht="13" hidden="false" customHeight="false" outlineLevel="0" collapsed="false"/>
    <row r="554" customFormat="false" ht="13" hidden="false" customHeight="false" outlineLevel="0" collapsed="false"/>
    <row r="555" customFormat="false" ht="13" hidden="false" customHeight="false" outlineLevel="0" collapsed="false"/>
    <row r="556" customFormat="false" ht="13" hidden="false" customHeight="false" outlineLevel="0" collapsed="false"/>
    <row r="557" customFormat="false" ht="13" hidden="false" customHeight="false" outlineLevel="0" collapsed="false"/>
    <row r="558" customFormat="false" ht="13" hidden="false" customHeight="false" outlineLevel="0" collapsed="false"/>
    <row r="559" customFormat="false" ht="13" hidden="false" customHeight="false" outlineLevel="0" collapsed="false"/>
    <row r="560" customFormat="false" ht="13" hidden="false" customHeight="false" outlineLevel="0" collapsed="false"/>
    <row r="561" customFormat="false" ht="13" hidden="false" customHeight="false" outlineLevel="0" collapsed="false"/>
    <row r="562" customFormat="false" ht="13" hidden="false" customHeight="false" outlineLevel="0" collapsed="false"/>
    <row r="563" customFormat="false" ht="13" hidden="false" customHeight="false" outlineLevel="0" collapsed="false"/>
    <row r="564" customFormat="false" ht="13" hidden="false" customHeight="false" outlineLevel="0" collapsed="false"/>
    <row r="565" customFormat="false" ht="13" hidden="false" customHeight="false" outlineLevel="0" collapsed="false"/>
    <row r="566" customFormat="false" ht="13" hidden="false" customHeight="false" outlineLevel="0" collapsed="false"/>
    <row r="567" customFormat="false" ht="13" hidden="false" customHeight="false" outlineLevel="0" collapsed="false"/>
    <row r="568" customFormat="false" ht="13" hidden="false" customHeight="false" outlineLevel="0" collapsed="false"/>
    <row r="569" customFormat="false" ht="13" hidden="false" customHeight="false" outlineLevel="0" collapsed="false"/>
    <row r="570" customFormat="false" ht="13" hidden="false" customHeight="false" outlineLevel="0" collapsed="false"/>
    <row r="571" customFormat="false" ht="13" hidden="false" customHeight="false" outlineLevel="0" collapsed="false"/>
    <row r="572" customFormat="false" ht="13" hidden="false" customHeight="false" outlineLevel="0" collapsed="false"/>
    <row r="573" customFormat="false" ht="13" hidden="false" customHeight="false" outlineLevel="0" collapsed="false"/>
    <row r="574" customFormat="false" ht="13" hidden="false" customHeight="false" outlineLevel="0" collapsed="false"/>
    <row r="575" customFormat="false" ht="13" hidden="false" customHeight="false" outlineLevel="0" collapsed="false"/>
    <row r="576" customFormat="false" ht="13" hidden="false" customHeight="false" outlineLevel="0" collapsed="false"/>
    <row r="577" customFormat="false" ht="13" hidden="false" customHeight="false" outlineLevel="0" collapsed="false"/>
    <row r="578" customFormat="false" ht="13" hidden="false" customHeight="false" outlineLevel="0" collapsed="false"/>
    <row r="579" customFormat="false" ht="13" hidden="false" customHeight="false" outlineLevel="0" collapsed="false"/>
    <row r="580" customFormat="false" ht="13" hidden="false" customHeight="false" outlineLevel="0" collapsed="false"/>
    <row r="581" customFormat="false" ht="13" hidden="false" customHeight="false" outlineLevel="0" collapsed="false"/>
    <row r="582" customFormat="false" ht="13" hidden="false" customHeight="false" outlineLevel="0" collapsed="false"/>
    <row r="583" customFormat="false" ht="13" hidden="false" customHeight="false" outlineLevel="0" collapsed="false"/>
    <row r="584" customFormat="false" ht="13" hidden="false" customHeight="false" outlineLevel="0" collapsed="false"/>
    <row r="585" customFormat="false" ht="13" hidden="false" customHeight="false" outlineLevel="0" collapsed="false"/>
    <row r="586" customFormat="false" ht="13" hidden="false" customHeight="false" outlineLevel="0" collapsed="false"/>
    <row r="587" customFormat="false" ht="13" hidden="false" customHeight="false" outlineLevel="0" collapsed="false"/>
    <row r="588" customFormat="false" ht="13" hidden="false" customHeight="false" outlineLevel="0" collapsed="false"/>
    <row r="589" customFormat="false" ht="13" hidden="false" customHeight="false" outlineLevel="0" collapsed="false"/>
    <row r="590" customFormat="false" ht="13" hidden="false" customHeight="false" outlineLevel="0" collapsed="false"/>
    <row r="591" customFormat="false" ht="13" hidden="false" customHeight="false" outlineLevel="0" collapsed="false"/>
    <row r="592" customFormat="false" ht="13" hidden="false" customHeight="false" outlineLevel="0" collapsed="false"/>
    <row r="593" customFormat="false" ht="13" hidden="false" customHeight="false" outlineLevel="0" collapsed="false"/>
    <row r="594" customFormat="false" ht="13" hidden="false" customHeight="false" outlineLevel="0" collapsed="false"/>
    <row r="595" customFormat="false" ht="13" hidden="false" customHeight="false" outlineLevel="0" collapsed="false"/>
    <row r="596" customFormat="false" ht="13" hidden="false" customHeight="false" outlineLevel="0" collapsed="false"/>
    <row r="597" customFormat="false" ht="13" hidden="false" customHeight="false" outlineLevel="0" collapsed="false"/>
    <row r="598" customFormat="false" ht="13" hidden="false" customHeight="false" outlineLevel="0" collapsed="false"/>
    <row r="599" customFormat="false" ht="13" hidden="false" customHeight="false" outlineLevel="0" collapsed="false"/>
    <row r="600" customFormat="false" ht="13" hidden="false" customHeight="false" outlineLevel="0" collapsed="false"/>
    <row r="601" customFormat="false" ht="13" hidden="false" customHeight="false" outlineLevel="0" collapsed="false"/>
    <row r="602" customFormat="false" ht="13" hidden="false" customHeight="false" outlineLevel="0" collapsed="false"/>
    <row r="603" customFormat="false" ht="13" hidden="false" customHeight="false" outlineLevel="0" collapsed="false"/>
    <row r="604" customFormat="false" ht="13" hidden="false" customHeight="false" outlineLevel="0" collapsed="false"/>
    <row r="605" customFormat="false" ht="13" hidden="false" customHeight="false" outlineLevel="0" collapsed="false"/>
    <row r="606" customFormat="false" ht="13" hidden="false" customHeight="false" outlineLevel="0" collapsed="false"/>
    <row r="607" customFormat="false" ht="13" hidden="false" customHeight="false" outlineLevel="0" collapsed="false"/>
    <row r="608" customFormat="false" ht="13" hidden="false" customHeight="false" outlineLevel="0" collapsed="false"/>
    <row r="609" customFormat="false" ht="13" hidden="false" customHeight="false" outlineLevel="0" collapsed="false"/>
    <row r="610" customFormat="false" ht="13" hidden="false" customHeight="false" outlineLevel="0" collapsed="false"/>
    <row r="611" customFormat="false" ht="13" hidden="false" customHeight="false" outlineLevel="0" collapsed="false"/>
    <row r="612" customFormat="false" ht="13" hidden="false" customHeight="false" outlineLevel="0" collapsed="false"/>
    <row r="613" customFormat="false" ht="13" hidden="false" customHeight="false" outlineLevel="0" collapsed="false"/>
    <row r="614" customFormat="false" ht="13" hidden="false" customHeight="false" outlineLevel="0" collapsed="false"/>
    <row r="615" customFormat="false" ht="13" hidden="false" customHeight="false" outlineLevel="0" collapsed="false"/>
    <row r="616" customFormat="false" ht="13" hidden="false" customHeight="false" outlineLevel="0" collapsed="false"/>
    <row r="617" customFormat="false" ht="13" hidden="false" customHeight="false" outlineLevel="0" collapsed="false"/>
    <row r="618" customFormat="false" ht="13" hidden="false" customHeight="false" outlineLevel="0" collapsed="false"/>
    <row r="619" customFormat="false" ht="13" hidden="false" customHeight="false" outlineLevel="0" collapsed="false"/>
    <row r="620" customFormat="false" ht="13" hidden="false" customHeight="false" outlineLevel="0" collapsed="false"/>
    <row r="621" customFormat="false" ht="13" hidden="false" customHeight="false" outlineLevel="0" collapsed="false"/>
    <row r="622" customFormat="false" ht="13" hidden="false" customHeight="false" outlineLevel="0" collapsed="false"/>
    <row r="623" customFormat="false" ht="13" hidden="false" customHeight="false" outlineLevel="0" collapsed="false"/>
    <row r="624" customFormat="false" ht="13" hidden="false" customHeight="false" outlineLevel="0" collapsed="false"/>
    <row r="625" customFormat="false" ht="13" hidden="false" customHeight="false" outlineLevel="0" collapsed="false"/>
    <row r="626" customFormat="false" ht="13" hidden="false" customHeight="false" outlineLevel="0" collapsed="false"/>
    <row r="627" customFormat="false" ht="13" hidden="false" customHeight="false" outlineLevel="0" collapsed="false"/>
    <row r="628" customFormat="false" ht="13" hidden="false" customHeight="false" outlineLevel="0" collapsed="false"/>
    <row r="629" customFormat="false" ht="13" hidden="false" customHeight="false" outlineLevel="0" collapsed="false"/>
    <row r="630" customFormat="false" ht="13" hidden="false" customHeight="false" outlineLevel="0" collapsed="false"/>
    <row r="631" customFormat="false" ht="13" hidden="false" customHeight="false" outlineLevel="0" collapsed="false"/>
    <row r="632" customFormat="false" ht="13" hidden="false" customHeight="false" outlineLevel="0" collapsed="false"/>
    <row r="633" customFormat="false" ht="13" hidden="false" customHeight="false" outlineLevel="0" collapsed="false"/>
    <row r="634" customFormat="false" ht="13" hidden="false" customHeight="false" outlineLevel="0" collapsed="false"/>
    <row r="635" customFormat="false" ht="13" hidden="false" customHeight="false" outlineLevel="0" collapsed="false"/>
    <row r="636" customFormat="false" ht="13" hidden="false" customHeight="false" outlineLevel="0" collapsed="false"/>
    <row r="637" customFormat="false" ht="13" hidden="false" customHeight="false" outlineLevel="0" collapsed="false"/>
    <row r="638" customFormat="false" ht="13" hidden="false" customHeight="false" outlineLevel="0" collapsed="false"/>
    <row r="639" customFormat="false" ht="13" hidden="false" customHeight="false" outlineLevel="0" collapsed="false"/>
    <row r="640" customFormat="false" ht="13" hidden="false" customHeight="false" outlineLevel="0" collapsed="false"/>
    <row r="641" customFormat="false" ht="13" hidden="false" customHeight="false" outlineLevel="0" collapsed="false"/>
    <row r="642" customFormat="false" ht="13" hidden="false" customHeight="false" outlineLevel="0" collapsed="false"/>
    <row r="643" customFormat="false" ht="13" hidden="false" customHeight="false" outlineLevel="0" collapsed="false"/>
    <row r="644" customFormat="false" ht="13" hidden="false" customHeight="false" outlineLevel="0" collapsed="false"/>
    <row r="645" customFormat="false" ht="13" hidden="false" customHeight="false" outlineLevel="0" collapsed="false"/>
    <row r="646" customFormat="false" ht="13" hidden="false" customHeight="false" outlineLevel="0" collapsed="false"/>
    <row r="647" customFormat="false" ht="13" hidden="false" customHeight="false" outlineLevel="0" collapsed="false"/>
    <row r="648" customFormat="false" ht="13" hidden="false" customHeight="false" outlineLevel="0" collapsed="false"/>
    <row r="649" customFormat="false" ht="13" hidden="false" customHeight="false" outlineLevel="0" collapsed="false"/>
    <row r="650" customFormat="false" ht="13" hidden="false" customHeight="false" outlineLevel="0" collapsed="false"/>
    <row r="651" customFormat="false" ht="13" hidden="false" customHeight="false" outlineLevel="0" collapsed="false"/>
    <row r="652" customFormat="false" ht="13" hidden="false" customHeight="false" outlineLevel="0" collapsed="false"/>
    <row r="653" customFormat="false" ht="13" hidden="false" customHeight="false" outlineLevel="0" collapsed="false"/>
    <row r="654" customFormat="false" ht="13" hidden="false" customHeight="false" outlineLevel="0" collapsed="false"/>
    <row r="655" customFormat="false" ht="13" hidden="false" customHeight="false" outlineLevel="0" collapsed="false"/>
    <row r="656" customFormat="false" ht="13" hidden="false" customHeight="false" outlineLevel="0" collapsed="false"/>
    <row r="657" customFormat="false" ht="13" hidden="false" customHeight="false" outlineLevel="0" collapsed="false"/>
    <row r="658" customFormat="false" ht="13" hidden="false" customHeight="false" outlineLevel="0" collapsed="false"/>
    <row r="659" customFormat="false" ht="13" hidden="false" customHeight="false" outlineLevel="0" collapsed="false"/>
    <row r="660" customFormat="false" ht="13" hidden="false" customHeight="false" outlineLevel="0" collapsed="false"/>
    <row r="661" customFormat="false" ht="13" hidden="false" customHeight="false" outlineLevel="0" collapsed="false"/>
    <row r="662" customFormat="false" ht="13" hidden="false" customHeight="false" outlineLevel="0" collapsed="false"/>
    <row r="663" customFormat="false" ht="13" hidden="false" customHeight="false" outlineLevel="0" collapsed="false"/>
    <row r="664" customFormat="false" ht="13" hidden="false" customHeight="false" outlineLevel="0" collapsed="false"/>
    <row r="665" customFormat="false" ht="13" hidden="false" customHeight="false" outlineLevel="0" collapsed="false"/>
    <row r="666" customFormat="false" ht="13" hidden="false" customHeight="false" outlineLevel="0" collapsed="false"/>
    <row r="667" customFormat="false" ht="13" hidden="false" customHeight="false" outlineLevel="0" collapsed="false"/>
    <row r="668" customFormat="false" ht="13" hidden="false" customHeight="false" outlineLevel="0" collapsed="false"/>
    <row r="669" customFormat="false" ht="13" hidden="false" customHeight="false" outlineLevel="0" collapsed="false"/>
    <row r="670" customFormat="false" ht="13" hidden="false" customHeight="false" outlineLevel="0" collapsed="false"/>
    <row r="671" customFormat="false" ht="13" hidden="false" customHeight="false" outlineLevel="0" collapsed="false"/>
    <row r="672" customFormat="false" ht="13" hidden="false" customHeight="false" outlineLevel="0" collapsed="false"/>
    <row r="673" customFormat="false" ht="13" hidden="false" customHeight="false" outlineLevel="0" collapsed="false"/>
    <row r="674" customFormat="false" ht="13" hidden="false" customHeight="false" outlineLevel="0" collapsed="false"/>
    <row r="675" customFormat="false" ht="13" hidden="false" customHeight="false" outlineLevel="0" collapsed="false"/>
    <row r="676" customFormat="false" ht="13" hidden="false" customHeight="false" outlineLevel="0" collapsed="false"/>
    <row r="677" customFormat="false" ht="13" hidden="false" customHeight="false" outlineLevel="0" collapsed="false"/>
    <row r="678" customFormat="false" ht="13" hidden="false" customHeight="false" outlineLevel="0" collapsed="false"/>
    <row r="679" customFormat="false" ht="13" hidden="false" customHeight="false" outlineLevel="0" collapsed="false"/>
    <row r="680" customFormat="false" ht="13" hidden="false" customHeight="false" outlineLevel="0" collapsed="false"/>
    <row r="681" customFormat="false" ht="13" hidden="false" customHeight="false" outlineLevel="0" collapsed="false"/>
    <row r="682" customFormat="false" ht="13" hidden="false" customHeight="false" outlineLevel="0" collapsed="false"/>
    <row r="683" customFormat="false" ht="13" hidden="false" customHeight="false" outlineLevel="0" collapsed="false"/>
    <row r="684" customFormat="false" ht="13" hidden="false" customHeight="false" outlineLevel="0" collapsed="false"/>
    <row r="685" customFormat="false" ht="13" hidden="false" customHeight="false" outlineLevel="0" collapsed="false"/>
    <row r="686" customFormat="false" ht="13" hidden="false" customHeight="false" outlineLevel="0" collapsed="false"/>
    <row r="687" customFormat="false" ht="13" hidden="false" customHeight="false" outlineLevel="0" collapsed="false"/>
    <row r="688" customFormat="false" ht="13" hidden="false" customHeight="false" outlineLevel="0" collapsed="false"/>
    <row r="689" customFormat="false" ht="13" hidden="false" customHeight="false" outlineLevel="0" collapsed="false"/>
    <row r="690" customFormat="false" ht="13" hidden="false" customHeight="false" outlineLevel="0" collapsed="false"/>
    <row r="691" customFormat="false" ht="13" hidden="false" customHeight="false" outlineLevel="0" collapsed="false"/>
    <row r="692" customFormat="false" ht="13" hidden="false" customHeight="false" outlineLevel="0" collapsed="false"/>
    <row r="693" customFormat="false" ht="13" hidden="false" customHeight="false" outlineLevel="0" collapsed="false"/>
    <row r="694" customFormat="false" ht="13" hidden="false" customHeight="false" outlineLevel="0" collapsed="false"/>
    <row r="695" customFormat="false" ht="13" hidden="false" customHeight="false" outlineLevel="0" collapsed="false"/>
    <row r="696" customFormat="false" ht="13" hidden="false" customHeight="false" outlineLevel="0" collapsed="false"/>
    <row r="697" customFormat="false" ht="13" hidden="false" customHeight="false" outlineLevel="0" collapsed="false"/>
    <row r="698" customFormat="false" ht="13" hidden="false" customHeight="false" outlineLevel="0" collapsed="false"/>
    <row r="699" customFormat="false" ht="13" hidden="false" customHeight="false" outlineLevel="0" collapsed="false"/>
    <row r="700" customFormat="false" ht="13" hidden="false" customHeight="false" outlineLevel="0" collapsed="false"/>
    <row r="701" customFormat="false" ht="13" hidden="false" customHeight="false" outlineLevel="0" collapsed="false"/>
    <row r="702" customFormat="false" ht="13" hidden="false" customHeight="false" outlineLevel="0" collapsed="false"/>
    <row r="703" customFormat="false" ht="13" hidden="false" customHeight="false" outlineLevel="0" collapsed="false"/>
    <row r="704" customFormat="false" ht="13" hidden="false" customHeight="false" outlineLevel="0" collapsed="false"/>
    <row r="705" customFormat="false" ht="13" hidden="false" customHeight="false" outlineLevel="0" collapsed="false"/>
    <row r="706" customFormat="false" ht="13" hidden="false" customHeight="false" outlineLevel="0" collapsed="false"/>
    <row r="707" customFormat="false" ht="13" hidden="false" customHeight="false" outlineLevel="0" collapsed="false"/>
    <row r="708" customFormat="false" ht="13" hidden="false" customHeight="false" outlineLevel="0" collapsed="false"/>
    <row r="709" customFormat="false" ht="13" hidden="false" customHeight="false" outlineLevel="0" collapsed="false"/>
    <row r="710" customFormat="false" ht="13" hidden="false" customHeight="false" outlineLevel="0" collapsed="false"/>
    <row r="711" customFormat="false" ht="13" hidden="false" customHeight="false" outlineLevel="0" collapsed="false"/>
    <row r="712" customFormat="false" ht="13" hidden="false" customHeight="false" outlineLevel="0" collapsed="false"/>
    <row r="713" customFormat="false" ht="13" hidden="false" customHeight="false" outlineLevel="0" collapsed="false"/>
    <row r="714" customFormat="false" ht="13" hidden="false" customHeight="false" outlineLevel="0" collapsed="false"/>
    <row r="715" customFormat="false" ht="13" hidden="false" customHeight="false" outlineLevel="0" collapsed="false"/>
    <row r="716" customFormat="false" ht="13" hidden="false" customHeight="false" outlineLevel="0" collapsed="false"/>
    <row r="717" customFormat="false" ht="13" hidden="false" customHeight="false" outlineLevel="0" collapsed="false"/>
    <row r="718" customFormat="false" ht="13" hidden="false" customHeight="false" outlineLevel="0" collapsed="false"/>
    <row r="719" customFormat="false" ht="13" hidden="false" customHeight="false" outlineLevel="0" collapsed="false"/>
    <row r="720" customFormat="false" ht="13" hidden="false" customHeight="false" outlineLevel="0" collapsed="false"/>
    <row r="721" customFormat="false" ht="13" hidden="false" customHeight="false" outlineLevel="0" collapsed="false"/>
    <row r="722" customFormat="false" ht="13" hidden="false" customHeight="false" outlineLevel="0" collapsed="false"/>
    <row r="723" customFormat="false" ht="13" hidden="false" customHeight="false" outlineLevel="0" collapsed="false"/>
    <row r="724" customFormat="false" ht="13" hidden="false" customHeight="false" outlineLevel="0" collapsed="false"/>
    <row r="725" customFormat="false" ht="13" hidden="false" customHeight="false" outlineLevel="0" collapsed="false"/>
    <row r="726" customFormat="false" ht="13" hidden="false" customHeight="false" outlineLevel="0" collapsed="false"/>
    <row r="727" customFormat="false" ht="13" hidden="false" customHeight="false" outlineLevel="0" collapsed="false"/>
    <row r="728" customFormat="false" ht="13" hidden="false" customHeight="false" outlineLevel="0" collapsed="false"/>
    <row r="729" customFormat="false" ht="13" hidden="false" customHeight="false" outlineLevel="0" collapsed="false"/>
    <row r="730" customFormat="false" ht="13" hidden="false" customHeight="false" outlineLevel="0" collapsed="false"/>
    <row r="731" customFormat="false" ht="13" hidden="false" customHeight="false" outlineLevel="0" collapsed="false"/>
    <row r="732" customFormat="false" ht="13" hidden="false" customHeight="false" outlineLevel="0" collapsed="false"/>
    <row r="733" customFormat="false" ht="13" hidden="false" customHeight="false" outlineLevel="0" collapsed="false"/>
    <row r="734" customFormat="false" ht="13" hidden="false" customHeight="false" outlineLevel="0" collapsed="false"/>
    <row r="735" customFormat="false" ht="13" hidden="false" customHeight="false" outlineLevel="0" collapsed="false"/>
    <row r="736" customFormat="false" ht="13" hidden="false" customHeight="false" outlineLevel="0" collapsed="false"/>
    <row r="737" customFormat="false" ht="13" hidden="false" customHeight="false" outlineLevel="0" collapsed="false"/>
    <row r="738" customFormat="false" ht="13" hidden="false" customHeight="false" outlineLevel="0" collapsed="false"/>
    <row r="739" customFormat="false" ht="13" hidden="false" customHeight="false" outlineLevel="0" collapsed="false"/>
    <row r="740" customFormat="false" ht="13" hidden="false" customHeight="false" outlineLevel="0" collapsed="false"/>
    <row r="741" customFormat="false" ht="13" hidden="false" customHeight="false" outlineLevel="0" collapsed="false"/>
    <row r="742" customFormat="false" ht="13" hidden="false" customHeight="false" outlineLevel="0" collapsed="false"/>
    <row r="743" customFormat="false" ht="13" hidden="false" customHeight="false" outlineLevel="0" collapsed="false"/>
    <row r="744" customFormat="false" ht="13" hidden="false" customHeight="false" outlineLevel="0" collapsed="false"/>
    <row r="745" customFormat="false" ht="13" hidden="false" customHeight="false" outlineLevel="0" collapsed="false"/>
    <row r="746" customFormat="false" ht="13" hidden="false" customHeight="false" outlineLevel="0" collapsed="false"/>
    <row r="747" customFormat="false" ht="13" hidden="false" customHeight="false" outlineLevel="0" collapsed="false"/>
    <row r="748" customFormat="false" ht="13" hidden="false" customHeight="false" outlineLevel="0" collapsed="false"/>
    <row r="749" customFormat="false" ht="13" hidden="false" customHeight="false" outlineLevel="0" collapsed="false"/>
    <row r="750" customFormat="false" ht="13" hidden="false" customHeight="false" outlineLevel="0" collapsed="false"/>
    <row r="751" customFormat="false" ht="13" hidden="false" customHeight="false" outlineLevel="0" collapsed="false"/>
    <row r="752" customFormat="false" ht="13" hidden="false" customHeight="false" outlineLevel="0" collapsed="false"/>
    <row r="753" customFormat="false" ht="13" hidden="false" customHeight="false" outlineLevel="0" collapsed="false"/>
    <row r="754" customFormat="false" ht="13" hidden="false" customHeight="false" outlineLevel="0" collapsed="false"/>
    <row r="755" customFormat="false" ht="13" hidden="false" customHeight="false" outlineLevel="0" collapsed="false"/>
    <row r="756" customFormat="false" ht="13" hidden="false" customHeight="false" outlineLevel="0" collapsed="false"/>
    <row r="757" customFormat="false" ht="13" hidden="false" customHeight="false" outlineLevel="0" collapsed="false"/>
    <row r="758" customFormat="false" ht="13" hidden="false" customHeight="false" outlineLevel="0" collapsed="false"/>
    <row r="759" customFormat="false" ht="13" hidden="false" customHeight="false" outlineLevel="0" collapsed="false"/>
    <row r="760" customFormat="false" ht="13" hidden="false" customHeight="false" outlineLevel="0" collapsed="false"/>
    <row r="761" customFormat="false" ht="13" hidden="false" customHeight="false" outlineLevel="0" collapsed="false"/>
    <row r="762" customFormat="false" ht="13" hidden="false" customHeight="false" outlineLevel="0" collapsed="false"/>
    <row r="763" customFormat="false" ht="13" hidden="false" customHeight="false" outlineLevel="0" collapsed="false"/>
    <row r="764" customFormat="false" ht="13" hidden="false" customHeight="false" outlineLevel="0" collapsed="false"/>
    <row r="765" customFormat="false" ht="13" hidden="false" customHeight="false" outlineLevel="0" collapsed="false"/>
    <row r="766" customFormat="false" ht="13" hidden="false" customHeight="false" outlineLevel="0" collapsed="false"/>
    <row r="767" customFormat="false" ht="13" hidden="false" customHeight="false" outlineLevel="0" collapsed="false"/>
    <row r="768" customFormat="false" ht="13" hidden="false" customHeight="false" outlineLevel="0" collapsed="false"/>
    <row r="769" customFormat="false" ht="13" hidden="false" customHeight="false" outlineLevel="0" collapsed="false"/>
    <row r="770" customFormat="false" ht="13" hidden="false" customHeight="false" outlineLevel="0" collapsed="false"/>
    <row r="771" customFormat="false" ht="13" hidden="false" customHeight="false" outlineLevel="0" collapsed="false"/>
    <row r="772" customFormat="false" ht="13" hidden="false" customHeight="false" outlineLevel="0" collapsed="false"/>
    <row r="773" customFormat="false" ht="13" hidden="false" customHeight="false" outlineLevel="0" collapsed="false"/>
    <row r="774" customFormat="false" ht="13" hidden="false" customHeight="false" outlineLevel="0" collapsed="false"/>
    <row r="775" customFormat="false" ht="13" hidden="false" customHeight="false" outlineLevel="0" collapsed="false"/>
    <row r="776" customFormat="false" ht="13" hidden="false" customHeight="false" outlineLevel="0" collapsed="false"/>
    <row r="777" customFormat="false" ht="13" hidden="false" customHeight="false" outlineLevel="0" collapsed="false"/>
    <row r="778" customFormat="false" ht="13" hidden="false" customHeight="false" outlineLevel="0" collapsed="false"/>
    <row r="779" customFormat="false" ht="13" hidden="false" customHeight="false" outlineLevel="0" collapsed="false"/>
    <row r="780" customFormat="false" ht="13" hidden="false" customHeight="false" outlineLevel="0" collapsed="false"/>
    <row r="781" customFormat="false" ht="13" hidden="false" customHeight="false" outlineLevel="0" collapsed="false"/>
    <row r="782" customFormat="false" ht="13" hidden="false" customHeight="false" outlineLevel="0" collapsed="false"/>
    <row r="783" customFormat="false" ht="13" hidden="false" customHeight="false" outlineLevel="0" collapsed="false"/>
    <row r="784" customFormat="false" ht="13" hidden="false" customHeight="false" outlineLevel="0" collapsed="false"/>
    <row r="785" customFormat="false" ht="13" hidden="false" customHeight="false" outlineLevel="0" collapsed="false"/>
    <row r="786" customFormat="false" ht="13" hidden="false" customHeight="false" outlineLevel="0" collapsed="false"/>
    <row r="787" customFormat="false" ht="13" hidden="false" customHeight="false" outlineLevel="0" collapsed="false"/>
    <row r="788" customFormat="false" ht="13" hidden="false" customHeight="false" outlineLevel="0" collapsed="false"/>
    <row r="789" customFormat="false" ht="13" hidden="false" customHeight="false" outlineLevel="0" collapsed="false"/>
    <row r="790" customFormat="false" ht="13" hidden="false" customHeight="false" outlineLevel="0" collapsed="false"/>
    <row r="791" customFormat="false" ht="13" hidden="false" customHeight="false" outlineLevel="0" collapsed="false"/>
    <row r="792" customFormat="false" ht="13" hidden="false" customHeight="false" outlineLevel="0" collapsed="false"/>
    <row r="793" customFormat="false" ht="13" hidden="false" customHeight="false" outlineLevel="0" collapsed="false"/>
    <row r="794" customFormat="false" ht="13" hidden="false" customHeight="false" outlineLevel="0" collapsed="false"/>
    <row r="795" customFormat="false" ht="13" hidden="false" customHeight="false" outlineLevel="0" collapsed="false"/>
    <row r="796" customFormat="false" ht="13" hidden="false" customHeight="false" outlineLevel="0" collapsed="false"/>
    <row r="797" customFormat="false" ht="13" hidden="false" customHeight="false" outlineLevel="0" collapsed="false"/>
    <row r="798" customFormat="false" ht="13" hidden="false" customHeight="false" outlineLevel="0" collapsed="false"/>
    <row r="799" customFormat="false" ht="13" hidden="false" customHeight="false" outlineLevel="0" collapsed="false"/>
    <row r="800" customFormat="false" ht="13" hidden="false" customHeight="false" outlineLevel="0" collapsed="false"/>
    <row r="801" customFormat="false" ht="13" hidden="false" customHeight="false" outlineLevel="0" collapsed="false"/>
    <row r="802" customFormat="false" ht="13" hidden="false" customHeight="false" outlineLevel="0" collapsed="false"/>
    <row r="803" customFormat="false" ht="13" hidden="false" customHeight="false" outlineLevel="0" collapsed="false"/>
    <row r="804" customFormat="false" ht="13" hidden="false" customHeight="false" outlineLevel="0" collapsed="false"/>
    <row r="805" customFormat="false" ht="13" hidden="false" customHeight="false" outlineLevel="0" collapsed="false"/>
    <row r="806" customFormat="false" ht="13" hidden="false" customHeight="false" outlineLevel="0" collapsed="false"/>
    <row r="807" customFormat="false" ht="13" hidden="false" customHeight="false" outlineLevel="0" collapsed="false"/>
    <row r="808" customFormat="false" ht="13" hidden="false" customHeight="false" outlineLevel="0" collapsed="false"/>
    <row r="809" customFormat="false" ht="13" hidden="false" customHeight="false" outlineLevel="0" collapsed="false"/>
    <row r="810" customFormat="false" ht="13" hidden="false" customHeight="false" outlineLevel="0" collapsed="false"/>
    <row r="811" customFormat="false" ht="13" hidden="false" customHeight="false" outlineLevel="0" collapsed="false"/>
    <row r="812" customFormat="false" ht="13" hidden="false" customHeight="false" outlineLevel="0" collapsed="false"/>
    <row r="813" customFormat="false" ht="13" hidden="false" customHeight="false" outlineLevel="0" collapsed="false"/>
    <row r="814" customFormat="false" ht="13" hidden="false" customHeight="false" outlineLevel="0" collapsed="false"/>
    <row r="815" customFormat="false" ht="13" hidden="false" customHeight="false" outlineLevel="0" collapsed="false"/>
    <row r="816" customFormat="false" ht="13" hidden="false" customHeight="false" outlineLevel="0" collapsed="false"/>
    <row r="817" customFormat="false" ht="13" hidden="false" customHeight="false" outlineLevel="0" collapsed="false"/>
    <row r="818" customFormat="false" ht="13" hidden="false" customHeight="false" outlineLevel="0" collapsed="false"/>
    <row r="819" customFormat="false" ht="13" hidden="false" customHeight="false" outlineLevel="0" collapsed="false"/>
    <row r="820" customFormat="false" ht="13" hidden="false" customHeight="false" outlineLevel="0" collapsed="false"/>
    <row r="821" customFormat="false" ht="13" hidden="false" customHeight="false" outlineLevel="0" collapsed="false"/>
    <row r="822" customFormat="false" ht="13" hidden="false" customHeight="false" outlineLevel="0" collapsed="false"/>
    <row r="823" customFormat="false" ht="13" hidden="false" customHeight="false" outlineLevel="0" collapsed="false"/>
    <row r="824" customFormat="false" ht="13" hidden="false" customHeight="false" outlineLevel="0" collapsed="false"/>
    <row r="825" customFormat="false" ht="13" hidden="false" customHeight="false" outlineLevel="0" collapsed="false"/>
    <row r="826" customFormat="false" ht="13" hidden="false" customHeight="false" outlineLevel="0" collapsed="false"/>
    <row r="827" customFormat="false" ht="13" hidden="false" customHeight="false" outlineLevel="0" collapsed="false"/>
    <row r="828" customFormat="false" ht="13" hidden="false" customHeight="false" outlineLevel="0" collapsed="false"/>
    <row r="829" customFormat="false" ht="13" hidden="false" customHeight="false" outlineLevel="0" collapsed="false"/>
    <row r="830" customFormat="false" ht="13" hidden="false" customHeight="false" outlineLevel="0" collapsed="false"/>
    <row r="831" customFormat="false" ht="13" hidden="false" customHeight="false" outlineLevel="0" collapsed="false"/>
    <row r="832" customFormat="false" ht="13" hidden="false" customHeight="false" outlineLevel="0" collapsed="false"/>
    <row r="833" customFormat="false" ht="13" hidden="false" customHeight="false" outlineLevel="0" collapsed="false"/>
    <row r="834" customFormat="false" ht="13" hidden="false" customHeight="false" outlineLevel="0" collapsed="false"/>
    <row r="835" customFormat="false" ht="13" hidden="false" customHeight="false" outlineLevel="0" collapsed="false"/>
    <row r="836" customFormat="false" ht="13" hidden="false" customHeight="false" outlineLevel="0" collapsed="false"/>
    <row r="837" customFormat="false" ht="13" hidden="false" customHeight="false" outlineLevel="0" collapsed="false"/>
    <row r="838" customFormat="false" ht="13" hidden="false" customHeight="false" outlineLevel="0" collapsed="false"/>
    <row r="839" customFormat="false" ht="13" hidden="false" customHeight="false" outlineLevel="0" collapsed="false"/>
    <row r="840" customFormat="false" ht="13" hidden="false" customHeight="false" outlineLevel="0" collapsed="false"/>
    <row r="841" customFormat="false" ht="13" hidden="false" customHeight="false" outlineLevel="0" collapsed="false"/>
    <row r="842" customFormat="false" ht="13" hidden="false" customHeight="false" outlineLevel="0" collapsed="false"/>
    <row r="843" customFormat="false" ht="13" hidden="false" customHeight="false" outlineLevel="0" collapsed="false"/>
    <row r="844" customFormat="false" ht="13" hidden="false" customHeight="false" outlineLevel="0" collapsed="false"/>
    <row r="845" customFormat="false" ht="13" hidden="false" customHeight="false" outlineLevel="0" collapsed="false"/>
    <row r="846" customFormat="false" ht="13" hidden="false" customHeight="false" outlineLevel="0" collapsed="false"/>
    <row r="847" customFormat="false" ht="13" hidden="false" customHeight="false" outlineLevel="0" collapsed="false"/>
    <row r="848" customFormat="false" ht="13" hidden="false" customHeight="false" outlineLevel="0" collapsed="false"/>
    <row r="849" customFormat="false" ht="13" hidden="false" customHeight="false" outlineLevel="0" collapsed="false"/>
    <row r="850" customFormat="false" ht="13" hidden="false" customHeight="false" outlineLevel="0" collapsed="false"/>
    <row r="851" customFormat="false" ht="13" hidden="false" customHeight="false" outlineLevel="0" collapsed="false"/>
    <row r="852" customFormat="false" ht="13" hidden="false" customHeight="false" outlineLevel="0" collapsed="false"/>
    <row r="853" customFormat="false" ht="13" hidden="false" customHeight="false" outlineLevel="0" collapsed="false"/>
    <row r="854" customFormat="false" ht="13" hidden="false" customHeight="false" outlineLevel="0" collapsed="false"/>
    <row r="855" customFormat="false" ht="13" hidden="false" customHeight="false" outlineLevel="0" collapsed="false"/>
    <row r="856" customFormat="false" ht="13" hidden="false" customHeight="false" outlineLevel="0" collapsed="false"/>
    <row r="857" customFormat="false" ht="13" hidden="false" customHeight="false" outlineLevel="0" collapsed="false"/>
    <row r="858" customFormat="false" ht="13" hidden="false" customHeight="false" outlineLevel="0" collapsed="false"/>
    <row r="859" customFormat="false" ht="13" hidden="false" customHeight="false" outlineLevel="0" collapsed="false"/>
    <row r="860" customFormat="false" ht="13" hidden="false" customHeight="false" outlineLevel="0" collapsed="false"/>
    <row r="861" customFormat="false" ht="13" hidden="false" customHeight="false" outlineLevel="0" collapsed="false"/>
    <row r="862" customFormat="false" ht="13" hidden="false" customHeight="false" outlineLevel="0" collapsed="false"/>
    <row r="863" customFormat="false" ht="13" hidden="false" customHeight="false" outlineLevel="0" collapsed="false"/>
    <row r="864" customFormat="false" ht="13" hidden="false" customHeight="false" outlineLevel="0" collapsed="false"/>
    <row r="865" customFormat="false" ht="13" hidden="false" customHeight="false" outlineLevel="0" collapsed="false"/>
    <row r="866" customFormat="false" ht="13" hidden="false" customHeight="false" outlineLevel="0" collapsed="false"/>
    <row r="867" customFormat="false" ht="13" hidden="false" customHeight="false" outlineLevel="0" collapsed="false"/>
    <row r="868" customFormat="false" ht="13" hidden="false" customHeight="false" outlineLevel="0" collapsed="false"/>
    <row r="869" customFormat="false" ht="13" hidden="false" customHeight="false" outlineLevel="0" collapsed="false"/>
    <row r="870" customFormat="false" ht="13" hidden="false" customHeight="false" outlineLevel="0" collapsed="false"/>
    <row r="871" customFormat="false" ht="13" hidden="false" customHeight="false" outlineLevel="0" collapsed="false"/>
    <row r="872" customFormat="false" ht="13" hidden="false" customHeight="false" outlineLevel="0" collapsed="false"/>
    <row r="873" customFormat="false" ht="13" hidden="false" customHeight="false" outlineLevel="0" collapsed="false"/>
    <row r="874" customFormat="false" ht="13" hidden="false" customHeight="false" outlineLevel="0" collapsed="false"/>
    <row r="875" customFormat="false" ht="13" hidden="false" customHeight="false" outlineLevel="0" collapsed="false"/>
    <row r="876" customFormat="false" ht="13" hidden="false" customHeight="false" outlineLevel="0" collapsed="false"/>
    <row r="877" customFormat="false" ht="13" hidden="false" customHeight="false" outlineLevel="0" collapsed="false"/>
    <row r="878" customFormat="false" ht="13" hidden="false" customHeight="false" outlineLevel="0" collapsed="false"/>
    <row r="879" customFormat="false" ht="13" hidden="false" customHeight="false" outlineLevel="0" collapsed="false"/>
    <row r="880" customFormat="false" ht="13" hidden="false" customHeight="false" outlineLevel="0" collapsed="false"/>
    <row r="881" customFormat="false" ht="13" hidden="false" customHeight="false" outlineLevel="0" collapsed="false"/>
    <row r="882" customFormat="false" ht="13" hidden="false" customHeight="false" outlineLevel="0" collapsed="false"/>
    <row r="883" customFormat="false" ht="13" hidden="false" customHeight="false" outlineLevel="0" collapsed="false"/>
    <row r="884" customFormat="false" ht="13" hidden="false" customHeight="false" outlineLevel="0" collapsed="false"/>
    <row r="885" customFormat="false" ht="13" hidden="false" customHeight="false" outlineLevel="0" collapsed="false"/>
    <row r="886" customFormat="false" ht="13" hidden="false" customHeight="false" outlineLevel="0" collapsed="false"/>
    <row r="887" customFormat="false" ht="13" hidden="false" customHeight="false" outlineLevel="0" collapsed="false"/>
    <row r="888" customFormat="false" ht="13" hidden="false" customHeight="false" outlineLevel="0" collapsed="false"/>
    <row r="889" customFormat="false" ht="13" hidden="false" customHeight="false" outlineLevel="0" collapsed="false"/>
    <row r="890" customFormat="false" ht="13" hidden="false" customHeight="false" outlineLevel="0" collapsed="false"/>
    <row r="891" customFormat="false" ht="13" hidden="false" customHeight="false" outlineLevel="0" collapsed="false"/>
    <row r="892" customFormat="false" ht="13" hidden="false" customHeight="false" outlineLevel="0" collapsed="false"/>
    <row r="893" customFormat="false" ht="13" hidden="false" customHeight="false" outlineLevel="0" collapsed="false"/>
    <row r="894" customFormat="false" ht="13" hidden="false" customHeight="false" outlineLevel="0" collapsed="false"/>
    <row r="895" customFormat="false" ht="13" hidden="false" customHeight="false" outlineLevel="0" collapsed="false"/>
    <row r="896" customFormat="false" ht="13" hidden="false" customHeight="false" outlineLevel="0" collapsed="false"/>
    <row r="897" customFormat="false" ht="13" hidden="false" customHeight="false" outlineLevel="0" collapsed="false"/>
    <row r="898" customFormat="false" ht="13" hidden="false" customHeight="false" outlineLevel="0" collapsed="false"/>
    <row r="899" customFormat="false" ht="13" hidden="false" customHeight="false" outlineLevel="0" collapsed="false"/>
    <row r="900" customFormat="false" ht="13" hidden="false" customHeight="false" outlineLevel="0" collapsed="false"/>
    <row r="901" customFormat="false" ht="13" hidden="false" customHeight="false" outlineLevel="0" collapsed="false"/>
    <row r="902" customFormat="false" ht="13" hidden="false" customHeight="false" outlineLevel="0" collapsed="false"/>
    <row r="903" customFormat="false" ht="13" hidden="false" customHeight="false" outlineLevel="0" collapsed="false"/>
    <row r="904" customFormat="false" ht="13" hidden="false" customHeight="false" outlineLevel="0" collapsed="false"/>
    <row r="905" customFormat="false" ht="13" hidden="false" customHeight="false" outlineLevel="0" collapsed="false"/>
    <row r="906" customFormat="false" ht="13" hidden="false" customHeight="false" outlineLevel="0" collapsed="false"/>
    <row r="907" customFormat="false" ht="13" hidden="false" customHeight="false" outlineLevel="0" collapsed="false"/>
    <row r="908" customFormat="false" ht="13" hidden="false" customHeight="false" outlineLevel="0" collapsed="false"/>
    <row r="909" customFormat="false" ht="13" hidden="false" customHeight="false" outlineLevel="0" collapsed="false"/>
    <row r="910" customFormat="false" ht="13" hidden="false" customHeight="false" outlineLevel="0" collapsed="false"/>
    <row r="911" customFormat="false" ht="13" hidden="false" customHeight="false" outlineLevel="0" collapsed="false"/>
    <row r="912" customFormat="false" ht="13" hidden="false" customHeight="false" outlineLevel="0" collapsed="false"/>
    <row r="913" customFormat="false" ht="13" hidden="false" customHeight="false" outlineLevel="0" collapsed="false"/>
    <row r="914" customFormat="false" ht="13" hidden="false" customHeight="false" outlineLevel="0" collapsed="false"/>
    <row r="915" customFormat="false" ht="13" hidden="false" customHeight="false" outlineLevel="0" collapsed="false"/>
    <row r="916" customFormat="false" ht="13" hidden="false" customHeight="false" outlineLevel="0" collapsed="false"/>
    <row r="917" customFormat="false" ht="13" hidden="false" customHeight="false" outlineLevel="0" collapsed="false"/>
    <row r="918" customFormat="false" ht="13" hidden="false" customHeight="false" outlineLevel="0" collapsed="false"/>
    <row r="919" customFormat="false" ht="13" hidden="false" customHeight="false" outlineLevel="0" collapsed="false"/>
    <row r="920" customFormat="false" ht="13" hidden="false" customHeight="false" outlineLevel="0" collapsed="false"/>
    <row r="921" customFormat="false" ht="13" hidden="false" customHeight="false" outlineLevel="0" collapsed="false"/>
    <row r="922" customFormat="false" ht="13" hidden="false" customHeight="false" outlineLevel="0" collapsed="false"/>
    <row r="923" customFormat="false" ht="13" hidden="false" customHeight="false" outlineLevel="0" collapsed="false"/>
    <row r="924" customFormat="false" ht="13" hidden="false" customHeight="false" outlineLevel="0" collapsed="false"/>
    <row r="925" customFormat="false" ht="13" hidden="false" customHeight="false" outlineLevel="0" collapsed="false"/>
    <row r="926" customFormat="false" ht="13" hidden="false" customHeight="false" outlineLevel="0" collapsed="false"/>
    <row r="927" customFormat="false" ht="13" hidden="false" customHeight="false" outlineLevel="0" collapsed="false"/>
    <row r="928" customFormat="false" ht="13" hidden="false" customHeight="false" outlineLevel="0" collapsed="false"/>
    <row r="929" customFormat="false" ht="13" hidden="false" customHeight="false" outlineLevel="0" collapsed="false"/>
    <row r="930" customFormat="false" ht="13" hidden="false" customHeight="false" outlineLevel="0" collapsed="false"/>
    <row r="931" customFormat="false" ht="13" hidden="false" customHeight="false" outlineLevel="0" collapsed="false"/>
    <row r="932" customFormat="false" ht="13" hidden="false" customHeight="false" outlineLevel="0" collapsed="false"/>
    <row r="933" customFormat="false" ht="13" hidden="false" customHeight="false" outlineLevel="0" collapsed="false"/>
    <row r="934" customFormat="false" ht="13" hidden="false" customHeight="false" outlineLevel="0" collapsed="false"/>
    <row r="935" customFormat="false" ht="13" hidden="false" customHeight="false" outlineLevel="0" collapsed="false"/>
    <row r="936" customFormat="false" ht="13" hidden="false" customHeight="false" outlineLevel="0" collapsed="false"/>
    <row r="937" customFormat="false" ht="13" hidden="false" customHeight="false" outlineLevel="0" collapsed="false"/>
    <row r="938" customFormat="false" ht="13" hidden="false" customHeight="false" outlineLevel="0" collapsed="false"/>
    <row r="939" customFormat="false" ht="13" hidden="false" customHeight="false" outlineLevel="0" collapsed="false"/>
    <row r="940" customFormat="false" ht="13" hidden="false" customHeight="false" outlineLevel="0" collapsed="false"/>
    <row r="941" customFormat="false" ht="13" hidden="false" customHeight="false" outlineLevel="0" collapsed="false"/>
    <row r="942" customFormat="false" ht="13" hidden="false" customHeight="false" outlineLevel="0" collapsed="false"/>
    <row r="943" customFormat="false" ht="13" hidden="false" customHeight="false" outlineLevel="0" collapsed="false"/>
    <row r="944" customFormat="false" ht="13" hidden="false" customHeight="false" outlineLevel="0" collapsed="false"/>
    <row r="945" customFormat="false" ht="13" hidden="false" customHeight="false" outlineLevel="0" collapsed="false"/>
    <row r="946" customFormat="false" ht="13" hidden="false" customHeight="false" outlineLevel="0" collapsed="false"/>
    <row r="947" customFormat="false" ht="13" hidden="false" customHeight="false" outlineLevel="0" collapsed="false"/>
    <row r="948" customFormat="false" ht="13" hidden="false" customHeight="false" outlineLevel="0" collapsed="false"/>
    <row r="949" customFormat="false" ht="13" hidden="false" customHeight="false" outlineLevel="0" collapsed="false"/>
    <row r="950" customFormat="false" ht="13" hidden="false" customHeight="false" outlineLevel="0" collapsed="false"/>
    <row r="951" customFormat="false" ht="13" hidden="false" customHeight="false" outlineLevel="0" collapsed="false"/>
    <row r="952" customFormat="false" ht="13" hidden="false" customHeight="false" outlineLevel="0" collapsed="false"/>
    <row r="953" customFormat="false" ht="13" hidden="false" customHeight="false" outlineLevel="0" collapsed="false"/>
    <row r="954" customFormat="false" ht="13" hidden="false" customHeight="false" outlineLevel="0" collapsed="false"/>
    <row r="955" customFormat="false" ht="13" hidden="false" customHeight="false" outlineLevel="0" collapsed="false"/>
    <row r="956" customFormat="false" ht="13" hidden="false" customHeight="false" outlineLevel="0" collapsed="false"/>
    <row r="957" customFormat="false" ht="13" hidden="false" customHeight="false" outlineLevel="0" collapsed="false"/>
    <row r="958" customFormat="false" ht="13" hidden="false" customHeight="false" outlineLevel="0" collapsed="false"/>
    <row r="959" customFormat="false" ht="13" hidden="false" customHeight="false" outlineLevel="0" collapsed="false"/>
    <row r="960" customFormat="false" ht="13" hidden="false" customHeight="false" outlineLevel="0" collapsed="false"/>
    <row r="961" customFormat="false" ht="13" hidden="false" customHeight="false" outlineLevel="0" collapsed="false"/>
    <row r="962" customFormat="false" ht="13" hidden="false" customHeight="false" outlineLevel="0" collapsed="false"/>
    <row r="963" customFormat="false" ht="13" hidden="false" customHeight="false" outlineLevel="0" collapsed="false"/>
    <row r="964" customFormat="false" ht="13" hidden="false" customHeight="false" outlineLevel="0" collapsed="false"/>
    <row r="965" customFormat="false" ht="13" hidden="false" customHeight="false" outlineLevel="0" collapsed="false"/>
    <row r="966" customFormat="false" ht="13" hidden="false" customHeight="false" outlineLevel="0" collapsed="false"/>
    <row r="967" customFormat="false" ht="13" hidden="false" customHeight="false" outlineLevel="0" collapsed="false"/>
    <row r="968" customFormat="false" ht="13" hidden="false" customHeight="false" outlineLevel="0" collapsed="false"/>
    <row r="969" customFormat="false" ht="13" hidden="false" customHeight="false" outlineLevel="0" collapsed="false"/>
    <row r="970" customFormat="false" ht="13" hidden="false" customHeight="false" outlineLevel="0" collapsed="false"/>
    <row r="971" customFormat="false" ht="13" hidden="false" customHeight="false" outlineLevel="0" collapsed="false"/>
    <row r="972" customFormat="false" ht="13" hidden="false" customHeight="false" outlineLevel="0" collapsed="false"/>
    <row r="973" customFormat="false" ht="13" hidden="false" customHeight="false" outlineLevel="0" collapsed="false"/>
    <row r="974" customFormat="false" ht="13" hidden="false" customHeight="false" outlineLevel="0" collapsed="false"/>
    <row r="975" customFormat="false" ht="13" hidden="false" customHeight="false" outlineLevel="0" collapsed="false"/>
    <row r="976" customFormat="false" ht="13" hidden="false" customHeight="false" outlineLevel="0" collapsed="false"/>
    <row r="977" customFormat="false" ht="13" hidden="false" customHeight="false" outlineLevel="0" collapsed="false"/>
    <row r="978" customFormat="false" ht="13" hidden="false" customHeight="false" outlineLevel="0" collapsed="false"/>
    <row r="979" customFormat="false" ht="13" hidden="false" customHeight="false" outlineLevel="0" collapsed="false"/>
    <row r="980" customFormat="false" ht="13" hidden="false" customHeight="false" outlineLevel="0" collapsed="false"/>
    <row r="981" customFormat="false" ht="13" hidden="false" customHeight="false" outlineLevel="0" collapsed="false"/>
    <row r="982" customFormat="false" ht="13" hidden="false" customHeight="false" outlineLevel="0" collapsed="false"/>
    <row r="983" customFormat="false" ht="13" hidden="false" customHeight="false" outlineLevel="0" collapsed="false"/>
    <row r="984" customFormat="false" ht="13" hidden="false" customHeight="false" outlineLevel="0" collapsed="false"/>
    <row r="985" customFormat="false" ht="13" hidden="false" customHeight="false" outlineLevel="0" collapsed="false"/>
    <row r="986" customFormat="false" ht="13" hidden="false" customHeight="false" outlineLevel="0" collapsed="false"/>
    <row r="987" customFormat="false" ht="13" hidden="false" customHeight="false" outlineLevel="0" collapsed="false"/>
    <row r="988" customFormat="false" ht="13" hidden="false" customHeight="false" outlineLevel="0" collapsed="false"/>
    <row r="989" customFormat="false" ht="13" hidden="false" customHeight="false" outlineLevel="0" collapsed="false"/>
    <row r="990" customFormat="false" ht="13" hidden="false" customHeight="false" outlineLevel="0" collapsed="false"/>
    <row r="991" customFormat="false" ht="13" hidden="false" customHeight="false" outlineLevel="0" collapsed="false"/>
    <row r="992" customFormat="false" ht="13" hidden="false" customHeight="false" outlineLevel="0" collapsed="false"/>
    <row r="993" customFormat="false" ht="13" hidden="false" customHeight="false" outlineLevel="0" collapsed="false"/>
    <row r="994" customFormat="false" ht="13" hidden="false" customHeight="false" outlineLevel="0" collapsed="false"/>
    <row r="995" customFormat="false" ht="13" hidden="false" customHeight="false" outlineLevel="0" collapsed="false"/>
    <row r="996" customFormat="false" ht="13" hidden="false" customHeight="false" outlineLevel="0" collapsed="false"/>
    <row r="997" customFormat="false" ht="13" hidden="false" customHeight="false" outlineLevel="0" collapsed="false"/>
    <row r="998" customFormat="false" ht="13" hidden="false" customHeight="false" outlineLevel="0" collapsed="false"/>
    <row r="999" customFormat="false" ht="13" hidden="false" customHeight="false" outlineLevel="0" collapsed="false"/>
    <row r="1000" customFormat="false" ht="13" hidden="false" customHeight="false" outlineLevel="0" collapsed="false"/>
  </sheetData>
  <mergeCells count="1">
    <mergeCell ref="A1:L1"/>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2020-10-06T12:01:16Z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