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ees\OneDrive\Desktop\07-19-23 NBT\Source data\"/>
    </mc:Choice>
  </mc:AlternateContent>
  <xr:revisionPtr revIDLastSave="0" documentId="13_ncr:1_{1F125120-D5DC-432E-97B2-BAE4F9CECB79}" xr6:coauthVersionLast="47" xr6:coauthVersionMax="47" xr10:uidLastSave="{00000000-0000-0000-0000-000000000000}"/>
  <bookViews>
    <workbookView xWindow="-108" yWindow="-108" windowWidth="23256" windowHeight="12576" tabRatio="771" activeTab="1" xr2:uid="{2205108F-353E-4AEB-9314-ECFE0044EBF1}"/>
  </bookViews>
  <sheets>
    <sheet name="Extended data Fig 4b" sheetId="6" r:id="rId1"/>
    <sheet name="Extended data Fig 4d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7" l="1"/>
  <c r="J32" i="7"/>
  <c r="J36" i="7" s="1"/>
  <c r="J31" i="7"/>
  <c r="J30" i="7"/>
  <c r="E30" i="7"/>
  <c r="O29" i="7"/>
  <c r="E29" i="7"/>
  <c r="O28" i="7"/>
  <c r="E28" i="7"/>
  <c r="E34" i="7" s="1"/>
  <c r="O27" i="7"/>
  <c r="O26" i="7"/>
  <c r="O25" i="7"/>
  <c r="O33" i="7" s="1"/>
  <c r="J25" i="7"/>
  <c r="J24" i="7"/>
  <c r="O23" i="7"/>
  <c r="J23" i="7"/>
  <c r="E23" i="7"/>
  <c r="J22" i="7"/>
  <c r="J28" i="7" s="1"/>
  <c r="E22" i="7"/>
  <c r="E21" i="7"/>
  <c r="O20" i="7"/>
  <c r="E20" i="7"/>
  <c r="E26" i="7" s="1"/>
  <c r="O19" i="7"/>
  <c r="E19" i="7"/>
  <c r="O18" i="7"/>
  <c r="O17" i="7"/>
  <c r="O16" i="7"/>
  <c r="O15" i="7"/>
  <c r="J15" i="7"/>
  <c r="O14" i="7"/>
  <c r="J14" i="7"/>
  <c r="O13" i="7"/>
  <c r="J13" i="7"/>
  <c r="E13" i="7"/>
  <c r="O12" i="7"/>
  <c r="J12" i="7"/>
  <c r="E12" i="7"/>
  <c r="J11" i="7"/>
  <c r="E11" i="7"/>
  <c r="J10" i="7"/>
  <c r="E10" i="7"/>
  <c r="J9" i="7"/>
  <c r="E9" i="7"/>
  <c r="O7" i="7"/>
  <c r="O6" i="7"/>
  <c r="E6" i="7"/>
  <c r="O5" i="7"/>
  <c r="E5" i="7"/>
  <c r="O4" i="7"/>
  <c r="J4" i="7"/>
  <c r="E4" i="7"/>
  <c r="E17" i="7" s="1"/>
  <c r="O3" i="7"/>
  <c r="O10" i="7" s="1"/>
  <c r="J3" i="7"/>
  <c r="J19" i="7" s="1"/>
  <c r="E3" i="7"/>
</calcChain>
</file>

<file path=xl/sharedStrings.xml><?xml version="1.0" encoding="utf-8"?>
<sst xmlns="http://schemas.openxmlformats.org/spreadsheetml/2006/main" count="74" uniqueCount="30">
  <si>
    <t>UT</t>
  </si>
  <si>
    <t>SR</t>
  </si>
  <si>
    <t>AF</t>
  </si>
  <si>
    <t xml:space="preserve">No Tf </t>
  </si>
  <si>
    <t xml:space="preserve">With Tf </t>
  </si>
  <si>
    <t>No transfection</t>
  </si>
  <si>
    <t>Scavenger receptor</t>
  </si>
  <si>
    <t>A1</t>
  </si>
  <si>
    <t>B1</t>
  </si>
  <si>
    <t>BG</t>
  </si>
  <si>
    <t>Avg</t>
  </si>
  <si>
    <t>B2</t>
  </si>
  <si>
    <t>A2</t>
  </si>
  <si>
    <t>C2</t>
  </si>
  <si>
    <t>A3</t>
  </si>
  <si>
    <t xml:space="preserve">Set1 </t>
  </si>
  <si>
    <t>Set2</t>
  </si>
  <si>
    <t>Set3</t>
  </si>
  <si>
    <t>Whole-cell intensity</t>
  </si>
  <si>
    <t>Whole-cell intensity (Normalized)</t>
  </si>
  <si>
    <t xml:space="preserve">In the ABSENCE of Tf </t>
  </si>
  <si>
    <t xml:space="preserve">In the pesence of Tf </t>
  </si>
  <si>
    <t>C1</t>
  </si>
  <si>
    <t>1st set</t>
  </si>
  <si>
    <t>2nd set</t>
  </si>
  <si>
    <t>B3</t>
  </si>
  <si>
    <t>C3</t>
  </si>
  <si>
    <t>3rd set</t>
  </si>
  <si>
    <t>A4</t>
  </si>
  <si>
    <t>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</si>
</sst>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94282-D9FD-490A-B1B1-34FC3BB2D798}">
  <dimension ref="A1:U58"/>
  <sheetViews>
    <sheetView zoomScale="65" workbookViewId="0">
      <selection activeCell="R15" sqref="R15"/>
    </sheetView>
  </sheetViews>
  <sheetFormatPr defaultRowHeight="14.4" x14ac:dyDescent="0.3"/>
  <cols>
    <col min="14" max="14" width="10.77734375" customWidth="1"/>
  </cols>
  <sheetData>
    <row r="1" spans="1:21" x14ac:dyDescent="0.3">
      <c r="N1" t="s">
        <v>18</v>
      </c>
      <c r="Q1" t="s">
        <v>19</v>
      </c>
    </row>
    <row r="2" spans="1:21" x14ac:dyDescent="0.3">
      <c r="A2" t="s">
        <v>6</v>
      </c>
      <c r="B2" t="s">
        <v>7</v>
      </c>
      <c r="C2">
        <v>15.173</v>
      </c>
      <c r="D2">
        <v>14.827999999999999</v>
      </c>
      <c r="F2" t="s">
        <v>5</v>
      </c>
      <c r="H2" t="s">
        <v>8</v>
      </c>
      <c r="I2">
        <v>0.27400000000000002</v>
      </c>
      <c r="J2">
        <v>0.20699999999999999</v>
      </c>
    </row>
    <row r="3" spans="1:21" x14ac:dyDescent="0.3">
      <c r="C3">
        <v>8.2539999999999996</v>
      </c>
      <c r="D3">
        <v>7.9089999999999998</v>
      </c>
      <c r="I3">
        <v>0.26700000000000002</v>
      </c>
      <c r="J3">
        <v>0.2</v>
      </c>
      <c r="N3" t="s">
        <v>0</v>
      </c>
      <c r="O3" t="s">
        <v>1</v>
      </c>
      <c r="Q3" t="s">
        <v>0</v>
      </c>
      <c r="R3" t="s">
        <v>1</v>
      </c>
    </row>
    <row r="4" spans="1:21" x14ac:dyDescent="0.3">
      <c r="A4" t="s">
        <v>15</v>
      </c>
      <c r="C4">
        <v>7.7290000000000001</v>
      </c>
      <c r="D4">
        <v>7.3840000000000003</v>
      </c>
      <c r="F4" t="s">
        <v>15</v>
      </c>
      <c r="I4">
        <v>0.41399999999999998</v>
      </c>
      <c r="J4">
        <v>0.34699999999999998</v>
      </c>
    </row>
    <row r="5" spans="1:21" x14ac:dyDescent="0.3">
      <c r="C5">
        <v>6.6319999999999997</v>
      </c>
      <c r="D5">
        <v>6.2869999999999999</v>
      </c>
      <c r="I5">
        <v>0.28100000000000003</v>
      </c>
      <c r="J5">
        <v>0.214</v>
      </c>
      <c r="N5">
        <v>0.24199999999999999</v>
      </c>
      <c r="O5">
        <v>8.5300833330000003</v>
      </c>
      <c r="Q5">
        <v>2.8369999999999999E-2</v>
      </c>
      <c r="R5">
        <v>1</v>
      </c>
    </row>
    <row r="6" spans="1:21" x14ac:dyDescent="0.3">
      <c r="C6">
        <v>8.8659999999999997</v>
      </c>
      <c r="D6">
        <v>8.5210000000000008</v>
      </c>
      <c r="H6" t="s">
        <v>9</v>
      </c>
      <c r="I6">
        <v>6.7000000000000004E-2</v>
      </c>
      <c r="N6">
        <v>0.12379999999999999</v>
      </c>
      <c r="O6">
        <v>8.1627500000000008</v>
      </c>
      <c r="Q6">
        <v>1.451E-2</v>
      </c>
      <c r="R6">
        <v>0.95694000000000001</v>
      </c>
    </row>
    <row r="7" spans="1:21" x14ac:dyDescent="0.3">
      <c r="C7">
        <v>7.9539999999999997</v>
      </c>
      <c r="D7">
        <v>7.609</v>
      </c>
      <c r="N7">
        <v>0.29562500000000003</v>
      </c>
      <c r="O7">
        <v>8.5587142860000007</v>
      </c>
      <c r="Q7">
        <v>3.4660000000000003E-2</v>
      </c>
      <c r="R7">
        <v>1.00336</v>
      </c>
    </row>
    <row r="8" spans="1:21" ht="15.6" x14ac:dyDescent="0.3">
      <c r="C8">
        <v>6.7089999999999996</v>
      </c>
      <c r="D8">
        <v>6.3639999999999999</v>
      </c>
      <c r="H8" s="4" t="s">
        <v>10</v>
      </c>
      <c r="I8" s="4"/>
      <c r="J8" s="4">
        <v>0.24199999999999999</v>
      </c>
      <c r="N8" s="3"/>
      <c r="R8" s="3"/>
      <c r="S8" s="3"/>
      <c r="T8" s="3"/>
      <c r="U8" s="3"/>
    </row>
    <row r="9" spans="1:21" ht="15.6" x14ac:dyDescent="0.3">
      <c r="C9">
        <v>8.5210000000000008</v>
      </c>
      <c r="D9">
        <v>8.1760000000000002</v>
      </c>
      <c r="R9" s="3"/>
      <c r="S9" s="3"/>
      <c r="T9" s="3"/>
      <c r="U9" s="3"/>
    </row>
    <row r="10" spans="1:21" ht="15.6" x14ac:dyDescent="0.3">
      <c r="C10">
        <v>6.4809999999999999</v>
      </c>
      <c r="D10">
        <v>6.1360000000000001</v>
      </c>
      <c r="R10" s="3"/>
      <c r="S10" s="3"/>
      <c r="T10" s="3"/>
      <c r="U10" s="3"/>
    </row>
    <row r="11" spans="1:21" ht="15.6" x14ac:dyDescent="0.3">
      <c r="C11">
        <v>10.233000000000001</v>
      </c>
      <c r="D11">
        <v>9.8879999999999999</v>
      </c>
      <c r="F11" t="s">
        <v>16</v>
      </c>
      <c r="H11" t="s">
        <v>11</v>
      </c>
      <c r="I11">
        <v>0.13200000000000001</v>
      </c>
      <c r="J11">
        <v>0.129</v>
      </c>
      <c r="R11" s="3"/>
      <c r="S11" s="3"/>
      <c r="T11" s="3"/>
      <c r="U11" s="3"/>
    </row>
    <row r="12" spans="1:21" ht="15.6" x14ac:dyDescent="0.3">
      <c r="C12">
        <v>11.597</v>
      </c>
      <c r="D12">
        <v>11.252000000000001</v>
      </c>
      <c r="I12">
        <v>0.13200000000000001</v>
      </c>
      <c r="J12">
        <v>0.129</v>
      </c>
      <c r="R12" s="3"/>
      <c r="S12" s="3"/>
      <c r="T12" s="3"/>
      <c r="U12" s="3"/>
    </row>
    <row r="13" spans="1:21" ht="15.6" x14ac:dyDescent="0.3">
      <c r="C13">
        <v>8.3520000000000003</v>
      </c>
      <c r="D13">
        <v>8.0069999999999997</v>
      </c>
      <c r="I13">
        <v>0.13500000000000001</v>
      </c>
      <c r="J13">
        <v>0.13200000000000001</v>
      </c>
      <c r="L13" s="4"/>
      <c r="R13" s="3"/>
      <c r="S13" s="3"/>
      <c r="T13" s="3"/>
      <c r="U13" s="3"/>
    </row>
    <row r="14" spans="1:21" x14ac:dyDescent="0.3">
      <c r="B14" t="s">
        <v>9</v>
      </c>
      <c r="C14">
        <v>0.34499999999999997</v>
      </c>
      <c r="I14">
        <v>0.16800000000000001</v>
      </c>
      <c r="J14">
        <v>0.16500000000000001</v>
      </c>
    </row>
    <row r="15" spans="1:21" x14ac:dyDescent="0.3">
      <c r="I15">
        <v>0.14299999999999999</v>
      </c>
      <c r="J15">
        <v>0.14000000000000001</v>
      </c>
    </row>
    <row r="16" spans="1:21" x14ac:dyDescent="0.3">
      <c r="I16">
        <v>0.126</v>
      </c>
      <c r="J16">
        <v>0.123</v>
      </c>
    </row>
    <row r="17" spans="1:10" x14ac:dyDescent="0.3">
      <c r="B17" s="4" t="s">
        <v>10</v>
      </c>
      <c r="C17" s="4"/>
      <c r="D17" s="4">
        <v>8.5300833330000003</v>
      </c>
      <c r="I17">
        <v>0.114</v>
      </c>
      <c r="J17">
        <v>0.111</v>
      </c>
    </row>
    <row r="18" spans="1:10" x14ac:dyDescent="0.3">
      <c r="I18">
        <v>0.11700000000000001</v>
      </c>
      <c r="J18">
        <v>0.114</v>
      </c>
    </row>
    <row r="19" spans="1:10" x14ac:dyDescent="0.3">
      <c r="A19" t="s">
        <v>16</v>
      </c>
      <c r="B19" t="s">
        <v>12</v>
      </c>
      <c r="C19">
        <v>9.8610000000000007</v>
      </c>
      <c r="D19">
        <v>9.5259999999999998</v>
      </c>
      <c r="I19">
        <v>0.104</v>
      </c>
      <c r="J19">
        <v>0.10100000000000001</v>
      </c>
    </row>
    <row r="20" spans="1:10" x14ac:dyDescent="0.3">
      <c r="C20">
        <v>8.2230000000000008</v>
      </c>
      <c r="D20">
        <v>7.8879999999999999</v>
      </c>
      <c r="I20">
        <v>9.7000000000000003E-2</v>
      </c>
      <c r="J20">
        <v>9.4E-2</v>
      </c>
    </row>
    <row r="21" spans="1:10" x14ac:dyDescent="0.3">
      <c r="C21">
        <v>9.4819999999999993</v>
      </c>
      <c r="D21">
        <v>9.1470000000000002</v>
      </c>
      <c r="H21" t="s">
        <v>9</v>
      </c>
      <c r="I21">
        <v>3.0000000000000001E-3</v>
      </c>
    </row>
    <row r="22" spans="1:10" x14ac:dyDescent="0.3">
      <c r="C22">
        <v>6.4249999999999998</v>
      </c>
      <c r="D22">
        <v>6.09</v>
      </c>
    </row>
    <row r="23" spans="1:10" x14ac:dyDescent="0.3">
      <c r="B23" t="s">
        <v>9</v>
      </c>
      <c r="C23">
        <v>0.33500000000000002</v>
      </c>
      <c r="H23" s="4" t="s">
        <v>10</v>
      </c>
      <c r="I23" s="4"/>
      <c r="J23" s="4">
        <v>0.12379999999999999</v>
      </c>
    </row>
    <row r="25" spans="1:10" x14ac:dyDescent="0.3">
      <c r="B25" s="4" t="s">
        <v>10</v>
      </c>
      <c r="C25" s="4"/>
      <c r="D25" s="4">
        <v>8.1627500000000008</v>
      </c>
    </row>
    <row r="26" spans="1:10" x14ac:dyDescent="0.3">
      <c r="F26" t="s">
        <v>17</v>
      </c>
      <c r="H26" t="s">
        <v>13</v>
      </c>
      <c r="I26">
        <v>0.29899999999999999</v>
      </c>
      <c r="J26">
        <v>0.25900000000000001</v>
      </c>
    </row>
    <row r="27" spans="1:10" x14ac:dyDescent="0.3">
      <c r="A27" t="s">
        <v>17</v>
      </c>
      <c r="B27" t="s">
        <v>14</v>
      </c>
      <c r="C27">
        <v>6.5819999999999999</v>
      </c>
      <c r="D27">
        <v>6.306</v>
      </c>
      <c r="I27">
        <v>0.35399999999999998</v>
      </c>
      <c r="J27">
        <v>0.314</v>
      </c>
    </row>
    <row r="28" spans="1:10" x14ac:dyDescent="0.3">
      <c r="C28">
        <v>8.0210000000000008</v>
      </c>
      <c r="D28">
        <v>7.7450000000000001</v>
      </c>
      <c r="I28">
        <v>0.29099999999999998</v>
      </c>
      <c r="J28">
        <v>0.251</v>
      </c>
    </row>
    <row r="29" spans="1:10" x14ac:dyDescent="0.3">
      <c r="C29">
        <v>7.6929999999999996</v>
      </c>
      <c r="D29">
        <v>7.4169999999999998</v>
      </c>
      <c r="I29">
        <v>0.36799999999999999</v>
      </c>
      <c r="J29">
        <v>0.32800000000000001</v>
      </c>
    </row>
    <row r="30" spans="1:10" x14ac:dyDescent="0.3">
      <c r="C30">
        <v>10.173</v>
      </c>
      <c r="D30">
        <v>9.8970000000000002</v>
      </c>
      <c r="I30">
        <v>0.36099999999999999</v>
      </c>
      <c r="J30">
        <v>0.32100000000000001</v>
      </c>
    </row>
    <row r="31" spans="1:10" x14ac:dyDescent="0.3">
      <c r="C31">
        <v>9.0449999999999999</v>
      </c>
      <c r="D31">
        <v>8.7690000000000001</v>
      </c>
      <c r="I31">
        <v>0.46</v>
      </c>
      <c r="J31">
        <v>0.42</v>
      </c>
    </row>
    <row r="32" spans="1:10" x14ac:dyDescent="0.3">
      <c r="C32">
        <v>9.9559999999999995</v>
      </c>
      <c r="D32">
        <v>9.68</v>
      </c>
      <c r="I32">
        <v>0.31</v>
      </c>
      <c r="J32">
        <v>0.27</v>
      </c>
    </row>
    <row r="33" spans="2:10" x14ac:dyDescent="0.3">
      <c r="C33">
        <v>10.372999999999999</v>
      </c>
      <c r="D33">
        <v>10.097</v>
      </c>
      <c r="I33">
        <v>0.24199999999999999</v>
      </c>
      <c r="J33">
        <v>0.20200000000000001</v>
      </c>
    </row>
    <row r="34" spans="2:10" x14ac:dyDescent="0.3">
      <c r="B34" t="s">
        <v>9</v>
      </c>
      <c r="C34">
        <v>0.27600000000000002</v>
      </c>
      <c r="I34">
        <v>0.04</v>
      </c>
    </row>
    <row r="36" spans="2:10" x14ac:dyDescent="0.3">
      <c r="H36" s="4" t="s">
        <v>10</v>
      </c>
      <c r="I36" s="4"/>
      <c r="J36" s="4">
        <v>0.29562500000000003</v>
      </c>
    </row>
    <row r="37" spans="2:10" x14ac:dyDescent="0.3">
      <c r="B37" s="4" t="s">
        <v>10</v>
      </c>
      <c r="C37" s="4"/>
      <c r="D37" s="4">
        <v>8.5587142860000007</v>
      </c>
    </row>
    <row r="58" spans="15:16" ht="15.6" x14ac:dyDescent="0.3">
      <c r="O58" s="1"/>
      <c r="P58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F8C24-B270-483D-AC67-922CBAD6D597}">
  <dimension ref="B1:Y36"/>
  <sheetViews>
    <sheetView tabSelected="1" zoomScale="73" workbookViewId="0">
      <selection activeCell="Q16" sqref="Q16"/>
    </sheetView>
  </sheetViews>
  <sheetFormatPr defaultRowHeight="14.4" x14ac:dyDescent="0.3"/>
  <cols>
    <col min="1" max="16384" width="8.88671875" style="5"/>
  </cols>
  <sheetData>
    <row r="1" spans="2:25" ht="15.6" x14ac:dyDescent="0.3">
      <c r="B1" s="6"/>
      <c r="C1" s="6" t="s">
        <v>20</v>
      </c>
      <c r="H1" s="6" t="s">
        <v>21</v>
      </c>
      <c r="J1" s="6"/>
      <c r="M1" s="3" t="s">
        <v>2</v>
      </c>
      <c r="R1" t="s">
        <v>18</v>
      </c>
      <c r="T1" s="6"/>
      <c r="U1" s="6"/>
      <c r="W1"/>
      <c r="X1"/>
      <c r="Y1"/>
    </row>
    <row r="2" spans="2:25" ht="15.6" x14ac:dyDescent="0.3">
      <c r="R2" s="3" t="s">
        <v>2</v>
      </c>
      <c r="S2" s="3" t="s">
        <v>3</v>
      </c>
      <c r="T2" s="3" t="s">
        <v>4</v>
      </c>
      <c r="W2" s="3"/>
      <c r="X2" s="3"/>
      <c r="Y2" s="3"/>
    </row>
    <row r="3" spans="2:25" ht="15.6" x14ac:dyDescent="0.3">
      <c r="C3" s="5" t="s">
        <v>7</v>
      </c>
      <c r="D3" s="5">
        <v>64.725999999999999</v>
      </c>
      <c r="E3" s="5">
        <f>D3-2.6</f>
        <v>62.125999999999998</v>
      </c>
      <c r="H3" s="5" t="s">
        <v>8</v>
      </c>
      <c r="I3" s="5">
        <v>7.343</v>
      </c>
      <c r="J3" s="5">
        <f>I3-2.1</f>
        <v>5.2430000000000003</v>
      </c>
      <c r="M3" s="5" t="s">
        <v>22</v>
      </c>
      <c r="N3" s="5">
        <v>2.488</v>
      </c>
      <c r="O3" s="5">
        <f>N3-1.1</f>
        <v>1.3879999999999999</v>
      </c>
      <c r="W3" s="3"/>
      <c r="X3" s="3"/>
      <c r="Y3" s="3"/>
    </row>
    <row r="4" spans="2:25" ht="15.6" x14ac:dyDescent="0.3">
      <c r="B4" s="5" t="s">
        <v>23</v>
      </c>
      <c r="D4" s="5">
        <v>56.945</v>
      </c>
      <c r="E4" s="5">
        <f t="shared" ref="E4:E6" si="0">D4-2.6</f>
        <v>54.344999999999999</v>
      </c>
      <c r="G4" s="5" t="s">
        <v>23</v>
      </c>
      <c r="I4" s="5">
        <v>8.3379999999999992</v>
      </c>
      <c r="J4" s="5">
        <f>I4-2.1</f>
        <v>6.2379999999999995</v>
      </c>
      <c r="K4" s="3"/>
      <c r="L4" s="5" t="s">
        <v>23</v>
      </c>
      <c r="N4" s="5">
        <v>1.9930000000000001</v>
      </c>
      <c r="O4" s="5">
        <f t="shared" ref="O4:O7" si="1">N4-1.1</f>
        <v>0.89300000000000002</v>
      </c>
      <c r="R4" s="5">
        <v>1.1299999999999999</v>
      </c>
      <c r="S4" s="5">
        <v>61.236555555555555</v>
      </c>
      <c r="T4" s="5">
        <v>5.1307777777777765</v>
      </c>
      <c r="W4" s="3"/>
      <c r="X4" s="3"/>
      <c r="Y4" s="3"/>
    </row>
    <row r="5" spans="2:25" ht="15.6" x14ac:dyDescent="0.3">
      <c r="D5" s="5">
        <v>62.811999999999998</v>
      </c>
      <c r="E5" s="5">
        <f t="shared" si="0"/>
        <v>60.211999999999996</v>
      </c>
      <c r="K5" s="3"/>
      <c r="N5" s="5">
        <v>2.403</v>
      </c>
      <c r="O5" s="5">
        <f t="shared" si="1"/>
        <v>1.3029999999999999</v>
      </c>
      <c r="R5" s="5">
        <v>1.9762222222222219</v>
      </c>
      <c r="S5" s="5">
        <v>58.632600000000004</v>
      </c>
      <c r="T5" s="5">
        <v>7.133</v>
      </c>
      <c r="W5" s="3"/>
      <c r="X5" s="3"/>
      <c r="Y5" s="3"/>
    </row>
    <row r="6" spans="2:25" ht="15.6" x14ac:dyDescent="0.3">
      <c r="D6" s="5">
        <v>57.466999999999999</v>
      </c>
      <c r="E6" s="5">
        <f t="shared" si="0"/>
        <v>54.866999999999997</v>
      </c>
      <c r="H6" s="5" t="s">
        <v>9</v>
      </c>
      <c r="I6" s="5">
        <v>2.1190000000000002</v>
      </c>
      <c r="N6" s="5">
        <v>2.4529999999999998</v>
      </c>
      <c r="O6" s="5">
        <f t="shared" si="1"/>
        <v>1.3529999999999998</v>
      </c>
      <c r="R6" s="5">
        <v>1.0724</v>
      </c>
      <c r="S6" s="5">
        <v>38.478999999999999</v>
      </c>
      <c r="T6" s="5">
        <v>6.7614999999999998</v>
      </c>
      <c r="W6" s="3"/>
      <c r="X6" s="3"/>
      <c r="Y6" s="3"/>
    </row>
    <row r="7" spans="2:25" ht="15.6" x14ac:dyDescent="0.3">
      <c r="C7" s="5" t="s">
        <v>9</v>
      </c>
      <c r="D7" s="5">
        <v>2.6709999999999998</v>
      </c>
      <c r="N7" s="5">
        <v>1.8129999999999999</v>
      </c>
      <c r="O7" s="5">
        <f t="shared" si="1"/>
        <v>0.71299999999999986</v>
      </c>
      <c r="W7" s="3"/>
      <c r="X7" s="3"/>
      <c r="Y7" s="3"/>
    </row>
    <row r="8" spans="2:25" x14ac:dyDescent="0.3">
      <c r="M8" s="5" t="s">
        <v>9</v>
      </c>
      <c r="N8" s="5">
        <v>1.1240000000000001</v>
      </c>
    </row>
    <row r="9" spans="2:25" ht="15.6" x14ac:dyDescent="0.3">
      <c r="C9" s="5" t="s">
        <v>12</v>
      </c>
      <c r="D9" s="5">
        <v>57.686</v>
      </c>
      <c r="E9" s="5">
        <f>D9-2.9</f>
        <v>54.786000000000001</v>
      </c>
      <c r="H9" s="5" t="s">
        <v>11</v>
      </c>
      <c r="I9" s="5">
        <v>7.835</v>
      </c>
      <c r="J9" s="5">
        <f>I9-3.7</f>
        <v>4.1349999999999998</v>
      </c>
      <c r="L9" s="6"/>
    </row>
    <row r="10" spans="2:25" x14ac:dyDescent="0.3">
      <c r="D10" s="5">
        <v>89.813000000000002</v>
      </c>
      <c r="E10" s="5">
        <f t="shared" ref="E10:E13" si="2">D10-2.9</f>
        <v>86.912999999999997</v>
      </c>
      <c r="I10" s="5">
        <v>8.0719999999999992</v>
      </c>
      <c r="J10" s="5">
        <f t="shared" ref="J10:J15" si="3">I10-3.7</f>
        <v>4.371999999999999</v>
      </c>
      <c r="N10" s="5" t="s">
        <v>10</v>
      </c>
      <c r="O10" s="5">
        <f>AVERAGE(O3:O9)</f>
        <v>1.1299999999999999</v>
      </c>
    </row>
    <row r="11" spans="2:25" x14ac:dyDescent="0.3">
      <c r="D11" s="5">
        <v>59.752000000000002</v>
      </c>
      <c r="E11" s="5">
        <f t="shared" si="2"/>
        <v>56.852000000000004</v>
      </c>
      <c r="I11" s="5">
        <v>7.6669999999999998</v>
      </c>
      <c r="J11" s="5">
        <f t="shared" si="3"/>
        <v>3.9669999999999996</v>
      </c>
    </row>
    <row r="12" spans="2:25" x14ac:dyDescent="0.3">
      <c r="D12" s="5">
        <v>63.387999999999998</v>
      </c>
      <c r="E12" s="5">
        <f t="shared" si="2"/>
        <v>60.488</v>
      </c>
      <c r="I12" s="5">
        <v>6.5389999999999997</v>
      </c>
      <c r="J12" s="5">
        <f t="shared" si="3"/>
        <v>2.8389999999999995</v>
      </c>
      <c r="M12" s="5" t="s">
        <v>13</v>
      </c>
      <c r="N12" s="5">
        <v>3.89</v>
      </c>
      <c r="O12" s="5">
        <f>N12-2.2</f>
        <v>1.69</v>
      </c>
    </row>
    <row r="13" spans="2:25" x14ac:dyDescent="0.3">
      <c r="D13" s="5">
        <v>63.44</v>
      </c>
      <c r="E13" s="5">
        <f t="shared" si="2"/>
        <v>60.54</v>
      </c>
      <c r="I13" s="5">
        <v>10.802</v>
      </c>
      <c r="J13" s="5">
        <f t="shared" si="3"/>
        <v>7.1019999999999994</v>
      </c>
      <c r="N13" s="5">
        <v>3.5270000000000001</v>
      </c>
      <c r="O13" s="5">
        <f t="shared" ref="O13:O20" si="4">N13-2.2</f>
        <v>1.327</v>
      </c>
    </row>
    <row r="14" spans="2:25" x14ac:dyDescent="0.3">
      <c r="I14" s="5">
        <v>10.981</v>
      </c>
      <c r="J14" s="5">
        <f t="shared" si="3"/>
        <v>7.2809999999999997</v>
      </c>
      <c r="N14" s="5">
        <v>5.0789999999999997</v>
      </c>
      <c r="O14" s="5">
        <f t="shared" si="4"/>
        <v>2.8789999999999996</v>
      </c>
    </row>
    <row r="15" spans="2:25" x14ac:dyDescent="0.3">
      <c r="C15" s="5" t="s">
        <v>9</v>
      </c>
      <c r="D15" s="5">
        <v>2.9849999999999999</v>
      </c>
      <c r="I15" s="5">
        <v>8.6999999999999993</v>
      </c>
      <c r="J15" s="5">
        <f t="shared" si="3"/>
        <v>4.9999999999999991</v>
      </c>
      <c r="L15" s="5" t="s">
        <v>24</v>
      </c>
      <c r="N15" s="5">
        <v>3.9950000000000001</v>
      </c>
      <c r="O15" s="5">
        <f t="shared" si="4"/>
        <v>1.7949999999999999</v>
      </c>
    </row>
    <row r="16" spans="2:25" x14ac:dyDescent="0.3">
      <c r="N16" s="5">
        <v>4.0750000000000002</v>
      </c>
      <c r="O16" s="5">
        <f t="shared" si="4"/>
        <v>1.875</v>
      </c>
    </row>
    <row r="17" spans="2:21" x14ac:dyDescent="0.3">
      <c r="D17" s="5" t="s">
        <v>10</v>
      </c>
      <c r="E17" s="5">
        <f>AVERAGE(E3:E16)</f>
        <v>61.236555555555555</v>
      </c>
      <c r="H17" s="5" t="s">
        <v>9</v>
      </c>
      <c r="I17" s="5">
        <v>3.7080000000000002</v>
      </c>
      <c r="N17" s="5">
        <v>3.702</v>
      </c>
      <c r="O17" s="5">
        <f t="shared" si="4"/>
        <v>1.5019999999999998</v>
      </c>
    </row>
    <row r="18" spans="2:21" x14ac:dyDescent="0.3">
      <c r="N18" s="5">
        <v>4.319</v>
      </c>
      <c r="O18" s="5">
        <f t="shared" si="4"/>
        <v>2.1189999999999998</v>
      </c>
    </row>
    <row r="19" spans="2:21" x14ac:dyDescent="0.3">
      <c r="B19" s="5" t="s">
        <v>24</v>
      </c>
      <c r="C19" s="5" t="s">
        <v>14</v>
      </c>
      <c r="D19" s="5">
        <v>44.701999999999998</v>
      </c>
      <c r="E19" s="5">
        <f>D19-2.5</f>
        <v>42.201999999999998</v>
      </c>
      <c r="I19" s="5" t="s">
        <v>10</v>
      </c>
      <c r="J19" s="5">
        <f>AVERAGE(J3:J18)</f>
        <v>5.1307777777777765</v>
      </c>
      <c r="N19" s="5">
        <v>4.0919999999999996</v>
      </c>
      <c r="O19" s="5">
        <f t="shared" si="4"/>
        <v>1.8919999999999995</v>
      </c>
    </row>
    <row r="20" spans="2:21" x14ac:dyDescent="0.3">
      <c r="D20" s="5">
        <v>71.730999999999995</v>
      </c>
      <c r="E20" s="5">
        <f t="shared" ref="E20:E23" si="5">D20-2.5</f>
        <v>69.230999999999995</v>
      </c>
      <c r="N20" s="5">
        <v>4.907</v>
      </c>
      <c r="O20" s="5">
        <f t="shared" si="4"/>
        <v>2.7069999999999999</v>
      </c>
    </row>
    <row r="21" spans="2:21" ht="15.6" x14ac:dyDescent="0.3">
      <c r="D21" s="5">
        <v>88.807000000000002</v>
      </c>
      <c r="E21" s="5">
        <f t="shared" si="5"/>
        <v>86.307000000000002</v>
      </c>
      <c r="G21" s="5" t="s">
        <v>24</v>
      </c>
      <c r="M21" s="5" t="s">
        <v>9</v>
      </c>
      <c r="N21" s="5">
        <v>2.2480000000000002</v>
      </c>
      <c r="U21" s="6"/>
    </row>
    <row r="22" spans="2:21" x14ac:dyDescent="0.3">
      <c r="D22" s="5">
        <v>45.572000000000003</v>
      </c>
      <c r="E22" s="5">
        <f t="shared" si="5"/>
        <v>43.072000000000003</v>
      </c>
      <c r="H22" s="5" t="s">
        <v>25</v>
      </c>
      <c r="I22" s="5">
        <v>7.4480000000000004</v>
      </c>
      <c r="J22" s="5">
        <f>I22-0.674</f>
        <v>6.774</v>
      </c>
    </row>
    <row r="23" spans="2:21" ht="15.6" x14ac:dyDescent="0.3">
      <c r="D23" s="5">
        <v>54.850999999999999</v>
      </c>
      <c r="E23" s="5">
        <f t="shared" si="5"/>
        <v>52.350999999999999</v>
      </c>
      <c r="I23" s="5">
        <v>9.0250000000000004</v>
      </c>
      <c r="J23" s="5">
        <f t="shared" ref="J23:J25" si="6">I23-0.674</f>
        <v>8.3510000000000009</v>
      </c>
      <c r="K23" s="3"/>
      <c r="N23" s="5" t="s">
        <v>10</v>
      </c>
      <c r="O23" s="5">
        <f>AVERAGE(O12:O22)</f>
        <v>1.9762222222222219</v>
      </c>
    </row>
    <row r="24" spans="2:21" x14ac:dyDescent="0.3">
      <c r="D24" s="5">
        <v>2.5209999999999999</v>
      </c>
      <c r="I24" s="5">
        <v>7.8289999999999997</v>
      </c>
      <c r="J24" s="5">
        <f t="shared" si="6"/>
        <v>7.1549999999999994</v>
      </c>
    </row>
    <row r="25" spans="2:21" ht="15.6" x14ac:dyDescent="0.3">
      <c r="E25" s="3"/>
      <c r="I25" s="5">
        <v>6.9260000000000002</v>
      </c>
      <c r="J25" s="5">
        <f t="shared" si="6"/>
        <v>6.2519999999999998</v>
      </c>
      <c r="M25" s="5" t="s">
        <v>26</v>
      </c>
      <c r="N25" s="5">
        <v>1.9259999999999999</v>
      </c>
      <c r="O25" s="5">
        <f>N25-1</f>
        <v>0.92599999999999993</v>
      </c>
    </row>
    <row r="26" spans="2:21" x14ac:dyDescent="0.3">
      <c r="D26" s="5" t="s">
        <v>10</v>
      </c>
      <c r="E26" s="5">
        <f>AVERAGE(E19:E25)</f>
        <v>58.632600000000004</v>
      </c>
      <c r="I26" s="5">
        <v>0.67400000000000004</v>
      </c>
      <c r="L26" s="5" t="s">
        <v>27</v>
      </c>
      <c r="N26" s="5">
        <v>2.0430000000000001</v>
      </c>
      <c r="O26" s="5">
        <f t="shared" ref="O26:O29" si="7">N26-1</f>
        <v>1.0430000000000001</v>
      </c>
    </row>
    <row r="27" spans="2:21" ht="15.6" x14ac:dyDescent="0.3">
      <c r="L27" s="3"/>
      <c r="M27" s="3"/>
      <c r="N27" s="5">
        <v>1.903</v>
      </c>
      <c r="O27" s="5">
        <f t="shared" si="7"/>
        <v>0.90300000000000002</v>
      </c>
    </row>
    <row r="28" spans="2:21" ht="15.6" x14ac:dyDescent="0.3">
      <c r="B28" s="5" t="s">
        <v>27</v>
      </c>
      <c r="C28" s="6" t="s">
        <v>28</v>
      </c>
      <c r="D28" s="5">
        <v>35.389000000000003</v>
      </c>
      <c r="E28" s="5">
        <f>D28-2</f>
        <v>33.389000000000003</v>
      </c>
      <c r="I28" s="5" t="s">
        <v>10</v>
      </c>
      <c r="J28" s="5">
        <f>AVERAGE(J22:J27)</f>
        <v>7.133</v>
      </c>
      <c r="N28" s="5">
        <v>1.7989999999999999</v>
      </c>
      <c r="O28" s="5">
        <f t="shared" si="7"/>
        <v>0.79899999999999993</v>
      </c>
    </row>
    <row r="29" spans="2:21" x14ac:dyDescent="0.3">
      <c r="D29" s="5">
        <v>47.128999999999998</v>
      </c>
      <c r="E29" s="5">
        <f t="shared" ref="E29:E30" si="8">D29-2</f>
        <v>45.128999999999998</v>
      </c>
      <c r="N29" s="5">
        <v>2.6909999999999998</v>
      </c>
      <c r="O29" s="5">
        <f t="shared" si="7"/>
        <v>1.6909999999999998</v>
      </c>
    </row>
    <row r="30" spans="2:21" x14ac:dyDescent="0.3">
      <c r="D30" s="5">
        <v>38.918999999999997</v>
      </c>
      <c r="E30" s="5">
        <f t="shared" si="8"/>
        <v>36.918999999999997</v>
      </c>
      <c r="G30" s="5" t="s">
        <v>27</v>
      </c>
      <c r="H30" s="5" t="s">
        <v>29</v>
      </c>
      <c r="I30" s="5">
        <v>8.81</v>
      </c>
      <c r="J30" s="5">
        <f>I30-0.678</f>
        <v>8.1319999999999997</v>
      </c>
      <c r="M30" s="5" t="s">
        <v>9</v>
      </c>
      <c r="N30" s="5">
        <v>1.0489999999999999</v>
      </c>
    </row>
    <row r="31" spans="2:21" ht="15.6" x14ac:dyDescent="0.3">
      <c r="D31" s="5">
        <v>2.0230000000000001</v>
      </c>
      <c r="I31" s="5">
        <v>8.6869999999999994</v>
      </c>
      <c r="J31" s="5">
        <f t="shared" ref="J31:J33" si="9">I31-0.678</f>
        <v>8.0089999999999986</v>
      </c>
      <c r="O31" s="3"/>
      <c r="P31" s="3"/>
      <c r="Q31" s="3"/>
    </row>
    <row r="32" spans="2:21" x14ac:dyDescent="0.3">
      <c r="I32" s="5">
        <v>6.7880000000000003</v>
      </c>
      <c r="J32" s="5">
        <f t="shared" si="9"/>
        <v>6.11</v>
      </c>
    </row>
    <row r="33" spans="4:15" x14ac:dyDescent="0.3">
      <c r="I33" s="5">
        <v>5.4729999999999999</v>
      </c>
      <c r="J33" s="5">
        <f t="shared" si="9"/>
        <v>4.7949999999999999</v>
      </c>
      <c r="N33" s="5" t="s">
        <v>10</v>
      </c>
      <c r="O33" s="5">
        <f>AVERAGE(O25:O32)</f>
        <v>1.0724</v>
      </c>
    </row>
    <row r="34" spans="4:15" x14ac:dyDescent="0.3">
      <c r="D34" s="5" t="s">
        <v>10</v>
      </c>
      <c r="E34" s="5">
        <f>AVERAGE(E28:E33)</f>
        <v>38.478999999999999</v>
      </c>
      <c r="I34" s="5">
        <v>0.67800000000000005</v>
      </c>
    </row>
    <row r="35" spans="4:15" ht="15.6" x14ac:dyDescent="0.3">
      <c r="J35" s="3"/>
    </row>
    <row r="36" spans="4:15" x14ac:dyDescent="0.3">
      <c r="I36" s="5" t="s">
        <v>10</v>
      </c>
      <c r="J36" s="5">
        <f>AVERAGE(J30:J35)</f>
        <v>6.7614999999999998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4b</vt:lpstr>
      <vt:lpstr>Extended data 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Palapuravan Anees</dc:creator>
  <cp:lastModifiedBy>Palapuravan Anees</cp:lastModifiedBy>
  <dcterms:created xsi:type="dcterms:W3CDTF">2023-07-18T20:19:16Z</dcterms:created>
  <dcterms:modified xsi:type="dcterms:W3CDTF">2023-07-20T15:15:58Z</dcterms:modified>
</cp:coreProperties>
</file>