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kinkuru/Dropbox (HMS)/2024-Nature-Biotech/"/>
    </mc:Choice>
  </mc:AlternateContent>
  <xr:revisionPtr revIDLastSave="0" documentId="13_ncr:1_{55EF6A9C-4A50-9D45-929A-09B6C099D5A0}" xr6:coauthVersionLast="47" xr6:coauthVersionMax="47" xr10:uidLastSave="{00000000-0000-0000-0000-000000000000}"/>
  <bookViews>
    <workbookView xWindow="9740" yWindow="2340" windowWidth="25180" windowHeight="16140" activeTab="2" xr2:uid="{6F8332B4-B5B8-4F19-B674-37009D2FF2F8}"/>
  </bookViews>
  <sheets>
    <sheet name="Structures" sheetId="1" r:id="rId1"/>
    <sheet name="Data_1" sheetId="3" r:id="rId2"/>
    <sheet name="ezRNA Analyz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2" l="1"/>
  <c r="S62" i="1"/>
  <c r="Q41" i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C45" i="2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R5" i="1"/>
  <c r="R6" i="1"/>
  <c r="R7" i="1"/>
  <c r="R8" i="1"/>
  <c r="R10" i="1"/>
  <c r="R11" i="1"/>
  <c r="R12" i="1"/>
  <c r="R13" i="1"/>
  <c r="R15" i="1"/>
  <c r="R16" i="1"/>
  <c r="R17" i="1"/>
  <c r="R18" i="1"/>
  <c r="R20" i="1"/>
  <c r="R21" i="1"/>
  <c r="R22" i="1"/>
  <c r="R23" i="1"/>
  <c r="U2" i="1"/>
  <c r="M53" i="1"/>
  <c r="K48" i="1"/>
  <c r="K49" i="1" s="1"/>
  <c r="K50" i="1" s="1"/>
  <c r="K51" i="1" s="1"/>
  <c r="B2" i="1" a="1"/>
  <c r="B2" i="1" s="1"/>
  <c r="B3" i="1" a="1"/>
  <c r="B3" i="1" s="1"/>
  <c r="C2" i="1"/>
  <c r="C4" i="1" s="1"/>
  <c r="C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<sst xmlns="http://schemas.openxmlformats.org/spreadsheetml/2006/main" count="465" uniqueCount="219">
  <si>
    <t>m/z</t>
  </si>
  <si>
    <t>C9H12N3O7P</t>
  </si>
  <si>
    <t>C9H11N2O8P</t>
  </si>
  <si>
    <t>C10H12N5O6P</t>
  </si>
  <si>
    <t>C10H12N5O7P</t>
  </si>
  <si>
    <t>C9H11FN3O6P</t>
  </si>
  <si>
    <t>C10H11FN5O6P</t>
  </si>
  <si>
    <t>C10H11FN5O5P</t>
  </si>
  <si>
    <t>C9H10FN2O7P</t>
  </si>
  <si>
    <t>C9H12N3O6PS</t>
  </si>
  <si>
    <t>C10H12N5O6PS</t>
  </si>
  <si>
    <t>C10H12N5O5PS</t>
  </si>
  <si>
    <t>C9H11N2O7PS</t>
  </si>
  <si>
    <t>C10H14N3O7P</t>
  </si>
  <si>
    <t>C10H13N2O8P</t>
  </si>
  <si>
    <t>C11H14N5O6P</t>
  </si>
  <si>
    <t>C11H14N5O7P</t>
  </si>
  <si>
    <t>Molecular Formula</t>
  </si>
  <si>
    <t>5'-Cy5</t>
  </si>
  <si>
    <t>Fig. S2A</t>
  </si>
  <si>
    <t>N+0 (m/z)</t>
  </si>
  <si>
    <t>U-2'OH</t>
  </si>
  <si>
    <t>U(PS)2'OH</t>
  </si>
  <si>
    <t>U-2'OMe</t>
  </si>
  <si>
    <t>U-2'F</t>
  </si>
  <si>
    <t>C-2'OH</t>
  </si>
  <si>
    <t>C(PS)2'OH</t>
  </si>
  <si>
    <t>C-2'OMe</t>
  </si>
  <si>
    <t>C-2'F</t>
  </si>
  <si>
    <t>A-2'OH</t>
  </si>
  <si>
    <t>A(PS)2'OH</t>
  </si>
  <si>
    <t>A-2'OMe</t>
  </si>
  <si>
    <t>A-2'F</t>
  </si>
  <si>
    <t>G-2'OH</t>
  </si>
  <si>
    <t>G(PS)2'OH</t>
  </si>
  <si>
    <t>G-2'OMe</t>
  </si>
  <si>
    <t>G-2'F</t>
  </si>
  <si>
    <t>Blocks in Sequence</t>
  </si>
  <si>
    <t xml:space="preserve">5’- amino C12 group </t>
  </si>
  <si>
    <t>C12H27NO4P</t>
  </si>
  <si>
    <t>MF</t>
  </si>
  <si>
    <t>Elemental Symbols</t>
  </si>
  <si>
    <t>Elemental Counts</t>
  </si>
  <si>
    <t>C2H4</t>
  </si>
  <si>
    <t>C4H4</t>
  </si>
  <si>
    <t>C</t>
  </si>
  <si>
    <t>C6H8</t>
  </si>
  <si>
    <t>C31H37N2O2</t>
  </si>
  <si>
    <t>Calculated m/z (M-H)</t>
  </si>
  <si>
    <t>Observed</t>
  </si>
  <si>
    <t>C76H92N12O42P5</t>
  </si>
  <si>
    <t>NTP</t>
  </si>
  <si>
    <t>U-2'OH-3'OAlly</t>
  </si>
  <si>
    <t>U(PS)2'OH-3'Oally</t>
  </si>
  <si>
    <t>U-2'OMe-3'Oally</t>
  </si>
  <si>
    <t>U-2'F-3'Oally</t>
  </si>
  <si>
    <t>C-2'OH-3'Oally</t>
  </si>
  <si>
    <t>C(PS)2'OH-3'Oally</t>
  </si>
  <si>
    <t>C-2'OMe-3'Oally</t>
  </si>
  <si>
    <t>C-2'F-3'Oally</t>
  </si>
  <si>
    <t>A-2'OH-3'Oally</t>
  </si>
  <si>
    <t>A(PS)2'OH-3'Oally</t>
  </si>
  <si>
    <t>A-2'OMe-3'Oally</t>
  </si>
  <si>
    <t>A-2'F-3'Oally</t>
  </si>
  <si>
    <t>G-2'OH-3'Oally</t>
  </si>
  <si>
    <t>G(PS)2'OH-3'Oally</t>
  </si>
  <si>
    <t>G-2'OMe-3'Oally</t>
  </si>
  <si>
    <t>G-2'F-3'Oally</t>
  </si>
  <si>
    <t>NTP-OAllyl</t>
  </si>
  <si>
    <t>U</t>
  </si>
  <si>
    <t>G</t>
  </si>
  <si>
    <t>A</t>
  </si>
  <si>
    <t>5' end</t>
  </si>
  <si>
    <t xml:space="preserve">Blocks </t>
  </si>
  <si>
    <t>Example: Fig. S2A | 5'-Cy5rUrUrU rUrU</t>
  </si>
  <si>
    <t>U*</t>
  </si>
  <si>
    <t>C*</t>
  </si>
  <si>
    <t>A*</t>
  </si>
  <si>
    <t>G*</t>
  </si>
  <si>
    <t>ezRNA Mass Analyzer for Negative Mode MALDI (M-H)</t>
  </si>
  <si>
    <t>M/W</t>
  </si>
  <si>
    <t>N+A*</t>
  </si>
  <si>
    <t>N+A</t>
  </si>
  <si>
    <t>N+U*</t>
  </si>
  <si>
    <t>N+U</t>
  </si>
  <si>
    <t>N+G*</t>
  </si>
  <si>
    <t>N+G</t>
  </si>
  <si>
    <t>N+C*</t>
  </si>
  <si>
    <t>N+C</t>
  </si>
  <si>
    <t>N+AA*</t>
  </si>
  <si>
    <t>N+AU*</t>
  </si>
  <si>
    <t>N+AG*</t>
  </si>
  <si>
    <t>N+AC*</t>
  </si>
  <si>
    <t>N</t>
  </si>
  <si>
    <t>N+UA*</t>
  </si>
  <si>
    <t>N+UU*</t>
  </si>
  <si>
    <t>N+UG*</t>
  </si>
  <si>
    <t>N+UC*</t>
  </si>
  <si>
    <t>N+CA*</t>
  </si>
  <si>
    <t>N+CU*</t>
  </si>
  <si>
    <t>N+CG*</t>
  </si>
  <si>
    <t>N+CC*</t>
  </si>
  <si>
    <t>N+GA*</t>
  </si>
  <si>
    <t>N+GU*</t>
  </si>
  <si>
    <t>N+GG*</t>
  </si>
  <si>
    <t>N+GC*</t>
  </si>
  <si>
    <t>C12H27NO3P</t>
  </si>
  <si>
    <t>Observed (m/z)</t>
  </si>
  <si>
    <t>Calculated (m/z)</t>
  </si>
  <si>
    <t>Molecular Weight (Da)</t>
  </si>
  <si>
    <t>C213H273N41O157P20</t>
  </si>
  <si>
    <t>C12H11N2O8P</t>
  </si>
  <si>
    <t>Product</t>
  </si>
  <si>
    <t>Figure 2B</t>
  </si>
  <si>
    <t>N+UU</t>
  </si>
  <si>
    <t>N+UUU*</t>
  </si>
  <si>
    <t>N+UUU</t>
  </si>
  <si>
    <t>N+UUUC*</t>
  </si>
  <si>
    <t>N+UUUC</t>
  </si>
  <si>
    <t>N+UUUCG*</t>
  </si>
  <si>
    <t>Figure 2C</t>
  </si>
  <si>
    <t>Figure 3B</t>
  </si>
  <si>
    <t>Figure 3F</t>
  </si>
  <si>
    <t>N+ACACCUUAAC*</t>
  </si>
  <si>
    <t>N+ACACCUUAAC(+A)*</t>
  </si>
  <si>
    <t>N+Am*</t>
  </si>
  <si>
    <t>N+Am</t>
  </si>
  <si>
    <t>N+AmAm*</t>
  </si>
  <si>
    <t>N+Um*</t>
  </si>
  <si>
    <t>N+Um</t>
  </si>
  <si>
    <t>N+UmUm*</t>
  </si>
  <si>
    <t>N+Gm*</t>
  </si>
  <si>
    <t>N+Gm</t>
  </si>
  <si>
    <t>N+GmGm*</t>
  </si>
  <si>
    <t>N+Cm*</t>
  </si>
  <si>
    <t>N+Cm</t>
  </si>
  <si>
    <t>N+CmCm*</t>
  </si>
  <si>
    <t>N+Af*</t>
  </si>
  <si>
    <t>N+Af</t>
  </si>
  <si>
    <t>N+AfAf*</t>
  </si>
  <si>
    <t>N+Uf*</t>
  </si>
  <si>
    <t>N+Uf</t>
  </si>
  <si>
    <t>N+UfUf*</t>
  </si>
  <si>
    <t>N+Gf*</t>
  </si>
  <si>
    <t>N+Gf</t>
  </si>
  <si>
    <t>N+GfGf*</t>
  </si>
  <si>
    <t>N+Cf*</t>
  </si>
  <si>
    <t>N+Cf</t>
  </si>
  <si>
    <t>N+CfCf*</t>
  </si>
  <si>
    <t>N+Ap</t>
  </si>
  <si>
    <t>N+A(ps)*</t>
  </si>
  <si>
    <t>N+A(ps)</t>
  </si>
  <si>
    <t>N+A(ps)A(ps)*</t>
  </si>
  <si>
    <t>N+U(ps)*</t>
  </si>
  <si>
    <t>N+U(ps)</t>
  </si>
  <si>
    <t>N+U(ps)U(ps)*</t>
  </si>
  <si>
    <t>N+G(ps)*</t>
  </si>
  <si>
    <t>N+G(ps)</t>
  </si>
  <si>
    <t>N+G(ps)G(ps)*</t>
  </si>
  <si>
    <t>N+C(ps)*</t>
  </si>
  <si>
    <t>N+C(ps)</t>
  </si>
  <si>
    <t>N+C(ps)C(ps)*</t>
  </si>
  <si>
    <t>6612.1 / 6879.1</t>
  </si>
  <si>
    <t>n/a</t>
  </si>
  <si>
    <t>6611.7 / 6855.6</t>
  </si>
  <si>
    <t>6611.9 / 6895.8</t>
  </si>
  <si>
    <t>6611.9 / 6853.5</t>
  </si>
  <si>
    <t>N+Up</t>
  </si>
  <si>
    <t>N+Cp</t>
  </si>
  <si>
    <t>N+Gp</t>
  </si>
  <si>
    <t>N+AfAfCmCmUfUfUfCmUfAp</t>
  </si>
  <si>
    <t>A-3'-pro</t>
  </si>
  <si>
    <t>C-3'-pro</t>
  </si>
  <si>
    <t>U-3'-pro</t>
  </si>
  <si>
    <t>G-3'-pro</t>
  </si>
  <si>
    <t>N+AfAfCm*</t>
  </si>
  <si>
    <t>N+AfAfCmCm*</t>
  </si>
  <si>
    <t>N+AfAfCmCmUf*</t>
  </si>
  <si>
    <t>N+AfAfCmCmUfUf*</t>
  </si>
  <si>
    <t>N+AfAfCmCmUfUfUf*</t>
  </si>
  <si>
    <t>N+AfAfCmCmUfUfUfCm*</t>
  </si>
  <si>
    <t>N+AfAfCmCmUfUfUfCmUf*</t>
  </si>
  <si>
    <t>Primary Product</t>
  </si>
  <si>
    <t>N+AAUUC*</t>
  </si>
  <si>
    <t>N+AACUG*</t>
  </si>
  <si>
    <t>N+CCAAU*</t>
  </si>
  <si>
    <t>N+UfAUfAUf*</t>
  </si>
  <si>
    <t>N+UfUmUfUmUf*</t>
  </si>
  <si>
    <t>Sequence</t>
  </si>
  <si>
    <t>5'-Phos</t>
  </si>
  <si>
    <t>N+AAUU</t>
  </si>
  <si>
    <t>Oligo 1 - Minor Product A (N+4)</t>
  </si>
  <si>
    <t>Oligo 1 - Minor Product B (N+6)</t>
  </si>
  <si>
    <t>Oligo 2 - Minor Product A (N+4)</t>
  </si>
  <si>
    <t>N+AACU</t>
  </si>
  <si>
    <t>N+AAUUC*(+U)</t>
  </si>
  <si>
    <t>N+CCAA</t>
  </si>
  <si>
    <t>N+CCAAU*(+A)</t>
  </si>
  <si>
    <t>N+UfAUfA</t>
  </si>
  <si>
    <t>N+UfAUfAUf*(+A)</t>
  </si>
  <si>
    <t>N+UfUmUfUm</t>
  </si>
  <si>
    <t>Oligo 3 - Minor Product A (N+4)</t>
  </si>
  <si>
    <t>Oligo 3 - Minor Product B (N+6)</t>
  </si>
  <si>
    <t>Oligo 4 - Minor Product A (N+4)</t>
  </si>
  <si>
    <t>Oligo 4 - Minor Product B (N+6)</t>
  </si>
  <si>
    <t>Oligo 5 - Minor Product A (N+6)</t>
  </si>
  <si>
    <t>Oligo 1 - Primary Product (N+5)</t>
  </si>
  <si>
    <t>Figure</t>
  </si>
  <si>
    <t>4A</t>
  </si>
  <si>
    <t>4B</t>
  </si>
  <si>
    <t>4D</t>
  </si>
  <si>
    <t>5D</t>
  </si>
  <si>
    <t>Oligo 2 - Primary Product (N+5)</t>
  </si>
  <si>
    <t>Oligo 3 - Primary Product (N+5)</t>
  </si>
  <si>
    <t>Oligo 4 - Primary Product (N+5)</t>
  </si>
  <si>
    <t>Oligo 5 - Primary Product (N+5)</t>
  </si>
  <si>
    <t>Calc. (m/z)</t>
  </si>
  <si>
    <t>Obs. (m/z)</t>
  </si>
  <si>
    <t>M.W. (Da)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</si>
</sst>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74151"/>
      <name val="Segoe UI"/>
      <family val="2"/>
    </font>
    <font>
      <b/>
      <sz val="14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sz val="11"/>
      <color rgb="FFFF0000"/>
      <name val="Consolas"/>
      <family val="3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0" fontId="0" fillId="2" borderId="1" xfId="0" applyFill="1" applyBorder="1"/>
    <xf numFmtId="164" fontId="0" fillId="2" borderId="0" xfId="0" applyNumberFormat="1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6" borderId="0" xfId="0" applyFill="1"/>
    <xf numFmtId="0" fontId="0" fillId="6" borderId="7" xfId="0" applyFill="1" applyBorder="1"/>
    <xf numFmtId="0" fontId="4" fillId="0" borderId="9" xfId="0" applyFont="1" applyBorder="1"/>
    <xf numFmtId="0" fontId="0" fillId="2" borderId="7" xfId="0" applyFill="1" applyBorder="1"/>
    <xf numFmtId="0" fontId="4" fillId="0" borderId="9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4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164" fontId="4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pa.gov/greenchemistry/information-about-green-chemistry-challenge#https://www.epa.gov/greenchemistry/information-about-green-chemistry-challenge" TargetMode="Externa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25</xdr:row>
          <xdr:rowOff>50800</xdr:rowOff>
        </xdr:from>
        <xdr:to>
          <xdr:col>39</xdr:col>
          <xdr:colOff>533400</xdr:colOff>
          <xdr:row>46</xdr:row>
          <xdr:rowOff>127000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241300</xdr:colOff>
          <xdr:row>47</xdr:row>
          <xdr:rowOff>165100</xdr:rowOff>
        </xdr:from>
        <xdr:to>
          <xdr:col>40</xdr:col>
          <xdr:colOff>38100</xdr:colOff>
          <xdr:row>68</xdr:row>
          <xdr:rowOff>114300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482600</xdr:colOff>
          <xdr:row>70</xdr:row>
          <xdr:rowOff>114300</xdr:rowOff>
        </xdr:from>
        <xdr:to>
          <xdr:col>32</xdr:col>
          <xdr:colOff>330200</xdr:colOff>
          <xdr:row>90</xdr:row>
          <xdr:rowOff>177800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101600</xdr:colOff>
          <xdr:row>2</xdr:row>
          <xdr:rowOff>25400</xdr:rowOff>
        </xdr:from>
        <xdr:to>
          <xdr:col>39</xdr:col>
          <xdr:colOff>546100</xdr:colOff>
          <xdr:row>23</xdr:row>
          <xdr:rowOff>101600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152400</xdr:colOff>
          <xdr:row>2</xdr:row>
          <xdr:rowOff>38100</xdr:rowOff>
        </xdr:from>
        <xdr:to>
          <xdr:col>50</xdr:col>
          <xdr:colOff>139700</xdr:colOff>
          <xdr:row>20</xdr:row>
          <xdr:rowOff>152400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88900</xdr:colOff>
          <xdr:row>24</xdr:row>
          <xdr:rowOff>177800</xdr:rowOff>
        </xdr:from>
        <xdr:to>
          <xdr:col>32</xdr:col>
          <xdr:colOff>495300</xdr:colOff>
          <xdr:row>47</xdr:row>
          <xdr:rowOff>63500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279400</xdr:colOff>
          <xdr:row>49</xdr:row>
          <xdr:rowOff>12700</xdr:rowOff>
        </xdr:from>
        <xdr:to>
          <xdr:col>33</xdr:col>
          <xdr:colOff>88900</xdr:colOff>
          <xdr:row>70</xdr:row>
          <xdr:rowOff>101600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114300</xdr:colOff>
          <xdr:row>71</xdr:row>
          <xdr:rowOff>50800</xdr:rowOff>
        </xdr:from>
        <xdr:to>
          <xdr:col>25</xdr:col>
          <xdr:colOff>228600</xdr:colOff>
          <xdr:row>92</xdr:row>
          <xdr:rowOff>165100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381000</xdr:colOff>
          <xdr:row>1</xdr:row>
          <xdr:rowOff>76200</xdr:rowOff>
        </xdr:from>
        <xdr:to>
          <xdr:col>32</xdr:col>
          <xdr:colOff>368300</xdr:colOff>
          <xdr:row>24</xdr:row>
          <xdr:rowOff>25400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15</xdr:col>
      <xdr:colOff>0</xdr:colOff>
      <xdr:row>14</xdr:row>
      <xdr:rowOff>0</xdr:rowOff>
    </xdr:from>
    <xdr:to>
      <xdr:col>15</xdr:col>
      <xdr:colOff>381000</xdr:colOff>
      <xdr:row>15</xdr:row>
      <xdr:rowOff>120650</xdr:rowOff>
    </xdr:to>
    <xdr:sp macro="" textlink="">
      <xdr:nvSpPr>
        <xdr:cNvPr id="1038" name="Text Box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9709150" y="2578100"/>
          <a:ext cx="3810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https://www.epa.gov/greenchemistry/information-about-green-chemistry-challenge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228600</xdr:colOff>
          <xdr:row>28</xdr:row>
          <xdr:rowOff>63500</xdr:rowOff>
        </xdr:from>
        <xdr:to>
          <xdr:col>48</xdr:col>
          <xdr:colOff>25400</xdr:colOff>
          <xdr:row>52</xdr:row>
          <xdr:rowOff>0</xdr:rowOff>
        </xdr:to>
        <xdr:sp macro="" textlink="">
          <xdr:nvSpPr>
            <xdr:cNvPr id="2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1072-125E-409F-928B-862CF1EB4F69}">
  <dimension ref="A1:AC64"/>
  <sheetViews>
    <sheetView topLeftCell="F1" zoomScale="60" zoomScaleNormal="60" workbookViewId="0">
      <selection activeCell="J34" sqref="J34"/>
    </sheetView>
  </sheetViews>
  <sheetFormatPr baseColWidth="10" defaultColWidth="8.83203125" defaultRowHeight="15" x14ac:dyDescent="0.2"/>
  <cols>
    <col min="14" max="14" width="18.1640625" bestFit="1" customWidth="1"/>
    <col min="15" max="15" width="7.33203125" bestFit="1" customWidth="1"/>
    <col min="16" max="16" width="16.6640625" bestFit="1" customWidth="1"/>
    <col min="17" max="17" width="16.1640625" bestFit="1" customWidth="1"/>
    <col min="18" max="18" width="18.83203125" bestFit="1" customWidth="1"/>
    <col min="19" max="19" width="9.1640625" customWidth="1"/>
    <col min="20" max="20" width="15.83203125" bestFit="1" customWidth="1"/>
  </cols>
  <sheetData>
    <row r="1" spans="1:29" x14ac:dyDescent="0.2">
      <c r="A1" t="s">
        <v>40</v>
      </c>
      <c r="B1" t="s">
        <v>41</v>
      </c>
      <c r="C1" t="s">
        <v>42</v>
      </c>
    </row>
    <row r="2" spans="1:29" x14ac:dyDescent="0.2">
      <c r="A2" s="4" t="s">
        <v>43</v>
      </c>
      <c r="B2" t="e" cm="1">
        <f t="array" ref="B2">_xlfn.FILTERXML("&lt;root&gt;&lt;e&gt;" &amp; SUBSTITUTE(SUBSTITUTE(A2, "(", "&lt;/e&gt;&lt;e&gt;"), ")", "&lt;/e&gt;&lt;/root&gt;"), "//e")</f>
        <v>#VALUE!</v>
      </c>
      <c r="C2">
        <f>IF(ISNUMBER(SEARCH("(", A2)), MID(A2, FIND("(", A2) + 1, FIND(")", A2) - FIND("(", A2) - 1), 1)</f>
        <v>1</v>
      </c>
      <c r="U2" s="8">
        <f>346.06-O5</f>
        <v>40.03000000000003</v>
      </c>
    </row>
    <row r="3" spans="1:29" x14ac:dyDescent="0.2">
      <c r="A3" s="4" t="s">
        <v>44</v>
      </c>
      <c r="B3" t="e" cm="1">
        <f t="array" ref="B3">_xlfn.FILTERXML("&lt;root&gt;&lt;e&gt;" &amp; SUBSTITUTE(SUBSTITUTE(A3, "(", "&lt;/e&gt;&lt;e&gt;"), ")", "&lt;/e&gt;&lt;/root&gt;"), "//e")</f>
        <v>#VALUE!</v>
      </c>
      <c r="C3">
        <f>IF(ISNUMBER( SEARCH("(",#REF!)), MID(#REF!, FIND("(",#REF!) + 1, FIND(")",#REF!) - FIND("(",#REF!) - 1), 1)</f>
        <v>1</v>
      </c>
      <c r="R3" s="63"/>
      <c r="S3" s="63"/>
      <c r="T3" s="63"/>
      <c r="U3" s="63"/>
      <c r="Z3" s="62"/>
      <c r="AA3" s="62"/>
      <c r="AB3" s="62"/>
      <c r="AC3" s="62"/>
    </row>
    <row r="4" spans="1:29" x14ac:dyDescent="0.2">
      <c r="A4" t="s">
        <v>46</v>
      </c>
      <c r="B4" t="s">
        <v>45</v>
      </c>
      <c r="C4">
        <f>SUM(C2:C3)</f>
        <v>2</v>
      </c>
      <c r="N4" s="1" t="s">
        <v>51</v>
      </c>
      <c r="O4" s="1" t="s">
        <v>0</v>
      </c>
      <c r="P4" s="3" t="s">
        <v>17</v>
      </c>
      <c r="Q4" s="1" t="s">
        <v>68</v>
      </c>
      <c r="R4" t="s">
        <v>0</v>
      </c>
      <c r="S4" t="s">
        <v>17</v>
      </c>
      <c r="Y4" s="1"/>
      <c r="Z4" s="1"/>
    </row>
    <row r="5" spans="1:29" x14ac:dyDescent="0.2">
      <c r="N5" t="s">
        <v>21</v>
      </c>
      <c r="O5" s="5">
        <v>306.02999999999997</v>
      </c>
      <c r="P5" s="2" t="s">
        <v>2</v>
      </c>
      <c r="Q5" t="s">
        <v>52</v>
      </c>
      <c r="R5">
        <f>O5+40.03</f>
        <v>346.05999999999995</v>
      </c>
      <c r="S5" t="s">
        <v>2</v>
      </c>
    </row>
    <row r="6" spans="1:29" x14ac:dyDescent="0.2">
      <c r="N6" t="s">
        <v>22</v>
      </c>
      <c r="O6" s="5">
        <v>322</v>
      </c>
      <c r="P6" s="2" t="s">
        <v>12</v>
      </c>
      <c r="Q6" t="s">
        <v>53</v>
      </c>
      <c r="R6">
        <f>O6+40.03</f>
        <v>362.03</v>
      </c>
      <c r="S6" t="s">
        <v>12</v>
      </c>
    </row>
    <row r="7" spans="1:29" x14ac:dyDescent="0.2">
      <c r="N7" t="s">
        <v>23</v>
      </c>
      <c r="O7" s="5">
        <v>320.04000000000002</v>
      </c>
      <c r="P7" s="2" t="s">
        <v>14</v>
      </c>
      <c r="Q7" t="s">
        <v>54</v>
      </c>
      <c r="R7">
        <f t="shared" ref="R7:R23" si="0">O7+40.03</f>
        <v>360.07000000000005</v>
      </c>
      <c r="S7" t="s">
        <v>14</v>
      </c>
    </row>
    <row r="8" spans="1:29" x14ac:dyDescent="0.2">
      <c r="N8" t="s">
        <v>24</v>
      </c>
      <c r="O8" s="5">
        <v>308.02</v>
      </c>
      <c r="P8" s="2" t="s">
        <v>8</v>
      </c>
      <c r="Q8" t="s">
        <v>55</v>
      </c>
      <c r="R8">
        <f t="shared" si="0"/>
        <v>348.04999999999995</v>
      </c>
      <c r="S8" t="s">
        <v>8</v>
      </c>
    </row>
    <row r="9" spans="1:29" x14ac:dyDescent="0.2">
      <c r="O9" s="5"/>
      <c r="P9" s="2"/>
    </row>
    <row r="10" spans="1:29" x14ac:dyDescent="0.2">
      <c r="M10" s="1"/>
      <c r="N10" t="s">
        <v>25</v>
      </c>
      <c r="O10" s="5">
        <v>305.04000000000002</v>
      </c>
      <c r="P10" s="2" t="s">
        <v>1</v>
      </c>
      <c r="Q10" t="s">
        <v>56</v>
      </c>
      <c r="R10">
        <f t="shared" si="0"/>
        <v>345.07000000000005</v>
      </c>
      <c r="S10" t="s">
        <v>1</v>
      </c>
    </row>
    <row r="11" spans="1:29" x14ac:dyDescent="0.2">
      <c r="N11" t="s">
        <v>26</v>
      </c>
      <c r="O11" s="5">
        <v>321.02</v>
      </c>
      <c r="P11" s="2" t="s">
        <v>9</v>
      </c>
      <c r="Q11" t="s">
        <v>57</v>
      </c>
      <c r="R11">
        <f t="shared" si="0"/>
        <v>361.04999999999995</v>
      </c>
      <c r="S11" t="s">
        <v>9</v>
      </c>
    </row>
    <row r="12" spans="1:29" x14ac:dyDescent="0.2">
      <c r="N12" t="s">
        <v>27</v>
      </c>
      <c r="O12" s="5">
        <v>319.06</v>
      </c>
      <c r="P12" s="2" t="s">
        <v>13</v>
      </c>
      <c r="Q12" t="s">
        <v>58</v>
      </c>
      <c r="R12">
        <f t="shared" si="0"/>
        <v>359.09000000000003</v>
      </c>
      <c r="S12" t="s">
        <v>13</v>
      </c>
    </row>
    <row r="13" spans="1:29" x14ac:dyDescent="0.2">
      <c r="N13" t="s">
        <v>28</v>
      </c>
      <c r="O13" s="5">
        <v>307.04000000000002</v>
      </c>
      <c r="P13" s="2" t="s">
        <v>5</v>
      </c>
      <c r="Q13" t="s">
        <v>59</v>
      </c>
      <c r="R13">
        <f t="shared" si="0"/>
        <v>347.07000000000005</v>
      </c>
      <c r="S13" t="s">
        <v>5</v>
      </c>
    </row>
    <row r="14" spans="1:29" x14ac:dyDescent="0.2">
      <c r="O14" s="5"/>
      <c r="P14" s="2"/>
    </row>
    <row r="15" spans="1:29" x14ac:dyDescent="0.2">
      <c r="N15" t="s">
        <v>29</v>
      </c>
      <c r="O15" s="5">
        <v>329.05</v>
      </c>
      <c r="P15" s="2" t="s">
        <v>3</v>
      </c>
      <c r="Q15" t="s">
        <v>60</v>
      </c>
      <c r="R15">
        <f t="shared" si="0"/>
        <v>369.08000000000004</v>
      </c>
      <c r="S15" t="s">
        <v>3</v>
      </c>
    </row>
    <row r="16" spans="1:29" x14ac:dyDescent="0.2">
      <c r="N16" t="s">
        <v>30</v>
      </c>
      <c r="O16" s="5">
        <v>345.03</v>
      </c>
      <c r="P16" s="2" t="s">
        <v>11</v>
      </c>
      <c r="Q16" t="s">
        <v>61</v>
      </c>
      <c r="R16">
        <f t="shared" si="0"/>
        <v>385.05999999999995</v>
      </c>
      <c r="S16" t="s">
        <v>11</v>
      </c>
    </row>
    <row r="17" spans="14:19" x14ac:dyDescent="0.2">
      <c r="N17" t="s">
        <v>31</v>
      </c>
      <c r="O17" s="5">
        <v>343.07</v>
      </c>
      <c r="P17" s="2" t="s">
        <v>15</v>
      </c>
      <c r="Q17" t="s">
        <v>62</v>
      </c>
      <c r="R17">
        <f t="shared" si="0"/>
        <v>383.1</v>
      </c>
      <c r="S17" t="s">
        <v>15</v>
      </c>
    </row>
    <row r="18" spans="14:19" x14ac:dyDescent="0.2">
      <c r="N18" t="s">
        <v>32</v>
      </c>
      <c r="O18" s="5">
        <v>331.05</v>
      </c>
      <c r="P18" s="2" t="s">
        <v>7</v>
      </c>
      <c r="Q18" t="s">
        <v>63</v>
      </c>
      <c r="R18">
        <f t="shared" si="0"/>
        <v>371.08000000000004</v>
      </c>
      <c r="S18" t="s">
        <v>7</v>
      </c>
    </row>
    <row r="19" spans="14:19" x14ac:dyDescent="0.2">
      <c r="O19" s="5"/>
      <c r="P19" s="2"/>
    </row>
    <row r="20" spans="14:19" x14ac:dyDescent="0.2">
      <c r="N20" t="s">
        <v>33</v>
      </c>
      <c r="O20" s="5">
        <v>345.05</v>
      </c>
      <c r="P20" s="2" t="s">
        <v>4</v>
      </c>
      <c r="Q20" t="s">
        <v>64</v>
      </c>
      <c r="R20">
        <f t="shared" si="0"/>
        <v>385.08000000000004</v>
      </c>
      <c r="S20" t="s">
        <v>4</v>
      </c>
    </row>
    <row r="21" spans="14:19" x14ac:dyDescent="0.2">
      <c r="N21" t="s">
        <v>34</v>
      </c>
      <c r="O21" s="5">
        <v>361.02</v>
      </c>
      <c r="P21" s="2" t="s">
        <v>10</v>
      </c>
      <c r="Q21" t="s">
        <v>65</v>
      </c>
      <c r="R21">
        <f t="shared" si="0"/>
        <v>401.04999999999995</v>
      </c>
      <c r="S21" t="s">
        <v>10</v>
      </c>
    </row>
    <row r="22" spans="14:19" x14ac:dyDescent="0.2">
      <c r="N22" t="s">
        <v>35</v>
      </c>
      <c r="O22" s="5">
        <v>359.06</v>
      </c>
      <c r="P22" s="2" t="s">
        <v>16</v>
      </c>
      <c r="Q22" t="s">
        <v>66</v>
      </c>
      <c r="R22">
        <f t="shared" si="0"/>
        <v>399.09000000000003</v>
      </c>
      <c r="S22" t="s">
        <v>16</v>
      </c>
    </row>
    <row r="23" spans="14:19" x14ac:dyDescent="0.2">
      <c r="N23" t="s">
        <v>36</v>
      </c>
      <c r="O23" s="5">
        <v>347.04</v>
      </c>
      <c r="P23" s="2" t="s">
        <v>6</v>
      </c>
      <c r="Q23" t="s">
        <v>67</v>
      </c>
      <c r="R23">
        <f t="shared" si="0"/>
        <v>387.07000000000005</v>
      </c>
      <c r="S23" t="s">
        <v>6</v>
      </c>
    </row>
    <row r="24" spans="14:19" x14ac:dyDescent="0.2">
      <c r="O24" s="5"/>
      <c r="P24" s="2"/>
    </row>
    <row r="25" spans="14:19" x14ac:dyDescent="0.2">
      <c r="N25" t="s">
        <v>18</v>
      </c>
      <c r="O25" s="5">
        <v>469.29</v>
      </c>
      <c r="P25" s="2" t="s">
        <v>47</v>
      </c>
    </row>
    <row r="26" spans="14:19" x14ac:dyDescent="0.2">
      <c r="N26" t="s">
        <v>38</v>
      </c>
      <c r="O26" s="5">
        <v>280.17</v>
      </c>
      <c r="P26" t="s">
        <v>39</v>
      </c>
    </row>
    <row r="37" spans="11:20" x14ac:dyDescent="0.2">
      <c r="Q37" s="59" t="s">
        <v>74</v>
      </c>
      <c r="R37" s="60"/>
      <c r="S37" s="60"/>
      <c r="T37" s="61"/>
    </row>
    <row r="38" spans="11:20" x14ac:dyDescent="0.2">
      <c r="Q38" s="13"/>
      <c r="R38" s="1" t="s">
        <v>73</v>
      </c>
      <c r="S38" s="1" t="s">
        <v>20</v>
      </c>
      <c r="T38" s="2"/>
    </row>
    <row r="39" spans="11:20" x14ac:dyDescent="0.2">
      <c r="Q39" s="14" t="s">
        <v>72</v>
      </c>
      <c r="R39" s="27" t="s">
        <v>38</v>
      </c>
      <c r="S39" s="27">
        <v>264.17</v>
      </c>
      <c r="T39" s="27" t="s">
        <v>39</v>
      </c>
    </row>
    <row r="40" spans="11:20" x14ac:dyDescent="0.2">
      <c r="Q40" s="14">
        <v>1</v>
      </c>
      <c r="R40" s="9" t="s">
        <v>21</v>
      </c>
      <c r="S40" s="21">
        <v>306.02999999999997</v>
      </c>
      <c r="T40" s="20" t="s">
        <v>2</v>
      </c>
    </row>
    <row r="41" spans="11:20" x14ac:dyDescent="0.2">
      <c r="Q41" s="14">
        <f>1+Q40</f>
        <v>2</v>
      </c>
      <c r="R41" s="9" t="s">
        <v>21</v>
      </c>
      <c r="S41" s="21">
        <v>306.02999999999997</v>
      </c>
      <c r="T41" s="20" t="s">
        <v>2</v>
      </c>
    </row>
    <row r="42" spans="11:20" x14ac:dyDescent="0.2">
      <c r="Q42" s="14">
        <f t="shared" ref="Q42:Q59" si="1">1+Q41</f>
        <v>3</v>
      </c>
      <c r="R42" s="9" t="s">
        <v>21</v>
      </c>
      <c r="S42" s="21">
        <v>306.02999999999997</v>
      </c>
      <c r="T42" s="20" t="s">
        <v>2</v>
      </c>
    </row>
    <row r="43" spans="11:20" x14ac:dyDescent="0.2">
      <c r="L43" s="63" t="s">
        <v>19</v>
      </c>
      <c r="M43" s="63"/>
      <c r="N43" s="63"/>
      <c r="O43" s="63"/>
      <c r="Q43" s="14">
        <f t="shared" si="1"/>
        <v>4</v>
      </c>
      <c r="R43" s="26" t="s">
        <v>18</v>
      </c>
      <c r="S43" s="26">
        <v>469.29</v>
      </c>
      <c r="T43" s="26" t="s">
        <v>47</v>
      </c>
    </row>
    <row r="44" spans="11:20" x14ac:dyDescent="0.2">
      <c r="L44" s="1" t="s">
        <v>37</v>
      </c>
      <c r="M44" s="1" t="s">
        <v>20</v>
      </c>
      <c r="Q44" s="14">
        <f t="shared" si="1"/>
        <v>5</v>
      </c>
      <c r="R44" s="9" t="s">
        <v>21</v>
      </c>
      <c r="S44" s="21">
        <v>306.02999999999997</v>
      </c>
      <c r="T44" s="20" t="s">
        <v>2</v>
      </c>
    </row>
    <row r="45" spans="11:20" x14ac:dyDescent="0.2">
      <c r="N45" s="2"/>
      <c r="Q45" s="14">
        <f t="shared" si="1"/>
        <v>6</v>
      </c>
      <c r="R45" s="9" t="s">
        <v>21</v>
      </c>
      <c r="S45" s="21">
        <v>306.02999999999997</v>
      </c>
      <c r="T45" s="20" t="s">
        <v>2</v>
      </c>
    </row>
    <row r="46" spans="11:20" x14ac:dyDescent="0.2">
      <c r="L46" t="s">
        <v>18</v>
      </c>
      <c r="M46" s="5">
        <v>469.29</v>
      </c>
      <c r="N46" s="2" t="s">
        <v>47</v>
      </c>
      <c r="Q46" s="14">
        <f t="shared" si="1"/>
        <v>7</v>
      </c>
      <c r="R46" s="9" t="s">
        <v>21</v>
      </c>
      <c r="S46" s="21">
        <v>306.02999999999997</v>
      </c>
      <c r="T46" s="20" t="s">
        <v>2</v>
      </c>
    </row>
    <row r="47" spans="11:20" x14ac:dyDescent="0.2">
      <c r="K47">
        <v>1</v>
      </c>
      <c r="L47" t="s">
        <v>21</v>
      </c>
      <c r="M47" s="5">
        <v>306.02999999999997</v>
      </c>
      <c r="N47" s="2" t="s">
        <v>2</v>
      </c>
      <c r="Q47" s="14">
        <f t="shared" si="1"/>
        <v>8</v>
      </c>
      <c r="R47" s="9" t="s">
        <v>21</v>
      </c>
      <c r="S47" s="21">
        <v>306.02999999999997</v>
      </c>
      <c r="T47" s="20" t="s">
        <v>2</v>
      </c>
    </row>
    <row r="48" spans="11:20" x14ac:dyDescent="0.2">
      <c r="K48">
        <f>1+K47</f>
        <v>2</v>
      </c>
      <c r="L48" t="s">
        <v>21</v>
      </c>
      <c r="M48" s="5">
        <v>306.02999999999997</v>
      </c>
      <c r="N48" s="2" t="s">
        <v>2</v>
      </c>
      <c r="Q48" s="14">
        <f t="shared" si="1"/>
        <v>9</v>
      </c>
      <c r="R48" s="9" t="s">
        <v>21</v>
      </c>
      <c r="S48" s="21">
        <v>306.02999999999997</v>
      </c>
      <c r="T48" s="20" t="s">
        <v>2</v>
      </c>
    </row>
    <row r="49" spans="11:20" x14ac:dyDescent="0.2">
      <c r="K49">
        <f t="shared" ref="K49:K51" si="2">1+K48</f>
        <v>3</v>
      </c>
      <c r="L49" t="s">
        <v>21</v>
      </c>
      <c r="M49" s="5">
        <v>306.02999999999997</v>
      </c>
      <c r="N49" s="2" t="s">
        <v>2</v>
      </c>
      <c r="Q49" s="14">
        <f t="shared" si="1"/>
        <v>10</v>
      </c>
      <c r="R49" s="9" t="s">
        <v>21</v>
      </c>
      <c r="S49" s="21">
        <v>306.02999999999997</v>
      </c>
      <c r="T49" s="20" t="s">
        <v>2</v>
      </c>
    </row>
    <row r="50" spans="11:20" x14ac:dyDescent="0.2">
      <c r="K50">
        <f t="shared" si="2"/>
        <v>4</v>
      </c>
      <c r="L50" t="s">
        <v>21</v>
      </c>
      <c r="M50" s="5">
        <v>306.02999999999997</v>
      </c>
      <c r="N50" s="2" t="s">
        <v>2</v>
      </c>
      <c r="Q50" s="14">
        <f t="shared" si="1"/>
        <v>11</v>
      </c>
      <c r="R50" s="9" t="s">
        <v>21</v>
      </c>
      <c r="S50" s="21">
        <v>306.02999999999997</v>
      </c>
      <c r="T50" s="20" t="s">
        <v>2</v>
      </c>
    </row>
    <row r="51" spans="11:20" x14ac:dyDescent="0.2">
      <c r="K51">
        <f t="shared" si="2"/>
        <v>5</v>
      </c>
      <c r="L51" t="s">
        <v>21</v>
      </c>
      <c r="M51" s="5">
        <v>306.02999999999997</v>
      </c>
      <c r="N51" s="2" t="s">
        <v>2</v>
      </c>
      <c r="Q51" s="14">
        <f t="shared" si="1"/>
        <v>12</v>
      </c>
      <c r="R51" s="9" t="s">
        <v>21</v>
      </c>
      <c r="S51" s="21">
        <v>306.02999999999997</v>
      </c>
      <c r="T51" s="20" t="s">
        <v>2</v>
      </c>
    </row>
    <row r="52" spans="11:20" x14ac:dyDescent="0.2">
      <c r="M52" s="5"/>
      <c r="Q52" s="14">
        <f t="shared" si="1"/>
        <v>13</v>
      </c>
      <c r="R52" s="9" t="s">
        <v>21</v>
      </c>
      <c r="S52" s="21">
        <v>306.02999999999997</v>
      </c>
      <c r="T52" s="20" t="s">
        <v>2</v>
      </c>
    </row>
    <row r="53" spans="11:20" x14ac:dyDescent="0.2">
      <c r="L53" s="1" t="s">
        <v>48</v>
      </c>
      <c r="M53" s="5">
        <f>SUM(M46:M51)</f>
        <v>1999.4399999999998</v>
      </c>
      <c r="N53" t="s">
        <v>50</v>
      </c>
      <c r="Q53" s="14">
        <f t="shared" si="1"/>
        <v>14</v>
      </c>
      <c r="R53" s="9" t="s">
        <v>21</v>
      </c>
      <c r="S53" s="21">
        <v>306.02999999999997</v>
      </c>
      <c r="T53" s="20" t="s">
        <v>2</v>
      </c>
    </row>
    <row r="54" spans="11:20" x14ac:dyDescent="0.2">
      <c r="L54" s="1" t="s">
        <v>49</v>
      </c>
      <c r="M54" s="5">
        <v>2002.31</v>
      </c>
      <c r="Q54" s="14">
        <f t="shared" si="1"/>
        <v>15</v>
      </c>
      <c r="R54" s="9" t="s">
        <v>21</v>
      </c>
      <c r="S54" s="21">
        <v>306.02999999999997</v>
      </c>
      <c r="T54" s="20" t="s">
        <v>2</v>
      </c>
    </row>
    <row r="55" spans="11:20" x14ac:dyDescent="0.2">
      <c r="Q55" s="14">
        <f t="shared" si="1"/>
        <v>16</v>
      </c>
      <c r="R55" s="9" t="s">
        <v>21</v>
      </c>
      <c r="S55" s="21">
        <v>306.02999999999997</v>
      </c>
      <c r="T55" s="20" t="s">
        <v>2</v>
      </c>
    </row>
    <row r="56" spans="11:20" x14ac:dyDescent="0.2">
      <c r="Q56" s="14">
        <f t="shared" si="1"/>
        <v>17</v>
      </c>
      <c r="R56" s="9" t="s">
        <v>21</v>
      </c>
      <c r="S56" s="21">
        <v>306.02999999999997</v>
      </c>
      <c r="T56" s="20" t="s">
        <v>2</v>
      </c>
    </row>
    <row r="57" spans="11:20" x14ac:dyDescent="0.2">
      <c r="Q57" s="14">
        <f t="shared" si="1"/>
        <v>18</v>
      </c>
      <c r="R57" s="9" t="s">
        <v>21</v>
      </c>
      <c r="S57" s="21">
        <v>306.02999999999997</v>
      </c>
      <c r="T57" s="20" t="s">
        <v>2</v>
      </c>
    </row>
    <row r="58" spans="11:20" x14ac:dyDescent="0.2">
      <c r="Q58" s="14">
        <f t="shared" si="1"/>
        <v>19</v>
      </c>
      <c r="R58" s="9" t="s">
        <v>21</v>
      </c>
      <c r="S58" s="21">
        <v>306.02999999999997</v>
      </c>
      <c r="T58" s="20" t="s">
        <v>2</v>
      </c>
    </row>
    <row r="59" spans="11:20" x14ac:dyDescent="0.2">
      <c r="Q59" s="14">
        <f t="shared" si="1"/>
        <v>20</v>
      </c>
      <c r="R59" s="9" t="s">
        <v>21</v>
      </c>
      <c r="S59" s="21">
        <v>306.02999999999997</v>
      </c>
      <c r="T59" s="20" t="s">
        <v>2</v>
      </c>
    </row>
    <row r="60" spans="11:20" x14ac:dyDescent="0.2">
      <c r="Q60" s="6">
        <v>21</v>
      </c>
      <c r="R60" s="11" t="s">
        <v>60</v>
      </c>
      <c r="S60">
        <v>369.08000000000004</v>
      </c>
      <c r="T60" s="11" t="s">
        <v>3</v>
      </c>
    </row>
    <row r="62" spans="11:20" x14ac:dyDescent="0.2">
      <c r="Q62" s="15" t="s">
        <v>48</v>
      </c>
      <c r="S62" s="5">
        <f>SUM(S39:S60)</f>
        <v>6917.109999999996</v>
      </c>
      <c r="T62" s="2" t="s">
        <v>50</v>
      </c>
    </row>
    <row r="63" spans="11:20" x14ac:dyDescent="0.2">
      <c r="Q63" s="16" t="s">
        <v>49</v>
      </c>
      <c r="R63" s="17"/>
      <c r="S63" s="18">
        <v>6919</v>
      </c>
      <c r="T63" s="19"/>
    </row>
    <row r="64" spans="11:20" x14ac:dyDescent="0.2">
      <c r="Q64" s="1" t="s">
        <v>80</v>
      </c>
      <c r="S64">
        <v>6920.4</v>
      </c>
    </row>
  </sheetData>
  <mergeCells count="4">
    <mergeCell ref="Z3:AC3"/>
    <mergeCell ref="R3:U3"/>
    <mergeCell ref="L43:O43"/>
    <mergeCell ref="Q37:T3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ChemDraw.Document.6.0" shapeId="1027" r:id="rId4">
          <objectPr defaultSize="0" r:id="rId5">
            <anchor moveWithCells="1">
              <from>
                <xdr:col>33</xdr:col>
                <xdr:colOff>152400</xdr:colOff>
                <xdr:row>25</xdr:row>
                <xdr:rowOff>50800</xdr:rowOff>
              </from>
              <to>
                <xdr:col>39</xdr:col>
                <xdr:colOff>533400</xdr:colOff>
                <xdr:row>46</xdr:row>
                <xdr:rowOff>127000</xdr:rowOff>
              </to>
            </anchor>
          </objectPr>
        </oleObject>
      </mc:Choice>
      <mc:Fallback>
        <oleObject progId="ChemDraw.Document.6.0" shapeId="1027" r:id="rId4"/>
      </mc:Fallback>
    </mc:AlternateContent>
    <mc:AlternateContent xmlns:mc="http://schemas.openxmlformats.org/markup-compatibility/2006">
      <mc:Choice Requires="x14">
        <oleObject progId="ChemDraw.Document.6.0" shapeId="1028" r:id="rId6">
          <objectPr defaultSize="0" r:id="rId7">
            <anchor moveWithCells="1">
              <from>
                <xdr:col>33</xdr:col>
                <xdr:colOff>241300</xdr:colOff>
                <xdr:row>47</xdr:row>
                <xdr:rowOff>165100</xdr:rowOff>
              </from>
              <to>
                <xdr:col>40</xdr:col>
                <xdr:colOff>38100</xdr:colOff>
                <xdr:row>68</xdr:row>
                <xdr:rowOff>114300</xdr:rowOff>
              </to>
            </anchor>
          </objectPr>
        </oleObject>
      </mc:Choice>
      <mc:Fallback>
        <oleObject progId="ChemDraw.Document.6.0" shapeId="1028" r:id="rId6"/>
      </mc:Fallback>
    </mc:AlternateContent>
    <mc:AlternateContent xmlns:mc="http://schemas.openxmlformats.org/markup-compatibility/2006">
      <mc:Choice Requires="x14">
        <oleObject progId="ChemDraw.Document.6.0" shapeId="1029" r:id="rId8">
          <objectPr defaultSize="0" r:id="rId9">
            <anchor moveWithCells="1">
              <from>
                <xdr:col>25</xdr:col>
                <xdr:colOff>482600</xdr:colOff>
                <xdr:row>70</xdr:row>
                <xdr:rowOff>114300</xdr:rowOff>
              </from>
              <to>
                <xdr:col>32</xdr:col>
                <xdr:colOff>330200</xdr:colOff>
                <xdr:row>90</xdr:row>
                <xdr:rowOff>177800</xdr:rowOff>
              </to>
            </anchor>
          </objectPr>
        </oleObject>
      </mc:Choice>
      <mc:Fallback>
        <oleObject progId="ChemDraw.Document.6.0" shapeId="1029" r:id="rId8"/>
      </mc:Fallback>
    </mc:AlternateContent>
    <mc:AlternateContent xmlns:mc="http://schemas.openxmlformats.org/markup-compatibility/2006">
      <mc:Choice Requires="x14">
        <oleObject progId="ChemDraw.Document.6.0" shapeId="1030" r:id="rId10">
          <objectPr defaultSize="0" r:id="rId11">
            <anchor moveWithCells="1">
              <from>
                <xdr:col>33</xdr:col>
                <xdr:colOff>101600</xdr:colOff>
                <xdr:row>2</xdr:row>
                <xdr:rowOff>25400</xdr:rowOff>
              </from>
              <to>
                <xdr:col>39</xdr:col>
                <xdr:colOff>546100</xdr:colOff>
                <xdr:row>23</xdr:row>
                <xdr:rowOff>101600</xdr:rowOff>
              </to>
            </anchor>
          </objectPr>
        </oleObject>
      </mc:Choice>
      <mc:Fallback>
        <oleObject progId="ChemDraw.Document.6.0" shapeId="1030" r:id="rId10"/>
      </mc:Fallback>
    </mc:AlternateContent>
    <mc:AlternateContent xmlns:mc="http://schemas.openxmlformats.org/markup-compatibility/2006">
      <mc:Choice Requires="x14">
        <oleObject progId="ChemDraw.Document.6.0" shapeId="1031" r:id="rId12">
          <objectPr defaultSize="0" autoPict="0" r:id="rId13">
            <anchor moveWithCells="1">
              <from>
                <xdr:col>43</xdr:col>
                <xdr:colOff>152400</xdr:colOff>
                <xdr:row>2</xdr:row>
                <xdr:rowOff>38100</xdr:rowOff>
              </from>
              <to>
                <xdr:col>50</xdr:col>
                <xdr:colOff>139700</xdr:colOff>
                <xdr:row>20</xdr:row>
                <xdr:rowOff>152400</xdr:rowOff>
              </to>
            </anchor>
          </objectPr>
        </oleObject>
      </mc:Choice>
      <mc:Fallback>
        <oleObject progId="ChemDraw.Document.6.0" shapeId="1031" r:id="rId12"/>
      </mc:Fallback>
    </mc:AlternateContent>
    <mc:AlternateContent xmlns:mc="http://schemas.openxmlformats.org/markup-compatibility/2006">
      <mc:Choice Requires="x14">
        <oleObject progId="ChemDraw.Document.6.0" shapeId="1032" r:id="rId14">
          <objectPr defaultSize="0" autoPict="0" r:id="rId15">
            <anchor moveWithCells="1">
              <from>
                <xdr:col>26</xdr:col>
                <xdr:colOff>88900</xdr:colOff>
                <xdr:row>24</xdr:row>
                <xdr:rowOff>177800</xdr:rowOff>
              </from>
              <to>
                <xdr:col>32</xdr:col>
                <xdr:colOff>495300</xdr:colOff>
                <xdr:row>47</xdr:row>
                <xdr:rowOff>63500</xdr:rowOff>
              </to>
            </anchor>
          </objectPr>
        </oleObject>
      </mc:Choice>
      <mc:Fallback>
        <oleObject progId="ChemDraw.Document.6.0" shapeId="1032" r:id="rId14"/>
      </mc:Fallback>
    </mc:AlternateContent>
    <mc:AlternateContent xmlns:mc="http://schemas.openxmlformats.org/markup-compatibility/2006">
      <mc:Choice Requires="x14">
        <oleObject progId="ChemDraw.Document.6.0" shapeId="1033" r:id="rId16">
          <objectPr defaultSize="0" r:id="rId17">
            <anchor moveWithCells="1">
              <from>
                <xdr:col>26</xdr:col>
                <xdr:colOff>279400</xdr:colOff>
                <xdr:row>49</xdr:row>
                <xdr:rowOff>12700</xdr:rowOff>
              </from>
              <to>
                <xdr:col>33</xdr:col>
                <xdr:colOff>88900</xdr:colOff>
                <xdr:row>70</xdr:row>
                <xdr:rowOff>101600</xdr:rowOff>
              </to>
            </anchor>
          </objectPr>
        </oleObject>
      </mc:Choice>
      <mc:Fallback>
        <oleObject progId="ChemDraw.Document.6.0" shapeId="1033" r:id="rId16"/>
      </mc:Fallback>
    </mc:AlternateContent>
    <mc:AlternateContent xmlns:mc="http://schemas.openxmlformats.org/markup-compatibility/2006">
      <mc:Choice Requires="x14">
        <oleObject progId="ChemDraw.Document.6.0" shapeId="1036" r:id="rId18">
          <objectPr defaultSize="0" r:id="rId19">
            <anchor moveWithCells="1">
              <from>
                <xdr:col>19</xdr:col>
                <xdr:colOff>114300</xdr:colOff>
                <xdr:row>71</xdr:row>
                <xdr:rowOff>50800</xdr:rowOff>
              </from>
              <to>
                <xdr:col>25</xdr:col>
                <xdr:colOff>228600</xdr:colOff>
                <xdr:row>92</xdr:row>
                <xdr:rowOff>165100</xdr:rowOff>
              </to>
            </anchor>
          </objectPr>
        </oleObject>
      </mc:Choice>
      <mc:Fallback>
        <oleObject progId="ChemDraw.Document.6.0" shapeId="1036" r:id="rId18"/>
      </mc:Fallback>
    </mc:AlternateContent>
    <mc:AlternateContent xmlns:mc="http://schemas.openxmlformats.org/markup-compatibility/2006">
      <mc:Choice Requires="x14">
        <oleObject progId="ChemDraw.Document.6.0" shapeId="1037" r:id="rId20">
          <objectPr defaultSize="0" r:id="rId21">
            <anchor moveWithCells="1">
              <from>
                <xdr:col>25</xdr:col>
                <xdr:colOff>381000</xdr:colOff>
                <xdr:row>1</xdr:row>
                <xdr:rowOff>76200</xdr:rowOff>
              </from>
              <to>
                <xdr:col>32</xdr:col>
                <xdr:colOff>368300</xdr:colOff>
                <xdr:row>24</xdr:row>
                <xdr:rowOff>25400</xdr:rowOff>
              </to>
            </anchor>
          </objectPr>
        </oleObject>
      </mc:Choice>
      <mc:Fallback>
        <oleObject progId="ChemDraw.Document.6.0" shapeId="1037" r:id="rId20"/>
      </mc:Fallback>
    </mc:AlternateContent>
    <mc:AlternateContent xmlns:mc="http://schemas.openxmlformats.org/markup-compatibility/2006">
      <mc:Choice Requires="x14">
        <oleObject progId="ChemDraw.Document.6.0" shapeId="2" r:id="rId22">
          <objectPr defaultSize="0" r:id="rId23">
            <anchor moveWithCells="1">
              <from>
                <xdr:col>41</xdr:col>
                <xdr:colOff>228600</xdr:colOff>
                <xdr:row>28</xdr:row>
                <xdr:rowOff>63500</xdr:rowOff>
              </from>
              <to>
                <xdr:col>48</xdr:col>
                <xdr:colOff>25400</xdr:colOff>
                <xdr:row>52</xdr:row>
                <xdr:rowOff>0</xdr:rowOff>
              </to>
            </anchor>
          </objectPr>
        </oleObject>
      </mc:Choice>
      <mc:Fallback>
        <oleObject progId="ChemDraw.Document.6.0" shapeId="1038" r:id="rId22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5F1D-5C22-42E5-8205-7B26F743F347}">
  <dimension ref="D1:I121"/>
  <sheetViews>
    <sheetView zoomScale="115" zoomScaleNormal="115" workbookViewId="0">
      <selection activeCell="D108" sqref="D108:I121"/>
    </sheetView>
  </sheetViews>
  <sheetFormatPr baseColWidth="10" defaultColWidth="8.83203125" defaultRowHeight="15" x14ac:dyDescent="0.2"/>
  <cols>
    <col min="4" max="4" width="12.33203125" customWidth="1"/>
    <col min="5" max="5" width="27.1640625" customWidth="1"/>
    <col min="6" max="6" width="20.83203125" customWidth="1"/>
    <col min="7" max="7" width="21.1640625" customWidth="1"/>
    <col min="8" max="8" width="25.33203125" customWidth="1"/>
    <col min="9" max="9" width="22.33203125" customWidth="1"/>
  </cols>
  <sheetData>
    <row r="1" spans="4:9" x14ac:dyDescent="0.2">
      <c r="D1" s="28"/>
      <c r="E1" s="32" t="s">
        <v>182</v>
      </c>
      <c r="F1" s="32" t="s">
        <v>108</v>
      </c>
      <c r="G1" s="32" t="s">
        <v>107</v>
      </c>
      <c r="H1" s="32" t="s">
        <v>109</v>
      </c>
      <c r="I1" s="7" t="s">
        <v>17</v>
      </c>
    </row>
    <row r="2" spans="4:9" x14ac:dyDescent="0.2">
      <c r="D2" s="67" t="s">
        <v>113</v>
      </c>
      <c r="E2" s="28" t="s">
        <v>93</v>
      </c>
      <c r="F2" s="31">
        <v>6548.0299999999961</v>
      </c>
      <c r="G2" s="30">
        <v>6549.2</v>
      </c>
      <c r="H2" s="30">
        <v>6551.2</v>
      </c>
      <c r="I2" s="6" t="s">
        <v>110</v>
      </c>
    </row>
    <row r="3" spans="4:9" x14ac:dyDescent="0.2">
      <c r="D3" s="67"/>
      <c r="E3" s="28" t="s">
        <v>81</v>
      </c>
      <c r="F3" s="31">
        <v>6917.109999999996</v>
      </c>
      <c r="G3" s="31">
        <v>6919</v>
      </c>
      <c r="H3" s="31">
        <v>6920.4</v>
      </c>
    </row>
    <row r="4" spans="4:9" x14ac:dyDescent="0.2">
      <c r="D4" s="67"/>
      <c r="E4" s="28" t="s">
        <v>82</v>
      </c>
      <c r="F4" s="31">
        <v>6877.0799999999963</v>
      </c>
      <c r="G4" s="31">
        <v>6879.7</v>
      </c>
      <c r="H4" s="31">
        <v>6880.4</v>
      </c>
    </row>
    <row r="5" spans="4:9" x14ac:dyDescent="0.2">
      <c r="D5" s="67"/>
      <c r="E5" s="28" t="s">
        <v>83</v>
      </c>
      <c r="F5" s="31">
        <v>6894.0899999999965</v>
      </c>
      <c r="G5" s="31">
        <v>6896.1</v>
      </c>
      <c r="H5" s="30">
        <v>6897.3</v>
      </c>
    </row>
    <row r="6" spans="4:9" x14ac:dyDescent="0.2">
      <c r="D6" s="67"/>
      <c r="E6" s="28" t="s">
        <v>84</v>
      </c>
      <c r="F6" s="31">
        <v>6854.0599999999959</v>
      </c>
      <c r="G6" s="31">
        <v>6856.1</v>
      </c>
      <c r="H6" s="31">
        <v>6857.3</v>
      </c>
    </row>
    <row r="7" spans="4:9" x14ac:dyDescent="0.2">
      <c r="D7" s="67"/>
      <c r="E7" s="28" t="s">
        <v>85</v>
      </c>
      <c r="F7" s="31">
        <v>6933.109999999996</v>
      </c>
      <c r="G7" s="31">
        <v>6935.3</v>
      </c>
      <c r="H7" s="31">
        <v>6936.4</v>
      </c>
    </row>
    <row r="8" spans="4:9" x14ac:dyDescent="0.2">
      <c r="D8" s="67"/>
      <c r="E8" s="28" t="s">
        <v>86</v>
      </c>
      <c r="F8" s="31">
        <v>6893.0799999999963</v>
      </c>
      <c r="G8" s="31">
        <v>6895.3</v>
      </c>
      <c r="H8" s="31">
        <v>6896.4</v>
      </c>
    </row>
    <row r="9" spans="4:9" x14ac:dyDescent="0.2">
      <c r="D9" s="67"/>
      <c r="E9" s="28" t="s">
        <v>87</v>
      </c>
      <c r="F9" s="31">
        <v>6893.0999999999958</v>
      </c>
      <c r="G9" s="31">
        <v>6895.3</v>
      </c>
      <c r="H9" s="31">
        <v>6896.4</v>
      </c>
    </row>
    <row r="10" spans="4:9" x14ac:dyDescent="0.2">
      <c r="D10" s="67"/>
      <c r="E10" s="28" t="s">
        <v>88</v>
      </c>
      <c r="F10" s="31">
        <v>6853.0699999999961</v>
      </c>
      <c r="G10" s="31">
        <v>6855.5</v>
      </c>
      <c r="H10" s="31">
        <v>6856.4</v>
      </c>
    </row>
    <row r="11" spans="4:9" x14ac:dyDescent="0.2">
      <c r="D11" s="28"/>
      <c r="E11" s="32" t="s">
        <v>182</v>
      </c>
      <c r="F11" s="32" t="s">
        <v>108</v>
      </c>
      <c r="G11" s="32" t="s">
        <v>107</v>
      </c>
      <c r="H11" s="32" t="s">
        <v>109</v>
      </c>
      <c r="I11" s="7" t="s">
        <v>17</v>
      </c>
    </row>
    <row r="12" spans="4:9" x14ac:dyDescent="0.2">
      <c r="D12" s="67" t="s">
        <v>120</v>
      </c>
      <c r="E12" s="28" t="s">
        <v>93</v>
      </c>
      <c r="F12" s="31">
        <v>6548.0299999999961</v>
      </c>
      <c r="G12" s="30">
        <v>6549.2</v>
      </c>
      <c r="H12" s="30">
        <v>6551.2</v>
      </c>
      <c r="I12" s="6" t="s">
        <v>110</v>
      </c>
    </row>
    <row r="13" spans="4:9" x14ac:dyDescent="0.2">
      <c r="D13" s="67"/>
      <c r="E13" s="28" t="s">
        <v>81</v>
      </c>
      <c r="F13" s="31">
        <v>6917.109999999996</v>
      </c>
      <c r="G13" s="31">
        <v>6919</v>
      </c>
      <c r="H13" s="31">
        <v>6920.4</v>
      </c>
    </row>
    <row r="14" spans="4:9" x14ac:dyDescent="0.2">
      <c r="D14" s="67"/>
      <c r="E14" s="28" t="s">
        <v>89</v>
      </c>
      <c r="F14" s="31">
        <v>7246.1599999999962</v>
      </c>
      <c r="G14" s="31">
        <v>7246.9</v>
      </c>
      <c r="H14" s="31">
        <v>7249.6</v>
      </c>
    </row>
    <row r="15" spans="4:9" x14ac:dyDescent="0.2">
      <c r="D15" s="67"/>
      <c r="E15" s="28" t="s">
        <v>90</v>
      </c>
      <c r="F15" s="31">
        <v>7223.1399999999958</v>
      </c>
      <c r="G15" s="31">
        <v>7223.9</v>
      </c>
      <c r="H15" s="31">
        <v>7226.5</v>
      </c>
    </row>
    <row r="16" spans="4:9" x14ac:dyDescent="0.2">
      <c r="D16" s="67"/>
      <c r="E16" s="28" t="s">
        <v>92</v>
      </c>
      <c r="F16" s="31">
        <v>7222.149999999996</v>
      </c>
      <c r="G16" s="31">
        <v>7227.8</v>
      </c>
      <c r="H16" s="31">
        <v>7225.6</v>
      </c>
    </row>
    <row r="17" spans="4:8" x14ac:dyDescent="0.2">
      <c r="D17" s="67"/>
      <c r="E17" s="28" t="s">
        <v>91</v>
      </c>
      <c r="F17" s="31">
        <v>7262.1599999999962</v>
      </c>
      <c r="G17" s="31">
        <v>7262.8</v>
      </c>
      <c r="H17" s="31">
        <v>7265.6</v>
      </c>
    </row>
    <row r="18" spans="4:8" x14ac:dyDescent="0.2">
      <c r="D18" s="67"/>
      <c r="E18" s="28" t="s">
        <v>83</v>
      </c>
      <c r="F18" s="31">
        <v>6894.0899999999965</v>
      </c>
      <c r="G18" s="31">
        <v>6896.1</v>
      </c>
      <c r="H18" s="30">
        <v>6897.3</v>
      </c>
    </row>
    <row r="19" spans="4:8" x14ac:dyDescent="0.2">
      <c r="D19" s="67"/>
      <c r="E19" s="28" t="s">
        <v>94</v>
      </c>
      <c r="F19" s="31">
        <v>7223.1399999999958</v>
      </c>
      <c r="G19" s="31">
        <v>7223.9</v>
      </c>
      <c r="H19" s="31">
        <v>7226.5</v>
      </c>
    </row>
    <row r="20" spans="4:8" x14ac:dyDescent="0.2">
      <c r="D20" s="67"/>
      <c r="E20" s="28" t="s">
        <v>95</v>
      </c>
      <c r="F20" s="31">
        <v>7200.1199999999953</v>
      </c>
      <c r="G20" s="31">
        <v>7202.2</v>
      </c>
      <c r="H20" s="31">
        <v>7203.5</v>
      </c>
    </row>
    <row r="21" spans="4:8" x14ac:dyDescent="0.2">
      <c r="D21" s="67"/>
      <c r="E21" s="28" t="s">
        <v>97</v>
      </c>
      <c r="F21" s="31">
        <v>7199.1299999999956</v>
      </c>
      <c r="G21" s="31">
        <v>7204.4</v>
      </c>
      <c r="H21" s="31">
        <v>7202.5</v>
      </c>
    </row>
    <row r="22" spans="4:8" x14ac:dyDescent="0.2">
      <c r="D22" s="67"/>
      <c r="E22" s="28" t="s">
        <v>96</v>
      </c>
      <c r="F22" s="31">
        <v>7239.1399999999958</v>
      </c>
      <c r="G22" s="31">
        <v>7238.8</v>
      </c>
      <c r="H22" s="31">
        <v>7242.5</v>
      </c>
    </row>
    <row r="23" spans="4:8" x14ac:dyDescent="0.2">
      <c r="D23" s="67"/>
      <c r="E23" s="28" t="s">
        <v>87</v>
      </c>
      <c r="F23" s="31">
        <v>6893.0999999999958</v>
      </c>
      <c r="G23" s="31">
        <v>6895.3</v>
      </c>
      <c r="H23" s="31">
        <v>6896.4</v>
      </c>
    </row>
    <row r="24" spans="4:8" x14ac:dyDescent="0.2">
      <c r="D24" s="67"/>
      <c r="E24" s="28" t="s">
        <v>98</v>
      </c>
      <c r="F24" s="31">
        <v>7222.149999999996</v>
      </c>
      <c r="G24" s="31">
        <v>7244.5</v>
      </c>
      <c r="H24" s="31">
        <v>7225.6</v>
      </c>
    </row>
    <row r="25" spans="4:8" x14ac:dyDescent="0.2">
      <c r="D25" s="67"/>
      <c r="E25" s="28" t="s">
        <v>99</v>
      </c>
      <c r="F25" s="31">
        <v>7199.1299999999956</v>
      </c>
      <c r="G25" s="31">
        <v>7204.3</v>
      </c>
      <c r="H25" s="31">
        <v>7202.5</v>
      </c>
    </row>
    <row r="26" spans="4:8" x14ac:dyDescent="0.2">
      <c r="D26" s="67"/>
      <c r="E26" s="28" t="s">
        <v>101</v>
      </c>
      <c r="F26" s="31">
        <v>7198.1399999999958</v>
      </c>
      <c r="G26" s="31">
        <v>7202.7</v>
      </c>
      <c r="H26" s="31">
        <v>7201.5</v>
      </c>
    </row>
    <row r="27" spans="4:8" x14ac:dyDescent="0.2">
      <c r="D27" s="67"/>
      <c r="E27" s="28" t="s">
        <v>100</v>
      </c>
      <c r="F27" s="31">
        <v>7238.149999999996</v>
      </c>
      <c r="G27" s="31">
        <v>7245.4</v>
      </c>
      <c r="H27" s="31">
        <v>7241.6</v>
      </c>
    </row>
    <row r="28" spans="4:8" x14ac:dyDescent="0.2">
      <c r="D28" s="67"/>
      <c r="E28" s="28" t="s">
        <v>85</v>
      </c>
      <c r="F28" s="31">
        <v>6933.109999999996</v>
      </c>
      <c r="G28" s="31">
        <v>6935.3</v>
      </c>
      <c r="H28" s="31">
        <v>6936.4</v>
      </c>
    </row>
    <row r="29" spans="4:8" x14ac:dyDescent="0.2">
      <c r="D29" s="67"/>
      <c r="E29" s="28" t="s">
        <v>102</v>
      </c>
      <c r="F29" s="31">
        <v>7262.1599999999962</v>
      </c>
      <c r="G29" s="31">
        <v>7263.8</v>
      </c>
      <c r="H29" s="31">
        <v>7265.6</v>
      </c>
    </row>
    <row r="30" spans="4:8" x14ac:dyDescent="0.2">
      <c r="D30" s="67"/>
      <c r="E30" s="28" t="s">
        <v>103</v>
      </c>
      <c r="F30" s="31">
        <v>7239.1399999999958</v>
      </c>
      <c r="G30" s="31">
        <v>7240.2</v>
      </c>
      <c r="H30" s="31">
        <v>7242.5</v>
      </c>
    </row>
    <row r="31" spans="4:8" x14ac:dyDescent="0.2">
      <c r="D31" s="67"/>
      <c r="E31" s="28" t="s">
        <v>105</v>
      </c>
      <c r="F31" s="31">
        <v>7238.149999999996</v>
      </c>
      <c r="G31" s="31">
        <v>7243.3</v>
      </c>
      <c r="H31" s="31">
        <v>7241.6</v>
      </c>
    </row>
    <row r="32" spans="4:8" x14ac:dyDescent="0.2">
      <c r="D32" s="67"/>
      <c r="E32" s="28" t="s">
        <v>104</v>
      </c>
      <c r="F32" s="31">
        <v>7278.1599999999962</v>
      </c>
      <c r="G32" s="31">
        <v>7284.5</v>
      </c>
      <c r="H32" s="31">
        <v>7281.6</v>
      </c>
    </row>
    <row r="33" spans="4:9" x14ac:dyDescent="0.2">
      <c r="D33" s="28"/>
      <c r="E33" s="32" t="s">
        <v>182</v>
      </c>
      <c r="F33" s="32" t="s">
        <v>108</v>
      </c>
      <c r="G33" s="32" t="s">
        <v>107</v>
      </c>
      <c r="H33" s="32" t="s">
        <v>109</v>
      </c>
      <c r="I33" s="7" t="s">
        <v>17</v>
      </c>
    </row>
    <row r="34" spans="4:9" x14ac:dyDescent="0.2">
      <c r="D34" s="67" t="s">
        <v>121</v>
      </c>
      <c r="E34" s="28" t="s">
        <v>93</v>
      </c>
      <c r="F34" s="31">
        <v>6548.0299999999961</v>
      </c>
      <c r="G34" s="31">
        <v>6549.2</v>
      </c>
      <c r="H34" s="30">
        <v>6551.2</v>
      </c>
    </row>
    <row r="35" spans="4:9" x14ac:dyDescent="0.2">
      <c r="D35" s="67"/>
      <c r="E35" s="28" t="s">
        <v>83</v>
      </c>
      <c r="F35" s="31">
        <v>6894.0899999999965</v>
      </c>
      <c r="G35" s="31">
        <v>6901.2</v>
      </c>
      <c r="H35" s="31">
        <v>6897.3</v>
      </c>
    </row>
    <row r="36" spans="4:9" x14ac:dyDescent="0.2">
      <c r="D36" s="67"/>
      <c r="E36" s="28" t="s">
        <v>84</v>
      </c>
      <c r="F36" s="31">
        <v>6854.0599999999959</v>
      </c>
      <c r="G36" s="31">
        <v>6860.2</v>
      </c>
      <c r="H36" s="31">
        <v>6857.3</v>
      </c>
    </row>
    <row r="37" spans="4:9" x14ac:dyDescent="0.2">
      <c r="D37" s="67"/>
      <c r="E37" s="28" t="s">
        <v>95</v>
      </c>
      <c r="F37" s="31">
        <v>7200.1199999999953</v>
      </c>
      <c r="G37" s="31">
        <v>7206.5</v>
      </c>
      <c r="H37" s="31">
        <v>7203.5</v>
      </c>
    </row>
    <row r="38" spans="4:9" x14ac:dyDescent="0.2">
      <c r="D38" s="67"/>
      <c r="E38" s="28" t="s">
        <v>114</v>
      </c>
      <c r="F38" s="31">
        <v>7160.0899999999956</v>
      </c>
      <c r="G38" s="31">
        <v>7166.55</v>
      </c>
      <c r="H38" s="31">
        <v>7163.5</v>
      </c>
    </row>
    <row r="39" spans="4:9" x14ac:dyDescent="0.2">
      <c r="D39" s="67"/>
      <c r="E39" s="28" t="s">
        <v>115</v>
      </c>
      <c r="F39" s="31">
        <v>7506.149999999996</v>
      </c>
      <c r="G39" s="31">
        <v>7512.2</v>
      </c>
      <c r="H39" s="31">
        <v>7509.7</v>
      </c>
    </row>
    <row r="40" spans="4:9" x14ac:dyDescent="0.2">
      <c r="D40" s="67"/>
      <c r="E40" s="28" t="s">
        <v>116</v>
      </c>
      <c r="F40" s="31">
        <v>7466.1199999999953</v>
      </c>
      <c r="G40" s="31">
        <v>7472.3</v>
      </c>
      <c r="H40" s="31">
        <v>7469.7</v>
      </c>
    </row>
    <row r="41" spans="4:9" x14ac:dyDescent="0.2">
      <c r="D41" s="67"/>
      <c r="E41" s="28" t="s">
        <v>117</v>
      </c>
      <c r="F41" s="31">
        <v>7811.1899999999951</v>
      </c>
      <c r="G41" s="31">
        <v>7816.8</v>
      </c>
      <c r="H41" s="31">
        <v>7814.9</v>
      </c>
    </row>
    <row r="42" spans="4:9" x14ac:dyDescent="0.2">
      <c r="D42" s="67"/>
      <c r="E42" s="28" t="s">
        <v>118</v>
      </c>
      <c r="F42" s="31">
        <v>7771.1599999999953</v>
      </c>
      <c r="G42" s="31">
        <v>7776.3</v>
      </c>
      <c r="H42" s="31">
        <v>7774.9</v>
      </c>
    </row>
    <row r="43" spans="4:9" x14ac:dyDescent="0.2">
      <c r="D43" s="67"/>
      <c r="E43" s="28" t="s">
        <v>119</v>
      </c>
      <c r="F43" s="31">
        <v>8156.2399999999952</v>
      </c>
      <c r="G43" s="31">
        <v>8164.4</v>
      </c>
      <c r="H43" s="31">
        <v>8160.1</v>
      </c>
    </row>
    <row r="44" spans="4:9" x14ac:dyDescent="0.2">
      <c r="D44" s="28"/>
      <c r="E44" s="32" t="s">
        <v>182</v>
      </c>
      <c r="F44" s="32" t="s">
        <v>108</v>
      </c>
      <c r="G44" s="32" t="s">
        <v>107</v>
      </c>
      <c r="H44" s="32" t="s">
        <v>109</v>
      </c>
    </row>
    <row r="45" spans="4:9" x14ac:dyDescent="0.2">
      <c r="D45" s="67" t="s">
        <v>122</v>
      </c>
      <c r="E45" s="28" t="s">
        <v>123</v>
      </c>
      <c r="F45" s="31">
        <v>9736.4799999999959</v>
      </c>
      <c r="G45" s="31">
        <v>9738.85</v>
      </c>
      <c r="H45" s="30">
        <v>9741.1</v>
      </c>
    </row>
    <row r="46" spans="4:9" x14ac:dyDescent="0.2">
      <c r="D46" s="67"/>
      <c r="E46" s="33" t="s">
        <v>124</v>
      </c>
      <c r="F46" s="34">
        <v>10065.529999999995</v>
      </c>
      <c r="G46" s="35">
        <v>10068</v>
      </c>
      <c r="H46" s="36">
        <v>10070.299999999999</v>
      </c>
    </row>
    <row r="50" spans="4:8" x14ac:dyDescent="0.2">
      <c r="D50" s="32" t="s">
        <v>207</v>
      </c>
      <c r="E50" s="32" t="s">
        <v>182</v>
      </c>
      <c r="F50" s="32" t="s">
        <v>108</v>
      </c>
      <c r="G50" s="32" t="s">
        <v>107</v>
      </c>
      <c r="H50" s="32" t="s">
        <v>109</v>
      </c>
    </row>
    <row r="51" spans="4:8" x14ac:dyDescent="0.2">
      <c r="D51" s="67" t="s">
        <v>208</v>
      </c>
      <c r="E51" s="28" t="s">
        <v>125</v>
      </c>
      <c r="F51" s="31">
        <v>6931.1299999999965</v>
      </c>
      <c r="G51" s="31">
        <v>6932</v>
      </c>
      <c r="H51" s="30">
        <v>6934.4</v>
      </c>
    </row>
    <row r="52" spans="4:8" x14ac:dyDescent="0.2">
      <c r="D52" s="67"/>
      <c r="E52" s="28" t="s">
        <v>126</v>
      </c>
      <c r="F52" s="31">
        <v>6891.0999999999958</v>
      </c>
      <c r="G52" s="31">
        <v>6892.9</v>
      </c>
      <c r="H52" s="30">
        <v>6894.4</v>
      </c>
    </row>
    <row r="53" spans="4:8" x14ac:dyDescent="0.2">
      <c r="D53" s="67"/>
      <c r="E53" s="28" t="s">
        <v>127</v>
      </c>
      <c r="F53" s="31">
        <v>7274.1999999999962</v>
      </c>
      <c r="G53" s="31">
        <v>7275.9</v>
      </c>
      <c r="H53" s="30">
        <v>7277.6</v>
      </c>
    </row>
    <row r="54" spans="4:8" x14ac:dyDescent="0.2">
      <c r="D54" s="67"/>
      <c r="E54" s="28" t="s">
        <v>128</v>
      </c>
      <c r="F54" s="31">
        <v>6908.0999999999958</v>
      </c>
      <c r="G54" s="31">
        <v>6909.8</v>
      </c>
      <c r="H54" s="30">
        <v>6911.4</v>
      </c>
    </row>
    <row r="55" spans="4:8" x14ac:dyDescent="0.2">
      <c r="D55" s="67"/>
      <c r="E55" s="28" t="s">
        <v>129</v>
      </c>
      <c r="F55" s="31">
        <v>6867.0899999999965</v>
      </c>
      <c r="G55" s="31">
        <v>6869.7</v>
      </c>
      <c r="H55" s="30">
        <v>6871.4</v>
      </c>
    </row>
    <row r="56" spans="4:8" x14ac:dyDescent="0.2">
      <c r="D56" s="67"/>
      <c r="E56" s="28" t="s">
        <v>130</v>
      </c>
      <c r="F56" s="31">
        <v>7227.1599999999962</v>
      </c>
      <c r="G56" s="31">
        <v>7250.1</v>
      </c>
      <c r="H56" s="30">
        <v>7131.6</v>
      </c>
    </row>
    <row r="57" spans="4:8" x14ac:dyDescent="0.2">
      <c r="D57" s="67"/>
      <c r="E57" s="28" t="s">
        <v>131</v>
      </c>
      <c r="F57" s="31">
        <v>6947.1199999999963</v>
      </c>
      <c r="G57" s="31">
        <v>6949.4</v>
      </c>
      <c r="H57" s="30">
        <v>6950.4</v>
      </c>
    </row>
    <row r="58" spans="4:8" x14ac:dyDescent="0.2">
      <c r="D58" s="67"/>
      <c r="E58" s="28" t="s">
        <v>132</v>
      </c>
      <c r="F58" s="31">
        <v>6907.0899999999965</v>
      </c>
      <c r="G58" s="31">
        <v>6909.8</v>
      </c>
      <c r="H58" s="30">
        <v>6910.4</v>
      </c>
    </row>
    <row r="59" spans="4:8" x14ac:dyDescent="0.2">
      <c r="D59" s="67"/>
      <c r="E59" s="28" t="s">
        <v>133</v>
      </c>
      <c r="F59" s="31">
        <v>7306.1799999999967</v>
      </c>
      <c r="G59" s="31">
        <v>7308.9</v>
      </c>
      <c r="H59" s="30">
        <v>7309.6</v>
      </c>
    </row>
    <row r="60" spans="4:8" x14ac:dyDescent="0.2">
      <c r="D60" s="67"/>
      <c r="E60" s="28" t="s">
        <v>134</v>
      </c>
      <c r="F60" s="31">
        <v>6907.1199999999963</v>
      </c>
      <c r="G60" s="31">
        <v>6909.9</v>
      </c>
      <c r="H60" s="30">
        <v>6910.4</v>
      </c>
    </row>
    <row r="61" spans="4:8" x14ac:dyDescent="0.2">
      <c r="D61" s="67"/>
      <c r="E61" s="28" t="s">
        <v>135</v>
      </c>
      <c r="F61" s="31">
        <v>6867.0899999999965</v>
      </c>
      <c r="G61" s="31">
        <v>6868.7</v>
      </c>
      <c r="H61" s="30">
        <v>6870.4</v>
      </c>
    </row>
    <row r="62" spans="4:8" x14ac:dyDescent="0.2">
      <c r="D62" s="67"/>
      <c r="E62" s="28" t="s">
        <v>136</v>
      </c>
      <c r="F62" s="31">
        <v>7226.1799999999967</v>
      </c>
      <c r="G62" s="31">
        <v>7252.2</v>
      </c>
      <c r="H62" s="30">
        <v>7229.6</v>
      </c>
    </row>
    <row r="63" spans="4:8" x14ac:dyDescent="0.2">
      <c r="D63" s="67"/>
      <c r="E63" s="28" t="s">
        <v>137</v>
      </c>
      <c r="F63" s="31">
        <v>6919.109999999996</v>
      </c>
      <c r="G63" s="31">
        <v>6921.2</v>
      </c>
      <c r="H63" s="30">
        <v>6922.4</v>
      </c>
    </row>
    <row r="64" spans="4:8" x14ac:dyDescent="0.2">
      <c r="D64" s="67"/>
      <c r="E64" s="28" t="s">
        <v>138</v>
      </c>
      <c r="F64" s="31">
        <v>6879.0799999999963</v>
      </c>
      <c r="G64" s="31">
        <v>6880.4</v>
      </c>
      <c r="H64" s="30">
        <v>6882.4</v>
      </c>
    </row>
    <row r="65" spans="4:8" x14ac:dyDescent="0.2">
      <c r="D65" s="67"/>
      <c r="E65" s="28" t="s">
        <v>139</v>
      </c>
      <c r="F65" s="31">
        <v>7250.1599999999962</v>
      </c>
      <c r="G65" s="31">
        <v>7253.5</v>
      </c>
      <c r="H65" s="30">
        <v>7253.6</v>
      </c>
    </row>
    <row r="66" spans="4:8" x14ac:dyDescent="0.2">
      <c r="D66" s="67"/>
      <c r="E66" s="28" t="s">
        <v>140</v>
      </c>
      <c r="F66" s="31">
        <v>6896.0799999999963</v>
      </c>
      <c r="G66" s="31">
        <v>6897.8</v>
      </c>
      <c r="H66" s="30">
        <v>6899.3</v>
      </c>
    </row>
    <row r="67" spans="4:8" x14ac:dyDescent="0.2">
      <c r="D67" s="67"/>
      <c r="E67" s="28" t="s">
        <v>141</v>
      </c>
      <c r="F67" s="31">
        <v>6856.0499999999956</v>
      </c>
      <c r="G67" s="31">
        <v>6857.9</v>
      </c>
      <c r="H67" s="30">
        <v>6859.3</v>
      </c>
    </row>
    <row r="68" spans="4:8" x14ac:dyDescent="0.2">
      <c r="D68" s="67"/>
      <c r="E68" s="28" t="s">
        <v>142</v>
      </c>
      <c r="F68" s="31">
        <v>7204.0999999999958</v>
      </c>
      <c r="G68" s="31">
        <v>7206.1</v>
      </c>
      <c r="H68" s="30">
        <v>7207.5</v>
      </c>
    </row>
    <row r="69" spans="4:8" x14ac:dyDescent="0.2">
      <c r="D69" s="67"/>
      <c r="E69" s="28" t="s">
        <v>143</v>
      </c>
      <c r="F69" s="31">
        <v>6935.0999999999958</v>
      </c>
      <c r="G69" s="31">
        <v>6936.9</v>
      </c>
      <c r="H69" s="30">
        <v>6938.4</v>
      </c>
    </row>
    <row r="70" spans="4:8" x14ac:dyDescent="0.2">
      <c r="D70" s="67"/>
      <c r="E70" s="28" t="s">
        <v>144</v>
      </c>
      <c r="F70" s="31">
        <v>6895.0699999999961</v>
      </c>
      <c r="G70" s="31">
        <v>6900.5</v>
      </c>
      <c r="H70" s="30">
        <v>6898.4</v>
      </c>
    </row>
    <row r="71" spans="4:8" x14ac:dyDescent="0.2">
      <c r="D71" s="67"/>
      <c r="E71" s="28" t="s">
        <v>145</v>
      </c>
      <c r="F71" s="31">
        <v>7282.1399999999958</v>
      </c>
      <c r="G71" s="31">
        <v>7291.4</v>
      </c>
      <c r="H71" s="30">
        <v>7295.6</v>
      </c>
    </row>
    <row r="72" spans="4:8" x14ac:dyDescent="0.2">
      <c r="D72" s="67"/>
      <c r="E72" s="28" t="s">
        <v>146</v>
      </c>
      <c r="F72" s="31">
        <v>6895.0999999999958</v>
      </c>
      <c r="G72" s="31">
        <v>6896.3</v>
      </c>
      <c r="H72" s="30">
        <v>6898.3</v>
      </c>
    </row>
    <row r="73" spans="4:8" x14ac:dyDescent="0.2">
      <c r="D73" s="67"/>
      <c r="E73" s="28" t="s">
        <v>147</v>
      </c>
      <c r="F73" s="31">
        <v>6855.0699999999961</v>
      </c>
      <c r="G73" s="31">
        <v>6860.8</v>
      </c>
      <c r="H73" s="30">
        <v>6858.3</v>
      </c>
    </row>
    <row r="74" spans="4:8" x14ac:dyDescent="0.2">
      <c r="D74" s="67"/>
      <c r="E74" s="28" t="s">
        <v>148</v>
      </c>
      <c r="F74" s="31">
        <v>7202.1399999999958</v>
      </c>
      <c r="G74" s="31">
        <v>7207.4</v>
      </c>
      <c r="H74" s="30">
        <v>7205.5</v>
      </c>
    </row>
    <row r="75" spans="4:8" x14ac:dyDescent="0.2">
      <c r="D75" s="67"/>
      <c r="E75" s="28" t="s">
        <v>150</v>
      </c>
      <c r="F75" s="31">
        <v>6933.0899999999965</v>
      </c>
      <c r="G75" s="31">
        <v>6935</v>
      </c>
      <c r="H75" s="30">
        <v>6936.4</v>
      </c>
    </row>
    <row r="76" spans="4:8" x14ac:dyDescent="0.2">
      <c r="D76" s="67"/>
      <c r="E76" s="28" t="s">
        <v>151</v>
      </c>
      <c r="F76" s="31">
        <v>6893.0599999999959</v>
      </c>
      <c r="G76" s="30" t="s">
        <v>162</v>
      </c>
      <c r="H76" s="30">
        <v>6896.4</v>
      </c>
    </row>
    <row r="77" spans="4:8" x14ac:dyDescent="0.2">
      <c r="D77" s="67"/>
      <c r="E77" s="28" t="s">
        <v>152</v>
      </c>
      <c r="F77" s="31">
        <v>7278.1199999999953</v>
      </c>
      <c r="G77" s="30" t="s">
        <v>163</v>
      </c>
      <c r="H77" s="30">
        <v>7281.7</v>
      </c>
    </row>
    <row r="78" spans="4:8" x14ac:dyDescent="0.2">
      <c r="D78" s="67"/>
      <c r="E78" s="28" t="s">
        <v>153</v>
      </c>
      <c r="F78" s="31">
        <v>6910.0599999999959</v>
      </c>
      <c r="G78" s="30">
        <v>6911.8</v>
      </c>
      <c r="H78" s="30">
        <v>6913.4</v>
      </c>
    </row>
    <row r="79" spans="4:8" x14ac:dyDescent="0.2">
      <c r="D79" s="67"/>
      <c r="E79" s="28" t="s">
        <v>154</v>
      </c>
      <c r="F79" s="31">
        <v>6870.0299999999961</v>
      </c>
      <c r="G79" s="30" t="s">
        <v>164</v>
      </c>
      <c r="H79" s="30">
        <v>6873.4</v>
      </c>
    </row>
    <row r="80" spans="4:8" x14ac:dyDescent="0.2">
      <c r="D80" s="67"/>
      <c r="E80" s="28" t="s">
        <v>155</v>
      </c>
      <c r="F80" s="31">
        <v>7232.0599999999959</v>
      </c>
      <c r="G80" s="30" t="s">
        <v>163</v>
      </c>
      <c r="H80" s="30">
        <v>7235.6</v>
      </c>
    </row>
    <row r="81" spans="4:9" x14ac:dyDescent="0.2">
      <c r="D81" s="67"/>
      <c r="E81" s="28" t="s">
        <v>156</v>
      </c>
      <c r="F81" s="31">
        <v>6949.0799999999963</v>
      </c>
      <c r="G81" s="30">
        <v>6950.8</v>
      </c>
      <c r="H81" s="30">
        <v>6952.4</v>
      </c>
    </row>
    <row r="82" spans="4:9" x14ac:dyDescent="0.2">
      <c r="D82" s="67"/>
      <c r="E82" s="28" t="s">
        <v>157</v>
      </c>
      <c r="F82" s="31">
        <v>6909.0499999999956</v>
      </c>
      <c r="G82" s="30" t="s">
        <v>165</v>
      </c>
      <c r="H82" s="30">
        <v>6912.4</v>
      </c>
    </row>
    <row r="83" spans="4:9" x14ac:dyDescent="0.2">
      <c r="D83" s="67"/>
      <c r="E83" s="28" t="s">
        <v>158</v>
      </c>
      <c r="F83" s="31">
        <v>7310.0999999999958</v>
      </c>
      <c r="G83" s="30" t="s">
        <v>163</v>
      </c>
      <c r="H83" s="30">
        <v>7313.7</v>
      </c>
    </row>
    <row r="84" spans="4:9" x14ac:dyDescent="0.2">
      <c r="D84" s="67"/>
      <c r="E84" s="28" t="s">
        <v>159</v>
      </c>
      <c r="F84" s="31">
        <v>6909.0799999999963</v>
      </c>
      <c r="G84" s="30">
        <v>6910.9</v>
      </c>
      <c r="H84" s="30">
        <v>6902.4</v>
      </c>
    </row>
    <row r="85" spans="4:9" x14ac:dyDescent="0.2">
      <c r="D85" s="67"/>
      <c r="E85" s="28" t="s">
        <v>160</v>
      </c>
      <c r="F85" s="31">
        <v>6869.0499999999956</v>
      </c>
      <c r="G85" s="30" t="s">
        <v>166</v>
      </c>
      <c r="H85" s="30">
        <v>6872.4</v>
      </c>
    </row>
    <row r="86" spans="4:9" x14ac:dyDescent="0.2">
      <c r="D86" s="67"/>
      <c r="E86" s="28" t="s">
        <v>161</v>
      </c>
      <c r="F86" s="31">
        <v>7230.0999999999958</v>
      </c>
      <c r="G86" s="30" t="s">
        <v>163</v>
      </c>
      <c r="H86" s="30">
        <v>7233.7</v>
      </c>
    </row>
    <row r="87" spans="4:9" x14ac:dyDescent="0.2">
      <c r="D87" s="32" t="s">
        <v>207</v>
      </c>
      <c r="E87" s="32" t="s">
        <v>182</v>
      </c>
      <c r="F87" s="32" t="s">
        <v>108</v>
      </c>
      <c r="G87" s="32" t="s">
        <v>107</v>
      </c>
      <c r="H87" s="32" t="s">
        <v>109</v>
      </c>
    </row>
    <row r="88" spans="4:9" x14ac:dyDescent="0.2">
      <c r="D88" s="64" t="s">
        <v>209</v>
      </c>
      <c r="E88" s="28" t="s">
        <v>149</v>
      </c>
      <c r="F88" s="31">
        <v>6915.0999999999958</v>
      </c>
      <c r="G88" s="31">
        <v>6916.2</v>
      </c>
      <c r="H88" s="31">
        <v>6918.23</v>
      </c>
    </row>
    <row r="89" spans="4:9" x14ac:dyDescent="0.2">
      <c r="D89" s="65"/>
      <c r="E89" s="28" t="s">
        <v>167</v>
      </c>
      <c r="F89" s="31">
        <v>6892.0699999999961</v>
      </c>
      <c r="G89" s="31">
        <v>6893.3</v>
      </c>
      <c r="H89" s="31">
        <v>6895.13</v>
      </c>
    </row>
    <row r="90" spans="4:9" x14ac:dyDescent="0.2">
      <c r="D90" s="65"/>
      <c r="E90" s="28" t="s">
        <v>168</v>
      </c>
      <c r="F90" s="31">
        <v>6891.0899999999965</v>
      </c>
      <c r="G90" s="31">
        <v>6891.37</v>
      </c>
      <c r="H90" s="31">
        <v>6894.23</v>
      </c>
    </row>
    <row r="91" spans="4:9" x14ac:dyDescent="0.2">
      <c r="D91" s="66"/>
      <c r="E91" s="28" t="s">
        <v>169</v>
      </c>
      <c r="F91" s="31">
        <v>6931.0899999999965</v>
      </c>
      <c r="G91" s="31">
        <v>6932.29</v>
      </c>
      <c r="H91" s="31">
        <v>6934.23</v>
      </c>
    </row>
    <row r="92" spans="4:9" x14ac:dyDescent="0.2">
      <c r="D92" s="32" t="s">
        <v>207</v>
      </c>
      <c r="E92" s="32" t="s">
        <v>182</v>
      </c>
      <c r="F92" s="32" t="s">
        <v>108</v>
      </c>
      <c r="G92" s="32" t="s">
        <v>107</v>
      </c>
      <c r="H92" s="32" t="s">
        <v>109</v>
      </c>
    </row>
    <row r="93" spans="4:9" x14ac:dyDescent="0.2">
      <c r="D93" s="64" t="s">
        <v>210</v>
      </c>
      <c r="E93" s="28" t="s">
        <v>93</v>
      </c>
      <c r="F93" s="31">
        <v>6548.0299999999961</v>
      </c>
      <c r="G93" s="31">
        <v>6549.2</v>
      </c>
      <c r="H93" s="31">
        <v>6551.2</v>
      </c>
    </row>
    <row r="94" spans="4:9" x14ac:dyDescent="0.2">
      <c r="D94" s="65"/>
      <c r="E94" s="28" t="s">
        <v>137</v>
      </c>
      <c r="F94" s="31">
        <v>6919.0799999999963</v>
      </c>
      <c r="G94" s="31">
        <v>6924.3</v>
      </c>
      <c r="H94" s="31">
        <v>6922.4</v>
      </c>
    </row>
    <row r="95" spans="4:9" x14ac:dyDescent="0.2">
      <c r="D95" s="65"/>
      <c r="E95" s="28" t="s">
        <v>139</v>
      </c>
      <c r="F95" s="31">
        <v>7250.1299999999965</v>
      </c>
      <c r="G95" s="31">
        <v>7256.6</v>
      </c>
      <c r="H95" s="31">
        <v>7253.6</v>
      </c>
    </row>
    <row r="96" spans="4:9" x14ac:dyDescent="0.2">
      <c r="D96" s="65"/>
      <c r="E96" s="28" t="s">
        <v>175</v>
      </c>
      <c r="F96" s="31">
        <v>7569.1899999999969</v>
      </c>
      <c r="G96" s="31">
        <v>7577.4</v>
      </c>
      <c r="H96" s="31">
        <v>7572.8</v>
      </c>
      <c r="I96" s="5"/>
    </row>
    <row r="97" spans="4:9" x14ac:dyDescent="0.2">
      <c r="D97" s="65"/>
      <c r="E97" s="28" t="s">
        <v>176</v>
      </c>
      <c r="F97" s="31">
        <v>7888.2499999999973</v>
      </c>
      <c r="G97" s="31">
        <v>7894.2</v>
      </c>
      <c r="H97" s="31">
        <v>7892</v>
      </c>
      <c r="I97" s="5"/>
    </row>
    <row r="98" spans="4:9" x14ac:dyDescent="0.2">
      <c r="D98" s="65"/>
      <c r="E98" s="28" t="s">
        <v>177</v>
      </c>
      <c r="F98" s="31">
        <v>8196.2699999999968</v>
      </c>
      <c r="G98" s="31">
        <v>8202.2000000000007</v>
      </c>
      <c r="H98" s="31">
        <v>8200.1</v>
      </c>
      <c r="I98" s="5"/>
    </row>
    <row r="99" spans="4:9" x14ac:dyDescent="0.2">
      <c r="D99" s="65"/>
      <c r="E99" s="28" t="s">
        <v>178</v>
      </c>
      <c r="F99" s="31">
        <v>8504.2899999999972</v>
      </c>
      <c r="G99" s="31">
        <v>8508.7000000000007</v>
      </c>
      <c r="H99" s="31">
        <v>8508.2999999999993</v>
      </c>
      <c r="I99" s="5"/>
    </row>
    <row r="100" spans="4:9" x14ac:dyDescent="0.2">
      <c r="D100" s="65"/>
      <c r="E100" s="28" t="s">
        <v>179</v>
      </c>
      <c r="F100" s="31">
        <v>8812.3099999999977</v>
      </c>
      <c r="G100" s="31">
        <v>8818.1</v>
      </c>
      <c r="H100" s="31">
        <v>8816.5</v>
      </c>
      <c r="I100" s="5"/>
    </row>
    <row r="101" spans="4:9" x14ac:dyDescent="0.2">
      <c r="D101" s="65"/>
      <c r="E101" s="28" t="s">
        <v>180</v>
      </c>
      <c r="F101" s="31">
        <v>9131.3699999999972</v>
      </c>
      <c r="G101" s="31">
        <v>9135.9</v>
      </c>
      <c r="H101" s="31">
        <v>9135.7000000000007</v>
      </c>
      <c r="I101" s="5"/>
    </row>
    <row r="102" spans="4:9" x14ac:dyDescent="0.2">
      <c r="D102" s="65"/>
      <c r="E102" s="28" t="s">
        <v>181</v>
      </c>
      <c r="F102" s="31">
        <v>9439.3899999999976</v>
      </c>
      <c r="G102" s="31">
        <v>9443.7999999999993</v>
      </c>
      <c r="H102" s="31">
        <v>9443.7999999999993</v>
      </c>
      <c r="I102" s="5"/>
    </row>
    <row r="103" spans="4:9" x14ac:dyDescent="0.2">
      <c r="D103" s="66"/>
      <c r="E103" s="28" t="s">
        <v>170</v>
      </c>
      <c r="F103" s="31">
        <v>9766.4599999999973</v>
      </c>
      <c r="G103" s="31">
        <v>9772</v>
      </c>
      <c r="H103" s="31">
        <v>9770.83</v>
      </c>
      <c r="I103" s="5"/>
    </row>
    <row r="104" spans="4:9" x14ac:dyDescent="0.2">
      <c r="I104" s="5"/>
    </row>
    <row r="108" spans="4:9" x14ac:dyDescent="0.2">
      <c r="D108" s="32" t="s">
        <v>207</v>
      </c>
      <c r="E108" s="32" t="s">
        <v>112</v>
      </c>
      <c r="F108" s="32" t="s">
        <v>188</v>
      </c>
      <c r="G108" s="32" t="s">
        <v>216</v>
      </c>
      <c r="H108" s="32" t="s">
        <v>217</v>
      </c>
      <c r="I108" s="32" t="s">
        <v>218</v>
      </c>
    </row>
    <row r="109" spans="4:9" x14ac:dyDescent="0.2">
      <c r="D109" s="64" t="s">
        <v>211</v>
      </c>
      <c r="E109" s="43" t="s">
        <v>206</v>
      </c>
      <c r="F109" s="43" t="s">
        <v>183</v>
      </c>
      <c r="G109" s="46">
        <v>6747.94</v>
      </c>
      <c r="H109" s="46">
        <v>6749.8</v>
      </c>
      <c r="I109" s="46">
        <v>6752.1</v>
      </c>
    </row>
    <row r="110" spans="4:9" x14ac:dyDescent="0.2">
      <c r="D110" s="65"/>
      <c r="E110" s="44" t="s">
        <v>191</v>
      </c>
      <c r="F110" s="44" t="s">
        <v>190</v>
      </c>
      <c r="G110" s="47">
        <v>6402.87</v>
      </c>
      <c r="H110" s="47">
        <v>6456.85</v>
      </c>
      <c r="I110" s="47">
        <v>6406.9</v>
      </c>
    </row>
    <row r="111" spans="4:9" x14ac:dyDescent="0.2">
      <c r="D111" s="65"/>
      <c r="E111" s="45" t="s">
        <v>192</v>
      </c>
      <c r="F111" s="45" t="s">
        <v>195</v>
      </c>
      <c r="G111" s="48">
        <v>7053.9699999999993</v>
      </c>
      <c r="H111" s="48">
        <v>7056.77</v>
      </c>
      <c r="I111" s="48">
        <v>7058</v>
      </c>
    </row>
    <row r="112" spans="4:9" x14ac:dyDescent="0.2">
      <c r="D112" s="65"/>
      <c r="E112" s="43" t="s">
        <v>212</v>
      </c>
      <c r="F112" s="43" t="s">
        <v>184</v>
      </c>
      <c r="G112" s="49">
        <v>6786.96</v>
      </c>
      <c r="H112" s="49">
        <v>6789.9</v>
      </c>
      <c r="I112" s="49">
        <v>6791</v>
      </c>
    </row>
    <row r="113" spans="4:9" x14ac:dyDescent="0.2">
      <c r="D113" s="65"/>
      <c r="E113" s="44" t="s">
        <v>193</v>
      </c>
      <c r="F113" s="44" t="s">
        <v>194</v>
      </c>
      <c r="G113" s="50">
        <v>6401.88</v>
      </c>
      <c r="H113" s="50">
        <v>6405.01</v>
      </c>
      <c r="I113" s="50">
        <v>6405.9</v>
      </c>
    </row>
    <row r="114" spans="4:9" x14ac:dyDescent="0.2">
      <c r="D114" s="65"/>
      <c r="E114" s="43" t="s">
        <v>213</v>
      </c>
      <c r="F114" s="43" t="s">
        <v>185</v>
      </c>
      <c r="G114" s="46">
        <v>6746.9500000000007</v>
      </c>
      <c r="H114" s="46">
        <v>6747.78</v>
      </c>
      <c r="I114" s="40">
        <v>6751</v>
      </c>
    </row>
    <row r="115" spans="4:9" x14ac:dyDescent="0.2">
      <c r="D115" s="65"/>
      <c r="E115" s="44" t="s">
        <v>201</v>
      </c>
      <c r="F115" s="44" t="s">
        <v>196</v>
      </c>
      <c r="G115" s="47">
        <v>6400.89</v>
      </c>
      <c r="H115" s="47">
        <v>6419.8</v>
      </c>
      <c r="I115" s="41">
        <v>6404.9</v>
      </c>
    </row>
    <row r="116" spans="4:9" x14ac:dyDescent="0.2">
      <c r="D116" s="65"/>
      <c r="E116" s="45" t="s">
        <v>202</v>
      </c>
      <c r="F116" s="45" t="s">
        <v>197</v>
      </c>
      <c r="G116" s="48">
        <v>7076.0000000000009</v>
      </c>
      <c r="H116" s="48">
        <v>7077.78</v>
      </c>
      <c r="I116" s="42">
        <v>7080.3</v>
      </c>
    </row>
    <row r="117" spans="4:9" x14ac:dyDescent="0.2">
      <c r="D117" s="65"/>
      <c r="E117" s="43" t="s">
        <v>214</v>
      </c>
      <c r="F117" s="43" t="s">
        <v>186</v>
      </c>
      <c r="G117" s="46">
        <v>6754.9</v>
      </c>
      <c r="H117" s="46">
        <v>6757.7</v>
      </c>
      <c r="I117" s="37">
        <v>6759</v>
      </c>
    </row>
    <row r="118" spans="4:9" x14ac:dyDescent="0.2">
      <c r="D118" s="65"/>
      <c r="E118" s="44" t="s">
        <v>203</v>
      </c>
      <c r="F118" s="44" t="s">
        <v>198</v>
      </c>
      <c r="G118" s="47">
        <v>6406.8499999999995</v>
      </c>
      <c r="H118" s="47">
        <v>6428.79</v>
      </c>
      <c r="I118" s="38">
        <v>6410.9</v>
      </c>
    </row>
    <row r="119" spans="4:9" x14ac:dyDescent="0.2">
      <c r="D119" s="65"/>
      <c r="E119" s="45" t="s">
        <v>204</v>
      </c>
      <c r="F119" s="45" t="s">
        <v>199</v>
      </c>
      <c r="G119" s="48">
        <v>7083.95</v>
      </c>
      <c r="H119" s="48">
        <v>7086.67</v>
      </c>
      <c r="I119" s="39">
        <v>7124.2</v>
      </c>
    </row>
    <row r="120" spans="4:9" x14ac:dyDescent="0.2">
      <c r="D120" s="65"/>
      <c r="E120" s="43" t="s">
        <v>215</v>
      </c>
      <c r="F120" s="43" t="s">
        <v>187</v>
      </c>
      <c r="G120" s="46">
        <v>6736.8799999999992</v>
      </c>
      <c r="H120" s="46">
        <v>6739.6</v>
      </c>
      <c r="I120" s="37">
        <v>6741</v>
      </c>
    </row>
    <row r="121" spans="4:9" x14ac:dyDescent="0.2">
      <c r="D121" s="66"/>
      <c r="E121" s="45" t="s">
        <v>205</v>
      </c>
      <c r="F121" s="45" t="s">
        <v>200</v>
      </c>
      <c r="G121" s="48">
        <v>6388.829999999999</v>
      </c>
      <c r="H121" s="48">
        <v>6431.76</v>
      </c>
      <c r="I121" s="39">
        <v>6392.8</v>
      </c>
    </row>
  </sheetData>
  <mergeCells count="8">
    <mergeCell ref="D88:D91"/>
    <mergeCell ref="D93:D103"/>
    <mergeCell ref="D109:D121"/>
    <mergeCell ref="D2:D10"/>
    <mergeCell ref="D12:D32"/>
    <mergeCell ref="D34:D43"/>
    <mergeCell ref="D45:D46"/>
    <mergeCell ref="D51:D8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7B65-C049-423B-B58E-37D1AA9E01BB}">
  <dimension ref="C8:L78"/>
  <sheetViews>
    <sheetView tabSelected="1" topLeftCell="A15" zoomScale="115" zoomScaleNormal="115" workbookViewId="0">
      <selection activeCell="H36" sqref="H36"/>
    </sheetView>
  </sheetViews>
  <sheetFormatPr baseColWidth="10" defaultColWidth="8.83203125" defaultRowHeight="15" x14ac:dyDescent="0.2"/>
  <cols>
    <col min="4" max="4" width="18.1640625" bestFit="1" customWidth="1"/>
    <col min="5" max="5" width="12.1640625" customWidth="1"/>
    <col min="6" max="6" width="16.6640625" bestFit="1" customWidth="1"/>
    <col min="7" max="7" width="16.1640625" bestFit="1" customWidth="1"/>
    <col min="8" max="8" width="15.6640625" bestFit="1" customWidth="1"/>
    <col min="9" max="9" width="6.83203125" bestFit="1" customWidth="1"/>
    <col min="10" max="10" width="16.6640625" bestFit="1" customWidth="1"/>
  </cols>
  <sheetData>
    <row r="8" spans="3:12" x14ac:dyDescent="0.2">
      <c r="C8" s="51" t="s">
        <v>79</v>
      </c>
      <c r="D8" s="51"/>
      <c r="E8" s="51"/>
      <c r="F8" s="51"/>
      <c r="G8" s="51"/>
      <c r="H8" s="51"/>
      <c r="I8" s="51"/>
      <c r="J8" s="51"/>
      <c r="L8" s="8"/>
    </row>
    <row r="9" spans="3:12" x14ac:dyDescent="0.2">
      <c r="C9" s="52"/>
      <c r="D9" s="52"/>
      <c r="E9" s="52"/>
      <c r="F9" s="52"/>
      <c r="G9" s="52"/>
      <c r="H9" s="52"/>
      <c r="I9" s="52"/>
      <c r="J9" s="52"/>
      <c r="K9" s="1"/>
      <c r="L9" s="1"/>
    </row>
    <row r="10" spans="3:12" x14ac:dyDescent="0.2">
      <c r="C10" s="1"/>
      <c r="D10" s="1" t="s">
        <v>51</v>
      </c>
      <c r="E10" s="1" t="s">
        <v>0</v>
      </c>
      <c r="F10" s="1" t="s">
        <v>17</v>
      </c>
      <c r="G10" s="1"/>
      <c r="H10" s="1" t="s">
        <v>68</v>
      </c>
      <c r="I10" s="1" t="s">
        <v>0</v>
      </c>
      <c r="J10" s="1" t="s">
        <v>17</v>
      </c>
    </row>
    <row r="11" spans="3:12" x14ac:dyDescent="0.2">
      <c r="C11" s="58" t="s">
        <v>69</v>
      </c>
      <c r="D11" s="9" t="s">
        <v>21</v>
      </c>
      <c r="E11" s="9">
        <v>306.02999999999997</v>
      </c>
      <c r="F11" s="9" t="s">
        <v>2</v>
      </c>
      <c r="G11" s="58" t="s">
        <v>75</v>
      </c>
      <c r="H11" s="9" t="s">
        <v>52</v>
      </c>
      <c r="I11">
        <v>346.05999999999995</v>
      </c>
      <c r="J11" s="9" t="s">
        <v>111</v>
      </c>
    </row>
    <row r="12" spans="3:12" x14ac:dyDescent="0.2">
      <c r="C12" s="58"/>
      <c r="D12" s="9" t="s">
        <v>22</v>
      </c>
      <c r="E12" s="9">
        <v>322</v>
      </c>
      <c r="F12" s="9" t="s">
        <v>12</v>
      </c>
      <c r="G12" s="58"/>
      <c r="H12" s="9" t="s">
        <v>53</v>
      </c>
      <c r="I12">
        <v>362.03</v>
      </c>
      <c r="J12" s="9" t="s">
        <v>12</v>
      </c>
    </row>
    <row r="13" spans="3:12" x14ac:dyDescent="0.2">
      <c r="C13" s="58"/>
      <c r="D13" s="9" t="s">
        <v>23</v>
      </c>
      <c r="E13" s="9">
        <v>320.04000000000002</v>
      </c>
      <c r="F13" s="9" t="s">
        <v>14</v>
      </c>
      <c r="G13" s="58"/>
      <c r="H13" s="9" t="s">
        <v>54</v>
      </c>
      <c r="I13">
        <v>360.07000000000005</v>
      </c>
      <c r="J13" s="9" t="s">
        <v>14</v>
      </c>
    </row>
    <row r="14" spans="3:12" x14ac:dyDescent="0.2">
      <c r="C14" s="58"/>
      <c r="D14" s="9" t="s">
        <v>24</v>
      </c>
      <c r="E14" s="9">
        <v>308.02</v>
      </c>
      <c r="F14" s="9" t="s">
        <v>8</v>
      </c>
      <c r="G14" s="58"/>
      <c r="H14" s="9" t="s">
        <v>55</v>
      </c>
      <c r="I14">
        <v>348.04999999999995</v>
      </c>
      <c r="J14" s="9" t="s">
        <v>8</v>
      </c>
    </row>
    <row r="15" spans="3:12" x14ac:dyDescent="0.2">
      <c r="C15" s="58"/>
      <c r="D15" s="9" t="s">
        <v>173</v>
      </c>
      <c r="E15" s="9">
        <v>344.04</v>
      </c>
      <c r="F15" s="9"/>
      <c r="G15" s="22"/>
      <c r="H15" s="9"/>
      <c r="J15" s="9"/>
    </row>
    <row r="16" spans="3:12" x14ac:dyDescent="0.2">
      <c r="C16" s="1"/>
      <c r="G16" s="1"/>
    </row>
    <row r="17" spans="3:10" x14ac:dyDescent="0.2">
      <c r="C17" s="53" t="s">
        <v>45</v>
      </c>
      <c r="D17" s="10" t="s">
        <v>25</v>
      </c>
      <c r="E17" s="10">
        <v>305.04000000000002</v>
      </c>
      <c r="F17" s="10" t="s">
        <v>1</v>
      </c>
      <c r="G17" s="53" t="s">
        <v>76</v>
      </c>
      <c r="H17" s="10" t="s">
        <v>56</v>
      </c>
      <c r="I17">
        <v>345.07000000000005</v>
      </c>
      <c r="J17" s="10" t="s">
        <v>1</v>
      </c>
    </row>
    <row r="18" spans="3:10" x14ac:dyDescent="0.2">
      <c r="C18" s="53"/>
      <c r="D18" s="10" t="s">
        <v>26</v>
      </c>
      <c r="E18" s="10">
        <v>321.02</v>
      </c>
      <c r="F18" s="10" t="s">
        <v>9</v>
      </c>
      <c r="G18" s="53"/>
      <c r="H18" s="10" t="s">
        <v>57</v>
      </c>
      <c r="I18">
        <v>361.04999999999995</v>
      </c>
      <c r="J18" s="10" t="s">
        <v>9</v>
      </c>
    </row>
    <row r="19" spans="3:10" x14ac:dyDescent="0.2">
      <c r="C19" s="53"/>
      <c r="D19" s="10" t="s">
        <v>27</v>
      </c>
      <c r="E19" s="10">
        <v>319.06</v>
      </c>
      <c r="F19" s="10" t="s">
        <v>13</v>
      </c>
      <c r="G19" s="53"/>
      <c r="H19" s="10" t="s">
        <v>58</v>
      </c>
      <c r="I19">
        <v>359.09000000000003</v>
      </c>
      <c r="J19" s="10" t="s">
        <v>13</v>
      </c>
    </row>
    <row r="20" spans="3:10" x14ac:dyDescent="0.2">
      <c r="C20" s="53"/>
      <c r="D20" s="10" t="s">
        <v>28</v>
      </c>
      <c r="E20" s="10">
        <v>307.04000000000002</v>
      </c>
      <c r="F20" s="10" t="s">
        <v>5</v>
      </c>
      <c r="G20" s="53"/>
      <c r="H20" s="10" t="s">
        <v>59</v>
      </c>
      <c r="I20">
        <v>347.07000000000005</v>
      </c>
      <c r="J20" s="10" t="s">
        <v>5</v>
      </c>
    </row>
    <row r="21" spans="3:10" x14ac:dyDescent="0.2">
      <c r="C21" s="53"/>
      <c r="D21" s="10" t="s">
        <v>172</v>
      </c>
      <c r="E21" s="10">
        <v>343.06</v>
      </c>
      <c r="F21" s="10"/>
      <c r="G21" s="23"/>
      <c r="H21" s="10"/>
      <c r="J21" s="10"/>
    </row>
    <row r="22" spans="3:10" x14ac:dyDescent="0.2">
      <c r="C22" s="1"/>
      <c r="G22" s="1"/>
    </row>
    <row r="23" spans="3:10" x14ac:dyDescent="0.2">
      <c r="C23" s="54" t="s">
        <v>71</v>
      </c>
      <c r="D23" s="11" t="s">
        <v>29</v>
      </c>
      <c r="E23" s="11">
        <v>329.05</v>
      </c>
      <c r="F23" s="11" t="s">
        <v>3</v>
      </c>
      <c r="G23" s="54" t="s">
        <v>77</v>
      </c>
      <c r="H23" s="11" t="s">
        <v>60</v>
      </c>
      <c r="I23">
        <v>369.08000000000004</v>
      </c>
      <c r="J23" s="11" t="s">
        <v>3</v>
      </c>
    </row>
    <row r="24" spans="3:10" x14ac:dyDescent="0.2">
      <c r="C24" s="54"/>
      <c r="D24" s="11" t="s">
        <v>30</v>
      </c>
      <c r="E24" s="11">
        <v>345.03</v>
      </c>
      <c r="F24" s="11" t="s">
        <v>11</v>
      </c>
      <c r="G24" s="54"/>
      <c r="H24" s="11" t="s">
        <v>61</v>
      </c>
      <c r="I24">
        <v>385.05999999999995</v>
      </c>
      <c r="J24" s="11" t="s">
        <v>11</v>
      </c>
    </row>
    <row r="25" spans="3:10" x14ac:dyDescent="0.2">
      <c r="C25" s="54"/>
      <c r="D25" s="11" t="s">
        <v>31</v>
      </c>
      <c r="E25" s="11">
        <v>343.07</v>
      </c>
      <c r="F25" s="11" t="s">
        <v>15</v>
      </c>
      <c r="G25" s="54"/>
      <c r="H25" s="11" t="s">
        <v>62</v>
      </c>
      <c r="I25">
        <v>383.1</v>
      </c>
      <c r="J25" s="11" t="s">
        <v>15</v>
      </c>
    </row>
    <row r="26" spans="3:10" x14ac:dyDescent="0.2">
      <c r="C26" s="54"/>
      <c r="D26" s="11" t="s">
        <v>32</v>
      </c>
      <c r="E26" s="11">
        <v>331.05</v>
      </c>
      <c r="F26" s="11" t="s">
        <v>7</v>
      </c>
      <c r="G26" s="54"/>
      <c r="H26" s="11" t="s">
        <v>63</v>
      </c>
      <c r="I26">
        <v>371.08000000000004</v>
      </c>
      <c r="J26" s="11" t="s">
        <v>7</v>
      </c>
    </row>
    <row r="27" spans="3:10" x14ac:dyDescent="0.2">
      <c r="C27" s="54"/>
      <c r="D27" s="11" t="s">
        <v>171</v>
      </c>
      <c r="E27" s="11">
        <v>367.07</v>
      </c>
      <c r="F27" s="11"/>
      <c r="G27" s="24"/>
      <c r="H27" s="11"/>
      <c r="J27" s="11"/>
    </row>
    <row r="28" spans="3:10" x14ac:dyDescent="0.2">
      <c r="C28" s="1"/>
      <c r="G28" s="1"/>
    </row>
    <row r="29" spans="3:10" x14ac:dyDescent="0.2">
      <c r="C29" s="55" t="s">
        <v>70</v>
      </c>
      <c r="D29" s="12" t="s">
        <v>33</v>
      </c>
      <c r="E29" s="12">
        <v>345.05</v>
      </c>
      <c r="F29" s="12" t="s">
        <v>4</v>
      </c>
      <c r="G29" s="55" t="s">
        <v>78</v>
      </c>
      <c r="H29" s="12" t="s">
        <v>64</v>
      </c>
      <c r="I29">
        <v>385.08000000000004</v>
      </c>
      <c r="J29" s="12" t="s">
        <v>4</v>
      </c>
    </row>
    <row r="30" spans="3:10" x14ac:dyDescent="0.2">
      <c r="C30" s="55"/>
      <c r="D30" s="12" t="s">
        <v>34</v>
      </c>
      <c r="E30" s="12">
        <v>361.02</v>
      </c>
      <c r="F30" s="12" t="s">
        <v>10</v>
      </c>
      <c r="G30" s="55"/>
      <c r="H30" s="12" t="s">
        <v>65</v>
      </c>
      <c r="I30">
        <v>401.04999999999995</v>
      </c>
      <c r="J30" s="12" t="s">
        <v>10</v>
      </c>
    </row>
    <row r="31" spans="3:10" x14ac:dyDescent="0.2">
      <c r="C31" s="55"/>
      <c r="D31" s="12" t="s">
        <v>35</v>
      </c>
      <c r="E31" s="12">
        <v>359.06</v>
      </c>
      <c r="F31" s="12" t="s">
        <v>16</v>
      </c>
      <c r="G31" s="55"/>
      <c r="H31" s="12" t="s">
        <v>66</v>
      </c>
      <c r="I31">
        <v>399.09000000000003</v>
      </c>
      <c r="J31" s="12" t="s">
        <v>16</v>
      </c>
    </row>
    <row r="32" spans="3:10" x14ac:dyDescent="0.2">
      <c r="C32" s="55"/>
      <c r="D32" s="12" t="s">
        <v>36</v>
      </c>
      <c r="E32" s="12">
        <v>347.04</v>
      </c>
      <c r="F32" s="12" t="s">
        <v>6</v>
      </c>
      <c r="G32" s="55"/>
      <c r="H32" s="12" t="s">
        <v>67</v>
      </c>
      <c r="I32">
        <v>387.07000000000005</v>
      </c>
      <c r="J32" s="12" t="s">
        <v>6</v>
      </c>
    </row>
    <row r="33" spans="3:10" x14ac:dyDescent="0.2">
      <c r="C33" s="55"/>
      <c r="D33" s="12" t="s">
        <v>174</v>
      </c>
      <c r="E33" s="12">
        <v>383.06</v>
      </c>
      <c r="F33" s="12"/>
      <c r="G33" s="25"/>
      <c r="H33" s="12"/>
      <c r="J33" s="12"/>
    </row>
    <row r="34" spans="3:10" x14ac:dyDescent="0.2">
      <c r="C34" s="1"/>
    </row>
    <row r="35" spans="3:10" x14ac:dyDescent="0.2">
      <c r="C35" s="56" t="s">
        <v>72</v>
      </c>
      <c r="D35" s="26" t="s">
        <v>18</v>
      </c>
      <c r="E35" s="26">
        <v>469.29</v>
      </c>
      <c r="F35" s="26" t="s">
        <v>47</v>
      </c>
    </row>
    <row r="36" spans="3:10" x14ac:dyDescent="0.2">
      <c r="C36" s="57"/>
      <c r="D36" s="27" t="s">
        <v>38</v>
      </c>
      <c r="E36" s="27">
        <v>264.17</v>
      </c>
      <c r="F36" s="27" t="s">
        <v>106</v>
      </c>
      <c r="G36" s="17"/>
      <c r="H36" s="17"/>
      <c r="I36" s="17"/>
      <c r="J36" s="17"/>
    </row>
    <row r="41" spans="3:10" x14ac:dyDescent="0.2">
      <c r="C41" s="59" t="s">
        <v>74</v>
      </c>
      <c r="D41" s="60"/>
      <c r="E41" s="60"/>
      <c r="F41" s="61"/>
    </row>
    <row r="42" spans="3:10" x14ac:dyDescent="0.2">
      <c r="C42" s="13"/>
      <c r="D42" s="1" t="s">
        <v>73</v>
      </c>
      <c r="E42" s="1" t="s">
        <v>20</v>
      </c>
      <c r="F42" s="2"/>
    </row>
    <row r="43" spans="3:10" x14ac:dyDescent="0.2">
      <c r="C43" s="14" t="s">
        <v>72</v>
      </c>
      <c r="D43" s="27" t="s">
        <v>189</v>
      </c>
      <c r="E43" s="27">
        <v>17.010000000000002</v>
      </c>
      <c r="F43" s="27"/>
      <c r="H43" s="26"/>
    </row>
    <row r="44" spans="3:10" x14ac:dyDescent="0.2">
      <c r="C44" s="14">
        <v>1</v>
      </c>
      <c r="D44" s="11" t="s">
        <v>29</v>
      </c>
      <c r="E44" s="11">
        <v>329.05</v>
      </c>
      <c r="F44" s="11" t="s">
        <v>3</v>
      </c>
    </row>
    <row r="45" spans="3:10" x14ac:dyDescent="0.2">
      <c r="C45" s="14">
        <f>1+C44</f>
        <v>2</v>
      </c>
      <c r="D45" s="10" t="s">
        <v>25</v>
      </c>
      <c r="E45" s="10">
        <v>305.04000000000002</v>
      </c>
      <c r="F45" s="10" t="s">
        <v>1</v>
      </c>
    </row>
    <row r="46" spans="3:10" x14ac:dyDescent="0.2">
      <c r="C46" s="14">
        <f t="shared" ref="C46:C63" si="0">1+C45</f>
        <v>3</v>
      </c>
      <c r="D46" s="11" t="s">
        <v>29</v>
      </c>
      <c r="E46" s="11">
        <v>329.05</v>
      </c>
      <c r="F46" s="11" t="s">
        <v>3</v>
      </c>
    </row>
    <row r="47" spans="3:10" x14ac:dyDescent="0.2">
      <c r="C47" s="14">
        <f t="shared" si="0"/>
        <v>4</v>
      </c>
      <c r="D47" s="11" t="s">
        <v>29</v>
      </c>
      <c r="E47" s="11">
        <v>329.05</v>
      </c>
      <c r="F47" s="11" t="s">
        <v>3</v>
      </c>
    </row>
    <row r="48" spans="3:10" x14ac:dyDescent="0.2">
      <c r="C48" s="14">
        <f t="shared" si="0"/>
        <v>5</v>
      </c>
      <c r="D48" s="12" t="s">
        <v>33</v>
      </c>
      <c r="E48" s="12">
        <v>345.05</v>
      </c>
      <c r="F48" s="12" t="s">
        <v>4</v>
      </c>
    </row>
    <row r="49" spans="3:6" x14ac:dyDescent="0.2">
      <c r="C49" s="14">
        <f t="shared" si="0"/>
        <v>6</v>
      </c>
      <c r="D49" s="10" t="s">
        <v>25</v>
      </c>
      <c r="E49" s="10">
        <v>305.04000000000002</v>
      </c>
      <c r="F49" s="10" t="s">
        <v>1</v>
      </c>
    </row>
    <row r="50" spans="3:6" x14ac:dyDescent="0.2">
      <c r="C50" s="14">
        <f t="shared" si="0"/>
        <v>7</v>
      </c>
      <c r="D50" s="11" t="s">
        <v>29</v>
      </c>
      <c r="E50" s="11">
        <v>329.05</v>
      </c>
      <c r="F50" s="11" t="s">
        <v>3</v>
      </c>
    </row>
    <row r="51" spans="3:6" x14ac:dyDescent="0.2">
      <c r="C51" s="14">
        <f t="shared" si="0"/>
        <v>8</v>
      </c>
      <c r="D51" s="10" t="s">
        <v>25</v>
      </c>
      <c r="E51" s="10">
        <v>305.04000000000002</v>
      </c>
      <c r="F51" s="10" t="s">
        <v>1</v>
      </c>
    </row>
    <row r="52" spans="3:6" x14ac:dyDescent="0.2">
      <c r="C52" s="14">
        <f t="shared" si="0"/>
        <v>9</v>
      </c>
      <c r="D52" s="11" t="s">
        <v>29</v>
      </c>
      <c r="E52" s="11">
        <v>329.05</v>
      </c>
      <c r="F52" s="11" t="s">
        <v>3</v>
      </c>
    </row>
    <row r="53" spans="3:6" x14ac:dyDescent="0.2">
      <c r="C53" s="14">
        <f t="shared" si="0"/>
        <v>10</v>
      </c>
      <c r="D53" s="10" t="s">
        <v>25</v>
      </c>
      <c r="E53" s="10">
        <v>305.04000000000002</v>
      </c>
      <c r="F53" s="10" t="s">
        <v>1</v>
      </c>
    </row>
    <row r="54" spans="3:6" x14ac:dyDescent="0.2">
      <c r="C54" s="14">
        <f t="shared" si="0"/>
        <v>11</v>
      </c>
      <c r="D54" s="9" t="s">
        <v>21</v>
      </c>
      <c r="E54" s="9">
        <v>306.02999999999997</v>
      </c>
      <c r="F54" s="9" t="s">
        <v>2</v>
      </c>
    </row>
    <row r="55" spans="3:6" x14ac:dyDescent="0.2">
      <c r="C55" s="14">
        <f t="shared" si="0"/>
        <v>12</v>
      </c>
      <c r="D55" s="11" t="s">
        <v>29</v>
      </c>
      <c r="E55" s="11">
        <v>329.05</v>
      </c>
      <c r="F55" s="11" t="s">
        <v>3</v>
      </c>
    </row>
    <row r="56" spans="3:6" x14ac:dyDescent="0.2">
      <c r="C56" s="14">
        <f t="shared" si="0"/>
        <v>13</v>
      </c>
      <c r="D56" s="11" t="s">
        <v>29</v>
      </c>
      <c r="E56" s="11">
        <v>329.05</v>
      </c>
      <c r="F56" s="11" t="s">
        <v>3</v>
      </c>
    </row>
    <row r="57" spans="3:6" x14ac:dyDescent="0.2">
      <c r="C57" s="14">
        <f t="shared" si="0"/>
        <v>14</v>
      </c>
      <c r="D57" s="11" t="s">
        <v>29</v>
      </c>
      <c r="E57" s="11">
        <v>329.05</v>
      </c>
      <c r="F57" s="11" t="s">
        <v>3</v>
      </c>
    </row>
    <row r="58" spans="3:6" x14ac:dyDescent="0.2">
      <c r="C58" s="14">
        <f t="shared" si="0"/>
        <v>15</v>
      </c>
      <c r="D58" s="9" t="s">
        <v>21</v>
      </c>
      <c r="E58" s="9">
        <v>306.02999999999997</v>
      </c>
      <c r="F58" s="9" t="s">
        <v>2</v>
      </c>
    </row>
    <row r="59" spans="3:6" x14ac:dyDescent="0.2">
      <c r="C59" s="14">
        <f t="shared" si="0"/>
        <v>16</v>
      </c>
      <c r="D59" s="29" t="s">
        <v>21</v>
      </c>
      <c r="E59" s="29">
        <v>306.02999999999997</v>
      </c>
      <c r="F59" s="29" t="s">
        <v>2</v>
      </c>
    </row>
    <row r="60" spans="3:6" x14ac:dyDescent="0.2">
      <c r="C60" s="14">
        <f t="shared" si="0"/>
        <v>17</v>
      </c>
      <c r="D60" s="9" t="s">
        <v>24</v>
      </c>
      <c r="E60" s="9">
        <v>308.02</v>
      </c>
      <c r="F60" s="9" t="s">
        <v>8</v>
      </c>
    </row>
    <row r="61" spans="3:6" x14ac:dyDescent="0.2">
      <c r="C61" s="14">
        <f t="shared" si="0"/>
        <v>18</v>
      </c>
      <c r="D61" s="9" t="s">
        <v>23</v>
      </c>
      <c r="E61" s="9">
        <v>320.04000000000002</v>
      </c>
      <c r="F61" s="9" t="s">
        <v>14</v>
      </c>
    </row>
    <row r="62" spans="3:6" x14ac:dyDescent="0.2">
      <c r="C62" s="14">
        <f t="shared" si="0"/>
        <v>19</v>
      </c>
      <c r="D62" s="9" t="s">
        <v>24</v>
      </c>
      <c r="E62" s="9">
        <v>308.02</v>
      </c>
      <c r="F62" s="9" t="s">
        <v>8</v>
      </c>
    </row>
    <row r="63" spans="3:6" x14ac:dyDescent="0.2">
      <c r="C63" s="14">
        <f t="shared" si="0"/>
        <v>20</v>
      </c>
      <c r="D63" s="9" t="s">
        <v>23</v>
      </c>
      <c r="E63" s="9">
        <v>320.04000000000002</v>
      </c>
      <c r="F63" s="9" t="s">
        <v>14</v>
      </c>
    </row>
    <row r="64" spans="3:6" x14ac:dyDescent="0.2">
      <c r="C64" s="6">
        <v>21</v>
      </c>
      <c r="D64" s="9"/>
      <c r="F64" s="9"/>
    </row>
    <row r="65" spans="3:7" x14ac:dyDescent="0.2">
      <c r="C65" s="6">
        <v>22</v>
      </c>
      <c r="D65" s="11"/>
      <c r="E65" s="11"/>
      <c r="F65" s="11"/>
    </row>
    <row r="66" spans="3:7" x14ac:dyDescent="0.2">
      <c r="C66" s="6">
        <v>23</v>
      </c>
      <c r="D66" s="10"/>
      <c r="E66" s="10"/>
      <c r="F66" s="10"/>
    </row>
    <row r="67" spans="3:7" x14ac:dyDescent="0.2">
      <c r="C67" s="6">
        <v>24</v>
      </c>
      <c r="D67" s="10"/>
      <c r="E67" s="10"/>
      <c r="F67" s="10"/>
    </row>
    <row r="68" spans="3:7" x14ac:dyDescent="0.2">
      <c r="C68" s="6">
        <v>25</v>
      </c>
      <c r="D68" s="9"/>
      <c r="E68" s="9"/>
      <c r="F68" s="9"/>
    </row>
    <row r="69" spans="3:7" x14ac:dyDescent="0.2">
      <c r="C69" s="6">
        <v>26</v>
      </c>
      <c r="D69" s="9"/>
      <c r="E69" s="9"/>
      <c r="F69" s="9"/>
    </row>
    <row r="70" spans="3:7" x14ac:dyDescent="0.2">
      <c r="C70" s="6">
        <v>27</v>
      </c>
      <c r="D70" s="9"/>
      <c r="E70" s="9"/>
      <c r="F70" s="9"/>
    </row>
    <row r="71" spans="3:7" x14ac:dyDescent="0.2">
      <c r="C71" s="6">
        <v>28</v>
      </c>
      <c r="D71" s="10"/>
      <c r="E71" s="10"/>
      <c r="F71" s="10"/>
    </row>
    <row r="72" spans="3:7" x14ac:dyDescent="0.2">
      <c r="C72" s="6">
        <v>29</v>
      </c>
      <c r="D72" s="9"/>
      <c r="E72" s="9"/>
      <c r="F72" s="9"/>
    </row>
    <row r="73" spans="3:7" x14ac:dyDescent="0.2">
      <c r="C73" s="6">
        <v>30</v>
      </c>
      <c r="D73" s="11"/>
      <c r="E73" s="11"/>
      <c r="F73" s="10"/>
    </row>
    <row r="74" spans="3:7" x14ac:dyDescent="0.2">
      <c r="C74" s="6">
        <v>31</v>
      </c>
      <c r="D74" s="11"/>
      <c r="E74" s="11"/>
      <c r="F74" s="11"/>
    </row>
    <row r="76" spans="3:7" x14ac:dyDescent="0.2">
      <c r="C76" s="1" t="s">
        <v>48</v>
      </c>
      <c r="E76" s="5">
        <f>SUM(E43:E74)</f>
        <v>6388.829999999999</v>
      </c>
      <c r="G76" t="s">
        <v>110</v>
      </c>
    </row>
    <row r="77" spans="3:7" x14ac:dyDescent="0.2">
      <c r="C77" s="1" t="s">
        <v>49</v>
      </c>
      <c r="E77">
        <v>7246</v>
      </c>
    </row>
    <row r="78" spans="3:7" x14ac:dyDescent="0.2">
      <c r="C78" s="1" t="s">
        <v>80</v>
      </c>
      <c r="E78" s="5">
        <v>6551.2</v>
      </c>
    </row>
  </sheetData>
  <mergeCells count="11">
    <mergeCell ref="C41:F41"/>
    <mergeCell ref="C11:C15"/>
    <mergeCell ref="C17:C21"/>
    <mergeCell ref="C23:C27"/>
    <mergeCell ref="C29:C33"/>
    <mergeCell ref="C8:J9"/>
    <mergeCell ref="G17:G20"/>
    <mergeCell ref="G23:G26"/>
    <mergeCell ref="G29:G32"/>
    <mergeCell ref="C35:C36"/>
    <mergeCell ref="G11:G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Structures</vt:lpstr>
      <vt:lpstr>Data_1</vt:lpstr>
      <vt:lpstr>ezRNA Analyzer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Rittichier</dc:creator>
  <cp:lastModifiedBy>Kuru, Erkin</cp:lastModifiedBy>
  <dcterms:created xsi:type="dcterms:W3CDTF">2023-10-19T16:18:02Z</dcterms:created>
  <dcterms:modified xsi:type="dcterms:W3CDTF">2024-03-18T02:56:00Z</dcterms:modified>
</cp:coreProperties>
</file>