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hodg\Documents\Research\240805_naturebiotech_correspondence\"/>
    </mc:Choice>
  </mc:AlternateContent>
  <xr:revisionPtr revIDLastSave="0" documentId="13_ncr:1_{071B547C-BB31-4FF2-80E3-91B444375A2C}" xr6:coauthVersionLast="47" xr6:coauthVersionMax="47" xr10:uidLastSave="{00000000-0000-0000-0000-000000000000}"/>
  <bookViews>
    <workbookView xWindow="33120" yWindow="1860" windowWidth="21600" windowHeight="11265" firstSheet="5" activeTab="6" xr2:uid="{74E3F377-B9B4-4FC6-926A-D0DAB85474BE}"/>
  </bookViews>
  <sheets>
    <sheet name="Supplemental Table 2" sheetId="1" r:id="rId1"/>
    <sheet name="README - Supp. Table 2" sheetId="2" r:id="rId2"/>
    <sheet name="Supplemental Table 3" sheetId="3" r:id="rId3"/>
    <sheet name="README - Supp. Table 3" sheetId="4" r:id="rId4"/>
    <sheet name="Supplemental Table 4" sheetId="5" r:id="rId5"/>
    <sheet name="README - Supp. Table 4" sheetId="6" r:id="rId6"/>
    <sheet name="Supplemental Table 5" sheetId="7" r:id="rId7"/>
    <sheet name="README - Supp. Table 5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8" i="7" l="1"/>
  <c r="L148" i="7"/>
  <c r="O147" i="7"/>
  <c r="L147" i="7"/>
  <c r="O146" i="7"/>
  <c r="L146" i="7"/>
  <c r="O145" i="7"/>
  <c r="L145" i="7"/>
  <c r="O144" i="7"/>
  <c r="L144" i="7"/>
  <c r="O143" i="7"/>
  <c r="L143" i="7"/>
  <c r="L142" i="7"/>
  <c r="L141" i="7"/>
  <c r="L140" i="7"/>
  <c r="L139" i="7"/>
  <c r="L138" i="7"/>
  <c r="L137" i="7"/>
  <c r="O136" i="7"/>
  <c r="L136" i="7"/>
  <c r="O135" i="7"/>
  <c r="L135" i="7"/>
  <c r="O134" i="7"/>
  <c r="L134" i="7"/>
  <c r="O133" i="7"/>
  <c r="L133" i="7"/>
  <c r="O132" i="7"/>
  <c r="L132" i="7"/>
  <c r="O131" i="7"/>
  <c r="L131" i="7"/>
  <c r="O130" i="7"/>
  <c r="L130" i="7"/>
  <c r="O129" i="7"/>
  <c r="L129" i="7"/>
  <c r="O128" i="7"/>
  <c r="L128" i="7"/>
  <c r="O127" i="7"/>
  <c r="L127" i="7"/>
  <c r="O126" i="7"/>
  <c r="L126" i="7"/>
  <c r="O125" i="7"/>
  <c r="L125" i="7"/>
  <c r="O124" i="7"/>
  <c r="L124" i="7"/>
  <c r="O123" i="7"/>
  <c r="L123" i="7"/>
  <c r="O122" i="7"/>
  <c r="L122" i="7"/>
  <c r="O121" i="7"/>
  <c r="L121" i="7"/>
  <c r="O120" i="7"/>
  <c r="L120" i="7"/>
  <c r="O119" i="7"/>
  <c r="L119" i="7"/>
  <c r="O118" i="7"/>
  <c r="L118" i="7"/>
  <c r="O117" i="7"/>
  <c r="L117" i="7"/>
  <c r="O116" i="7"/>
  <c r="L116" i="7"/>
  <c r="O115" i="7"/>
  <c r="L115" i="7"/>
  <c r="O114" i="7"/>
  <c r="L114" i="7"/>
  <c r="O113" i="7"/>
  <c r="L113" i="7"/>
  <c r="O112" i="7"/>
  <c r="L112" i="7"/>
  <c r="O111" i="7"/>
  <c r="L111" i="7"/>
  <c r="O110" i="7"/>
  <c r="L110" i="7"/>
  <c r="O109" i="7"/>
  <c r="L109" i="7"/>
  <c r="O108" i="7"/>
  <c r="L108" i="7"/>
  <c r="O107" i="7"/>
  <c r="L107" i="7"/>
  <c r="O106" i="7"/>
  <c r="L106" i="7"/>
  <c r="O105" i="7"/>
  <c r="L105" i="7"/>
  <c r="O104" i="7"/>
  <c r="L104" i="7"/>
  <c r="O103" i="7"/>
  <c r="L103" i="7"/>
  <c r="O102" i="7"/>
  <c r="L102" i="7"/>
  <c r="O101" i="7"/>
  <c r="L101" i="7"/>
  <c r="O100" i="7"/>
  <c r="L100" i="7"/>
  <c r="O99" i="7"/>
  <c r="L99" i="7"/>
  <c r="O98" i="7"/>
  <c r="L98" i="7"/>
  <c r="O97" i="7"/>
  <c r="L97" i="7"/>
  <c r="O96" i="7"/>
  <c r="L96" i="7"/>
  <c r="O95" i="7"/>
  <c r="L95" i="7"/>
  <c r="O94" i="7"/>
  <c r="L94" i="7"/>
  <c r="O93" i="7"/>
  <c r="L93" i="7"/>
  <c r="O92" i="7"/>
  <c r="L92" i="7"/>
  <c r="O91" i="7"/>
  <c r="L91" i="7"/>
  <c r="O90" i="7"/>
  <c r="L90" i="7"/>
  <c r="O89" i="7"/>
  <c r="L89" i="7"/>
  <c r="O88" i="7"/>
  <c r="L88" i="7"/>
  <c r="O87" i="7"/>
  <c r="L87" i="7"/>
  <c r="O86" i="7"/>
  <c r="L86" i="7"/>
  <c r="O85" i="7"/>
  <c r="L85" i="7"/>
  <c r="O84" i="7"/>
  <c r="L84" i="7"/>
  <c r="O83" i="7"/>
  <c r="L83" i="7"/>
  <c r="O82" i="7"/>
  <c r="L82" i="7"/>
  <c r="O81" i="7"/>
  <c r="L81" i="7"/>
  <c r="O80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O66" i="7"/>
  <c r="L66" i="7"/>
  <c r="O65" i="7"/>
  <c r="L65" i="7"/>
  <c r="O64" i="7"/>
  <c r="L64" i="7"/>
  <c r="O63" i="7"/>
  <c r="L63" i="7"/>
  <c r="O24" i="3"/>
  <c r="N24" i="3"/>
  <c r="O23" i="3"/>
  <c r="N23" i="3"/>
  <c r="O22" i="3"/>
  <c r="N22" i="3"/>
  <c r="O20" i="3"/>
  <c r="N20" i="3"/>
  <c r="O19" i="3"/>
  <c r="N19" i="3"/>
  <c r="O18" i="3"/>
  <c r="N18" i="3"/>
  <c r="O16" i="3"/>
  <c r="N16" i="3"/>
  <c r="O15" i="3"/>
  <c r="N15" i="3"/>
  <c r="O14" i="3"/>
  <c r="N14" i="3"/>
  <c r="O12" i="3"/>
  <c r="N12" i="3"/>
  <c r="O11" i="3"/>
  <c r="N11" i="3"/>
  <c r="O10" i="3"/>
  <c r="N10" i="3"/>
  <c r="O8" i="3"/>
  <c r="N8" i="3"/>
  <c r="O7" i="3"/>
  <c r="N7" i="3"/>
  <c r="O6" i="3"/>
  <c r="N6" i="3"/>
  <c r="O4" i="3"/>
  <c r="N4" i="3"/>
  <c r="O3" i="3"/>
  <c r="N3" i="3"/>
  <c r="O2" i="3"/>
  <c r="N2" i="3"/>
  <c r="Y2" i="1"/>
  <c r="AA2" i="1" s="1"/>
  <c r="Y3" i="1"/>
  <c r="AA3" i="1" s="1"/>
  <c r="Y4" i="1"/>
  <c r="AA4" i="1" s="1"/>
  <c r="Y5" i="1"/>
  <c r="AA5" i="1" s="1"/>
  <c r="Y6" i="1"/>
  <c r="AA6" i="1" s="1"/>
  <c r="Y7" i="1"/>
  <c r="AA7" i="1" s="1"/>
  <c r="X2" i="1"/>
  <c r="AB2" i="1" s="1"/>
  <c r="X3" i="1"/>
  <c r="AB3" i="1" s="1"/>
  <c r="X4" i="1"/>
  <c r="AB4" i="1" s="1"/>
  <c r="X5" i="1"/>
  <c r="AB5" i="1" s="1"/>
  <c r="X6" i="1"/>
  <c r="AB6" i="1" s="1"/>
  <c r="X7" i="1"/>
  <c r="AB7" i="1" s="1"/>
  <c r="Y9" i="1"/>
  <c r="AA9" i="1" s="1"/>
  <c r="X9" i="1"/>
  <c r="AB9" i="1" s="1"/>
  <c r="Y8" i="1"/>
  <c r="AA8" i="1" s="1"/>
  <c r="X8" i="1"/>
  <c r="AB8" i="1" s="1"/>
  <c r="Q5" i="1"/>
  <c r="Q4" i="1"/>
  <c r="P4" i="1"/>
  <c r="S4" i="1" s="1"/>
  <c r="P5" i="1"/>
  <c r="S5" i="1" s="1"/>
  <c r="Q6" i="1"/>
  <c r="Q7" i="1"/>
  <c r="P7" i="1"/>
  <c r="S7" i="1" s="1"/>
  <c r="P6" i="1"/>
  <c r="S6" i="1" s="1"/>
  <c r="Q3" i="1"/>
  <c r="Q2" i="1"/>
  <c r="P3" i="1"/>
  <c r="S3" i="1" s="1"/>
  <c r="P2" i="1"/>
  <c r="S2" i="1" s="1"/>
  <c r="O5" i="1"/>
  <c r="O4" i="1"/>
  <c r="O9" i="1"/>
  <c r="O8" i="1"/>
  <c r="O2" i="1"/>
  <c r="O3" i="1"/>
  <c r="O7" i="1"/>
  <c r="O6" i="1"/>
  <c r="Q9" i="1"/>
  <c r="Q8" i="1"/>
  <c r="P9" i="1"/>
  <c r="S9" i="1" s="1"/>
  <c r="P8" i="1"/>
  <c r="S8" i="1" s="1"/>
  <c r="L8" i="1"/>
  <c r="L9" i="1"/>
  <c r="L2" i="1"/>
  <c r="L3" i="1"/>
  <c r="L4" i="1"/>
  <c r="L5" i="1"/>
  <c r="L6" i="1"/>
  <c r="L7" i="1"/>
</calcChain>
</file>

<file path=xl/sharedStrings.xml><?xml version="1.0" encoding="utf-8"?>
<sst xmlns="http://schemas.openxmlformats.org/spreadsheetml/2006/main" count="1540" uniqueCount="477">
  <si>
    <t>SRR</t>
  </si>
  <si>
    <t>Mark</t>
  </si>
  <si>
    <t>dm6</t>
  </si>
  <si>
    <t>Cell</t>
  </si>
  <si>
    <t>Epigenetic drift of H3K27me3 in aging links glycolysis to healthy longevity in Drosophila</t>
  </si>
  <si>
    <t>Rep</t>
  </si>
  <si>
    <t>Spike</t>
  </si>
  <si>
    <t>Target</t>
  </si>
  <si>
    <t>hg38</t>
  </si>
  <si>
    <t>mm10</t>
  </si>
  <si>
    <t>spike_target</t>
  </si>
  <si>
    <t>30d</t>
  </si>
  <si>
    <t>3d</t>
  </si>
  <si>
    <t>input</t>
  </si>
  <si>
    <t>Author</t>
  </si>
  <si>
    <t>SRR5345720</t>
  </si>
  <si>
    <t>SRR5345722</t>
  </si>
  <si>
    <t>SRR5345728</t>
  </si>
  <si>
    <t>SRR5345730</t>
  </si>
  <si>
    <t>SRR5345736</t>
  </si>
  <si>
    <t>SRR5345738</t>
  </si>
  <si>
    <t>Ma</t>
  </si>
  <si>
    <t>rep1</t>
  </si>
  <si>
    <t>rep2</t>
  </si>
  <si>
    <t>rep3</t>
  </si>
  <si>
    <t>Guertin</t>
  </si>
  <si>
    <t>Parallel factor ChIP provides essential internal control for quantitative differential ChIP-seq</t>
  </si>
  <si>
    <t>none</t>
  </si>
  <si>
    <t>Fulvestrant</t>
  </si>
  <si>
    <t>MCF7</t>
  </si>
  <si>
    <t>SRR5952260</t>
  </si>
  <si>
    <t>SRR5952261</t>
  </si>
  <si>
    <t>dualalign spike</t>
  </si>
  <si>
    <t>dualalign target</t>
  </si>
  <si>
    <t>Dm embryos</t>
  </si>
  <si>
    <t>dualalign spike_target</t>
  </si>
  <si>
    <t>excess spike-in</t>
  </si>
  <si>
    <t>excess target</t>
  </si>
  <si>
    <t>separate algned target reads</t>
  </si>
  <si>
    <t>separate aligned spike-in reads</t>
  </si>
  <si>
    <t>excess filtered target</t>
  </si>
  <si>
    <t>primary/mapq10 filtered dualalign target</t>
  </si>
  <si>
    <t>primary/mapq10 filtered dualalign spike-in</t>
  </si>
  <si>
    <t>primary/mapq10 filtered target sep align</t>
  </si>
  <si>
    <t>primary/mapq10 filtered spike-in sep align</t>
  </si>
  <si>
    <t>excess filtered spike</t>
  </si>
  <si>
    <t>Treatment/Condition</t>
  </si>
  <si>
    <t>percent_excess spike</t>
  </si>
  <si>
    <t xml:space="preserve">percent_excess filtered spike </t>
  </si>
  <si>
    <t>percent_excess filtered target</t>
  </si>
  <si>
    <t>First author</t>
  </si>
  <si>
    <t>SRR number of sample</t>
  </si>
  <si>
    <t>Target cell type used</t>
  </si>
  <si>
    <t>input or IP classification</t>
  </si>
  <si>
    <t>Target cell condition or treatment</t>
  </si>
  <si>
    <t>Replicate</t>
  </si>
  <si>
    <t>Version of target genome used in alignment</t>
  </si>
  <si>
    <t>Version of spike-in genome used in alignment. "synth" refers to Epicyphers Kmet_STAT panel of synthetic nucleosomes</t>
  </si>
  <si>
    <t>Reads that map to target genome after alignment to concatenated target/spike-in genome. Primary alingments with MAPQ&gt;10 kept</t>
  </si>
  <si>
    <t>Reads that map to spike-in genome after alignment to concatenated target/spike-in genome. Primary alingments with MAPQ&gt;10 kept</t>
  </si>
  <si>
    <t xml:space="preserve">Reads that map to target genome after alignment to concatenated target/spike-in genome. </t>
  </si>
  <si>
    <t>Reads that map to spike-in genome after alignment to concatenated target/spike-in genome.</t>
  </si>
  <si>
    <t>Row 14 (dualalign spike) divided by row 13 (dual align target)</t>
  </si>
  <si>
    <t>sep_over_dual_spike</t>
  </si>
  <si>
    <t>sep_over_dual_spike_filtered</t>
  </si>
  <si>
    <t xml:space="preserve">Reads that map to target genome. </t>
  </si>
  <si>
    <t>Reads that map to spike-in genome.</t>
  </si>
  <si>
    <t>Reads that map to target genome. Primary alingments with MAPQ&gt;10 kept</t>
  </si>
  <si>
    <t>Reads that map to spike-in genome. Primary alingments with MAPQ&gt;10 kept</t>
  </si>
  <si>
    <t>Row 11 (separate aligned spike-in) divided by row 10 (separate aligned target)</t>
  </si>
  <si>
    <t>Row 11 minus row 14</t>
  </si>
  <si>
    <t>Row 10 minus row 13</t>
  </si>
  <si>
    <t>Row 11 divided by row 14</t>
  </si>
  <si>
    <t>Row 23 divided by row 21</t>
  </si>
  <si>
    <t>Row 22 minus row 20</t>
  </si>
  <si>
    <t>Row 23 minus row 21</t>
  </si>
  <si>
    <t>The percentage of excess spike-in reads, calculated as 100*(Row 16/Row 14)</t>
  </si>
  <si>
    <t>The percentage of excess filtered spike-in reads, calculated as 100*(Row 25/Row 21)</t>
  </si>
  <si>
    <t>The percentage of excess filtered target reads, calculated as 100*(Row 24/Row 20)</t>
  </si>
  <si>
    <t>Study</t>
  </si>
  <si>
    <t>Title of study or public dataset</t>
  </si>
  <si>
    <t>Sample ID</t>
  </si>
  <si>
    <t>type</t>
  </si>
  <si>
    <t>% mitotic cells</t>
  </si>
  <si>
    <t>% interphase cells</t>
  </si>
  <si>
    <t>reads (M)</t>
  </si>
  <si>
    <t>dm6 aligned</t>
  </si>
  <si>
    <t>sac3 aligned</t>
  </si>
  <si>
    <t>hg38 aligned</t>
  </si>
  <si>
    <t>dm6/sac3</t>
  </si>
  <si>
    <t>dm6/hg38</t>
  </si>
  <si>
    <t>sac3/hg38</t>
  </si>
  <si>
    <t>hg38 peaks</t>
  </si>
  <si>
    <t>hg38 FRIP</t>
  </si>
  <si>
    <t>fly norm factor</t>
  </si>
  <si>
    <t>yeast norm factor</t>
  </si>
  <si>
    <t>HelaS3_100sync_0inter_H3K9ac_rep1</t>
  </si>
  <si>
    <t>ip</t>
  </si>
  <si>
    <t>HelaS3_100sync_0inter_H3K9ac_rep2</t>
  </si>
  <si>
    <t>HelaS3_100sync_0inter_H3K9ac_rep3</t>
  </si>
  <si>
    <t>HelaS3_100sync_0inter_input</t>
  </si>
  <si>
    <t>HelaS3_75sync_25inter_H3K9ac_rep1</t>
  </si>
  <si>
    <t>HelaS3_75sync_25inter_H3K9ac_rep2</t>
  </si>
  <si>
    <t>HelaS3_75sync_25inter_H3K9ac_rep3</t>
  </si>
  <si>
    <t>HelaS3_75sync_25inter_input</t>
  </si>
  <si>
    <t>HelaS3_50sync_50inter_H3K9ac_rep1</t>
  </si>
  <si>
    <t>HelaS3_50sync_50inter_H3K9ac_rep2</t>
  </si>
  <si>
    <t>HelaS3_50sync_50inter_H3K9ac_rep3</t>
  </si>
  <si>
    <t>HelaS3_50sync_50inter_input</t>
  </si>
  <si>
    <t>HelaS3_25sync_75inter_H3K9ac_rep1</t>
  </si>
  <si>
    <t>HelaS3_25sync_75inter_H3K9ac_rep2</t>
  </si>
  <si>
    <t>HelaS3_25sync_75inter_H3K9ac_rep3</t>
  </si>
  <si>
    <t>HelaS3_25sync_75inter_input</t>
  </si>
  <si>
    <t>HelaS3_5sync_95inter_H3K9ac_rep1</t>
  </si>
  <si>
    <t>HelaS3_5sync_95inter_H3K9ac_rep2</t>
  </si>
  <si>
    <t>HelaS3_5sync_95inter_H3K9ac_rep3</t>
  </si>
  <si>
    <t>HelaS3_5sync_95inter_input</t>
  </si>
  <si>
    <t>HelaS3_0sync_100inter_H3K9ac_rep1</t>
  </si>
  <si>
    <t>HelaS3_0sync_100inter_H3K9ac_rep2</t>
  </si>
  <si>
    <t>HelaS3_0sync_100inter_H3K9ac_rep3</t>
  </si>
  <si>
    <t>HelaS3_0sync_100inter_input</t>
  </si>
  <si>
    <t>spike-in ratio</t>
  </si>
  <si>
    <t>total reads (M)</t>
  </si>
  <si>
    <t>hg38 tagdir reads</t>
  </si>
  <si>
    <t>sac3 tagdir reads</t>
  </si>
  <si>
    <t>yeast/human reads*200</t>
  </si>
  <si>
    <t>human H3K9ac  peaks</t>
  </si>
  <si>
    <t>FRIP</t>
  </si>
  <si>
    <t>spike_IP_input_norm</t>
  </si>
  <si>
    <t>HelaS3_sync_DMSO_0.00025spike_H3K9ac</t>
  </si>
  <si>
    <t>HelaS3_sync_DMSO_0.0025spike_H3K9ac</t>
  </si>
  <si>
    <t>HelaS3_sync_DMSO_0.025spike_H3K9ac</t>
  </si>
  <si>
    <t>HelaS3_sync_DMSO_0.25spike_H3K9ac</t>
  </si>
  <si>
    <t>HelaS3_sync_DMSO_2.5spike_H3K9ac</t>
  </si>
  <si>
    <t>HelaS3_sync_TSA_0.00025spike_H3K9ac</t>
  </si>
  <si>
    <t>HelaS3_sync_TSA_0.0025spike_H3K9ac</t>
  </si>
  <si>
    <t>HelaS3_sync_TSA_0.025spike_H3K9ac</t>
  </si>
  <si>
    <t>HelaS3_sync_TSA_0.25spike_H3K9ac</t>
  </si>
  <si>
    <t>HelaS3_sync_TSA_2.5spike_H3K9ac</t>
  </si>
  <si>
    <t>HelaS3_sync_DMSO_0.00025spike_input</t>
  </si>
  <si>
    <t>HelaS3_sync_DMSO_0.0025spike_input</t>
  </si>
  <si>
    <t>HelaS3_sync_DMSO_0.025spike_input</t>
  </si>
  <si>
    <t>HelaS3_sync_DMSO_0.25spike_input</t>
  </si>
  <si>
    <t>HelaS3_sync_DMSO_2.5spike_input</t>
  </si>
  <si>
    <t>HelaS3_sync_TSA_0.00025spike_input</t>
  </si>
  <si>
    <t>HelaS3_sync_TSA_0.0025spike_input</t>
  </si>
  <si>
    <t>HelaS3_sync_TSA_0.025spike_input</t>
  </si>
  <si>
    <t>HelaS3_sync_TSA_0.25spike_input</t>
  </si>
  <si>
    <t>HelaS3_sync_TSA_2.5spike_input</t>
  </si>
  <si>
    <r>
      <t>Supplemental Table 4.</t>
    </r>
    <r>
      <rPr>
        <sz val="11"/>
        <color rgb="FF000000"/>
        <rFont val="Arial"/>
        <family val="2"/>
      </rPr>
      <t xml:space="preserve"> Sequencing statistics for H3K9ac ChIP-seq in TSA/DMSO treated Mitotic HeLa-S3 cells. </t>
    </r>
  </si>
  <si>
    <t>Sample name, also on GEO/SRA</t>
  </si>
  <si>
    <t>Ratio of spike-in chromatin added to each IP</t>
  </si>
  <si>
    <t xml:space="preserve">Total reads </t>
  </si>
  <si>
    <t xml:space="preserve">Reads aligning to human hg38 genome after alignment to concatenated genome, splitting by species, and making HOMER tag directories (keeps primary alignments MAPQ &gt;10) </t>
  </si>
  <si>
    <t xml:space="preserve">Reads aligning to yeast sacCer3 genome after alignment to concatenated genome, splitting by species, and making HOMER tag directories (keeps primary alignments MAPQ &gt;10) </t>
  </si>
  <si>
    <t>ratio of sac3 tagdir reads/hg38 tagdir reads, multiplied by 200 (approximately correcting for genome size, human genome is roughly 200x the size of yeast genome)</t>
  </si>
  <si>
    <t>human H3K9ac peaks</t>
  </si>
  <si>
    <t>Number of peaks resulting from running HOMER findPeaks sample-tagdir -style histone -size 1000 -minDist 2500 -i input-tagdir</t>
  </si>
  <si>
    <t>% of reads in peaks, reported in HOMER peak finding results</t>
  </si>
  <si>
    <t xml:space="preserve">Value of Row 7 for each IP/value of Row 7 of corresponding input. Result is the normalization factor accounting for spike-in IP and input </t>
  </si>
  <si>
    <t>spike genome size</t>
  </si>
  <si>
    <t>read length</t>
  </si>
  <si>
    <t>spike gcov</t>
  </si>
  <si>
    <t>filtered target</t>
  </si>
  <si>
    <t>filtered spike</t>
  </si>
  <si>
    <t>filtered spike_target</t>
  </si>
  <si>
    <t>Epigenetic drift of H3K27me3 in aging links glycolysis to healthy longevity in Drosophila</t>
  </si>
  <si>
    <t>The glucocorticoid receptor recruits the COMPASS complex to regulate inflammatory transcription at macrophage enhancers</t>
  </si>
  <si>
    <t>Greulich</t>
  </si>
  <si>
    <t>missing</t>
  </si>
  <si>
    <t>RAW264.7</t>
  </si>
  <si>
    <t>LPS</t>
  </si>
  <si>
    <t>SRR10181040</t>
  </si>
  <si>
    <t>DexLPS</t>
  </si>
  <si>
    <t>SRR10085867</t>
  </si>
  <si>
    <t>BMDM</t>
  </si>
  <si>
    <t>SRR10085868</t>
  </si>
  <si>
    <t>Inseparable RNA binding and chromatin modification activities of a nucleosome-interacting surface in EZH2</t>
  </si>
  <si>
    <t>Zhang</t>
  </si>
  <si>
    <t>SRR25442683</t>
  </si>
  <si>
    <t>K562</t>
  </si>
  <si>
    <t>WT</t>
  </si>
  <si>
    <t>LEO1 Is Required for Efficient Entry into Quiescence, Control of H3K9 Methylation and Gene Expression in Human Fibroblasts</t>
  </si>
  <si>
    <t>Laurent</t>
  </si>
  <si>
    <t>SRR26840907</t>
  </si>
  <si>
    <t>BJ-5ta</t>
  </si>
  <si>
    <t>A_10</t>
  </si>
  <si>
    <t>SRR26840906</t>
  </si>
  <si>
    <t>B_10</t>
  </si>
  <si>
    <t>SRR26840905</t>
  </si>
  <si>
    <t>Leo1_A_10</t>
  </si>
  <si>
    <t>SRR26840904</t>
  </si>
  <si>
    <t>Leo1_B_10</t>
  </si>
  <si>
    <t>SRR26840903</t>
  </si>
  <si>
    <t>WT_A_0.1</t>
  </si>
  <si>
    <t>SRR26840902</t>
  </si>
  <si>
    <t>WT_B_0.1</t>
  </si>
  <si>
    <t>Quantitative ChIP-Seq Normalization Reveals Global Modulation of the Epigenome</t>
  </si>
  <si>
    <t>Orlando</t>
  </si>
  <si>
    <t>SRR1584489</t>
  </si>
  <si>
    <t>Jurkat</t>
  </si>
  <si>
    <t>0_inhib</t>
  </si>
  <si>
    <t>SRR1584490</t>
  </si>
  <si>
    <t>25_inhib</t>
  </si>
  <si>
    <t>SRR1584491</t>
  </si>
  <si>
    <t>50_inhib</t>
  </si>
  <si>
    <t>SRR1584492</t>
  </si>
  <si>
    <t>75_inhib</t>
  </si>
  <si>
    <t>SRR1584493</t>
  </si>
  <si>
    <t>100_inhib</t>
  </si>
  <si>
    <t>SRR1584494</t>
  </si>
  <si>
    <t>SRR1584495</t>
  </si>
  <si>
    <t>SRR1584496</t>
  </si>
  <si>
    <t>SRR1584497</t>
  </si>
  <si>
    <t>SRR1584498</t>
  </si>
  <si>
    <t>Quantifying ChIP-seq data: a spiking method providing an internal reference for sample-to-sample normalization</t>
  </si>
  <si>
    <t>Bonhoure</t>
  </si>
  <si>
    <t>SRR1023985</t>
  </si>
  <si>
    <t>mouse liver</t>
  </si>
  <si>
    <t>PAX5 promotes heterocharomatin formation</t>
  </si>
  <si>
    <t>Yan</t>
  </si>
  <si>
    <t>SRR13477614</t>
  </si>
  <si>
    <t>H1155-WT</t>
  </si>
  <si>
    <t>SRR13477616</t>
  </si>
  <si>
    <t>SRR13477621</t>
  </si>
  <si>
    <t>KO-PAX5</t>
  </si>
  <si>
    <t>PAX5 KO</t>
  </si>
  <si>
    <t>SRR13477622</t>
  </si>
  <si>
    <t>Establishment of regions of genomic activity during the Drosophila maternal-to-zygotic transition</t>
  </si>
  <si>
    <t>Li</t>
  </si>
  <si>
    <t>SRR1505737</t>
  </si>
  <si>
    <t>mitotic cycle 8</t>
  </si>
  <si>
    <t>dp3</t>
  </si>
  <si>
    <t>SRR1505738</t>
  </si>
  <si>
    <t>mitotic cycle 12</t>
  </si>
  <si>
    <t>SRR1505739</t>
  </si>
  <si>
    <t>mitotic cycle 14a</t>
  </si>
  <si>
    <t>SRR1505740</t>
  </si>
  <si>
    <t>mitotic cycle 14c</t>
  </si>
  <si>
    <t>Histone H3K36me2 and H3K36me3 form a chromatin platform essential for DNMT3A-dependent DNA methylation in mouse oocytes.</t>
  </si>
  <si>
    <t>Yano</t>
  </si>
  <si>
    <t>SRR15859234</t>
  </si>
  <si>
    <t>mouse oocyte</t>
  </si>
  <si>
    <t>ctrl</t>
  </si>
  <si>
    <t>synth</t>
  </si>
  <si>
    <t>SRR15859236</t>
  </si>
  <si>
    <t>SRR15859238</t>
  </si>
  <si>
    <t>K36M</t>
  </si>
  <si>
    <t>SRR15859240</t>
  </si>
  <si>
    <t>NSD1-deposited H3K36me2 directs de novo methylation in the mouse male germline and counteracts Polycomb-associated silencing</t>
  </si>
  <si>
    <t>Shirane</t>
  </si>
  <si>
    <t>SRR11486810</t>
  </si>
  <si>
    <t>E16.5_PSG</t>
  </si>
  <si>
    <t>Setd2_Control</t>
  </si>
  <si>
    <t>SRR11486813</t>
  </si>
  <si>
    <t>Setd2_KO</t>
  </si>
  <si>
    <t>SRR11486819</t>
  </si>
  <si>
    <t>Nsd1_Control1</t>
  </si>
  <si>
    <t>SRR11486825</t>
  </si>
  <si>
    <t>Nsd1_KO1</t>
  </si>
  <si>
    <t>Context-dependent perturbations in chromatin folding and the transcriptome by cohesin and related factors</t>
  </si>
  <si>
    <t>Nakato</t>
  </si>
  <si>
    <t>SRR18024473</t>
  </si>
  <si>
    <t>RPE</t>
  </si>
  <si>
    <t>Control</t>
  </si>
  <si>
    <t>SRR18024471</t>
  </si>
  <si>
    <t>siRad21</t>
  </si>
  <si>
    <t>SRR18024452</t>
  </si>
  <si>
    <t>siCTCF</t>
  </si>
  <si>
    <t>SRR18024449</t>
  </si>
  <si>
    <t>siNIPBL</t>
  </si>
  <si>
    <t>SRR18024447</t>
  </si>
  <si>
    <t>SRR18024445</t>
  </si>
  <si>
    <t>siESCO1</t>
  </si>
  <si>
    <t>High-sensitive nascent transcript sequencing reveals BRD4-specific control of widespread enhancer and target gene transcription.</t>
  </si>
  <si>
    <t>Bressin</t>
  </si>
  <si>
    <t>SRR21776446</t>
  </si>
  <si>
    <t>dTAG-7</t>
  </si>
  <si>
    <t>SRR21776441</t>
  </si>
  <si>
    <t>Multiomic analysis of Cohesin reveals that ZBTB transcription factors contribute to chromatin interactions</t>
  </si>
  <si>
    <t>Wang_2</t>
  </si>
  <si>
    <t>SRR21007802</t>
  </si>
  <si>
    <t>mESC</t>
  </si>
  <si>
    <t>degron</t>
  </si>
  <si>
    <t>Prediction of histone post-translational modification patterns based on nascent transcription data</t>
  </si>
  <si>
    <t>Wang</t>
  </si>
  <si>
    <t>SRR13242110</t>
  </si>
  <si>
    <t>0hr TRP</t>
  </si>
  <si>
    <t>diulia</t>
  </si>
  <si>
    <t>SRR13242111</t>
  </si>
  <si>
    <t>1hr TRP</t>
  </si>
  <si>
    <t>SRR13242112</t>
  </si>
  <si>
    <t>4hr TRP</t>
  </si>
  <si>
    <t>SRR13242113</t>
  </si>
  <si>
    <t>SRR13242114</t>
  </si>
  <si>
    <t>SRR13242115</t>
  </si>
  <si>
    <t>Transcriptomic and epigenomic analysis of germ-free and colitic mice</t>
  </si>
  <si>
    <t>Lund</t>
  </si>
  <si>
    <t>SRR15010213</t>
  </si>
  <si>
    <t xml:space="preserve">mouse colonic epithelial cells </t>
  </si>
  <si>
    <t>Germ Free</t>
  </si>
  <si>
    <t>SRR15010214</t>
  </si>
  <si>
    <t>SRR15010217</t>
  </si>
  <si>
    <t>conventional</t>
  </si>
  <si>
    <t>SRR15010218</t>
  </si>
  <si>
    <t>Single cell analyses reveals a non-canonical EZH2 activity as main driver of RA resistance in PLZF/RARA leukemia</t>
  </si>
  <si>
    <t>Poplineau</t>
  </si>
  <si>
    <t>SRR15305264</t>
  </si>
  <si>
    <t>PLZF/RARA APL blasts</t>
  </si>
  <si>
    <t>control</t>
  </si>
  <si>
    <t>SRR15305269</t>
  </si>
  <si>
    <t>SRR15305277</t>
  </si>
  <si>
    <t>retinoic acid</t>
  </si>
  <si>
    <t>SRR15305280</t>
  </si>
  <si>
    <t>SRR15305286</t>
  </si>
  <si>
    <t>SRR15305289</t>
  </si>
  <si>
    <t>SRR15305274</t>
  </si>
  <si>
    <t>corn oil 10% DMSO</t>
  </si>
  <si>
    <t>SRR15305283</t>
  </si>
  <si>
    <t>Induction of senescence-associated secretory phenotype underlies the therapeutic efficacy of PRC2 inhibition in cancer</t>
  </si>
  <si>
    <t>Chu</t>
  </si>
  <si>
    <t>SRR15742919</t>
  </si>
  <si>
    <t>G401</t>
  </si>
  <si>
    <t>DMSO</t>
  </si>
  <si>
    <t>SRR15742922</t>
  </si>
  <si>
    <t>MAK683</t>
  </si>
  <si>
    <t>SIX1 reprograms myogenic transcription factors to maintain the rhabdomyosarcoma undifferentiated state</t>
  </si>
  <si>
    <t>Hsu</t>
  </si>
  <si>
    <t>SRR14304971</t>
  </si>
  <si>
    <t>SMS-CTR</t>
  </si>
  <si>
    <t>SMS-CTR control</t>
  </si>
  <si>
    <t>SRR14304972</t>
  </si>
  <si>
    <t>SMS-CTR SIX1 KD5</t>
  </si>
  <si>
    <t>SRR14304973</t>
  </si>
  <si>
    <t>SMS-CTR SIX1 KD6</t>
  </si>
  <si>
    <t>A CpG island-encoded mechanism protects genes from premature transcription termination</t>
  </si>
  <si>
    <t>Hughes</t>
  </si>
  <si>
    <t>SRR18542365</t>
  </si>
  <si>
    <t>dTAG 0hr</t>
  </si>
  <si>
    <t>SRR18542363</t>
  </si>
  <si>
    <t>SRR18542361</t>
  </si>
  <si>
    <t>SRR18542364</t>
  </si>
  <si>
    <t>dTAG 2hr</t>
  </si>
  <si>
    <t>SRR18542362</t>
  </si>
  <si>
    <t>SRR18542360</t>
  </si>
  <si>
    <t>Distinct roles for CDK-Mediator in controlling Polycomb-dependent chromosomal interactions and priming genes for induction</t>
  </si>
  <si>
    <t>Dimitrova</t>
  </si>
  <si>
    <t>SRR16345057</t>
  </si>
  <si>
    <t>untreated</t>
  </si>
  <si>
    <t>SRR16345058</t>
  </si>
  <si>
    <t>SRR16345059</t>
  </si>
  <si>
    <t>SRR16345060</t>
  </si>
  <si>
    <t>tamoxifen 96h</t>
  </si>
  <si>
    <t>SRR16345061</t>
  </si>
  <si>
    <t>SRR16345062</t>
  </si>
  <si>
    <t>SRR16345108</t>
  </si>
  <si>
    <t>SRR16345109</t>
  </si>
  <si>
    <t>SRR16345110</t>
  </si>
  <si>
    <t>SRR16345111</t>
  </si>
  <si>
    <t>tamoxifen 72h</t>
  </si>
  <si>
    <t>SRR16345112</t>
  </si>
  <si>
    <t>SRR16345113</t>
  </si>
  <si>
    <t>The Mediator complex regulates enhancer-promoter interactions</t>
  </si>
  <si>
    <t>Ramasamy</t>
  </si>
  <si>
    <t>SRR23457026</t>
  </si>
  <si>
    <t>HCT-116</t>
  </si>
  <si>
    <t>SRR23457025</t>
  </si>
  <si>
    <t>SRR23457024</t>
  </si>
  <si>
    <t>SRR23457023</t>
  </si>
  <si>
    <t>dTAG</t>
  </si>
  <si>
    <t>SRR23457022</t>
  </si>
  <si>
    <t>SRR23457021</t>
  </si>
  <si>
    <t>Whole-genome doubling drives oncogenic loss of chromatin segregation</t>
  </si>
  <si>
    <t>Lambuta</t>
  </si>
  <si>
    <t>SRR23015930</t>
  </si>
  <si>
    <t>RPE TP53-/-</t>
  </si>
  <si>
    <t>SRR23015931</t>
  </si>
  <si>
    <t>WGD</t>
  </si>
  <si>
    <t>RNA helicase-dependent gene looping impacts messenger RNA processing</t>
  </si>
  <si>
    <t>Terrone</t>
  </si>
  <si>
    <t>SRR15731226</t>
  </si>
  <si>
    <t>SH-SY5Y</t>
  </si>
  <si>
    <t>Negative control siRNA anti-luciferase</t>
  </si>
  <si>
    <t>SRR15731228</t>
  </si>
  <si>
    <t>siRNA anti-DDX5/DDX17</t>
  </si>
  <si>
    <t>SRR15731230</t>
  </si>
  <si>
    <t>SRR15731232</t>
  </si>
  <si>
    <t>SRR15731234</t>
  </si>
  <si>
    <t>SRR15731236</t>
  </si>
  <si>
    <t>Aberrant paracrine signalling for bone remodelling underlies the mutant histone-driven giant cell tumour of bone</t>
  </si>
  <si>
    <t>Cottone</t>
  </si>
  <si>
    <t>SRR12062906</t>
  </si>
  <si>
    <t>hFOB 1.19</t>
  </si>
  <si>
    <t>Empty vector (EV)</t>
  </si>
  <si>
    <t>SRR12062907</t>
  </si>
  <si>
    <t>SRR12062908</t>
  </si>
  <si>
    <t>H3.3-WT-HA</t>
  </si>
  <si>
    <t>SRR12062909</t>
  </si>
  <si>
    <t>SRR12062910</t>
  </si>
  <si>
    <t>SRR12062911</t>
  </si>
  <si>
    <t>H3.3-G34W-HA</t>
  </si>
  <si>
    <t>SRR12062912</t>
  </si>
  <si>
    <t>SRR17262764</t>
  </si>
  <si>
    <t>SRR17262765</t>
  </si>
  <si>
    <t>SRR17262766</t>
  </si>
  <si>
    <t>SRR17262767</t>
  </si>
  <si>
    <t>PRC2.1- and PRC2.2-specific accessory proteins drive recruitment of different forms of canonical PRC1</t>
  </si>
  <si>
    <t>Glancy</t>
  </si>
  <si>
    <t>SRR18502394</t>
  </si>
  <si>
    <t>SRR18502393</t>
  </si>
  <si>
    <t>mEpiLC</t>
  </si>
  <si>
    <t>SRR18502392</t>
  </si>
  <si>
    <t>JARID2 KO</t>
  </si>
  <si>
    <t>SRR18502391</t>
  </si>
  <si>
    <t>SF3B1 facilitates HIF1-signaling and promotes malignancy in pancreatic cancer</t>
  </si>
  <si>
    <t>Simmler</t>
  </si>
  <si>
    <t>SRR18913477</t>
  </si>
  <si>
    <t>PDAC</t>
  </si>
  <si>
    <t>siCtrl</t>
  </si>
  <si>
    <t>SRR18913476</t>
  </si>
  <si>
    <t>SRR18913475</t>
  </si>
  <si>
    <t>siSF3B1</t>
  </si>
  <si>
    <t>SRR18913474</t>
  </si>
  <si>
    <t>Counteracting chromatin effects of a splicing-correcting antisense oligonucleotide improves its therapeutic efficacy in spinal muscular atroph</t>
  </si>
  <si>
    <t>Marasco</t>
  </si>
  <si>
    <t>SRR18911657</t>
  </si>
  <si>
    <t>HEK293T</t>
  </si>
  <si>
    <t>SRR18911658</t>
  </si>
  <si>
    <t>ASO1</t>
  </si>
  <si>
    <t>SRR18911659</t>
  </si>
  <si>
    <t>VPA</t>
  </si>
  <si>
    <t>SRR18911660</t>
  </si>
  <si>
    <t>VPA+ASO1</t>
  </si>
  <si>
    <t>Condensates induced by transcription inhibition localize active chromatin to nucleoli.</t>
  </si>
  <si>
    <t>Yasuhara</t>
  </si>
  <si>
    <t>SRR18454848</t>
  </si>
  <si>
    <t>U2OS</t>
  </si>
  <si>
    <t>SRR18454849</t>
  </si>
  <si>
    <t>THZ1</t>
  </si>
  <si>
    <t>Unpublished - Titration of H3K9ac in mitotic and interphase HeLa-S3 cells</t>
  </si>
  <si>
    <t>Patel</t>
  </si>
  <si>
    <t>HeLa-S3</t>
  </si>
  <si>
    <t>100% mitotic</t>
  </si>
  <si>
    <t>sacCer3</t>
  </si>
  <si>
    <t>75% mitotic</t>
  </si>
  <si>
    <t>50% mitotic</t>
  </si>
  <si>
    <t>25% mitotic</t>
  </si>
  <si>
    <t>5% mitotic</t>
  </si>
  <si>
    <t>0% mitotic</t>
  </si>
  <si>
    <t>Patel_spike2</t>
  </si>
  <si>
    <t>Replicate (if present)</t>
  </si>
  <si>
    <t>Version of spike-in genome used in alignment. "synth" refers to Epicyphers Kmet_STAT panel of synthetic nucleosomes. Diulia refers to the Dryas iulia butterfly, genome accession GCA_019049465.1</t>
  </si>
  <si>
    <t>Size of spike-in species genome</t>
  </si>
  <si>
    <t>Read length as reported from SRA explorer. If paired end reads, the total read length covered is reported</t>
  </si>
  <si>
    <t>Spike-in genome coverage, calculated by (spike-in reads)*(read length)/(spike genome size)</t>
  </si>
  <si>
    <t>Ratio of spike/target reads. Primary alingments with MAPQ&gt;10 kept. Calculated as Row 15 divided by Row 14</t>
  </si>
  <si>
    <t>Supplemental Table 5: Alignments of Public Data</t>
  </si>
  <si>
    <r>
      <t>Supplemental Table 3.</t>
    </r>
    <r>
      <rPr>
        <sz val="11"/>
        <color rgb="FF000000"/>
        <rFont val="Arial"/>
        <family val="2"/>
      </rPr>
      <t xml:space="preserve"> Sequencing statistics for H3K9ac ChIP in Interphase/Mitotic HeLa-S3 titration experiment.</t>
    </r>
  </si>
  <si>
    <t>IP or input sample</t>
  </si>
  <si>
    <t>% of mitotically synchronized cells in sample</t>
  </si>
  <si>
    <t>% of nonsynchronized (interphase) cells in sample</t>
  </si>
  <si>
    <t>Total reads (in millions)</t>
  </si>
  <si>
    <t>Filtered reads aligned to D. melanogaster dm6 genome</t>
  </si>
  <si>
    <t>Filtered reads aligned to S. cerevisiae sacCer3 genome</t>
  </si>
  <si>
    <t>Filtered reads aligned to H. sapiens hg38 genome</t>
  </si>
  <si>
    <t>Ratio of Row 7/Row 8</t>
  </si>
  <si>
    <t>Ratio of Row 7/Row 9</t>
  </si>
  <si>
    <t>Ratio of Row 8/Row 9</t>
  </si>
  <si>
    <t xml:space="preserve">Fly spike-in normalization factor, derived from Row 11 of IP/Row 11 of input </t>
  </si>
  <si>
    <t>Yeast spike-in normalization factor, derived from Row 12 of IP/Row 12 of input</t>
  </si>
  <si>
    <t>NOTE: Replicates are in triplicate and are technical replicates, derived from the same mixture of human, fly, and yeast chromatin.</t>
  </si>
  <si>
    <t>SRR30125581</t>
  </si>
  <si>
    <t>SRR30125577</t>
  </si>
  <si>
    <t>SRR30125573</t>
  </si>
  <si>
    <t>SRR30125569</t>
  </si>
  <si>
    <t>SRR30125565</t>
  </si>
  <si>
    <t>SRR30125593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</si>
</sst>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"/>
    <numFmt numFmtId="166" formatCode="0.00000"/>
    <numFmt numFmtId="167" formatCode="0.0000000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sz val="10"/>
      <color theme="1"/>
      <name val="Aptos Narrow"/>
      <scheme val="minor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E8E8E8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1" xfId="0" applyFont="1" applyBorder="1"/>
    <xf numFmtId="0" fontId="3" fillId="0" borderId="3" xfId="0" applyFont="1" applyBorder="1"/>
    <xf numFmtId="164" fontId="3" fillId="0" borderId="2" xfId="0" applyNumberFormat="1" applyFont="1" applyBorder="1"/>
    <xf numFmtId="166" fontId="3" fillId="0" borderId="1" xfId="0" applyNumberFormat="1" applyFont="1" applyBorder="1"/>
    <xf numFmtId="1" fontId="3" fillId="0" borderId="3" xfId="0" applyNumberFormat="1" applyFont="1" applyBorder="1"/>
    <xf numFmtId="165" fontId="3" fillId="0" borderId="0" xfId="0" applyNumberFormat="1" applyFont="1"/>
    <xf numFmtId="0" fontId="3" fillId="0" borderId="4" xfId="0" applyFont="1" applyBorder="1"/>
    <xf numFmtId="0" fontId="3" fillId="0" borderId="5" xfId="0" applyFont="1" applyBorder="1"/>
    <xf numFmtId="0" fontId="3" fillId="2" borderId="1" xfId="0" applyFont="1" applyFill="1" applyBorder="1"/>
    <xf numFmtId="0" fontId="3" fillId="2" borderId="0" xfId="0" applyFont="1" applyFill="1"/>
    <xf numFmtId="0" fontId="3" fillId="2" borderId="3" xfId="0" applyFont="1" applyFill="1" applyBorder="1"/>
    <xf numFmtId="164" fontId="3" fillId="2" borderId="2" xfId="0" applyNumberFormat="1" applyFont="1" applyFill="1" applyBorder="1"/>
    <xf numFmtId="166" fontId="3" fillId="2" borderId="1" xfId="0" applyNumberFormat="1" applyFont="1" applyFill="1" applyBorder="1"/>
    <xf numFmtId="0" fontId="3" fillId="2" borderId="4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/>
    <xf numFmtId="165" fontId="3" fillId="2" borderId="0" xfId="0" applyNumberFormat="1" applyFont="1" applyFill="1"/>
    <xf numFmtId="0" fontId="3" fillId="0" borderId="2" xfId="0" applyFont="1" applyBorder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0" xfId="0" applyFont="1"/>
    <xf numFmtId="165" fontId="8" fillId="0" borderId="3" xfId="0" applyNumberFormat="1" applyFont="1" applyBorder="1" applyAlignment="1">
      <alignment wrapText="1"/>
    </xf>
    <xf numFmtId="165" fontId="8" fillId="0" borderId="0" xfId="0" applyNumberFormat="1" applyFont="1" applyAlignment="1">
      <alignment wrapText="1"/>
    </xf>
    <xf numFmtId="0" fontId="9" fillId="3" borderId="12" xfId="0" applyFont="1" applyFill="1" applyBorder="1" applyAlignment="1">
      <alignment wrapText="1"/>
    </xf>
    <xf numFmtId="0" fontId="8" fillId="3" borderId="12" xfId="0" applyFont="1" applyFill="1" applyBorder="1" applyAlignment="1">
      <alignment wrapText="1"/>
    </xf>
    <xf numFmtId="0" fontId="8" fillId="3" borderId="12" xfId="0" applyFont="1" applyFill="1" applyBorder="1" applyAlignment="1">
      <alignment horizontal="right" wrapText="1"/>
    </xf>
    <xf numFmtId="164" fontId="8" fillId="3" borderId="13" xfId="0" applyNumberFormat="1" applyFont="1" applyFill="1" applyBorder="1" applyAlignment="1">
      <alignment horizontal="right" wrapText="1"/>
    </xf>
    <xf numFmtId="0" fontId="8" fillId="3" borderId="14" xfId="0" applyFont="1" applyFill="1" applyBorder="1" applyAlignment="1">
      <alignment horizontal="right" wrapText="1"/>
    </xf>
    <xf numFmtId="0" fontId="8" fillId="3" borderId="15" xfId="0" applyFont="1" applyFill="1" applyBorder="1" applyAlignment="1">
      <alignment horizontal="right" wrapText="1"/>
    </xf>
    <xf numFmtId="0" fontId="8" fillId="3" borderId="16" xfId="0" applyFont="1" applyFill="1" applyBorder="1" applyAlignment="1">
      <alignment horizontal="right" wrapText="1"/>
    </xf>
    <xf numFmtId="0" fontId="8" fillId="3" borderId="17" xfId="0" applyFont="1" applyFill="1" applyBorder="1" applyAlignment="1">
      <alignment horizontal="right" wrapText="1"/>
    </xf>
    <xf numFmtId="0" fontId="8" fillId="4" borderId="18" xfId="0" applyFont="1" applyFill="1" applyBorder="1"/>
    <xf numFmtId="0" fontId="8" fillId="0" borderId="3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19" xfId="0" applyBorder="1"/>
    <xf numFmtId="0" fontId="0" fillId="0" borderId="20" xfId="0" applyBorder="1"/>
    <xf numFmtId="0" fontId="12" fillId="0" borderId="21" xfId="0" applyFont="1" applyBorder="1" applyAlignment="1">
      <alignment wrapText="1"/>
    </xf>
    <xf numFmtId="0" fontId="9" fillId="5" borderId="6" xfId="0" applyFont="1" applyFill="1" applyBorder="1" applyAlignment="1">
      <alignment wrapText="1"/>
    </xf>
    <xf numFmtId="0" fontId="9" fillId="0" borderId="6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10" fontId="9" fillId="0" borderId="6" xfId="0" applyNumberFormat="1" applyFont="1" applyBorder="1" applyAlignment="1">
      <alignment horizontal="right" wrapText="1"/>
    </xf>
    <xf numFmtId="0" fontId="9" fillId="5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wrapText="1"/>
    </xf>
    <xf numFmtId="0" fontId="10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/>
    <xf numFmtId="0" fontId="6" fillId="0" borderId="12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167" fontId="12" fillId="0" borderId="21" xfId="0" applyNumberFormat="1" applyFont="1" applyBorder="1" applyAlignment="1">
      <alignment wrapText="1"/>
    </xf>
    <xf numFmtId="0" fontId="0" fillId="0" borderId="21" xfId="0" applyBorder="1"/>
    <xf numFmtId="0" fontId="0" fillId="0" borderId="0" xfId="0" applyAlignment="1">
      <alignment horizontal="right"/>
    </xf>
    <xf numFmtId="167" fontId="0" fillId="0" borderId="21" xfId="0" applyNumberFormat="1" applyBorder="1" applyAlignment="1">
      <alignment horizontal="right"/>
    </xf>
    <xf numFmtId="0" fontId="0" fillId="6" borderId="21" xfId="0" applyFill="1" applyBorder="1"/>
    <xf numFmtId="0" fontId="0" fillId="6" borderId="0" xfId="0" applyFill="1"/>
    <xf numFmtId="167" fontId="0" fillId="6" borderId="21" xfId="0" applyNumberFormat="1" applyFill="1" applyBorder="1"/>
    <xf numFmtId="0" fontId="0" fillId="6" borderId="0" xfId="0" applyFill="1" applyAlignment="1">
      <alignment horizontal="right"/>
    </xf>
    <xf numFmtId="167" fontId="0" fillId="6" borderId="21" xfId="0" applyNumberFormat="1" applyFill="1" applyBorder="1" applyAlignment="1">
      <alignment horizontal="right"/>
    </xf>
    <xf numFmtId="167" fontId="0" fillId="0" borderId="21" xfId="0" applyNumberFormat="1" applyBorder="1"/>
    <xf numFmtId="0" fontId="13" fillId="7" borderId="21" xfId="0" applyFont="1" applyFill="1" applyBorder="1"/>
    <xf numFmtId="0" fontId="13" fillId="7" borderId="22" xfId="0" applyFont="1" applyFill="1" applyBorder="1"/>
    <xf numFmtId="0" fontId="13" fillId="7" borderId="0" xfId="0" applyFont="1" applyFill="1"/>
    <xf numFmtId="0" fontId="0" fillId="7" borderId="0" xfId="0" applyFill="1" applyAlignment="1">
      <alignment horizontal="right"/>
    </xf>
    <xf numFmtId="167" fontId="13" fillId="7" borderId="21" xfId="0" applyNumberFormat="1" applyFont="1" applyFill="1" applyBorder="1"/>
    <xf numFmtId="164" fontId="13" fillId="7" borderId="0" xfId="0" applyNumberFormat="1" applyFont="1" applyFill="1"/>
    <xf numFmtId="0" fontId="13" fillId="0" borderId="21" xfId="0" applyFont="1" applyBorder="1"/>
    <xf numFmtId="0" fontId="13" fillId="0" borderId="22" xfId="0" applyFont="1" applyBorder="1"/>
    <xf numFmtId="0" fontId="13" fillId="0" borderId="0" xfId="0" applyFont="1"/>
    <xf numFmtId="167" fontId="13" fillId="0" borderId="21" xfId="0" applyNumberFormat="1" applyFont="1" applyBorder="1"/>
    <xf numFmtId="0" fontId="0" fillId="8" borderId="0" xfId="0" applyFill="1"/>
    <xf numFmtId="0" fontId="13" fillId="6" borderId="21" xfId="0" applyFont="1" applyFill="1" applyBorder="1"/>
    <xf numFmtId="0" fontId="13" fillId="6" borderId="0" xfId="0" applyFont="1" applyFill="1"/>
    <xf numFmtId="167" fontId="13" fillId="6" borderId="21" xfId="0" applyNumberFormat="1" applyFont="1" applyFill="1" applyBorder="1"/>
    <xf numFmtId="164" fontId="13" fillId="6" borderId="0" xfId="0" applyNumberFormat="1" applyFont="1" applyFill="1"/>
    <xf numFmtId="164" fontId="13" fillId="0" borderId="0" xfId="0" applyNumberFormat="1" applyFont="1"/>
    <xf numFmtId="167" fontId="13" fillId="6" borderId="0" xfId="0" applyNumberFormat="1" applyFont="1" applyFill="1"/>
    <xf numFmtId="0" fontId="14" fillId="6" borderId="2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166" fontId="14" fillId="6" borderId="0" xfId="0" applyNumberFormat="1" applyFont="1" applyFill="1" applyAlignment="1">
      <alignment horizontal="right" wrapText="1"/>
    </xf>
    <xf numFmtId="0" fontId="13" fillId="6" borderId="23" xfId="0" applyFont="1" applyFill="1" applyBorder="1"/>
    <xf numFmtId="0" fontId="13" fillId="6" borderId="24" xfId="0" applyFont="1" applyFill="1" applyBorder="1"/>
    <xf numFmtId="167" fontId="13" fillId="6" borderId="24" xfId="0" applyNumberFormat="1" applyFont="1" applyFill="1" applyBorder="1"/>
    <xf numFmtId="0" fontId="14" fillId="6" borderId="25" xfId="0" applyFont="1" applyFill="1" applyBorder="1" applyAlignment="1">
      <alignment horizontal="right" wrapText="1"/>
    </xf>
    <xf numFmtId="0" fontId="14" fillId="6" borderId="24" xfId="0" applyFont="1" applyFill="1" applyBorder="1" applyAlignment="1">
      <alignment horizontal="right" wrapText="1"/>
    </xf>
    <xf numFmtId="0" fontId="0" fillId="0" borderId="26" xfId="0" applyBorder="1" applyAlignment="1">
      <alignment horizontal="right"/>
    </xf>
    <xf numFmtId="0" fontId="14" fillId="0" borderId="22" xfId="0" applyFont="1" applyBorder="1" applyAlignment="1">
      <alignment horizontal="right" wrapText="1"/>
    </xf>
    <xf numFmtId="166" fontId="13" fillId="0" borderId="0" xfId="0" applyNumberFormat="1" applyFont="1"/>
    <xf numFmtId="0" fontId="10" fillId="0" borderId="21" xfId="0" applyFont="1" applyBorder="1" applyAlignment="1">
      <alignment wrapText="1"/>
    </xf>
    <xf numFmtId="0" fontId="10" fillId="0" borderId="0" xfId="0" applyFont="1" applyAlignment="1">
      <alignment wrapText="1"/>
    </xf>
    <xf numFmtId="167" fontId="10" fillId="0" borderId="21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</cellXfs>
  <cellStyles count="2">
    <cellStyle name="Normal" xfId="0" builtinId="0"/>
    <cellStyle name="Normal 2" xfId="1" xr:uid="{9D70ECAA-C6F9-4CCB-8399-F4E87BF6D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DA38-FE91-487D-BE56-13DB885B6668}">
  <dimension ref="A1:AB9"/>
  <sheetViews>
    <sheetView topLeftCell="O1" zoomScaleNormal="100" workbookViewId="0">
      <pane ySplit="1" topLeftCell="A2" activePane="bottomLeft" state="frozen"/>
      <selection pane="bottomLeft" activeCell="A2" sqref="A2"/>
    </sheetView>
  </sheetViews>
  <sheetFormatPr defaultRowHeight="14" x14ac:dyDescent="0.3"/>
  <cols>
    <col min="1" max="1" width="28.26953125" style="6" customWidth="1"/>
    <col min="2" max="2" width="7.90625" style="1" customWidth="1"/>
    <col min="3" max="3" width="12.90625" style="1" customWidth="1"/>
    <col min="4" max="4" width="11.08984375" style="1" customWidth="1"/>
    <col min="5" max="5" width="10" style="1" customWidth="1"/>
    <col min="6" max="6" width="11.1796875" style="1" customWidth="1"/>
    <col min="7" max="7" width="5.81640625" style="1" customWidth="1"/>
    <col min="8" max="8" width="7.6328125" style="1" customWidth="1"/>
    <col min="9" max="9" width="7.81640625" style="1" customWidth="1"/>
    <col min="10" max="10" width="14.90625" style="7" customWidth="1"/>
    <col min="11" max="11" width="13.453125" style="6" customWidth="1"/>
    <col min="12" max="12" width="11.08984375" style="24" customWidth="1"/>
    <col min="13" max="13" width="9.6328125" style="7" customWidth="1"/>
    <col min="14" max="14" width="9.26953125" style="1" customWidth="1"/>
    <col min="15" max="15" width="10.7265625" style="6" customWidth="1"/>
    <col min="16" max="16" width="8.90625" style="7" customWidth="1"/>
    <col min="17" max="17" width="8.7265625" style="1"/>
    <col min="18" max="18" width="9.54296875" style="1" customWidth="1"/>
    <col min="19" max="19" width="9.36328125" style="1" customWidth="1"/>
    <col min="20" max="20" width="16.90625" style="3" customWidth="1"/>
    <col min="21" max="21" width="17.08984375" style="2" customWidth="1"/>
    <col min="22" max="22" width="18.54296875" style="12" customWidth="1"/>
    <col min="23" max="23" width="18.54296875" style="13" customWidth="1"/>
    <col min="24" max="25" width="8.7265625" style="1"/>
    <col min="26" max="26" width="11.81640625" style="1" customWidth="1"/>
    <col min="27" max="27" width="16" style="1" customWidth="1"/>
    <col min="28" max="28" width="15.36328125" style="1" customWidth="1"/>
    <col min="29" max="16384" width="8.7265625" style="1"/>
  </cols>
  <sheetData>
    <row r="1" spans="1:28" s="2" customFormat="1" ht="46.5" customHeight="1" x14ac:dyDescent="0.3">
      <c r="A1" s="25" t="s">
        <v>79</v>
      </c>
      <c r="B1" s="4" t="s">
        <v>14</v>
      </c>
      <c r="C1" s="4" t="s">
        <v>0</v>
      </c>
      <c r="D1" s="4" t="s">
        <v>3</v>
      </c>
      <c r="E1" s="4" t="s">
        <v>1</v>
      </c>
      <c r="F1" s="4" t="s">
        <v>46</v>
      </c>
      <c r="G1" s="4" t="s">
        <v>5</v>
      </c>
      <c r="H1" s="4" t="s">
        <v>7</v>
      </c>
      <c r="I1" s="4" t="s">
        <v>6</v>
      </c>
      <c r="J1" s="26" t="s">
        <v>38</v>
      </c>
      <c r="K1" s="25" t="s">
        <v>39</v>
      </c>
      <c r="L1" s="27" t="s">
        <v>10</v>
      </c>
      <c r="M1" s="26" t="s">
        <v>33</v>
      </c>
      <c r="N1" s="4" t="s">
        <v>32</v>
      </c>
      <c r="O1" s="25" t="s">
        <v>35</v>
      </c>
      <c r="P1" s="26" t="s">
        <v>36</v>
      </c>
      <c r="Q1" s="4" t="s">
        <v>37</v>
      </c>
      <c r="R1" s="4" t="s">
        <v>63</v>
      </c>
      <c r="S1" s="4" t="s">
        <v>47</v>
      </c>
      <c r="T1" s="28" t="s">
        <v>41</v>
      </c>
      <c r="U1" s="4" t="s">
        <v>42</v>
      </c>
      <c r="V1" s="28" t="s">
        <v>43</v>
      </c>
      <c r="W1" s="29" t="s">
        <v>44</v>
      </c>
      <c r="X1" s="4" t="s">
        <v>40</v>
      </c>
      <c r="Y1" s="4" t="s">
        <v>45</v>
      </c>
      <c r="Z1" s="4" t="s">
        <v>64</v>
      </c>
      <c r="AA1" s="4" t="s">
        <v>48</v>
      </c>
      <c r="AB1" s="4" t="s">
        <v>49</v>
      </c>
    </row>
    <row r="2" spans="1:28" x14ac:dyDescent="0.3">
      <c r="A2" s="6" t="s">
        <v>4</v>
      </c>
      <c r="B2" s="1" t="s">
        <v>21</v>
      </c>
      <c r="C2" s="1" t="s">
        <v>15</v>
      </c>
      <c r="D2" s="1" t="s">
        <v>34</v>
      </c>
      <c r="E2" s="1" t="s">
        <v>13</v>
      </c>
      <c r="F2" s="1" t="s">
        <v>12</v>
      </c>
      <c r="G2" s="1" t="s">
        <v>22</v>
      </c>
      <c r="H2" s="1" t="s">
        <v>2</v>
      </c>
      <c r="I2" s="1" t="s">
        <v>9</v>
      </c>
      <c r="J2" s="7">
        <v>2950939</v>
      </c>
      <c r="K2" s="6">
        <v>350954</v>
      </c>
      <c r="L2" s="8">
        <f t="shared" ref="L2:L9" si="0">K2/J2</f>
        <v>0.11892960173016115</v>
      </c>
      <c r="M2" s="7">
        <v>2575673</v>
      </c>
      <c r="N2" s="1">
        <v>300768</v>
      </c>
      <c r="O2" s="9">
        <f t="shared" ref="O2:O7" si="1">N2/M2</f>
        <v>0.11677258720342218</v>
      </c>
      <c r="P2" s="10">
        <f t="shared" ref="P2:P9" si="2">K2-N2</f>
        <v>50186</v>
      </c>
      <c r="Q2" s="1">
        <f t="shared" ref="Q2:Q9" si="3">J2-M2</f>
        <v>375266</v>
      </c>
      <c r="R2" s="1">
        <v>1.1669</v>
      </c>
      <c r="S2" s="11">
        <f>100*(P2/N2)</f>
        <v>16.685950633046069</v>
      </c>
      <c r="T2" s="3">
        <v>2129604</v>
      </c>
      <c r="U2" s="2">
        <v>208496</v>
      </c>
      <c r="V2" s="12">
        <v>2165233</v>
      </c>
      <c r="W2" s="13">
        <v>210770</v>
      </c>
      <c r="X2" s="1">
        <f t="shared" ref="X2:X7" si="4">V2-T2</f>
        <v>35629</v>
      </c>
      <c r="Y2" s="1">
        <f t="shared" ref="Y2:Y7" si="5">W2-U2</f>
        <v>2274</v>
      </c>
      <c r="Z2" s="1">
        <v>1.0108999999999999</v>
      </c>
      <c r="AA2" s="11">
        <f t="shared" ref="AA2:AA7" si="6">100*(Y2/U2)</f>
        <v>1.0906684061085106</v>
      </c>
      <c r="AB2" s="11">
        <f t="shared" ref="AB2:AB6" si="7">100*(X2/T2)</f>
        <v>1.6730340476445387</v>
      </c>
    </row>
    <row r="3" spans="1:28" x14ac:dyDescent="0.3">
      <c r="A3" s="6" t="s">
        <v>4</v>
      </c>
      <c r="B3" s="1" t="s">
        <v>21</v>
      </c>
      <c r="C3" s="1" t="s">
        <v>16</v>
      </c>
      <c r="D3" s="1" t="s">
        <v>34</v>
      </c>
      <c r="E3" s="1" t="s">
        <v>13</v>
      </c>
      <c r="F3" s="1" t="s">
        <v>11</v>
      </c>
      <c r="G3" s="1" t="s">
        <v>22</v>
      </c>
      <c r="H3" s="1" t="s">
        <v>2</v>
      </c>
      <c r="I3" s="1" t="s">
        <v>9</v>
      </c>
      <c r="J3" s="7">
        <v>2636569</v>
      </c>
      <c r="K3" s="6">
        <v>321157</v>
      </c>
      <c r="L3" s="8">
        <f t="shared" si="0"/>
        <v>0.12180868393734433</v>
      </c>
      <c r="M3" s="7">
        <v>2309186</v>
      </c>
      <c r="N3" s="1">
        <v>276243</v>
      </c>
      <c r="O3" s="9">
        <f t="shared" si="1"/>
        <v>0.11962786886807732</v>
      </c>
      <c r="P3" s="10">
        <f t="shared" si="2"/>
        <v>44914</v>
      </c>
      <c r="Q3" s="1">
        <f t="shared" si="3"/>
        <v>327383</v>
      </c>
      <c r="R3" s="1">
        <v>1.1626000000000001</v>
      </c>
      <c r="S3" s="11">
        <f>100*(P3/N3)</f>
        <v>16.258873528016998</v>
      </c>
      <c r="T3" s="3">
        <v>1914260</v>
      </c>
      <c r="U3" s="2">
        <v>194311</v>
      </c>
      <c r="V3" s="12">
        <v>1945433</v>
      </c>
      <c r="W3" s="13">
        <v>196451</v>
      </c>
      <c r="X3" s="1">
        <f t="shared" si="4"/>
        <v>31173</v>
      </c>
      <c r="Y3" s="1">
        <f t="shared" si="5"/>
        <v>2140</v>
      </c>
      <c r="Z3" s="1">
        <v>1.0109999999999999</v>
      </c>
      <c r="AA3" s="11">
        <f t="shared" si="6"/>
        <v>1.1013272537324186</v>
      </c>
      <c r="AB3" s="11">
        <f t="shared" si="7"/>
        <v>1.6284621733724782</v>
      </c>
    </row>
    <row r="4" spans="1:28" x14ac:dyDescent="0.3">
      <c r="A4" s="6" t="s">
        <v>4</v>
      </c>
      <c r="B4" s="1" t="s">
        <v>21</v>
      </c>
      <c r="C4" s="1" t="s">
        <v>17</v>
      </c>
      <c r="D4" s="1" t="s">
        <v>34</v>
      </c>
      <c r="E4" s="1" t="s">
        <v>13</v>
      </c>
      <c r="F4" s="1" t="s">
        <v>12</v>
      </c>
      <c r="G4" s="1" t="s">
        <v>23</v>
      </c>
      <c r="H4" s="1" t="s">
        <v>2</v>
      </c>
      <c r="I4" s="1" t="s">
        <v>9</v>
      </c>
      <c r="J4" s="7">
        <v>2494956</v>
      </c>
      <c r="K4" s="6">
        <v>350409</v>
      </c>
      <c r="L4" s="8">
        <f>K4/J4</f>
        <v>0.14044696579819443</v>
      </c>
      <c r="M4" s="7">
        <v>2210003</v>
      </c>
      <c r="N4" s="1">
        <v>303750</v>
      </c>
      <c r="O4" s="9">
        <f t="shared" si="1"/>
        <v>0.13744325233947646</v>
      </c>
      <c r="P4" s="10">
        <f t="shared" si="2"/>
        <v>46659</v>
      </c>
      <c r="Q4" s="1">
        <f t="shared" si="3"/>
        <v>284953</v>
      </c>
      <c r="R4" s="1">
        <v>1.1536</v>
      </c>
      <c r="S4" s="11">
        <f t="shared" ref="S4:S5" si="8">100*(P4/N4)</f>
        <v>15.360987654320986</v>
      </c>
      <c r="T4" s="3">
        <v>1753120</v>
      </c>
      <c r="U4" s="2">
        <v>206521</v>
      </c>
      <c r="V4" s="12">
        <v>1783403</v>
      </c>
      <c r="W4" s="13">
        <v>208584</v>
      </c>
      <c r="X4" s="1">
        <f t="shared" si="4"/>
        <v>30283</v>
      </c>
      <c r="Y4" s="1">
        <f t="shared" si="5"/>
        <v>2063</v>
      </c>
      <c r="Z4" s="1">
        <v>1.01</v>
      </c>
      <c r="AA4" s="11">
        <f t="shared" si="6"/>
        <v>0.99892989090697804</v>
      </c>
      <c r="AB4" s="11">
        <f t="shared" si="7"/>
        <v>1.7273774755863831</v>
      </c>
    </row>
    <row r="5" spans="1:28" x14ac:dyDescent="0.3">
      <c r="A5" s="6" t="s">
        <v>4</v>
      </c>
      <c r="B5" s="1" t="s">
        <v>21</v>
      </c>
      <c r="C5" s="1" t="s">
        <v>18</v>
      </c>
      <c r="D5" s="1" t="s">
        <v>34</v>
      </c>
      <c r="E5" s="1" t="s">
        <v>13</v>
      </c>
      <c r="F5" s="1" t="s">
        <v>11</v>
      </c>
      <c r="G5" s="1" t="s">
        <v>23</v>
      </c>
      <c r="H5" s="1" t="s">
        <v>2</v>
      </c>
      <c r="I5" s="1" t="s">
        <v>9</v>
      </c>
      <c r="J5" s="7">
        <v>2295215</v>
      </c>
      <c r="K5" s="6">
        <v>333949</v>
      </c>
      <c r="L5" s="8">
        <f>K5/J5</f>
        <v>0.14549791631720776</v>
      </c>
      <c r="M5" s="7">
        <v>2026532</v>
      </c>
      <c r="N5" s="1">
        <v>289105</v>
      </c>
      <c r="O5" s="9">
        <f t="shared" si="1"/>
        <v>0.14265997280082426</v>
      </c>
      <c r="P5" s="10">
        <f t="shared" si="2"/>
        <v>44844</v>
      </c>
      <c r="Q5" s="1">
        <f t="shared" si="3"/>
        <v>268683</v>
      </c>
      <c r="R5" s="1">
        <v>1.1551</v>
      </c>
      <c r="S5" s="11">
        <f t="shared" si="8"/>
        <v>15.511319416820879</v>
      </c>
      <c r="T5" s="3">
        <v>1610641</v>
      </c>
      <c r="U5" s="2">
        <v>196653</v>
      </c>
      <c r="V5" s="12">
        <v>1638680</v>
      </c>
      <c r="W5" s="13">
        <v>198581</v>
      </c>
      <c r="X5" s="1">
        <f t="shared" si="4"/>
        <v>28039</v>
      </c>
      <c r="Y5" s="1">
        <f t="shared" si="5"/>
        <v>1928</v>
      </c>
      <c r="Z5" s="1">
        <v>1.0098</v>
      </c>
      <c r="AA5" s="11">
        <f t="shared" si="6"/>
        <v>0.98040711303666872</v>
      </c>
      <c r="AB5" s="11">
        <f t="shared" si="7"/>
        <v>1.7408596949910002</v>
      </c>
    </row>
    <row r="6" spans="1:28" x14ac:dyDescent="0.3">
      <c r="A6" s="6" t="s">
        <v>4</v>
      </c>
      <c r="B6" s="1" t="s">
        <v>21</v>
      </c>
      <c r="C6" s="1" t="s">
        <v>19</v>
      </c>
      <c r="D6" s="1" t="s">
        <v>34</v>
      </c>
      <c r="E6" s="1" t="s">
        <v>13</v>
      </c>
      <c r="F6" s="1" t="s">
        <v>12</v>
      </c>
      <c r="G6" s="1" t="s">
        <v>24</v>
      </c>
      <c r="H6" s="1" t="s">
        <v>2</v>
      </c>
      <c r="I6" s="1" t="s">
        <v>9</v>
      </c>
      <c r="J6" s="7">
        <v>2856345</v>
      </c>
      <c r="K6" s="6">
        <v>512377</v>
      </c>
      <c r="L6" s="8">
        <f t="shared" si="0"/>
        <v>0.17938204243535008</v>
      </c>
      <c r="M6" s="7">
        <v>2598140</v>
      </c>
      <c r="N6" s="1">
        <v>481650</v>
      </c>
      <c r="O6" s="9">
        <f t="shared" si="1"/>
        <v>0.1853826198742177</v>
      </c>
      <c r="P6" s="10">
        <f t="shared" si="2"/>
        <v>30727</v>
      </c>
      <c r="Q6" s="1">
        <f t="shared" si="3"/>
        <v>258205</v>
      </c>
      <c r="R6" s="1">
        <v>1.0638000000000001</v>
      </c>
      <c r="S6" s="11">
        <f t="shared" ref="S6:S7" si="9">100*(P6/N6)</f>
        <v>6.3795287034153434</v>
      </c>
      <c r="T6" s="3">
        <v>2157925</v>
      </c>
      <c r="U6" s="2">
        <v>371756</v>
      </c>
      <c r="V6" s="12">
        <v>2186974</v>
      </c>
      <c r="W6" s="13">
        <v>373871</v>
      </c>
      <c r="X6" s="1">
        <f t="shared" si="4"/>
        <v>29049</v>
      </c>
      <c r="Y6" s="1">
        <f t="shared" si="5"/>
        <v>2115</v>
      </c>
      <c r="Z6" s="1">
        <v>1.0057</v>
      </c>
      <c r="AA6" s="11">
        <f t="shared" si="6"/>
        <v>0.56892155069454153</v>
      </c>
      <c r="AB6" s="11">
        <f t="shared" si="7"/>
        <v>1.3461542917385916</v>
      </c>
    </row>
    <row r="7" spans="1:28" x14ac:dyDescent="0.3">
      <c r="A7" s="6" t="s">
        <v>4</v>
      </c>
      <c r="B7" s="1" t="s">
        <v>21</v>
      </c>
      <c r="C7" s="1" t="s">
        <v>20</v>
      </c>
      <c r="D7" s="1" t="s">
        <v>34</v>
      </c>
      <c r="E7" s="1" t="s">
        <v>13</v>
      </c>
      <c r="F7" s="1" t="s">
        <v>11</v>
      </c>
      <c r="G7" s="1" t="s">
        <v>24</v>
      </c>
      <c r="H7" s="1" t="s">
        <v>2</v>
      </c>
      <c r="I7" s="1" t="s">
        <v>9</v>
      </c>
      <c r="J7" s="7">
        <v>3270911</v>
      </c>
      <c r="K7" s="6">
        <v>643025</v>
      </c>
      <c r="L7" s="8">
        <f t="shared" si="0"/>
        <v>0.19658896252450769</v>
      </c>
      <c r="M7" s="7">
        <v>2970116</v>
      </c>
      <c r="N7" s="1">
        <v>608062</v>
      </c>
      <c r="O7" s="9">
        <f t="shared" si="1"/>
        <v>0.20472668407563879</v>
      </c>
      <c r="P7" s="10">
        <f t="shared" si="2"/>
        <v>34963</v>
      </c>
      <c r="Q7" s="1">
        <f t="shared" si="3"/>
        <v>300795</v>
      </c>
      <c r="R7" s="1">
        <v>1.0575000000000001</v>
      </c>
      <c r="S7" s="11">
        <f t="shared" si="9"/>
        <v>5.7499070818436273</v>
      </c>
      <c r="T7" s="3">
        <v>2468589</v>
      </c>
      <c r="U7" s="2">
        <v>473822</v>
      </c>
      <c r="V7" s="12">
        <v>2502690</v>
      </c>
      <c r="W7" s="13">
        <v>476144</v>
      </c>
      <c r="X7" s="1">
        <f t="shared" si="4"/>
        <v>34101</v>
      </c>
      <c r="Y7" s="1">
        <f t="shared" si="5"/>
        <v>2322</v>
      </c>
      <c r="Z7" s="1">
        <v>1.0048999999999999</v>
      </c>
      <c r="AA7" s="11">
        <f t="shared" si="6"/>
        <v>0.49005744773353704</v>
      </c>
      <c r="AB7" s="11">
        <f>100*(X7/T7)</f>
        <v>1.3813964171435587</v>
      </c>
    </row>
    <row r="8" spans="1:28" s="15" customFormat="1" x14ac:dyDescent="0.3">
      <c r="A8" s="14" t="s">
        <v>26</v>
      </c>
      <c r="B8" s="15" t="s">
        <v>25</v>
      </c>
      <c r="C8" s="15" t="s">
        <v>30</v>
      </c>
      <c r="D8" s="15" t="s">
        <v>29</v>
      </c>
      <c r="E8" s="15" t="s">
        <v>13</v>
      </c>
      <c r="F8" s="15" t="s">
        <v>27</v>
      </c>
      <c r="G8" s="15" t="s">
        <v>13</v>
      </c>
      <c r="H8" s="15" t="s">
        <v>8</v>
      </c>
      <c r="I8" s="15" t="s">
        <v>9</v>
      </c>
      <c r="J8" s="16">
        <v>29259941</v>
      </c>
      <c r="K8" s="14">
        <v>5795340</v>
      </c>
      <c r="L8" s="17">
        <f t="shared" si="0"/>
        <v>0.19806396738804088</v>
      </c>
      <c r="M8" s="16">
        <v>29150736</v>
      </c>
      <c r="N8" s="15">
        <v>5495871</v>
      </c>
      <c r="O8" s="18">
        <f t="shared" ref="O8:O9" si="10">N8/M8</f>
        <v>0.18853283841615526</v>
      </c>
      <c r="P8" s="16">
        <f t="shared" si="2"/>
        <v>299469</v>
      </c>
      <c r="Q8" s="15">
        <f t="shared" si="3"/>
        <v>109205</v>
      </c>
      <c r="R8" s="1">
        <v>1.0545</v>
      </c>
      <c r="S8" s="15">
        <f>(P8/N8)*100</f>
        <v>5.4489816081927689</v>
      </c>
      <c r="T8" s="19">
        <v>24832456</v>
      </c>
      <c r="U8" s="20">
        <v>4440783</v>
      </c>
      <c r="V8" s="21">
        <v>24870328</v>
      </c>
      <c r="W8" s="22">
        <v>4520469</v>
      </c>
      <c r="X8" s="15">
        <f>V8-T8</f>
        <v>37872</v>
      </c>
      <c r="Y8" s="15">
        <f>W8-U8</f>
        <v>79686</v>
      </c>
      <c r="Z8" s="1">
        <v>1.0179</v>
      </c>
      <c r="AA8" s="23">
        <f>100*(Y8/U8)</f>
        <v>1.7944132825224741</v>
      </c>
      <c r="AB8" s="23">
        <f t="shared" ref="AB8:AB9" si="11">100*(X8/T8)</f>
        <v>0.15251008599391055</v>
      </c>
    </row>
    <row r="9" spans="1:28" s="15" customFormat="1" x14ac:dyDescent="0.3">
      <c r="A9" s="14" t="s">
        <v>26</v>
      </c>
      <c r="B9" s="15" t="s">
        <v>25</v>
      </c>
      <c r="C9" s="15" t="s">
        <v>31</v>
      </c>
      <c r="D9" s="15" t="s">
        <v>29</v>
      </c>
      <c r="E9" s="15" t="s">
        <v>13</v>
      </c>
      <c r="F9" s="15" t="s">
        <v>28</v>
      </c>
      <c r="G9" s="15" t="s">
        <v>13</v>
      </c>
      <c r="H9" s="15" t="s">
        <v>8</v>
      </c>
      <c r="I9" s="15" t="s">
        <v>9</v>
      </c>
      <c r="J9" s="16">
        <v>36971538</v>
      </c>
      <c r="K9" s="14">
        <v>3068618</v>
      </c>
      <c r="L9" s="17">
        <f t="shared" si="0"/>
        <v>8.2999468401882548E-2</v>
      </c>
      <c r="M9" s="16">
        <v>36895402</v>
      </c>
      <c r="N9" s="15">
        <v>2683415</v>
      </c>
      <c r="O9" s="18">
        <f t="shared" si="10"/>
        <v>7.2730336425118766E-2</v>
      </c>
      <c r="P9" s="16">
        <f t="shared" si="2"/>
        <v>385203</v>
      </c>
      <c r="Q9" s="15">
        <f t="shared" si="3"/>
        <v>76136</v>
      </c>
      <c r="R9" s="1">
        <v>1.1435</v>
      </c>
      <c r="S9" s="15">
        <f>(P9/N9)*100</f>
        <v>14.354954414430864</v>
      </c>
      <c r="T9" s="19">
        <v>31119475</v>
      </c>
      <c r="U9" s="20">
        <v>2176692</v>
      </c>
      <c r="V9" s="21">
        <v>31154255</v>
      </c>
      <c r="W9" s="22">
        <v>2273500</v>
      </c>
      <c r="X9" s="15">
        <f>V9-T9</f>
        <v>34780</v>
      </c>
      <c r="Y9" s="15">
        <f>W9-U9</f>
        <v>96808</v>
      </c>
      <c r="Z9" s="1">
        <v>1.0445</v>
      </c>
      <c r="AA9" s="23">
        <f>100*(Y9/U9)</f>
        <v>4.4474826939227041</v>
      </c>
      <c r="AB9" s="23">
        <f t="shared" si="11"/>
        <v>0.11176281090860304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023E-2607-4E81-A24B-3EB4E3E169E0}">
  <dimension ref="A1:B28"/>
  <sheetViews>
    <sheetView topLeftCell="A3" workbookViewId="0">
      <selection activeCell="B2" sqref="B2"/>
    </sheetView>
  </sheetViews>
  <sheetFormatPr defaultRowHeight="14" x14ac:dyDescent="0.3"/>
  <cols>
    <col min="1" max="1" width="40.453125" style="5" customWidth="1"/>
    <col min="2" max="16384" width="8.7265625" style="1"/>
  </cols>
  <sheetData>
    <row r="1" spans="1:2" x14ac:dyDescent="0.3">
      <c r="A1" s="4" t="s">
        <v>79</v>
      </c>
      <c r="B1" s="1" t="s">
        <v>80</v>
      </c>
    </row>
    <row r="2" spans="1:2" x14ac:dyDescent="0.3">
      <c r="A2" s="4" t="s">
        <v>14</v>
      </c>
      <c r="B2" s="1" t="s">
        <v>50</v>
      </c>
    </row>
    <row r="3" spans="1:2" x14ac:dyDescent="0.3">
      <c r="A3" s="4" t="s">
        <v>0</v>
      </c>
      <c r="B3" s="1" t="s">
        <v>51</v>
      </c>
    </row>
    <row r="4" spans="1:2" x14ac:dyDescent="0.3">
      <c r="A4" s="4" t="s">
        <v>3</v>
      </c>
      <c r="B4" s="1" t="s">
        <v>52</v>
      </c>
    </row>
    <row r="5" spans="1:2" x14ac:dyDescent="0.3">
      <c r="A5" s="4" t="s">
        <v>1</v>
      </c>
      <c r="B5" s="1" t="s">
        <v>53</v>
      </c>
    </row>
    <row r="6" spans="1:2" x14ac:dyDescent="0.3">
      <c r="A6" s="4" t="s">
        <v>46</v>
      </c>
      <c r="B6" s="1" t="s">
        <v>54</v>
      </c>
    </row>
    <row r="7" spans="1:2" x14ac:dyDescent="0.3">
      <c r="A7" s="4" t="s">
        <v>5</v>
      </c>
      <c r="B7" s="1" t="s">
        <v>55</v>
      </c>
    </row>
    <row r="8" spans="1:2" x14ac:dyDescent="0.3">
      <c r="A8" s="4" t="s">
        <v>7</v>
      </c>
      <c r="B8" s="1" t="s">
        <v>56</v>
      </c>
    </row>
    <row r="9" spans="1:2" x14ac:dyDescent="0.3">
      <c r="A9" s="4" t="s">
        <v>6</v>
      </c>
      <c r="B9" s="1" t="s">
        <v>57</v>
      </c>
    </row>
    <row r="10" spans="1:2" x14ac:dyDescent="0.3">
      <c r="A10" s="4" t="s">
        <v>38</v>
      </c>
      <c r="B10" s="1" t="s">
        <v>65</v>
      </c>
    </row>
    <row r="11" spans="1:2" x14ac:dyDescent="0.3">
      <c r="A11" s="4" t="s">
        <v>39</v>
      </c>
      <c r="B11" s="1" t="s">
        <v>66</v>
      </c>
    </row>
    <row r="12" spans="1:2" x14ac:dyDescent="0.3">
      <c r="A12" s="4" t="s">
        <v>10</v>
      </c>
      <c r="B12" s="1" t="s">
        <v>69</v>
      </c>
    </row>
    <row r="13" spans="1:2" x14ac:dyDescent="0.3">
      <c r="A13" s="4" t="s">
        <v>33</v>
      </c>
      <c r="B13" s="1" t="s">
        <v>60</v>
      </c>
    </row>
    <row r="14" spans="1:2" x14ac:dyDescent="0.3">
      <c r="A14" s="4" t="s">
        <v>32</v>
      </c>
      <c r="B14" s="1" t="s">
        <v>61</v>
      </c>
    </row>
    <row r="15" spans="1:2" x14ac:dyDescent="0.3">
      <c r="A15" s="4" t="s">
        <v>35</v>
      </c>
      <c r="B15" s="1" t="s">
        <v>62</v>
      </c>
    </row>
    <row r="16" spans="1:2" x14ac:dyDescent="0.3">
      <c r="A16" s="4" t="s">
        <v>36</v>
      </c>
      <c r="B16" s="1" t="s">
        <v>70</v>
      </c>
    </row>
    <row r="17" spans="1:2" x14ac:dyDescent="0.3">
      <c r="A17" s="4" t="s">
        <v>37</v>
      </c>
      <c r="B17" s="1" t="s">
        <v>71</v>
      </c>
    </row>
    <row r="18" spans="1:2" s="2" customFormat="1" x14ac:dyDescent="0.3">
      <c r="A18" s="4" t="s">
        <v>63</v>
      </c>
      <c r="B18" s="1" t="s">
        <v>72</v>
      </c>
    </row>
    <row r="19" spans="1:2" x14ac:dyDescent="0.3">
      <c r="A19" s="4" t="s">
        <v>47</v>
      </c>
      <c r="B19" s="1" t="s">
        <v>76</v>
      </c>
    </row>
    <row r="20" spans="1:2" ht="14.5" customHeight="1" x14ac:dyDescent="0.3">
      <c r="A20" s="4" t="s">
        <v>41</v>
      </c>
      <c r="B20" s="1" t="s">
        <v>58</v>
      </c>
    </row>
    <row r="21" spans="1:2" ht="14.5" customHeight="1" x14ac:dyDescent="0.3">
      <c r="A21" s="4" t="s">
        <v>42</v>
      </c>
      <c r="B21" s="1" t="s">
        <v>59</v>
      </c>
    </row>
    <row r="22" spans="1:2" ht="14.5" customHeight="1" x14ac:dyDescent="0.3">
      <c r="A22" s="4" t="s">
        <v>43</v>
      </c>
      <c r="B22" s="1" t="s">
        <v>67</v>
      </c>
    </row>
    <row r="23" spans="1:2" ht="14.5" customHeight="1" x14ac:dyDescent="0.3">
      <c r="A23" s="4" t="s">
        <v>44</v>
      </c>
      <c r="B23" s="1" t="s">
        <v>68</v>
      </c>
    </row>
    <row r="24" spans="1:2" x14ac:dyDescent="0.3">
      <c r="A24" s="4" t="s">
        <v>40</v>
      </c>
      <c r="B24" s="1" t="s">
        <v>74</v>
      </c>
    </row>
    <row r="25" spans="1:2" x14ac:dyDescent="0.3">
      <c r="A25" s="4" t="s">
        <v>45</v>
      </c>
      <c r="B25" s="1" t="s">
        <v>75</v>
      </c>
    </row>
    <row r="26" spans="1:2" x14ac:dyDescent="0.3">
      <c r="A26" s="4" t="s">
        <v>64</v>
      </c>
      <c r="B26" s="1" t="s">
        <v>73</v>
      </c>
    </row>
    <row r="27" spans="1:2" x14ac:dyDescent="0.3">
      <c r="A27" s="4" t="s">
        <v>48</v>
      </c>
      <c r="B27" s="1" t="s">
        <v>77</v>
      </c>
    </row>
    <row r="28" spans="1:2" x14ac:dyDescent="0.3">
      <c r="A28" s="4" t="s">
        <v>49</v>
      </c>
      <c r="B28" s="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33AD-CBDD-4357-AEFD-F499FDBCA925}">
  <dimension ref="A1:P26"/>
  <sheetViews>
    <sheetView workbookViewId="0">
      <selection activeCell="B32" sqref="B32"/>
    </sheetView>
  </sheetViews>
  <sheetFormatPr defaultRowHeight="14.5" x14ac:dyDescent="0.35"/>
  <cols>
    <col min="1" max="1" width="37.90625" customWidth="1"/>
  </cols>
  <sheetData>
    <row r="1" spans="1:16" ht="35" thickBot="1" x14ac:dyDescent="0.4">
      <c r="A1" s="30" t="s">
        <v>81</v>
      </c>
      <c r="B1" s="31" t="s">
        <v>82</v>
      </c>
      <c r="C1" s="31" t="s">
        <v>83</v>
      </c>
      <c r="D1" s="31" t="s">
        <v>84</v>
      </c>
      <c r="E1" s="32" t="s">
        <v>85</v>
      </c>
      <c r="F1" s="33" t="s">
        <v>86</v>
      </c>
      <c r="G1" s="31" t="s">
        <v>87</v>
      </c>
      <c r="H1" s="34" t="s">
        <v>88</v>
      </c>
      <c r="I1" s="35" t="s">
        <v>89</v>
      </c>
      <c r="J1" s="31" t="s">
        <v>90</v>
      </c>
      <c r="K1" s="36" t="s">
        <v>91</v>
      </c>
      <c r="L1" s="31" t="s">
        <v>92</v>
      </c>
      <c r="M1" s="37" t="s">
        <v>93</v>
      </c>
      <c r="N1" s="38" t="s">
        <v>94</v>
      </c>
      <c r="O1" s="39" t="s">
        <v>95</v>
      </c>
      <c r="P1" s="40"/>
    </row>
    <row r="2" spans="1:16" ht="15" thickBot="1" x14ac:dyDescent="0.4">
      <c r="A2" s="41" t="s">
        <v>96</v>
      </c>
      <c r="B2" s="42" t="s">
        <v>97</v>
      </c>
      <c r="C2" s="43">
        <v>100</v>
      </c>
      <c r="D2" s="43">
        <v>0</v>
      </c>
      <c r="E2" s="44">
        <v>19.163813000000001</v>
      </c>
      <c r="F2" s="45">
        <v>1062178</v>
      </c>
      <c r="G2" s="43">
        <v>5045695</v>
      </c>
      <c r="H2" s="46">
        <v>11688694</v>
      </c>
      <c r="I2" s="47">
        <v>0.21049999999999999</v>
      </c>
      <c r="J2" s="43">
        <v>9.0870000000000006E-2</v>
      </c>
      <c r="K2" s="48">
        <v>0.43167</v>
      </c>
      <c r="L2" s="43">
        <v>26415</v>
      </c>
      <c r="M2" s="49">
        <v>21.3</v>
      </c>
      <c r="N2" s="50">
        <f>J2/J$5</f>
        <v>7.8268733850129202</v>
      </c>
      <c r="O2" s="51">
        <f>K2/K$5</f>
        <v>55.271446862996157</v>
      </c>
      <c r="P2" s="51"/>
    </row>
    <row r="3" spans="1:16" ht="15" thickBot="1" x14ac:dyDescent="0.4">
      <c r="A3" s="41" t="s">
        <v>98</v>
      </c>
      <c r="B3" s="42" t="s">
        <v>97</v>
      </c>
      <c r="C3" s="43">
        <v>100</v>
      </c>
      <c r="D3" s="43">
        <v>0</v>
      </c>
      <c r="E3" s="44">
        <v>17.838259999999998</v>
      </c>
      <c r="F3" s="45">
        <v>958103</v>
      </c>
      <c r="G3" s="43">
        <v>4624313</v>
      </c>
      <c r="H3" s="46">
        <v>10951006</v>
      </c>
      <c r="I3" s="47">
        <v>0.2072</v>
      </c>
      <c r="J3" s="43">
        <v>8.7489999999999998E-2</v>
      </c>
      <c r="K3" s="48">
        <v>0.42226999999999998</v>
      </c>
      <c r="L3" s="43">
        <v>24495</v>
      </c>
      <c r="M3" s="49">
        <v>20.82</v>
      </c>
      <c r="N3" s="50">
        <f t="shared" ref="N3:O4" si="0">J3/J$5</f>
        <v>7.5357450473729539</v>
      </c>
      <c r="O3" s="51">
        <f t="shared" si="0"/>
        <v>54.067861715749039</v>
      </c>
      <c r="P3" s="51"/>
    </row>
    <row r="4" spans="1:16" ht="15" thickBot="1" x14ac:dyDescent="0.4">
      <c r="A4" s="41" t="s">
        <v>99</v>
      </c>
      <c r="B4" s="42" t="s">
        <v>97</v>
      </c>
      <c r="C4" s="43">
        <v>100</v>
      </c>
      <c r="D4" s="43">
        <v>0</v>
      </c>
      <c r="E4" s="44">
        <v>17.185694999999999</v>
      </c>
      <c r="F4" s="45">
        <v>1085502</v>
      </c>
      <c r="G4" s="43">
        <v>5355943</v>
      </c>
      <c r="H4" s="46">
        <v>9706357</v>
      </c>
      <c r="I4" s="47">
        <v>0.20269999999999999</v>
      </c>
      <c r="J4" s="43">
        <v>0.11183</v>
      </c>
      <c r="K4" s="48">
        <v>0.55179999999999996</v>
      </c>
      <c r="L4" s="43">
        <v>29846</v>
      </c>
      <c r="M4" s="49">
        <v>28.75</v>
      </c>
      <c r="N4" s="50">
        <f t="shared" si="0"/>
        <v>9.6322136089577945</v>
      </c>
      <c r="O4" s="51">
        <f t="shared" si="0"/>
        <v>70.653008962868114</v>
      </c>
      <c r="P4" s="51"/>
    </row>
    <row r="5" spans="1:16" ht="15" thickBot="1" x14ac:dyDescent="0.4">
      <c r="A5" s="52" t="s">
        <v>100</v>
      </c>
      <c r="B5" s="53" t="s">
        <v>13</v>
      </c>
      <c r="C5" s="54">
        <v>100</v>
      </c>
      <c r="D5" s="54">
        <v>0</v>
      </c>
      <c r="E5" s="55">
        <v>16.707250999999999</v>
      </c>
      <c r="F5" s="56">
        <v>178877</v>
      </c>
      <c r="G5" s="54">
        <v>120406</v>
      </c>
      <c r="H5" s="57">
        <v>15410334</v>
      </c>
      <c r="I5" s="58">
        <v>1.4856</v>
      </c>
      <c r="J5" s="54">
        <v>1.1610000000000001E-2</v>
      </c>
      <c r="K5" s="59">
        <v>7.8100000000000001E-3</v>
      </c>
      <c r="L5" s="52"/>
      <c r="M5" s="60"/>
      <c r="N5" s="50"/>
      <c r="O5" s="51"/>
      <c r="P5" s="51"/>
    </row>
    <row r="6" spans="1:16" ht="15" thickBot="1" x14ac:dyDescent="0.4">
      <c r="A6" s="41" t="s">
        <v>101</v>
      </c>
      <c r="B6" s="42" t="s">
        <v>97</v>
      </c>
      <c r="C6" s="43">
        <v>75</v>
      </c>
      <c r="D6" s="43">
        <v>25</v>
      </c>
      <c r="E6" s="44">
        <v>17.095801999999999</v>
      </c>
      <c r="F6" s="45">
        <v>637243</v>
      </c>
      <c r="G6" s="43">
        <v>3312364</v>
      </c>
      <c r="H6" s="46">
        <v>12182780</v>
      </c>
      <c r="I6" s="47">
        <v>0.19239999999999999</v>
      </c>
      <c r="J6" s="43">
        <v>5.2310000000000002E-2</v>
      </c>
      <c r="K6" s="48">
        <v>0.27189000000000002</v>
      </c>
      <c r="L6" s="43">
        <v>26658</v>
      </c>
      <c r="M6" s="49">
        <v>24.47</v>
      </c>
      <c r="N6" s="50">
        <f>J6/J$9</f>
        <v>4.7339366515837105</v>
      </c>
      <c r="O6" s="50">
        <f>K6/K$9</f>
        <v>35.681102362204726</v>
      </c>
      <c r="P6" s="51"/>
    </row>
    <row r="7" spans="1:16" ht="15" thickBot="1" x14ac:dyDescent="0.4">
      <c r="A7" s="41" t="s">
        <v>102</v>
      </c>
      <c r="B7" s="42" t="s">
        <v>97</v>
      </c>
      <c r="C7" s="43">
        <v>75</v>
      </c>
      <c r="D7" s="43">
        <v>25</v>
      </c>
      <c r="E7" s="44">
        <v>20.167562</v>
      </c>
      <c r="F7" s="45">
        <v>670064</v>
      </c>
      <c r="G7" s="43">
        <v>3201780</v>
      </c>
      <c r="H7" s="46">
        <v>15143202</v>
      </c>
      <c r="I7" s="47">
        <v>0.20930000000000001</v>
      </c>
      <c r="J7" s="43">
        <v>4.4249999999999998E-2</v>
      </c>
      <c r="K7" s="48">
        <v>0.21143000000000001</v>
      </c>
      <c r="L7" s="43">
        <v>23593</v>
      </c>
      <c r="M7" s="49">
        <v>20.239999999999998</v>
      </c>
      <c r="N7" s="50">
        <f t="shared" ref="N7:O8" si="1">J7/J$9</f>
        <v>4.0045248868778272</v>
      </c>
      <c r="O7" s="50">
        <f t="shared" si="1"/>
        <v>27.746719160104988</v>
      </c>
      <c r="P7" s="51"/>
    </row>
    <row r="8" spans="1:16" ht="15" thickBot="1" x14ac:dyDescent="0.4">
      <c r="A8" s="41" t="s">
        <v>103</v>
      </c>
      <c r="B8" s="42" t="s">
        <v>97</v>
      </c>
      <c r="C8" s="43">
        <v>75</v>
      </c>
      <c r="D8" s="43">
        <v>25</v>
      </c>
      <c r="E8" s="44">
        <v>15.777520000000001</v>
      </c>
      <c r="F8" s="45">
        <v>587962</v>
      </c>
      <c r="G8" s="43">
        <v>3102874</v>
      </c>
      <c r="H8" s="46">
        <v>11242290</v>
      </c>
      <c r="I8" s="47">
        <v>0.1895</v>
      </c>
      <c r="J8" s="43">
        <v>5.2299999999999999E-2</v>
      </c>
      <c r="K8" s="48">
        <v>0.27600000000000002</v>
      </c>
      <c r="L8" s="43">
        <v>27700</v>
      </c>
      <c r="M8" s="49">
        <v>25.97</v>
      </c>
      <c r="N8" s="50">
        <f t="shared" si="1"/>
        <v>4.733031674208144</v>
      </c>
      <c r="O8" s="50">
        <f t="shared" si="1"/>
        <v>36.220472440944881</v>
      </c>
      <c r="P8" s="51"/>
    </row>
    <row r="9" spans="1:16" ht="15" thickBot="1" x14ac:dyDescent="0.4">
      <c r="A9" s="52" t="s">
        <v>104</v>
      </c>
      <c r="B9" s="53" t="s">
        <v>13</v>
      </c>
      <c r="C9" s="54">
        <v>75</v>
      </c>
      <c r="D9" s="54">
        <v>25</v>
      </c>
      <c r="E9" s="55">
        <v>18.562296</v>
      </c>
      <c r="F9" s="56">
        <v>190406</v>
      </c>
      <c r="G9" s="54">
        <v>131231</v>
      </c>
      <c r="H9" s="57">
        <v>17230034</v>
      </c>
      <c r="I9" s="58">
        <v>1.4509000000000001</v>
      </c>
      <c r="J9" s="54">
        <v>1.1050000000000001E-2</v>
      </c>
      <c r="K9" s="59">
        <v>7.62E-3</v>
      </c>
      <c r="L9" s="52"/>
      <c r="M9" s="60"/>
      <c r="N9" s="50"/>
      <c r="O9" s="51"/>
      <c r="P9" s="51"/>
    </row>
    <row r="10" spans="1:16" ht="15" thickBot="1" x14ac:dyDescent="0.4">
      <c r="A10" s="41" t="s">
        <v>105</v>
      </c>
      <c r="B10" s="42" t="s">
        <v>97</v>
      </c>
      <c r="C10" s="43">
        <v>50</v>
      </c>
      <c r="D10" s="43">
        <v>50</v>
      </c>
      <c r="E10" s="44">
        <v>20.417995000000001</v>
      </c>
      <c r="F10" s="45">
        <v>564595</v>
      </c>
      <c r="G10" s="43">
        <v>3329126</v>
      </c>
      <c r="H10" s="46">
        <v>15334517</v>
      </c>
      <c r="I10" s="47">
        <v>0.1696</v>
      </c>
      <c r="J10" s="43">
        <v>3.6819999999999999E-2</v>
      </c>
      <c r="K10" s="48">
        <v>0.21709999999999999</v>
      </c>
      <c r="L10" s="43">
        <v>27960</v>
      </c>
      <c r="M10" s="49">
        <v>26.82</v>
      </c>
      <c r="N10" s="50">
        <f>J10/J$13</f>
        <v>3.3111510791366907</v>
      </c>
      <c r="O10" s="51">
        <f>K10/K$13</f>
        <v>29.497282608695649</v>
      </c>
      <c r="P10" s="51"/>
    </row>
    <row r="11" spans="1:16" ht="15" thickBot="1" x14ac:dyDescent="0.4">
      <c r="A11" s="41" t="s">
        <v>106</v>
      </c>
      <c r="B11" s="42" t="s">
        <v>97</v>
      </c>
      <c r="C11" s="43">
        <v>50</v>
      </c>
      <c r="D11" s="43">
        <v>50</v>
      </c>
      <c r="E11" s="44">
        <v>24.102171999999999</v>
      </c>
      <c r="F11" s="45">
        <v>680504</v>
      </c>
      <c r="G11" s="43">
        <v>3627376</v>
      </c>
      <c r="H11" s="46">
        <v>18461307</v>
      </c>
      <c r="I11" s="47">
        <v>0.18759999999999999</v>
      </c>
      <c r="J11" s="43">
        <v>3.6859999999999997E-2</v>
      </c>
      <c r="K11" s="48">
        <v>0.19649</v>
      </c>
      <c r="L11" s="43">
        <v>28549</v>
      </c>
      <c r="M11" s="49">
        <v>26.55</v>
      </c>
      <c r="N11" s="50">
        <f t="shared" ref="N11:O12" si="2">J11/J$13</f>
        <v>3.314748201438849</v>
      </c>
      <c r="O11" s="51">
        <f t="shared" si="2"/>
        <v>26.697010869565215</v>
      </c>
      <c r="P11" s="51"/>
    </row>
    <row r="12" spans="1:16" ht="15" thickBot="1" x14ac:dyDescent="0.4">
      <c r="A12" s="41" t="s">
        <v>107</v>
      </c>
      <c r="B12" s="42" t="s">
        <v>97</v>
      </c>
      <c r="C12" s="43">
        <v>50</v>
      </c>
      <c r="D12" s="43">
        <v>50</v>
      </c>
      <c r="E12" s="44">
        <v>17.272977999999998</v>
      </c>
      <c r="F12" s="45">
        <v>472306</v>
      </c>
      <c r="G12" s="43">
        <v>2262079</v>
      </c>
      <c r="H12" s="46">
        <v>13658282</v>
      </c>
      <c r="I12" s="47">
        <v>0.20880000000000001</v>
      </c>
      <c r="J12" s="43">
        <v>3.458E-2</v>
      </c>
      <c r="K12" s="48">
        <v>0.16561999999999999</v>
      </c>
      <c r="L12" s="43">
        <v>24498</v>
      </c>
      <c r="M12" s="49">
        <v>22.25</v>
      </c>
      <c r="N12" s="50">
        <f t="shared" si="2"/>
        <v>3.1097122302158273</v>
      </c>
      <c r="O12" s="51">
        <f t="shared" si="2"/>
        <v>22.502717391304344</v>
      </c>
      <c r="P12" s="51"/>
    </row>
    <row r="13" spans="1:16" ht="15" thickBot="1" x14ac:dyDescent="0.4">
      <c r="A13" s="52" t="s">
        <v>108</v>
      </c>
      <c r="B13" s="53" t="s">
        <v>13</v>
      </c>
      <c r="C13" s="54">
        <v>50</v>
      </c>
      <c r="D13" s="54">
        <v>50</v>
      </c>
      <c r="E13" s="55">
        <v>17.427074000000001</v>
      </c>
      <c r="F13" s="56">
        <v>178570</v>
      </c>
      <c r="G13" s="54">
        <v>118173</v>
      </c>
      <c r="H13" s="57">
        <v>16051688</v>
      </c>
      <c r="I13" s="58">
        <v>1.5111000000000001</v>
      </c>
      <c r="J13" s="54">
        <v>1.112E-2</v>
      </c>
      <c r="K13" s="59">
        <v>7.3600000000000002E-3</v>
      </c>
      <c r="L13" s="52"/>
      <c r="M13" s="60"/>
      <c r="N13" s="50"/>
      <c r="O13" s="51"/>
      <c r="P13" s="51"/>
    </row>
    <row r="14" spans="1:16" ht="15" thickBot="1" x14ac:dyDescent="0.4">
      <c r="A14" s="41" t="s">
        <v>109</v>
      </c>
      <c r="B14" s="42" t="s">
        <v>97</v>
      </c>
      <c r="C14" s="43">
        <v>25</v>
      </c>
      <c r="D14" s="43">
        <v>75</v>
      </c>
      <c r="E14" s="44">
        <v>26.192647999999998</v>
      </c>
      <c r="F14" s="45">
        <v>568915</v>
      </c>
      <c r="G14" s="43">
        <v>3115984</v>
      </c>
      <c r="H14" s="46">
        <v>20997543</v>
      </c>
      <c r="I14" s="47">
        <v>0.18260000000000001</v>
      </c>
      <c r="J14" s="43">
        <v>2.7089999999999999E-2</v>
      </c>
      <c r="K14" s="48">
        <v>0.1484</v>
      </c>
      <c r="L14" s="43">
        <v>27308</v>
      </c>
      <c r="M14" s="49">
        <v>24.98</v>
      </c>
      <c r="N14" s="50">
        <f>J14/J$17</f>
        <v>2.661100196463654</v>
      </c>
      <c r="O14" s="50">
        <f>K14/K$17</f>
        <v>19.148387096774194</v>
      </c>
      <c r="P14" s="51"/>
    </row>
    <row r="15" spans="1:16" ht="15" thickBot="1" x14ac:dyDescent="0.4">
      <c r="A15" s="41" t="s">
        <v>110</v>
      </c>
      <c r="B15" s="42" t="s">
        <v>97</v>
      </c>
      <c r="C15" s="43">
        <v>25</v>
      </c>
      <c r="D15" s="43">
        <v>75</v>
      </c>
      <c r="E15" s="44">
        <v>23.095082999999999</v>
      </c>
      <c r="F15" s="45">
        <v>525579</v>
      </c>
      <c r="G15" s="43">
        <v>2815467</v>
      </c>
      <c r="H15" s="46">
        <v>18448518</v>
      </c>
      <c r="I15" s="47">
        <v>0.1867</v>
      </c>
      <c r="J15" s="43">
        <v>2.8490000000000001E-2</v>
      </c>
      <c r="K15" s="48">
        <v>0.15261</v>
      </c>
      <c r="L15" s="43">
        <v>27884</v>
      </c>
      <c r="M15" s="49">
        <v>27.24</v>
      </c>
      <c r="N15" s="50">
        <f t="shared" ref="N15:O16" si="3">J15/J$17</f>
        <v>2.7986247544204326</v>
      </c>
      <c r="O15" s="50">
        <f t="shared" si="3"/>
        <v>19.691612903225806</v>
      </c>
      <c r="P15" s="51"/>
    </row>
    <row r="16" spans="1:16" ht="15" thickBot="1" x14ac:dyDescent="0.4">
      <c r="A16" s="41" t="s">
        <v>111</v>
      </c>
      <c r="B16" s="42" t="s">
        <v>97</v>
      </c>
      <c r="C16" s="43">
        <v>25</v>
      </c>
      <c r="D16" s="43">
        <v>75</v>
      </c>
      <c r="E16" s="44">
        <v>21.971781</v>
      </c>
      <c r="F16" s="45">
        <v>429002</v>
      </c>
      <c r="G16" s="43">
        <v>2096816</v>
      </c>
      <c r="H16" s="46">
        <v>18136505</v>
      </c>
      <c r="I16" s="47">
        <v>0.2046</v>
      </c>
      <c r="J16" s="43">
        <v>2.3650000000000001E-2</v>
      </c>
      <c r="K16" s="48">
        <v>0.11561</v>
      </c>
      <c r="L16" s="43">
        <v>21852</v>
      </c>
      <c r="M16" s="49">
        <v>18.95</v>
      </c>
      <c r="N16" s="50">
        <f t="shared" si="3"/>
        <v>2.3231827111984282</v>
      </c>
      <c r="O16" s="50">
        <f t="shared" si="3"/>
        <v>14.91741935483871</v>
      </c>
      <c r="P16" s="51"/>
    </row>
    <row r="17" spans="1:16" ht="15" thickBot="1" x14ac:dyDescent="0.4">
      <c r="A17" s="52" t="s">
        <v>112</v>
      </c>
      <c r="B17" s="53" t="s">
        <v>13</v>
      </c>
      <c r="C17" s="54">
        <v>25</v>
      </c>
      <c r="D17" s="54">
        <v>75</v>
      </c>
      <c r="E17" s="55">
        <v>22.523047999999999</v>
      </c>
      <c r="F17" s="56">
        <v>213040</v>
      </c>
      <c r="G17" s="54">
        <v>162259</v>
      </c>
      <c r="H17" s="57">
        <v>20933431</v>
      </c>
      <c r="I17" s="58">
        <v>1.3129999999999999</v>
      </c>
      <c r="J17" s="54">
        <v>1.018E-2</v>
      </c>
      <c r="K17" s="59">
        <v>7.7499999999999999E-3</v>
      </c>
      <c r="L17" s="52"/>
      <c r="M17" s="60"/>
      <c r="N17" s="50"/>
      <c r="O17" s="51"/>
      <c r="P17" s="51"/>
    </row>
    <row r="18" spans="1:16" ht="15" thickBot="1" x14ac:dyDescent="0.4">
      <c r="A18" s="41" t="s">
        <v>113</v>
      </c>
      <c r="B18" s="42" t="s">
        <v>97</v>
      </c>
      <c r="C18" s="43">
        <v>5</v>
      </c>
      <c r="D18" s="43">
        <v>95</v>
      </c>
      <c r="E18" s="44">
        <v>13.961565999999999</v>
      </c>
      <c r="F18" s="45">
        <v>291234</v>
      </c>
      <c r="G18" s="43">
        <v>1569811</v>
      </c>
      <c r="H18" s="46">
        <v>11304907</v>
      </c>
      <c r="I18" s="47">
        <v>0.1855</v>
      </c>
      <c r="J18" s="43">
        <v>2.5760000000000002E-2</v>
      </c>
      <c r="K18" s="48">
        <v>0.13886000000000001</v>
      </c>
      <c r="L18" s="43">
        <v>27084</v>
      </c>
      <c r="M18" s="49">
        <v>25.93</v>
      </c>
      <c r="N18" s="50">
        <f>J18/J$21</f>
        <v>2.5230166503428011</v>
      </c>
      <c r="O18" s="50">
        <f>K18/K$21</f>
        <v>19.47545582047686</v>
      </c>
      <c r="P18" s="51"/>
    </row>
    <row r="19" spans="1:16" ht="15" thickBot="1" x14ac:dyDescent="0.4">
      <c r="A19" s="41" t="s">
        <v>114</v>
      </c>
      <c r="B19" s="42" t="s">
        <v>97</v>
      </c>
      <c r="C19" s="43">
        <v>5</v>
      </c>
      <c r="D19" s="43">
        <v>95</v>
      </c>
      <c r="E19" s="44">
        <v>23.002199000000001</v>
      </c>
      <c r="F19" s="45">
        <v>413781</v>
      </c>
      <c r="G19" s="43">
        <v>2036320</v>
      </c>
      <c r="H19" s="46">
        <v>19071919</v>
      </c>
      <c r="I19" s="47">
        <v>0.20319999999999999</v>
      </c>
      <c r="J19" s="43">
        <v>2.1700000000000001E-2</v>
      </c>
      <c r="K19" s="48">
        <v>0.10677</v>
      </c>
      <c r="L19" s="43">
        <v>24418</v>
      </c>
      <c r="M19" s="49">
        <v>22.35</v>
      </c>
      <c r="N19" s="50">
        <f t="shared" ref="N19:O20" si="4">J19/J$21</f>
        <v>2.1253672869735554</v>
      </c>
      <c r="O19" s="50">
        <f t="shared" si="4"/>
        <v>14.974754558204769</v>
      </c>
      <c r="P19" s="51"/>
    </row>
    <row r="20" spans="1:16" ht="15" thickBot="1" x14ac:dyDescent="0.4">
      <c r="A20" s="41" t="s">
        <v>115</v>
      </c>
      <c r="B20" s="42" t="s">
        <v>97</v>
      </c>
      <c r="C20" s="43">
        <v>5</v>
      </c>
      <c r="D20" s="43">
        <v>95</v>
      </c>
      <c r="E20" s="44">
        <v>20.406279999999999</v>
      </c>
      <c r="F20" s="45">
        <v>397349</v>
      </c>
      <c r="G20" s="43">
        <v>2202504</v>
      </c>
      <c r="H20" s="46">
        <v>16560318</v>
      </c>
      <c r="I20" s="47">
        <v>0.1804</v>
      </c>
      <c r="J20" s="43">
        <v>2.3990000000000001E-2</v>
      </c>
      <c r="K20" s="48">
        <v>0.13300000000000001</v>
      </c>
      <c r="L20" s="43">
        <v>27421</v>
      </c>
      <c r="M20" s="49">
        <v>27.75</v>
      </c>
      <c r="N20" s="50">
        <f t="shared" si="4"/>
        <v>2.3496571988246817</v>
      </c>
      <c r="O20" s="50">
        <f t="shared" si="4"/>
        <v>18.65357643758766</v>
      </c>
      <c r="P20" s="51"/>
    </row>
    <row r="21" spans="1:16" ht="15" thickBot="1" x14ac:dyDescent="0.4">
      <c r="A21" s="52" t="s">
        <v>116</v>
      </c>
      <c r="B21" s="53" t="s">
        <v>13</v>
      </c>
      <c r="C21" s="54">
        <v>5</v>
      </c>
      <c r="D21" s="54">
        <v>95</v>
      </c>
      <c r="E21" s="55">
        <v>20.605588999999998</v>
      </c>
      <c r="F21" s="56">
        <v>194134</v>
      </c>
      <c r="G21" s="54">
        <v>135715</v>
      </c>
      <c r="H21" s="57">
        <v>19022712</v>
      </c>
      <c r="I21" s="58">
        <v>1.4305000000000001</v>
      </c>
      <c r="J21" s="54">
        <v>1.021E-2</v>
      </c>
      <c r="K21" s="59">
        <v>7.1300000000000001E-3</v>
      </c>
      <c r="L21" s="52"/>
      <c r="M21" s="60"/>
      <c r="N21" s="50"/>
      <c r="O21" s="51"/>
      <c r="P21" s="51"/>
    </row>
    <row r="22" spans="1:16" ht="15" thickBot="1" x14ac:dyDescent="0.4">
      <c r="A22" s="41" t="s">
        <v>117</v>
      </c>
      <c r="B22" s="42" t="s">
        <v>97</v>
      </c>
      <c r="C22" s="43">
        <v>0</v>
      </c>
      <c r="D22" s="43">
        <v>100</v>
      </c>
      <c r="E22" s="44">
        <v>24.461245000000002</v>
      </c>
      <c r="F22" s="45">
        <v>388596</v>
      </c>
      <c r="G22" s="43">
        <v>1852990</v>
      </c>
      <c r="H22" s="46">
        <v>20952226</v>
      </c>
      <c r="I22" s="47">
        <v>0.2097</v>
      </c>
      <c r="J22" s="43">
        <v>1.8550000000000001E-2</v>
      </c>
      <c r="K22" s="48">
        <v>8.8440000000000005E-2</v>
      </c>
      <c r="L22" s="43">
        <v>21921</v>
      </c>
      <c r="M22" s="49">
        <v>18.22</v>
      </c>
      <c r="N22" s="50">
        <f>J22/J$25</f>
        <v>1.855</v>
      </c>
      <c r="O22" s="50">
        <f>K22/K$25</f>
        <v>11.823529411764707</v>
      </c>
      <c r="P22" s="51"/>
    </row>
    <row r="23" spans="1:16" ht="15" thickBot="1" x14ac:dyDescent="0.4">
      <c r="A23" s="41" t="s">
        <v>118</v>
      </c>
      <c r="B23" s="42" t="s">
        <v>97</v>
      </c>
      <c r="C23" s="43">
        <v>0</v>
      </c>
      <c r="D23" s="43">
        <v>100</v>
      </c>
      <c r="E23" s="44">
        <v>21.247479999999999</v>
      </c>
      <c r="F23" s="45">
        <v>414971</v>
      </c>
      <c r="G23" s="43">
        <v>2080661</v>
      </c>
      <c r="H23" s="46">
        <v>17513474</v>
      </c>
      <c r="I23" s="47">
        <v>0.19939999999999999</v>
      </c>
      <c r="J23" s="43">
        <v>2.3689999999999999E-2</v>
      </c>
      <c r="K23" s="48">
        <v>0.1188</v>
      </c>
      <c r="L23" s="43">
        <v>27893</v>
      </c>
      <c r="M23" s="49">
        <v>28.69</v>
      </c>
      <c r="N23" s="50">
        <f t="shared" ref="N23:O24" si="5">J23/J$25</f>
        <v>2.3689999999999998</v>
      </c>
      <c r="O23" s="50">
        <f t="shared" si="5"/>
        <v>15.882352941176471</v>
      </c>
      <c r="P23" s="51"/>
    </row>
    <row r="24" spans="1:16" ht="15" thickBot="1" x14ac:dyDescent="0.4">
      <c r="A24" s="41" t="s">
        <v>119</v>
      </c>
      <c r="B24" s="42" t="s">
        <v>97</v>
      </c>
      <c r="C24" s="43">
        <v>0</v>
      </c>
      <c r="D24" s="43">
        <v>100</v>
      </c>
      <c r="E24" s="44">
        <v>20.656642000000002</v>
      </c>
      <c r="F24" s="45">
        <v>396011</v>
      </c>
      <c r="G24" s="43">
        <v>2143990</v>
      </c>
      <c r="H24" s="46">
        <v>17006383</v>
      </c>
      <c r="I24" s="47">
        <v>0.1847</v>
      </c>
      <c r="J24" s="43">
        <v>2.3290000000000002E-2</v>
      </c>
      <c r="K24" s="48">
        <v>0.12606999999999999</v>
      </c>
      <c r="L24" s="43">
        <v>27679</v>
      </c>
      <c r="M24" s="49">
        <v>26.81</v>
      </c>
      <c r="N24" s="50">
        <f t="shared" si="5"/>
        <v>2.3290000000000002</v>
      </c>
      <c r="O24" s="50">
        <f t="shared" si="5"/>
        <v>16.854278074866308</v>
      </c>
      <c r="P24" s="51"/>
    </row>
    <row r="25" spans="1:16" ht="15" thickBot="1" x14ac:dyDescent="0.4">
      <c r="A25" s="52" t="s">
        <v>120</v>
      </c>
      <c r="B25" s="53" t="s">
        <v>13</v>
      </c>
      <c r="C25" s="54">
        <v>0</v>
      </c>
      <c r="D25" s="54">
        <v>100</v>
      </c>
      <c r="E25" s="55">
        <v>19.699501000000001</v>
      </c>
      <c r="F25" s="56">
        <v>183688</v>
      </c>
      <c r="G25" s="54">
        <v>137371</v>
      </c>
      <c r="H25" s="57">
        <v>18360122</v>
      </c>
      <c r="I25" s="58">
        <v>1.3371999999999999</v>
      </c>
      <c r="J25" s="54">
        <v>0.01</v>
      </c>
      <c r="K25" s="59">
        <v>7.4799999999999997E-3</v>
      </c>
      <c r="L25" s="52"/>
      <c r="M25" s="60"/>
      <c r="N25" s="61"/>
      <c r="O25" s="62"/>
      <c r="P25" s="51"/>
    </row>
    <row r="26" spans="1:16" x14ac:dyDescent="0.35">
      <c r="F26" s="63"/>
      <c r="H26" s="64"/>
      <c r="M26" s="49"/>
      <c r="N26" s="61"/>
      <c r="O26" s="62"/>
      <c r="P26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A41A-CB2B-4F75-9BE9-E7CDDCBFB0FD}">
  <dimension ref="A1:B18"/>
  <sheetViews>
    <sheetView workbookViewId="0">
      <selection activeCell="I33" sqref="I33"/>
    </sheetView>
  </sheetViews>
  <sheetFormatPr defaultRowHeight="14.5" x14ac:dyDescent="0.35"/>
  <cols>
    <col min="1" max="1" width="24.453125" customWidth="1"/>
  </cols>
  <sheetData>
    <row r="1" spans="1:2" x14ac:dyDescent="0.35">
      <c r="A1" s="73" t="s">
        <v>457</v>
      </c>
      <c r="B1" s="1"/>
    </row>
    <row r="2" spans="1:2" x14ac:dyDescent="0.35">
      <c r="A2" s="120" t="s">
        <v>81</v>
      </c>
      <c r="B2" s="1" t="s">
        <v>150</v>
      </c>
    </row>
    <row r="3" spans="1:2" x14ac:dyDescent="0.35">
      <c r="A3" s="120" t="s">
        <v>82</v>
      </c>
      <c r="B3" s="1" t="s">
        <v>458</v>
      </c>
    </row>
    <row r="4" spans="1:2" x14ac:dyDescent="0.35">
      <c r="A4" s="120" t="s">
        <v>83</v>
      </c>
      <c r="B4" s="1" t="s">
        <v>459</v>
      </c>
    </row>
    <row r="5" spans="1:2" x14ac:dyDescent="0.35">
      <c r="A5" s="120" t="s">
        <v>84</v>
      </c>
      <c r="B5" s="1" t="s">
        <v>460</v>
      </c>
    </row>
    <row r="6" spans="1:2" x14ac:dyDescent="0.35">
      <c r="A6" s="120" t="s">
        <v>85</v>
      </c>
      <c r="B6" s="1" t="s">
        <v>461</v>
      </c>
    </row>
    <row r="7" spans="1:2" x14ac:dyDescent="0.35">
      <c r="A7" s="120" t="s">
        <v>86</v>
      </c>
      <c r="B7" s="1" t="s">
        <v>462</v>
      </c>
    </row>
    <row r="8" spans="1:2" x14ac:dyDescent="0.35">
      <c r="A8" s="120" t="s">
        <v>87</v>
      </c>
      <c r="B8" s="1" t="s">
        <v>463</v>
      </c>
    </row>
    <row r="9" spans="1:2" x14ac:dyDescent="0.35">
      <c r="A9" s="120" t="s">
        <v>88</v>
      </c>
      <c r="B9" s="1" t="s">
        <v>464</v>
      </c>
    </row>
    <row r="10" spans="1:2" x14ac:dyDescent="0.35">
      <c r="A10" s="120" t="s">
        <v>89</v>
      </c>
      <c r="B10" s="1" t="s">
        <v>465</v>
      </c>
    </row>
    <row r="11" spans="1:2" x14ac:dyDescent="0.35">
      <c r="A11" s="120" t="s">
        <v>90</v>
      </c>
      <c r="B11" s="1" t="s">
        <v>466</v>
      </c>
    </row>
    <row r="12" spans="1:2" x14ac:dyDescent="0.35">
      <c r="A12" s="120" t="s">
        <v>91</v>
      </c>
      <c r="B12" s="1" t="s">
        <v>467</v>
      </c>
    </row>
    <row r="13" spans="1:2" x14ac:dyDescent="0.35">
      <c r="A13" s="120" t="s">
        <v>92</v>
      </c>
      <c r="B13" s="1" t="s">
        <v>157</v>
      </c>
    </row>
    <row r="14" spans="1:2" x14ac:dyDescent="0.35">
      <c r="A14" s="121" t="s">
        <v>93</v>
      </c>
      <c r="B14" s="1" t="s">
        <v>158</v>
      </c>
    </row>
    <row r="15" spans="1:2" x14ac:dyDescent="0.35">
      <c r="A15" s="120" t="s">
        <v>94</v>
      </c>
      <c r="B15" s="1" t="s">
        <v>468</v>
      </c>
    </row>
    <row r="16" spans="1:2" x14ac:dyDescent="0.35">
      <c r="A16" s="120" t="s">
        <v>95</v>
      </c>
      <c r="B16" s="1" t="s">
        <v>469</v>
      </c>
    </row>
    <row r="17" spans="1:2" x14ac:dyDescent="0.35">
      <c r="B17" s="1"/>
    </row>
    <row r="18" spans="1:2" x14ac:dyDescent="0.35">
      <c r="A18" s="122" t="s">
        <v>470</v>
      </c>
      <c r="B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7958-56E2-42D7-B8F2-8037614E672E}">
  <dimension ref="A1:I21"/>
  <sheetViews>
    <sheetView workbookViewId="0">
      <selection activeCell="F22" sqref="F22"/>
    </sheetView>
  </sheetViews>
  <sheetFormatPr defaultRowHeight="14.5" x14ac:dyDescent="0.35"/>
  <cols>
    <col min="1" max="1" width="37.6328125" customWidth="1"/>
    <col min="6" max="6" width="11.7265625" customWidth="1"/>
  </cols>
  <sheetData>
    <row r="1" spans="1:9" ht="39.5" thickBot="1" x14ac:dyDescent="0.4">
      <c r="A1" s="76" t="s">
        <v>81</v>
      </c>
      <c r="B1" s="76" t="s">
        <v>121</v>
      </c>
      <c r="C1" s="77" t="s">
        <v>122</v>
      </c>
      <c r="D1" s="76" t="s">
        <v>123</v>
      </c>
      <c r="E1" s="77" t="s">
        <v>124</v>
      </c>
      <c r="F1" s="76" t="s">
        <v>125</v>
      </c>
      <c r="G1" s="76" t="s">
        <v>126</v>
      </c>
      <c r="H1" s="76" t="s">
        <v>127</v>
      </c>
      <c r="I1" s="75" t="s">
        <v>128</v>
      </c>
    </row>
    <row r="2" spans="1:9" ht="25.5" thickBot="1" x14ac:dyDescent="0.4">
      <c r="A2" s="70" t="s">
        <v>129</v>
      </c>
      <c r="B2" s="67">
        <v>2.5000000000000001E-4</v>
      </c>
      <c r="C2" s="68">
        <v>8.3434799999999996</v>
      </c>
      <c r="D2" s="67">
        <v>7262674</v>
      </c>
      <c r="E2" s="68">
        <v>154641</v>
      </c>
      <c r="F2" s="67">
        <v>4.2584999999999997</v>
      </c>
      <c r="G2" s="67">
        <v>9349</v>
      </c>
      <c r="H2" s="69">
        <v>0.16750000000000001</v>
      </c>
      <c r="I2">
        <v>66.957547169999998</v>
      </c>
    </row>
    <row r="3" spans="1:9" ht="25.5" thickBot="1" x14ac:dyDescent="0.4">
      <c r="A3" s="70" t="s">
        <v>130</v>
      </c>
      <c r="B3" s="67">
        <v>2.5000000000000001E-3</v>
      </c>
      <c r="C3" s="68">
        <v>9.9605599999999992</v>
      </c>
      <c r="D3" s="67">
        <v>8596493</v>
      </c>
      <c r="E3" s="68">
        <v>67776</v>
      </c>
      <c r="F3" s="67">
        <v>1.5768</v>
      </c>
      <c r="G3" s="67">
        <v>7271</v>
      </c>
      <c r="H3" s="69">
        <v>0.1258</v>
      </c>
      <c r="I3">
        <v>47.351351350000002</v>
      </c>
    </row>
    <row r="4" spans="1:9" ht="15" thickBot="1" x14ac:dyDescent="0.4">
      <c r="A4" s="70" t="s">
        <v>131</v>
      </c>
      <c r="B4" s="67">
        <v>2.5000000000000001E-2</v>
      </c>
      <c r="C4" s="68">
        <v>11.643649999999999</v>
      </c>
      <c r="D4" s="67">
        <v>9449310</v>
      </c>
      <c r="E4" s="68">
        <v>501427</v>
      </c>
      <c r="F4" s="67">
        <v>10.613</v>
      </c>
      <c r="G4" s="67">
        <v>10831</v>
      </c>
      <c r="H4" s="69">
        <v>0.1303</v>
      </c>
      <c r="I4">
        <v>66.083437110000006</v>
      </c>
    </row>
    <row r="5" spans="1:9" ht="15" thickBot="1" x14ac:dyDescent="0.4">
      <c r="A5" s="71" t="s">
        <v>132</v>
      </c>
      <c r="B5" s="67">
        <v>0.25</v>
      </c>
      <c r="C5" s="68">
        <v>12.30078</v>
      </c>
      <c r="D5" s="67">
        <v>8159585</v>
      </c>
      <c r="E5" s="68">
        <v>2614330</v>
      </c>
      <c r="F5" s="67">
        <v>64.08</v>
      </c>
      <c r="G5" s="67">
        <v>3829</v>
      </c>
      <c r="H5" s="69">
        <v>7.5600000000000001E-2</v>
      </c>
      <c r="I5">
        <v>60.118209960000002</v>
      </c>
    </row>
    <row r="6" spans="1:9" ht="15" thickBot="1" x14ac:dyDescent="0.4">
      <c r="A6" s="71" t="s">
        <v>133</v>
      </c>
      <c r="B6" s="67">
        <v>2.5</v>
      </c>
      <c r="C6" s="68">
        <v>19.567820000000001</v>
      </c>
      <c r="D6" s="67">
        <v>11272855</v>
      </c>
      <c r="E6" s="68">
        <v>5042781</v>
      </c>
      <c r="F6" s="67">
        <v>89.467699999999994</v>
      </c>
      <c r="G6" s="67">
        <v>1</v>
      </c>
      <c r="H6" s="69">
        <v>0</v>
      </c>
      <c r="I6">
        <v>11.103517180000001</v>
      </c>
    </row>
    <row r="7" spans="1:9" ht="15" thickBot="1" x14ac:dyDescent="0.4">
      <c r="A7" s="71" t="s">
        <v>134</v>
      </c>
      <c r="B7" s="67">
        <v>2.5000000000000001E-4</v>
      </c>
      <c r="C7" s="68">
        <v>9.9378399999999996</v>
      </c>
      <c r="D7" s="67">
        <v>9276532</v>
      </c>
      <c r="E7" s="68">
        <v>116730</v>
      </c>
      <c r="F7" s="67">
        <v>2.5167000000000002</v>
      </c>
      <c r="G7" s="67">
        <v>2330</v>
      </c>
      <c r="H7" s="69">
        <v>4.6300000000000001E-2</v>
      </c>
      <c r="I7">
        <v>21.96073298</v>
      </c>
    </row>
    <row r="8" spans="1:9" ht="15" thickBot="1" x14ac:dyDescent="0.4">
      <c r="A8" s="71" t="s">
        <v>135</v>
      </c>
      <c r="B8" s="67">
        <v>2.5000000000000001E-3</v>
      </c>
      <c r="C8" s="68">
        <v>16.229510000000001</v>
      </c>
      <c r="D8" s="67">
        <v>15559612</v>
      </c>
      <c r="E8" s="68">
        <v>83097</v>
      </c>
      <c r="F8" s="67">
        <v>1.0681</v>
      </c>
      <c r="G8" s="67">
        <v>661</v>
      </c>
      <c r="H8" s="69">
        <v>1.41E-2</v>
      </c>
      <c r="I8">
        <v>15.98952096</v>
      </c>
    </row>
    <row r="9" spans="1:9" ht="15" thickBot="1" x14ac:dyDescent="0.4">
      <c r="A9" s="71" t="s">
        <v>136</v>
      </c>
      <c r="B9" s="67">
        <v>2.5000000000000001E-2</v>
      </c>
      <c r="C9" s="68">
        <v>10.76985</v>
      </c>
      <c r="D9" s="67">
        <v>9590942</v>
      </c>
      <c r="E9" s="68">
        <v>421392</v>
      </c>
      <c r="F9" s="67">
        <v>8.7873000000000001</v>
      </c>
      <c r="G9" s="67">
        <v>1394</v>
      </c>
      <c r="H9" s="69">
        <v>2.5100000000000001E-2</v>
      </c>
      <c r="I9">
        <v>32.082146770000001</v>
      </c>
    </row>
    <row r="10" spans="1:9" ht="15" thickBot="1" x14ac:dyDescent="0.4">
      <c r="A10" s="71" t="s">
        <v>137</v>
      </c>
      <c r="B10" s="67">
        <v>0.25</v>
      </c>
      <c r="C10" s="68">
        <v>18.378229999999999</v>
      </c>
      <c r="D10" s="67">
        <v>15602483</v>
      </c>
      <c r="E10" s="68">
        <v>2521467</v>
      </c>
      <c r="F10" s="67">
        <v>32.321399999999997</v>
      </c>
      <c r="G10" s="67">
        <v>2701</v>
      </c>
      <c r="H10" s="69">
        <v>4.1500000000000002E-2</v>
      </c>
      <c r="I10">
        <v>33.587654579999999</v>
      </c>
    </row>
    <row r="11" spans="1:9" ht="15" thickBot="1" x14ac:dyDescent="0.4">
      <c r="A11" s="71" t="s">
        <v>138</v>
      </c>
      <c r="B11" s="67">
        <v>2.5</v>
      </c>
      <c r="C11" s="68">
        <v>18.529160000000001</v>
      </c>
      <c r="D11" s="67">
        <v>10760187</v>
      </c>
      <c r="E11" s="68">
        <v>7683889</v>
      </c>
      <c r="F11" s="67">
        <v>142.82069999999999</v>
      </c>
      <c r="G11" s="67">
        <v>113</v>
      </c>
      <c r="H11" s="69">
        <v>1.4E-3</v>
      </c>
      <c r="I11">
        <v>21.793041890000001</v>
      </c>
    </row>
    <row r="12" spans="1:9" ht="15" thickBot="1" x14ac:dyDescent="0.4">
      <c r="A12" s="66" t="s">
        <v>139</v>
      </c>
      <c r="B12" s="67">
        <v>2.5000000000000001E-4</v>
      </c>
      <c r="C12" s="72">
        <v>1314577</v>
      </c>
      <c r="D12" s="67">
        <v>1106696</v>
      </c>
      <c r="E12" s="68">
        <v>352</v>
      </c>
      <c r="F12" s="67">
        <v>6.3600000000000004E-2</v>
      </c>
      <c r="G12" s="41"/>
      <c r="H12" s="41"/>
    </row>
    <row r="13" spans="1:9" ht="15" thickBot="1" x14ac:dyDescent="0.4">
      <c r="A13" s="41" t="s">
        <v>140</v>
      </c>
      <c r="B13" s="67">
        <v>2.5000000000000001E-3</v>
      </c>
      <c r="C13" s="72">
        <v>1113661</v>
      </c>
      <c r="D13" s="67">
        <v>941611</v>
      </c>
      <c r="E13" s="68">
        <v>157</v>
      </c>
      <c r="F13" s="67">
        <v>3.3300000000000003E-2</v>
      </c>
      <c r="G13" s="41"/>
      <c r="H13" s="41"/>
    </row>
    <row r="14" spans="1:9" ht="15" thickBot="1" x14ac:dyDescent="0.4">
      <c r="A14" s="66" t="s">
        <v>141</v>
      </c>
      <c r="B14" s="67">
        <v>2.5000000000000001E-2</v>
      </c>
      <c r="C14" s="72">
        <v>2231601</v>
      </c>
      <c r="D14" s="67">
        <v>1893563</v>
      </c>
      <c r="E14" s="68">
        <v>1521</v>
      </c>
      <c r="F14" s="67">
        <v>0.16059999999999999</v>
      </c>
      <c r="G14" s="41"/>
      <c r="H14" s="41"/>
    </row>
    <row r="15" spans="1:9" ht="15" thickBot="1" x14ac:dyDescent="0.4">
      <c r="A15" s="41" t="s">
        <v>142</v>
      </c>
      <c r="B15" s="67">
        <v>0.25</v>
      </c>
      <c r="C15" s="72">
        <v>746115</v>
      </c>
      <c r="D15" s="67">
        <v>627798</v>
      </c>
      <c r="E15" s="68">
        <v>3346</v>
      </c>
      <c r="F15" s="67">
        <v>1.0659000000000001</v>
      </c>
      <c r="G15" s="41"/>
      <c r="H15" s="41"/>
    </row>
    <row r="16" spans="1:9" ht="15" thickBot="1" x14ac:dyDescent="0.4">
      <c r="A16" s="41" t="s">
        <v>143</v>
      </c>
      <c r="B16" s="67">
        <v>2.5</v>
      </c>
      <c r="C16" s="72">
        <v>721868</v>
      </c>
      <c r="D16" s="67">
        <v>585261</v>
      </c>
      <c r="E16" s="68">
        <v>23579</v>
      </c>
      <c r="F16" s="67">
        <v>8.0576000000000008</v>
      </c>
      <c r="G16" s="41"/>
      <c r="H16" s="41"/>
    </row>
    <row r="17" spans="1:8" ht="15" thickBot="1" x14ac:dyDescent="0.4">
      <c r="A17" s="41" t="s">
        <v>144</v>
      </c>
      <c r="B17" s="67">
        <v>2.5000000000000001E-4</v>
      </c>
      <c r="C17" s="72">
        <v>690079</v>
      </c>
      <c r="D17" s="67">
        <v>579523</v>
      </c>
      <c r="E17" s="68">
        <v>332</v>
      </c>
      <c r="F17" s="67">
        <v>0.11459999999999999</v>
      </c>
      <c r="G17" s="41"/>
      <c r="H17" s="41"/>
    </row>
    <row r="18" spans="1:8" ht="15" thickBot="1" x14ac:dyDescent="0.4">
      <c r="A18" s="41" t="s">
        <v>145</v>
      </c>
      <c r="B18" s="67">
        <v>2.5000000000000001E-3</v>
      </c>
      <c r="C18" s="72">
        <v>578835</v>
      </c>
      <c r="D18" s="67">
        <v>485011</v>
      </c>
      <c r="E18" s="68">
        <v>162</v>
      </c>
      <c r="F18" s="67">
        <v>6.6799999999999998E-2</v>
      </c>
      <c r="G18" s="41"/>
      <c r="H18" s="41"/>
    </row>
    <row r="19" spans="1:8" ht="15" thickBot="1" x14ac:dyDescent="0.4">
      <c r="A19" s="41" t="s">
        <v>146</v>
      </c>
      <c r="B19" s="67">
        <v>2.5000000000000001E-2</v>
      </c>
      <c r="C19" s="72">
        <v>686531</v>
      </c>
      <c r="D19" s="67">
        <v>576184</v>
      </c>
      <c r="E19" s="68">
        <v>789</v>
      </c>
      <c r="F19" s="67">
        <v>0.27389999999999998</v>
      </c>
      <c r="G19" s="41"/>
      <c r="H19" s="41"/>
    </row>
    <row r="20" spans="1:8" ht="15" thickBot="1" x14ac:dyDescent="0.4">
      <c r="A20" s="41" t="s">
        <v>147</v>
      </c>
      <c r="B20" s="67">
        <v>0.25</v>
      </c>
      <c r="C20" s="72">
        <v>944169</v>
      </c>
      <c r="D20" s="67">
        <v>795184</v>
      </c>
      <c r="E20" s="68">
        <v>3826</v>
      </c>
      <c r="F20" s="67">
        <v>0.96230000000000004</v>
      </c>
      <c r="G20" s="41"/>
      <c r="H20" s="41"/>
    </row>
    <row r="21" spans="1:8" ht="15" thickBot="1" x14ac:dyDescent="0.4">
      <c r="A21" s="41" t="s">
        <v>148</v>
      </c>
      <c r="B21" s="67">
        <v>2.5</v>
      </c>
      <c r="C21" s="72">
        <v>885090</v>
      </c>
      <c r="D21" s="67">
        <v>720465</v>
      </c>
      <c r="E21" s="68">
        <v>23608</v>
      </c>
      <c r="F21" s="67">
        <v>6.5534999999999997</v>
      </c>
      <c r="G21" s="41"/>
      <c r="H21" s="4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93933-1113-485B-A984-6490BFA29421}">
  <dimension ref="A1:I11"/>
  <sheetViews>
    <sheetView workbookViewId="0">
      <selection activeCell="E30" sqref="E30"/>
    </sheetView>
  </sheetViews>
  <sheetFormatPr defaultRowHeight="14.5" x14ac:dyDescent="0.35"/>
  <cols>
    <col min="1" max="1" width="33.81640625" customWidth="1"/>
  </cols>
  <sheetData>
    <row r="1" spans="1:9" x14ac:dyDescent="0.35">
      <c r="A1" s="73" t="s">
        <v>149</v>
      </c>
      <c r="B1" s="1"/>
      <c r="C1" s="1"/>
      <c r="D1" s="1"/>
      <c r="E1" s="1"/>
      <c r="F1" s="1"/>
      <c r="G1" s="1"/>
      <c r="H1" s="1"/>
      <c r="I1" s="1"/>
    </row>
    <row r="2" spans="1:9" x14ac:dyDescent="0.35">
      <c r="A2" s="74" t="s">
        <v>81</v>
      </c>
      <c r="B2" s="1" t="s">
        <v>150</v>
      </c>
      <c r="C2" s="1"/>
      <c r="D2" s="1"/>
      <c r="E2" s="1"/>
      <c r="F2" s="1"/>
      <c r="G2" s="1"/>
      <c r="H2" s="1"/>
      <c r="I2" s="1"/>
    </row>
    <row r="3" spans="1:9" x14ac:dyDescent="0.35">
      <c r="A3" s="74" t="s">
        <v>121</v>
      </c>
      <c r="B3" s="1" t="s">
        <v>151</v>
      </c>
      <c r="C3" s="1"/>
      <c r="D3" s="1"/>
      <c r="E3" s="1"/>
      <c r="F3" s="1"/>
      <c r="G3" s="1"/>
      <c r="H3" s="1"/>
      <c r="I3" s="1"/>
    </row>
    <row r="4" spans="1:9" x14ac:dyDescent="0.35">
      <c r="A4" s="74" t="s">
        <v>122</v>
      </c>
      <c r="B4" s="1" t="s">
        <v>152</v>
      </c>
      <c r="C4" s="1"/>
      <c r="D4" s="1"/>
      <c r="E4" s="1"/>
      <c r="F4" s="1"/>
      <c r="G4" s="1"/>
      <c r="H4" s="1"/>
      <c r="I4" s="1"/>
    </row>
    <row r="5" spans="1:9" x14ac:dyDescent="0.35">
      <c r="A5" s="74" t="s">
        <v>123</v>
      </c>
      <c r="B5" s="1" t="s">
        <v>153</v>
      </c>
      <c r="C5" s="1"/>
      <c r="D5" s="1"/>
      <c r="E5" s="1"/>
      <c r="F5" s="1"/>
      <c r="G5" s="1"/>
      <c r="H5" s="1"/>
      <c r="I5" s="1"/>
    </row>
    <row r="6" spans="1:9" x14ac:dyDescent="0.35">
      <c r="A6" s="74" t="s">
        <v>124</v>
      </c>
      <c r="B6" s="1" t="s">
        <v>154</v>
      </c>
      <c r="C6" s="1"/>
      <c r="D6" s="1"/>
      <c r="E6" s="1"/>
      <c r="F6" s="1"/>
      <c r="G6" s="1"/>
      <c r="H6" s="1"/>
      <c r="I6" s="1"/>
    </row>
    <row r="7" spans="1:9" x14ac:dyDescent="0.35">
      <c r="A7" s="74" t="s">
        <v>125</v>
      </c>
      <c r="B7" s="1" t="s">
        <v>155</v>
      </c>
      <c r="C7" s="1"/>
      <c r="D7" s="1"/>
      <c r="E7" s="1"/>
      <c r="F7" s="1"/>
      <c r="G7" s="1"/>
      <c r="H7" s="1"/>
      <c r="I7" s="1"/>
    </row>
    <row r="8" spans="1:9" x14ac:dyDescent="0.35">
      <c r="A8" s="74" t="s">
        <v>156</v>
      </c>
      <c r="B8" s="1" t="s">
        <v>157</v>
      </c>
      <c r="C8" s="1"/>
      <c r="D8" s="1"/>
      <c r="E8" s="1"/>
      <c r="F8" s="1"/>
      <c r="G8" s="1"/>
      <c r="H8" s="1"/>
      <c r="I8" s="1"/>
    </row>
    <row r="9" spans="1:9" x14ac:dyDescent="0.35">
      <c r="A9" s="74" t="s">
        <v>127</v>
      </c>
      <c r="B9" s="1" t="s">
        <v>158</v>
      </c>
      <c r="C9" s="1"/>
      <c r="D9" s="1"/>
      <c r="E9" s="1"/>
      <c r="F9" s="1"/>
      <c r="G9" s="1"/>
      <c r="H9" s="1"/>
      <c r="I9" s="1"/>
    </row>
    <row r="10" spans="1:9" x14ac:dyDescent="0.35">
      <c r="A10" s="75" t="s">
        <v>128</v>
      </c>
      <c r="B10" s="1" t="s">
        <v>159</v>
      </c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6021-BF75-4531-A846-BF97CF9A5E24}">
  <dimension ref="A1:O148"/>
  <sheetViews>
    <sheetView tabSelected="1" topLeftCell="A129" workbookViewId="0">
      <selection activeCell="C148" sqref="C148"/>
    </sheetView>
  </sheetViews>
  <sheetFormatPr defaultRowHeight="14.5" x14ac:dyDescent="0.35"/>
  <cols>
    <col min="1" max="1" width="38.1796875" customWidth="1"/>
    <col min="3" max="3" width="12.1796875" customWidth="1"/>
    <col min="10" max="10" width="13.26953125" customWidth="1"/>
    <col min="12" max="12" width="11.90625" customWidth="1"/>
  </cols>
  <sheetData>
    <row r="1" spans="1:15" ht="39.5" x14ac:dyDescent="0.35">
      <c r="A1" s="65" t="s">
        <v>79</v>
      </c>
      <c r="B1" s="78" t="s">
        <v>14</v>
      </c>
      <c r="C1" s="78" t="s">
        <v>0</v>
      </c>
      <c r="D1" s="78" t="s">
        <v>3</v>
      </c>
      <c r="E1" s="78" t="s">
        <v>1</v>
      </c>
      <c r="F1" s="78" t="s">
        <v>46</v>
      </c>
      <c r="G1" s="78" t="s">
        <v>5</v>
      </c>
      <c r="H1" s="78" t="s">
        <v>7</v>
      </c>
      <c r="I1" s="78" t="s">
        <v>6</v>
      </c>
      <c r="J1" s="78" t="s">
        <v>160</v>
      </c>
      <c r="K1" s="78" t="s">
        <v>161</v>
      </c>
      <c r="L1" s="79" t="s">
        <v>162</v>
      </c>
      <c r="M1" s="78" t="s">
        <v>163</v>
      </c>
      <c r="N1" s="78" t="s">
        <v>164</v>
      </c>
      <c r="O1" s="78" t="s">
        <v>165</v>
      </c>
    </row>
    <row r="2" spans="1:15" x14ac:dyDescent="0.35">
      <c r="A2" s="80" t="s">
        <v>166</v>
      </c>
      <c r="B2" t="s">
        <v>21</v>
      </c>
      <c r="C2" t="s">
        <v>15</v>
      </c>
      <c r="D2" t="s">
        <v>34</v>
      </c>
      <c r="E2" t="s">
        <v>13</v>
      </c>
      <c r="F2" t="s">
        <v>12</v>
      </c>
      <c r="G2" t="s">
        <v>22</v>
      </c>
      <c r="H2" t="s">
        <v>2</v>
      </c>
      <c r="I2" t="s">
        <v>9</v>
      </c>
      <c r="J2" s="81">
        <v>2730871774</v>
      </c>
      <c r="K2" s="81">
        <v>99</v>
      </c>
      <c r="L2" s="82">
        <v>7.6E-3</v>
      </c>
      <c r="M2" s="81">
        <v>2129604</v>
      </c>
      <c r="N2" s="81">
        <v>208278</v>
      </c>
      <c r="O2" s="81">
        <v>9.7799999999999998E-2</v>
      </c>
    </row>
    <row r="3" spans="1:15" x14ac:dyDescent="0.35">
      <c r="A3" s="80" t="s">
        <v>166</v>
      </c>
      <c r="B3" t="s">
        <v>21</v>
      </c>
      <c r="C3" t="s">
        <v>16</v>
      </c>
      <c r="D3" t="s">
        <v>34</v>
      </c>
      <c r="E3" t="s">
        <v>13</v>
      </c>
      <c r="F3" t="s">
        <v>11</v>
      </c>
      <c r="G3" t="s">
        <v>22</v>
      </c>
      <c r="H3" t="s">
        <v>2</v>
      </c>
      <c r="I3" t="s">
        <v>9</v>
      </c>
      <c r="J3" s="81">
        <v>2730871774</v>
      </c>
      <c r="K3" s="81">
        <v>99</v>
      </c>
      <c r="L3" s="82">
        <v>7.0000000000000001E-3</v>
      </c>
      <c r="M3" s="81">
        <v>1914260</v>
      </c>
      <c r="N3" s="81">
        <v>194138</v>
      </c>
      <c r="O3" s="81">
        <v>0.1014</v>
      </c>
    </row>
    <row r="4" spans="1:15" x14ac:dyDescent="0.35">
      <c r="A4" s="80" t="s">
        <v>166</v>
      </c>
      <c r="B4" t="s">
        <v>21</v>
      </c>
      <c r="C4" t="s">
        <v>17</v>
      </c>
      <c r="D4" t="s">
        <v>34</v>
      </c>
      <c r="E4" t="s">
        <v>13</v>
      </c>
      <c r="F4" t="s">
        <v>12</v>
      </c>
      <c r="G4" t="s">
        <v>23</v>
      </c>
      <c r="H4" t="s">
        <v>2</v>
      </c>
      <c r="I4" t="s">
        <v>9</v>
      </c>
      <c r="J4" s="81">
        <v>2730871774</v>
      </c>
      <c r="K4" s="81">
        <v>99</v>
      </c>
      <c r="L4" s="82">
        <v>7.4999999999999997E-3</v>
      </c>
      <c r="M4" s="81">
        <v>1753120</v>
      </c>
      <c r="N4" s="81">
        <v>206521</v>
      </c>
      <c r="O4" s="81">
        <v>0.1178</v>
      </c>
    </row>
    <row r="5" spans="1:15" x14ac:dyDescent="0.35">
      <c r="A5" s="80" t="s">
        <v>166</v>
      </c>
      <c r="B5" t="s">
        <v>21</v>
      </c>
      <c r="C5" t="s">
        <v>18</v>
      </c>
      <c r="D5" t="s">
        <v>34</v>
      </c>
      <c r="E5" t="s">
        <v>13</v>
      </c>
      <c r="F5" t="s">
        <v>11</v>
      </c>
      <c r="G5" t="s">
        <v>23</v>
      </c>
      <c r="H5" t="s">
        <v>2</v>
      </c>
      <c r="I5" t="s">
        <v>9</v>
      </c>
      <c r="J5" s="81">
        <v>2730871774</v>
      </c>
      <c r="K5" s="81">
        <v>99</v>
      </c>
      <c r="L5" s="82">
        <v>7.1000000000000004E-3</v>
      </c>
      <c r="M5" s="81">
        <v>1610641</v>
      </c>
      <c r="N5" s="81">
        <v>196653</v>
      </c>
      <c r="O5" s="81">
        <v>0.1221</v>
      </c>
    </row>
    <row r="6" spans="1:15" x14ac:dyDescent="0.35">
      <c r="A6" s="80" t="s">
        <v>166</v>
      </c>
      <c r="B6" t="s">
        <v>21</v>
      </c>
      <c r="C6" t="s">
        <v>19</v>
      </c>
      <c r="D6" t="s">
        <v>34</v>
      </c>
      <c r="E6" t="s">
        <v>13</v>
      </c>
      <c r="F6" t="s">
        <v>12</v>
      </c>
      <c r="G6" t="s">
        <v>24</v>
      </c>
      <c r="H6" t="s">
        <v>2</v>
      </c>
      <c r="I6" t="s">
        <v>9</v>
      </c>
      <c r="J6" s="81">
        <v>2730871774</v>
      </c>
      <c r="K6" s="81">
        <v>99</v>
      </c>
      <c r="L6" s="82">
        <v>1.35E-2</v>
      </c>
      <c r="M6" s="81">
        <v>2157925</v>
      </c>
      <c r="N6" s="81">
        <v>371756</v>
      </c>
      <c r="O6" s="81">
        <v>0.17230000000000001</v>
      </c>
    </row>
    <row r="7" spans="1:15" x14ac:dyDescent="0.35">
      <c r="A7" s="80" t="s">
        <v>166</v>
      </c>
      <c r="B7" t="s">
        <v>21</v>
      </c>
      <c r="C7" t="s">
        <v>20</v>
      </c>
      <c r="D7" t="s">
        <v>34</v>
      </c>
      <c r="E7" t="s">
        <v>13</v>
      </c>
      <c r="F7" t="s">
        <v>11</v>
      </c>
      <c r="G7" t="s">
        <v>24</v>
      </c>
      <c r="H7" t="s">
        <v>2</v>
      </c>
      <c r="I7" t="s">
        <v>9</v>
      </c>
      <c r="J7" s="81">
        <v>2730871774</v>
      </c>
      <c r="K7" s="81">
        <v>99</v>
      </c>
      <c r="L7" s="82">
        <v>1.72E-2</v>
      </c>
      <c r="M7" s="81">
        <v>2468589</v>
      </c>
      <c r="N7" s="81">
        <v>473822</v>
      </c>
      <c r="O7" s="81">
        <v>0.19189999999999999</v>
      </c>
    </row>
    <row r="8" spans="1:15" x14ac:dyDescent="0.35">
      <c r="A8" s="83" t="s">
        <v>167</v>
      </c>
      <c r="B8" s="84" t="s">
        <v>168</v>
      </c>
      <c r="C8" s="84" t="s">
        <v>169</v>
      </c>
      <c r="D8" s="84" t="s">
        <v>170</v>
      </c>
      <c r="E8" s="84" t="s">
        <v>13</v>
      </c>
      <c r="F8" s="84" t="s">
        <v>171</v>
      </c>
      <c r="G8" s="84" t="s">
        <v>13</v>
      </c>
      <c r="H8" s="84" t="s">
        <v>9</v>
      </c>
      <c r="I8" s="84" t="s">
        <v>2</v>
      </c>
      <c r="J8" s="84"/>
      <c r="K8" s="84"/>
      <c r="L8" s="85"/>
      <c r="M8" s="84"/>
      <c r="N8" s="84"/>
      <c r="O8" s="84"/>
    </row>
    <row r="9" spans="1:15" x14ac:dyDescent="0.35">
      <c r="A9" s="83" t="s">
        <v>167</v>
      </c>
      <c r="B9" s="84" t="s">
        <v>168</v>
      </c>
      <c r="C9" s="84" t="s">
        <v>172</v>
      </c>
      <c r="D9" s="84" t="s">
        <v>170</v>
      </c>
      <c r="E9" s="84" t="s">
        <v>13</v>
      </c>
      <c r="F9" s="84" t="s">
        <v>173</v>
      </c>
      <c r="G9" s="84" t="s">
        <v>13</v>
      </c>
      <c r="H9" s="84" t="s">
        <v>9</v>
      </c>
      <c r="I9" s="84" t="s">
        <v>2</v>
      </c>
      <c r="J9" s="86">
        <v>143726002</v>
      </c>
      <c r="K9" s="86">
        <v>200</v>
      </c>
      <c r="L9" s="87">
        <v>0.13619999999999999</v>
      </c>
      <c r="M9" s="86">
        <v>91169193.5</v>
      </c>
      <c r="N9" s="86">
        <v>97845.5</v>
      </c>
      <c r="O9" s="86">
        <v>1.07E-3</v>
      </c>
    </row>
    <row r="10" spans="1:15" x14ac:dyDescent="0.35">
      <c r="A10" s="83" t="s">
        <v>167</v>
      </c>
      <c r="B10" s="84" t="s">
        <v>168</v>
      </c>
      <c r="C10" s="84" t="s">
        <v>174</v>
      </c>
      <c r="D10" s="84" t="s">
        <v>175</v>
      </c>
      <c r="E10" s="84" t="s">
        <v>13</v>
      </c>
      <c r="F10" s="84" t="s">
        <v>173</v>
      </c>
      <c r="G10" s="84" t="s">
        <v>13</v>
      </c>
      <c r="H10" s="84" t="s">
        <v>9</v>
      </c>
      <c r="I10" s="84" t="s">
        <v>2</v>
      </c>
      <c r="J10" s="86">
        <v>143726002</v>
      </c>
      <c r="K10" s="86">
        <v>200</v>
      </c>
      <c r="L10" s="87">
        <v>0.505</v>
      </c>
      <c r="M10" s="86">
        <v>49599164.5</v>
      </c>
      <c r="N10" s="86">
        <v>362919.5</v>
      </c>
      <c r="O10" s="86">
        <v>7.3200000000000001E-3</v>
      </c>
    </row>
    <row r="11" spans="1:15" x14ac:dyDescent="0.35">
      <c r="A11" s="83" t="s">
        <v>167</v>
      </c>
      <c r="B11" s="84" t="s">
        <v>168</v>
      </c>
      <c r="C11" s="84" t="s">
        <v>176</v>
      </c>
      <c r="D11" s="84" t="s">
        <v>175</v>
      </c>
      <c r="E11" s="84" t="s">
        <v>13</v>
      </c>
      <c r="F11" s="84" t="s">
        <v>171</v>
      </c>
      <c r="G11" s="84" t="s">
        <v>13</v>
      </c>
      <c r="H11" s="84" t="s">
        <v>9</v>
      </c>
      <c r="I11" s="84" t="s">
        <v>2</v>
      </c>
      <c r="J11" s="86">
        <v>143726002</v>
      </c>
      <c r="K11" s="86">
        <v>200</v>
      </c>
      <c r="L11" s="87">
        <v>0.31069999999999998</v>
      </c>
      <c r="M11" s="86">
        <v>43104316</v>
      </c>
      <c r="N11" s="86">
        <v>223267.5</v>
      </c>
      <c r="O11" s="86">
        <v>5.1799999999999997E-3</v>
      </c>
    </row>
    <row r="12" spans="1:15" x14ac:dyDescent="0.35">
      <c r="A12" s="80" t="s">
        <v>26</v>
      </c>
      <c r="B12" t="s">
        <v>25</v>
      </c>
      <c r="C12" t="s">
        <v>30</v>
      </c>
      <c r="D12" t="s">
        <v>29</v>
      </c>
      <c r="E12" t="s">
        <v>13</v>
      </c>
      <c r="F12" t="s">
        <v>27</v>
      </c>
      <c r="G12" t="s">
        <v>13</v>
      </c>
      <c r="H12" t="s">
        <v>8</v>
      </c>
      <c r="I12" t="s">
        <v>9</v>
      </c>
      <c r="J12" s="81">
        <v>2730871774</v>
      </c>
      <c r="K12" s="81">
        <v>50</v>
      </c>
      <c r="L12" s="82">
        <v>8.1299999999999997E-2</v>
      </c>
      <c r="M12" s="81">
        <v>24832456</v>
      </c>
      <c r="N12" s="81">
        <v>4440783</v>
      </c>
      <c r="O12" s="81">
        <v>0.17879999999999999</v>
      </c>
    </row>
    <row r="13" spans="1:15" x14ac:dyDescent="0.35">
      <c r="A13" s="80" t="s">
        <v>26</v>
      </c>
      <c r="B13" t="s">
        <v>25</v>
      </c>
      <c r="C13" t="s">
        <v>31</v>
      </c>
      <c r="D13" t="s">
        <v>29</v>
      </c>
      <c r="E13" t="s">
        <v>13</v>
      </c>
      <c r="F13" t="s">
        <v>28</v>
      </c>
      <c r="G13" t="s">
        <v>13</v>
      </c>
      <c r="H13" t="s">
        <v>8</v>
      </c>
      <c r="I13" t="s">
        <v>9</v>
      </c>
      <c r="J13" s="81">
        <v>2730871774</v>
      </c>
      <c r="K13" s="81">
        <v>50</v>
      </c>
      <c r="L13" s="82">
        <v>3.9899999999999998E-2</v>
      </c>
      <c r="M13" s="81">
        <v>31119475</v>
      </c>
      <c r="N13" s="81">
        <v>2176692</v>
      </c>
      <c r="O13" s="81">
        <v>6.9900000000000004E-2</v>
      </c>
    </row>
    <row r="14" spans="1:15" x14ac:dyDescent="0.35">
      <c r="A14" s="83" t="s">
        <v>177</v>
      </c>
      <c r="B14" s="84" t="s">
        <v>178</v>
      </c>
      <c r="C14" s="84" t="s">
        <v>179</v>
      </c>
      <c r="D14" s="84" t="s">
        <v>180</v>
      </c>
      <c r="E14" s="84" t="s">
        <v>13</v>
      </c>
      <c r="F14" s="84" t="s">
        <v>181</v>
      </c>
      <c r="G14" s="84" t="s">
        <v>13</v>
      </c>
      <c r="H14" s="84" t="s">
        <v>8</v>
      </c>
      <c r="I14" s="84" t="s">
        <v>9</v>
      </c>
      <c r="J14" s="86">
        <v>2730871774</v>
      </c>
      <c r="K14" s="86">
        <v>300</v>
      </c>
      <c r="L14" s="87">
        <v>5.1999999999999998E-2</v>
      </c>
      <c r="M14" s="86">
        <v>10434434</v>
      </c>
      <c r="N14" s="86">
        <v>473147</v>
      </c>
      <c r="O14" s="86">
        <v>4.53E-2</v>
      </c>
    </row>
    <row r="15" spans="1:15" x14ac:dyDescent="0.35">
      <c r="A15" s="80" t="s">
        <v>182</v>
      </c>
      <c r="B15" t="s">
        <v>183</v>
      </c>
      <c r="C15" t="s">
        <v>184</v>
      </c>
      <c r="D15" t="s">
        <v>185</v>
      </c>
      <c r="E15" t="s">
        <v>13</v>
      </c>
      <c r="F15" t="s">
        <v>186</v>
      </c>
      <c r="G15" t="s">
        <v>13</v>
      </c>
      <c r="H15" t="s">
        <v>8</v>
      </c>
      <c r="I15" t="s">
        <v>2</v>
      </c>
      <c r="J15" s="81">
        <v>143726002</v>
      </c>
      <c r="K15" s="81">
        <v>75</v>
      </c>
      <c r="L15" s="82">
        <v>0.15939999999999999</v>
      </c>
      <c r="M15" s="81">
        <v>29297182</v>
      </c>
      <c r="N15" s="81">
        <v>305452</v>
      </c>
      <c r="O15" s="81">
        <v>1.04E-2</v>
      </c>
    </row>
    <row r="16" spans="1:15" x14ac:dyDescent="0.35">
      <c r="A16" s="80" t="s">
        <v>182</v>
      </c>
      <c r="B16" t="s">
        <v>183</v>
      </c>
      <c r="C16" t="s">
        <v>187</v>
      </c>
      <c r="D16" t="s">
        <v>185</v>
      </c>
      <c r="E16" t="s">
        <v>13</v>
      </c>
      <c r="F16" t="s">
        <v>188</v>
      </c>
      <c r="G16" t="s">
        <v>13</v>
      </c>
      <c r="H16" t="s">
        <v>8</v>
      </c>
      <c r="I16" t="s">
        <v>2</v>
      </c>
      <c r="J16" s="81">
        <v>143726002</v>
      </c>
      <c r="K16" s="81">
        <v>75</v>
      </c>
      <c r="L16" s="82">
        <v>0.216</v>
      </c>
      <c r="M16" s="81">
        <v>40208950</v>
      </c>
      <c r="N16" s="81">
        <v>413894</v>
      </c>
      <c r="O16" s="81">
        <v>1.03E-2</v>
      </c>
    </row>
    <row r="17" spans="1:15" x14ac:dyDescent="0.35">
      <c r="A17" s="80" t="s">
        <v>182</v>
      </c>
      <c r="B17" t="s">
        <v>183</v>
      </c>
      <c r="C17" t="s">
        <v>189</v>
      </c>
      <c r="D17" t="s">
        <v>185</v>
      </c>
      <c r="E17" t="s">
        <v>13</v>
      </c>
      <c r="F17" t="s">
        <v>190</v>
      </c>
      <c r="G17" t="s">
        <v>13</v>
      </c>
      <c r="H17" t="s">
        <v>8</v>
      </c>
      <c r="I17" t="s">
        <v>2</v>
      </c>
      <c r="J17" s="81">
        <v>143726002</v>
      </c>
      <c r="K17" s="81">
        <v>75</v>
      </c>
      <c r="L17" s="82">
        <v>0.17460000000000001</v>
      </c>
      <c r="M17" s="81">
        <v>25480266</v>
      </c>
      <c r="N17" s="81">
        <v>334644</v>
      </c>
      <c r="O17" s="81">
        <v>1.3100000000000001E-2</v>
      </c>
    </row>
    <row r="18" spans="1:15" x14ac:dyDescent="0.35">
      <c r="A18" s="80" t="s">
        <v>182</v>
      </c>
      <c r="B18" t="s">
        <v>183</v>
      </c>
      <c r="C18" t="s">
        <v>191</v>
      </c>
      <c r="D18" t="s">
        <v>185</v>
      </c>
      <c r="E18" t="s">
        <v>13</v>
      </c>
      <c r="F18" t="s">
        <v>192</v>
      </c>
      <c r="G18" t="s">
        <v>13</v>
      </c>
      <c r="H18" t="s">
        <v>8</v>
      </c>
      <c r="I18" t="s">
        <v>2</v>
      </c>
      <c r="J18" s="81">
        <v>143726002</v>
      </c>
      <c r="K18" s="81">
        <v>75</v>
      </c>
      <c r="L18" s="82">
        <v>0.26129999999999998</v>
      </c>
      <c r="M18" s="81">
        <v>40413639</v>
      </c>
      <c r="N18" s="81">
        <v>500685</v>
      </c>
      <c r="O18" s="81">
        <v>1.24E-2</v>
      </c>
    </row>
    <row r="19" spans="1:15" x14ac:dyDescent="0.35">
      <c r="A19" s="80" t="s">
        <v>182</v>
      </c>
      <c r="B19" t="s">
        <v>183</v>
      </c>
      <c r="C19" t="s">
        <v>193</v>
      </c>
      <c r="D19" t="s">
        <v>185</v>
      </c>
      <c r="E19" t="s">
        <v>13</v>
      </c>
      <c r="F19" t="s">
        <v>194</v>
      </c>
      <c r="G19" t="s">
        <v>13</v>
      </c>
      <c r="H19" t="s">
        <v>8</v>
      </c>
      <c r="I19" t="s">
        <v>2</v>
      </c>
      <c r="J19" s="81">
        <v>143726002</v>
      </c>
      <c r="K19" s="81">
        <v>75</v>
      </c>
      <c r="L19" s="82">
        <v>0.3518</v>
      </c>
      <c r="M19" s="81">
        <v>39471720</v>
      </c>
      <c r="N19" s="81">
        <v>674077</v>
      </c>
      <c r="O19" s="81">
        <v>1.7100000000000001E-2</v>
      </c>
    </row>
    <row r="20" spans="1:15" x14ac:dyDescent="0.35">
      <c r="A20" s="80" t="s">
        <v>182</v>
      </c>
      <c r="B20" t="s">
        <v>183</v>
      </c>
      <c r="C20" t="s">
        <v>195</v>
      </c>
      <c r="D20" t="s">
        <v>185</v>
      </c>
      <c r="E20" t="s">
        <v>13</v>
      </c>
      <c r="F20" t="s">
        <v>196</v>
      </c>
      <c r="G20" t="s">
        <v>13</v>
      </c>
      <c r="H20" t="s">
        <v>8</v>
      </c>
      <c r="I20" t="s">
        <v>2</v>
      </c>
      <c r="J20" s="81">
        <v>143726002</v>
      </c>
      <c r="K20" s="81">
        <v>75</v>
      </c>
      <c r="L20" s="82">
        <v>0.30130000000000001</v>
      </c>
      <c r="M20" s="81">
        <v>37462568</v>
      </c>
      <c r="N20" s="81">
        <v>577444</v>
      </c>
      <c r="O20" s="81">
        <v>1.54E-2</v>
      </c>
    </row>
    <row r="21" spans="1:15" x14ac:dyDescent="0.35">
      <c r="A21" s="83" t="s">
        <v>197</v>
      </c>
      <c r="B21" s="84" t="s">
        <v>198</v>
      </c>
      <c r="C21" s="84" t="s">
        <v>199</v>
      </c>
      <c r="D21" s="84" t="s">
        <v>200</v>
      </c>
      <c r="E21" s="84" t="s">
        <v>13</v>
      </c>
      <c r="F21" s="84" t="s">
        <v>201</v>
      </c>
      <c r="G21" s="86">
        <v>1</v>
      </c>
      <c r="H21" s="84" t="s">
        <v>8</v>
      </c>
      <c r="I21" s="84" t="s">
        <v>2</v>
      </c>
      <c r="J21" s="86">
        <v>143726002</v>
      </c>
      <c r="K21" s="86">
        <v>40</v>
      </c>
      <c r="L21" s="87">
        <v>0.2397</v>
      </c>
      <c r="M21" s="86">
        <v>11401046</v>
      </c>
      <c r="N21" s="86">
        <v>861150</v>
      </c>
      <c r="O21" s="86">
        <v>7.5499999999999998E-2</v>
      </c>
    </row>
    <row r="22" spans="1:15" x14ac:dyDescent="0.35">
      <c r="A22" s="83" t="s">
        <v>197</v>
      </c>
      <c r="B22" s="84" t="s">
        <v>198</v>
      </c>
      <c r="C22" s="84" t="s">
        <v>202</v>
      </c>
      <c r="D22" s="84" t="s">
        <v>200</v>
      </c>
      <c r="E22" s="84" t="s">
        <v>13</v>
      </c>
      <c r="F22" s="84" t="s">
        <v>203</v>
      </c>
      <c r="G22" s="86">
        <v>1</v>
      </c>
      <c r="H22" s="84" t="s">
        <v>8</v>
      </c>
      <c r="I22" s="84" t="s">
        <v>2</v>
      </c>
      <c r="J22" s="86">
        <v>143726002</v>
      </c>
      <c r="K22" s="86">
        <v>40</v>
      </c>
      <c r="L22" s="87">
        <v>4.7500000000000001E-2</v>
      </c>
      <c r="M22" s="86">
        <v>2882369</v>
      </c>
      <c r="N22" s="86">
        <v>170753</v>
      </c>
      <c r="O22" s="86">
        <v>5.9200000000000003E-2</v>
      </c>
    </row>
    <row r="23" spans="1:15" x14ac:dyDescent="0.35">
      <c r="A23" s="83" t="s">
        <v>197</v>
      </c>
      <c r="B23" s="84" t="s">
        <v>198</v>
      </c>
      <c r="C23" s="84" t="s">
        <v>204</v>
      </c>
      <c r="D23" s="84" t="s">
        <v>200</v>
      </c>
      <c r="E23" s="84" t="s">
        <v>13</v>
      </c>
      <c r="F23" s="84" t="s">
        <v>205</v>
      </c>
      <c r="G23" s="86">
        <v>1</v>
      </c>
      <c r="H23" s="84" t="s">
        <v>8</v>
      </c>
      <c r="I23" s="84" t="s">
        <v>2</v>
      </c>
      <c r="J23" s="86">
        <v>143726002</v>
      </c>
      <c r="K23" s="86">
        <v>40</v>
      </c>
      <c r="L23" s="87">
        <v>7.6300000000000007E-2</v>
      </c>
      <c r="M23" s="86">
        <v>4575810</v>
      </c>
      <c r="N23" s="86">
        <v>274330</v>
      </c>
      <c r="O23" s="86">
        <v>0.06</v>
      </c>
    </row>
    <row r="24" spans="1:15" x14ac:dyDescent="0.35">
      <c r="A24" s="83" t="s">
        <v>197</v>
      </c>
      <c r="B24" s="84" t="s">
        <v>198</v>
      </c>
      <c r="C24" s="84" t="s">
        <v>206</v>
      </c>
      <c r="D24" s="84" t="s">
        <v>200</v>
      </c>
      <c r="E24" s="84" t="s">
        <v>13</v>
      </c>
      <c r="F24" s="84" t="s">
        <v>207</v>
      </c>
      <c r="G24" s="86">
        <v>1</v>
      </c>
      <c r="H24" s="84" t="s">
        <v>8</v>
      </c>
      <c r="I24" s="84" t="s">
        <v>2</v>
      </c>
      <c r="J24" s="86">
        <v>143726002</v>
      </c>
      <c r="K24" s="86">
        <v>40</v>
      </c>
      <c r="L24" s="87">
        <v>5.21E-2</v>
      </c>
      <c r="M24" s="86">
        <v>4180070</v>
      </c>
      <c r="N24" s="86">
        <v>187057</v>
      </c>
      <c r="O24" s="86">
        <v>4.4699999999999997E-2</v>
      </c>
    </row>
    <row r="25" spans="1:15" x14ac:dyDescent="0.35">
      <c r="A25" s="83" t="s">
        <v>197</v>
      </c>
      <c r="B25" s="84" t="s">
        <v>198</v>
      </c>
      <c r="C25" s="84" t="s">
        <v>208</v>
      </c>
      <c r="D25" s="84" t="s">
        <v>200</v>
      </c>
      <c r="E25" s="84" t="s">
        <v>13</v>
      </c>
      <c r="F25" s="84" t="s">
        <v>209</v>
      </c>
      <c r="G25" s="86">
        <v>1</v>
      </c>
      <c r="H25" s="84" t="s">
        <v>8</v>
      </c>
      <c r="I25" s="84" t="s">
        <v>2</v>
      </c>
      <c r="J25" s="86">
        <v>143726002</v>
      </c>
      <c r="K25" s="86">
        <v>40</v>
      </c>
      <c r="L25" s="87">
        <v>9.9099999999999994E-2</v>
      </c>
      <c r="M25" s="86">
        <v>5381781</v>
      </c>
      <c r="N25" s="86">
        <v>356245</v>
      </c>
      <c r="O25" s="86">
        <v>6.6199999999999995E-2</v>
      </c>
    </row>
    <row r="26" spans="1:15" x14ac:dyDescent="0.35">
      <c r="A26" s="83" t="s">
        <v>197</v>
      </c>
      <c r="B26" s="84" t="s">
        <v>198</v>
      </c>
      <c r="C26" s="84" t="s">
        <v>210</v>
      </c>
      <c r="D26" s="84" t="s">
        <v>200</v>
      </c>
      <c r="E26" s="84" t="s">
        <v>13</v>
      </c>
      <c r="F26" s="84" t="s">
        <v>201</v>
      </c>
      <c r="G26" s="86">
        <v>2</v>
      </c>
      <c r="H26" s="84" t="s">
        <v>8</v>
      </c>
      <c r="I26" s="84" t="s">
        <v>2</v>
      </c>
      <c r="J26" s="86">
        <v>143726002</v>
      </c>
      <c r="K26" s="86">
        <v>40</v>
      </c>
      <c r="L26" s="87">
        <v>8.09E-2</v>
      </c>
      <c r="M26" s="86">
        <v>2128594</v>
      </c>
      <c r="N26" s="86">
        <v>290571</v>
      </c>
      <c r="O26" s="86">
        <v>0.13650000000000001</v>
      </c>
    </row>
    <row r="27" spans="1:15" x14ac:dyDescent="0.35">
      <c r="A27" s="83" t="s">
        <v>197</v>
      </c>
      <c r="B27" s="84" t="s">
        <v>198</v>
      </c>
      <c r="C27" s="84" t="s">
        <v>211</v>
      </c>
      <c r="D27" s="84" t="s">
        <v>200</v>
      </c>
      <c r="E27" s="84" t="s">
        <v>13</v>
      </c>
      <c r="F27" s="84" t="s">
        <v>203</v>
      </c>
      <c r="G27" s="86">
        <v>2</v>
      </c>
      <c r="H27" s="84" t="s">
        <v>8</v>
      </c>
      <c r="I27" s="84" t="s">
        <v>2</v>
      </c>
      <c r="J27" s="86">
        <v>143726002</v>
      </c>
      <c r="K27" s="86">
        <v>40</v>
      </c>
      <c r="L27" s="87">
        <v>0.13739999999999999</v>
      </c>
      <c r="M27" s="86">
        <v>3714877</v>
      </c>
      <c r="N27" s="86">
        <v>493633</v>
      </c>
      <c r="O27" s="86">
        <v>0.13289999999999999</v>
      </c>
    </row>
    <row r="28" spans="1:15" x14ac:dyDescent="0.35">
      <c r="A28" s="83" t="s">
        <v>197</v>
      </c>
      <c r="B28" s="84" t="s">
        <v>198</v>
      </c>
      <c r="C28" s="84" t="s">
        <v>212</v>
      </c>
      <c r="D28" s="84" t="s">
        <v>200</v>
      </c>
      <c r="E28" s="84" t="s">
        <v>13</v>
      </c>
      <c r="F28" s="84" t="s">
        <v>205</v>
      </c>
      <c r="G28" s="86">
        <v>2</v>
      </c>
      <c r="H28" s="84" t="s">
        <v>8</v>
      </c>
      <c r="I28" s="84" t="s">
        <v>2</v>
      </c>
      <c r="J28" s="86">
        <v>143726002</v>
      </c>
      <c r="K28" s="86">
        <v>40</v>
      </c>
      <c r="L28" s="87">
        <v>0.12280000000000001</v>
      </c>
      <c r="M28" s="86">
        <v>2201728</v>
      </c>
      <c r="N28" s="86">
        <v>441400</v>
      </c>
      <c r="O28" s="86">
        <v>0.20050000000000001</v>
      </c>
    </row>
    <row r="29" spans="1:15" x14ac:dyDescent="0.35">
      <c r="A29" s="83" t="s">
        <v>197</v>
      </c>
      <c r="B29" s="84" t="s">
        <v>198</v>
      </c>
      <c r="C29" s="84" t="s">
        <v>213</v>
      </c>
      <c r="D29" s="84" t="s">
        <v>200</v>
      </c>
      <c r="E29" s="84" t="s">
        <v>13</v>
      </c>
      <c r="F29" s="84" t="s">
        <v>207</v>
      </c>
      <c r="G29" s="86">
        <v>2</v>
      </c>
      <c r="H29" s="84" t="s">
        <v>8</v>
      </c>
      <c r="I29" s="84" t="s">
        <v>2</v>
      </c>
      <c r="J29" s="86">
        <v>143726002</v>
      </c>
      <c r="K29" s="86">
        <v>40</v>
      </c>
      <c r="L29" s="87">
        <v>0.161</v>
      </c>
      <c r="M29" s="86">
        <v>3695374</v>
      </c>
      <c r="N29" s="86">
        <v>578471</v>
      </c>
      <c r="O29" s="86">
        <v>0.1565</v>
      </c>
    </row>
    <row r="30" spans="1:15" x14ac:dyDescent="0.35">
      <c r="A30" s="83" t="s">
        <v>197</v>
      </c>
      <c r="B30" s="84" t="s">
        <v>198</v>
      </c>
      <c r="C30" s="84" t="s">
        <v>214</v>
      </c>
      <c r="D30" s="84" t="s">
        <v>200</v>
      </c>
      <c r="E30" s="84" t="s">
        <v>13</v>
      </c>
      <c r="F30" s="84" t="s">
        <v>209</v>
      </c>
      <c r="G30" s="86">
        <v>2</v>
      </c>
      <c r="H30" s="84" t="s">
        <v>8</v>
      </c>
      <c r="I30" s="84" t="s">
        <v>2</v>
      </c>
      <c r="J30" s="86">
        <v>143726002</v>
      </c>
      <c r="K30" s="86">
        <v>40</v>
      </c>
      <c r="L30" s="87">
        <v>5.7599999999999998E-2</v>
      </c>
      <c r="M30" s="86">
        <v>1676458</v>
      </c>
      <c r="N30" s="86">
        <v>206803</v>
      </c>
      <c r="O30" s="86">
        <v>0.1234</v>
      </c>
    </row>
    <row r="31" spans="1:15" x14ac:dyDescent="0.35">
      <c r="A31" s="80" t="s">
        <v>215</v>
      </c>
      <c r="B31" t="s">
        <v>216</v>
      </c>
      <c r="C31" t="s">
        <v>217</v>
      </c>
      <c r="D31" t="s">
        <v>218</v>
      </c>
      <c r="E31" t="s">
        <v>13</v>
      </c>
      <c r="F31" t="s">
        <v>181</v>
      </c>
      <c r="G31" s="81">
        <v>1</v>
      </c>
      <c r="H31" t="s">
        <v>9</v>
      </c>
      <c r="I31" t="s">
        <v>8</v>
      </c>
      <c r="J31" s="81">
        <v>3298912062</v>
      </c>
      <c r="K31" s="81">
        <v>101</v>
      </c>
      <c r="L31" s="82">
        <v>4.9599999999999998E-2</v>
      </c>
      <c r="M31" s="81">
        <v>190734443</v>
      </c>
      <c r="N31" s="81">
        <v>1618540</v>
      </c>
      <c r="O31" s="81">
        <v>8.5000000000000006E-3</v>
      </c>
    </row>
    <row r="32" spans="1:15" x14ac:dyDescent="0.35">
      <c r="A32" s="83" t="s">
        <v>219</v>
      </c>
      <c r="B32" s="84" t="s">
        <v>220</v>
      </c>
      <c r="C32" s="84" t="s">
        <v>221</v>
      </c>
      <c r="D32" s="84" t="s">
        <v>222</v>
      </c>
      <c r="E32" s="84" t="s">
        <v>13</v>
      </c>
      <c r="F32" s="84" t="s">
        <v>181</v>
      </c>
      <c r="G32" s="86">
        <v>1</v>
      </c>
      <c r="H32" s="84" t="s">
        <v>8</v>
      </c>
      <c r="I32" s="84" t="s">
        <v>2</v>
      </c>
      <c r="J32" s="86">
        <v>143726002</v>
      </c>
      <c r="K32" s="86">
        <v>144</v>
      </c>
      <c r="L32" s="87">
        <v>5.4899999999999997E-2</v>
      </c>
      <c r="M32" s="86">
        <v>42511243.5</v>
      </c>
      <c r="N32" s="86">
        <v>54759.5</v>
      </c>
      <c r="O32" s="86">
        <v>1.2899999999999999E-3</v>
      </c>
    </row>
    <row r="33" spans="1:15" x14ac:dyDescent="0.35">
      <c r="A33" s="83" t="s">
        <v>219</v>
      </c>
      <c r="B33" s="84" t="s">
        <v>220</v>
      </c>
      <c r="C33" s="84" t="s">
        <v>223</v>
      </c>
      <c r="D33" s="84" t="s">
        <v>222</v>
      </c>
      <c r="E33" s="84" t="s">
        <v>13</v>
      </c>
      <c r="F33" s="84" t="s">
        <v>181</v>
      </c>
      <c r="G33" s="86">
        <v>2</v>
      </c>
      <c r="H33" s="84" t="s">
        <v>8</v>
      </c>
      <c r="I33" s="84" t="s">
        <v>2</v>
      </c>
      <c r="J33" s="86">
        <v>143726002</v>
      </c>
      <c r="K33" s="86">
        <v>145</v>
      </c>
      <c r="L33" s="87">
        <v>6.0199999999999997E-2</v>
      </c>
      <c r="M33" s="86">
        <v>46013647</v>
      </c>
      <c r="N33" s="86">
        <v>59717</v>
      </c>
      <c r="O33" s="86">
        <v>1.2999999999999999E-3</v>
      </c>
    </row>
    <row r="34" spans="1:15" x14ac:dyDescent="0.35">
      <c r="A34" s="83" t="s">
        <v>219</v>
      </c>
      <c r="B34" s="84" t="s">
        <v>220</v>
      </c>
      <c r="C34" s="84" t="s">
        <v>224</v>
      </c>
      <c r="D34" s="84" t="s">
        <v>225</v>
      </c>
      <c r="E34" s="84" t="s">
        <v>13</v>
      </c>
      <c r="F34" s="84" t="s">
        <v>226</v>
      </c>
      <c r="G34" s="86">
        <v>1</v>
      </c>
      <c r="H34" s="84" t="s">
        <v>8</v>
      </c>
      <c r="I34" s="84" t="s">
        <v>2</v>
      </c>
      <c r="J34" s="86">
        <v>143726002</v>
      </c>
      <c r="K34" s="86">
        <v>144</v>
      </c>
      <c r="L34" s="87">
        <v>4.19E-2</v>
      </c>
      <c r="M34" s="86">
        <v>40228198.5</v>
      </c>
      <c r="N34" s="86">
        <v>41867</v>
      </c>
      <c r="O34" s="86">
        <v>1.0399999999999999E-3</v>
      </c>
    </row>
    <row r="35" spans="1:15" x14ac:dyDescent="0.35">
      <c r="A35" s="83" t="s">
        <v>219</v>
      </c>
      <c r="B35" s="84" t="s">
        <v>220</v>
      </c>
      <c r="C35" s="84" t="s">
        <v>227</v>
      </c>
      <c r="D35" s="84" t="s">
        <v>225</v>
      </c>
      <c r="E35" s="84" t="s">
        <v>13</v>
      </c>
      <c r="F35" s="84" t="s">
        <v>226</v>
      </c>
      <c r="G35" s="86">
        <v>2</v>
      </c>
      <c r="H35" s="84" t="s">
        <v>8</v>
      </c>
      <c r="I35" s="84" t="s">
        <v>2</v>
      </c>
      <c r="J35" s="86">
        <v>143726002</v>
      </c>
      <c r="K35" s="86">
        <v>145</v>
      </c>
      <c r="L35" s="87">
        <v>7.7600000000000002E-2</v>
      </c>
      <c r="M35" s="86">
        <v>76521291</v>
      </c>
      <c r="N35" s="86">
        <v>76897</v>
      </c>
      <c r="O35" s="86">
        <v>1E-3</v>
      </c>
    </row>
    <row r="36" spans="1:15" x14ac:dyDescent="0.35">
      <c r="A36" s="80" t="s">
        <v>228</v>
      </c>
      <c r="B36" t="s">
        <v>229</v>
      </c>
      <c r="C36" t="s">
        <v>230</v>
      </c>
      <c r="D36" t="s">
        <v>34</v>
      </c>
      <c r="E36" t="s">
        <v>13</v>
      </c>
      <c r="F36" t="s">
        <v>231</v>
      </c>
      <c r="H36" t="s">
        <v>2</v>
      </c>
      <c r="I36" t="s">
        <v>232</v>
      </c>
      <c r="J36" s="81">
        <v>141079253</v>
      </c>
      <c r="K36" s="81">
        <v>100</v>
      </c>
      <c r="L36" s="82">
        <v>4.8478000000000003</v>
      </c>
      <c r="M36" s="81">
        <v>5435628</v>
      </c>
      <c r="N36" s="81">
        <v>6839247</v>
      </c>
      <c r="O36" s="81">
        <v>1.2582</v>
      </c>
    </row>
    <row r="37" spans="1:15" x14ac:dyDescent="0.35">
      <c r="A37" s="80" t="s">
        <v>228</v>
      </c>
      <c r="B37" t="s">
        <v>229</v>
      </c>
      <c r="C37" t="s">
        <v>233</v>
      </c>
      <c r="D37" t="s">
        <v>34</v>
      </c>
      <c r="E37" t="s">
        <v>13</v>
      </c>
      <c r="F37" s="123" t="s">
        <v>234</v>
      </c>
      <c r="G37" s="123"/>
      <c r="H37" t="s">
        <v>2</v>
      </c>
      <c r="I37" t="s">
        <v>232</v>
      </c>
      <c r="J37" s="81">
        <v>141079253</v>
      </c>
      <c r="K37" s="81">
        <v>100</v>
      </c>
      <c r="L37" s="82">
        <v>2.9481999999999999</v>
      </c>
      <c r="M37" s="81">
        <v>5443859</v>
      </c>
      <c r="N37" s="81">
        <v>4159284</v>
      </c>
      <c r="O37" s="81">
        <v>0.76400000000000001</v>
      </c>
    </row>
    <row r="38" spans="1:15" x14ac:dyDescent="0.35">
      <c r="A38" s="80" t="s">
        <v>228</v>
      </c>
      <c r="B38" t="s">
        <v>229</v>
      </c>
      <c r="C38" t="s">
        <v>235</v>
      </c>
      <c r="D38" t="s">
        <v>34</v>
      </c>
      <c r="E38" t="s">
        <v>13</v>
      </c>
      <c r="F38" s="123" t="s">
        <v>236</v>
      </c>
      <c r="G38" s="123"/>
      <c r="H38" t="s">
        <v>2</v>
      </c>
      <c r="I38" t="s">
        <v>232</v>
      </c>
      <c r="J38" s="81">
        <v>141079253</v>
      </c>
      <c r="K38" s="81">
        <v>100</v>
      </c>
      <c r="L38" s="82">
        <v>3.3864999999999998</v>
      </c>
      <c r="M38" s="81">
        <v>6013800</v>
      </c>
      <c r="N38" s="81">
        <v>4777705</v>
      </c>
      <c r="O38" s="81">
        <v>0.79449999999999998</v>
      </c>
    </row>
    <row r="39" spans="1:15" x14ac:dyDescent="0.35">
      <c r="A39" s="80" t="s">
        <v>228</v>
      </c>
      <c r="B39" t="s">
        <v>229</v>
      </c>
      <c r="C39" t="s">
        <v>237</v>
      </c>
      <c r="D39" t="s">
        <v>34</v>
      </c>
      <c r="E39" t="s">
        <v>13</v>
      </c>
      <c r="F39" s="123" t="s">
        <v>238</v>
      </c>
      <c r="G39" s="123"/>
      <c r="H39" t="s">
        <v>2</v>
      </c>
      <c r="I39" t="s">
        <v>232</v>
      </c>
      <c r="J39" s="81">
        <v>141079253</v>
      </c>
      <c r="K39" s="81">
        <v>100</v>
      </c>
      <c r="L39" s="82">
        <v>3.2791000000000001</v>
      </c>
      <c r="M39" s="81">
        <v>6887030</v>
      </c>
      <c r="N39" s="81">
        <v>4626163</v>
      </c>
      <c r="O39" s="81">
        <v>0.67169999999999996</v>
      </c>
    </row>
    <row r="40" spans="1:15" x14ac:dyDescent="0.35">
      <c r="A40" s="83" t="s">
        <v>239</v>
      </c>
      <c r="B40" s="84" t="s">
        <v>240</v>
      </c>
      <c r="C40" s="84" t="s">
        <v>241</v>
      </c>
      <c r="D40" s="84" t="s">
        <v>242</v>
      </c>
      <c r="E40" s="84" t="s">
        <v>13</v>
      </c>
      <c r="F40" s="84" t="s">
        <v>243</v>
      </c>
      <c r="G40" s="86">
        <v>1</v>
      </c>
      <c r="H40" s="84" t="s">
        <v>9</v>
      </c>
      <c r="I40" s="84" t="s">
        <v>244</v>
      </c>
      <c r="J40" s="84"/>
      <c r="K40" s="84"/>
      <c r="L40" s="85"/>
      <c r="M40" s="86">
        <v>25031767</v>
      </c>
      <c r="N40" s="86">
        <v>934</v>
      </c>
      <c r="O40" s="86">
        <v>3.7299999999999999E-5</v>
      </c>
    </row>
    <row r="41" spans="1:15" x14ac:dyDescent="0.35">
      <c r="A41" s="83" t="s">
        <v>239</v>
      </c>
      <c r="B41" s="84" t="s">
        <v>240</v>
      </c>
      <c r="C41" s="84" t="s">
        <v>245</v>
      </c>
      <c r="D41" s="84" t="s">
        <v>242</v>
      </c>
      <c r="E41" s="84" t="s">
        <v>13</v>
      </c>
      <c r="F41" s="84" t="s">
        <v>243</v>
      </c>
      <c r="G41" s="86">
        <v>2</v>
      </c>
      <c r="H41" s="84" t="s">
        <v>9</v>
      </c>
      <c r="I41" s="84" t="s">
        <v>244</v>
      </c>
      <c r="J41" s="84"/>
      <c r="K41" s="84"/>
      <c r="L41" s="85"/>
      <c r="M41" s="86">
        <v>44990041</v>
      </c>
      <c r="N41" s="86">
        <v>383.5</v>
      </c>
      <c r="O41" s="86">
        <v>8.4999999999999999E-6</v>
      </c>
    </row>
    <row r="42" spans="1:15" x14ac:dyDescent="0.35">
      <c r="A42" s="83" t="s">
        <v>239</v>
      </c>
      <c r="B42" s="84" t="s">
        <v>240</v>
      </c>
      <c r="C42" s="84" t="s">
        <v>246</v>
      </c>
      <c r="D42" s="84" t="s">
        <v>242</v>
      </c>
      <c r="E42" s="84" t="s">
        <v>13</v>
      </c>
      <c r="F42" s="84" t="s">
        <v>247</v>
      </c>
      <c r="G42" s="86">
        <v>1</v>
      </c>
      <c r="H42" s="84" t="s">
        <v>9</v>
      </c>
      <c r="I42" s="84" t="s">
        <v>244</v>
      </c>
      <c r="J42" s="84"/>
      <c r="K42" s="84"/>
      <c r="L42" s="85"/>
      <c r="M42" s="86">
        <v>34812646</v>
      </c>
      <c r="N42" s="86">
        <v>1606.5</v>
      </c>
      <c r="O42" s="86">
        <v>4.6100000000000002E-5</v>
      </c>
    </row>
    <row r="43" spans="1:15" x14ac:dyDescent="0.35">
      <c r="A43" s="83" t="s">
        <v>239</v>
      </c>
      <c r="B43" s="84" t="s">
        <v>240</v>
      </c>
      <c r="C43" s="84" t="s">
        <v>248</v>
      </c>
      <c r="D43" s="84" t="s">
        <v>242</v>
      </c>
      <c r="E43" s="84" t="s">
        <v>13</v>
      </c>
      <c r="F43" s="84" t="s">
        <v>247</v>
      </c>
      <c r="G43" s="86">
        <v>2</v>
      </c>
      <c r="H43" s="84" t="s">
        <v>9</v>
      </c>
      <c r="I43" s="84" t="s">
        <v>244</v>
      </c>
      <c r="J43" s="84"/>
      <c r="K43" s="84"/>
      <c r="L43" s="85"/>
      <c r="M43" s="86">
        <v>29847685.5</v>
      </c>
      <c r="N43" s="86">
        <v>141</v>
      </c>
      <c r="O43" s="86">
        <v>4.6999999999999999E-6</v>
      </c>
    </row>
    <row r="44" spans="1:15" x14ac:dyDescent="0.35">
      <c r="A44" s="80" t="s">
        <v>249</v>
      </c>
      <c r="B44" t="s">
        <v>250</v>
      </c>
      <c r="C44" t="s">
        <v>251</v>
      </c>
      <c r="D44" t="s">
        <v>252</v>
      </c>
      <c r="E44" t="s">
        <v>13</v>
      </c>
      <c r="F44" t="s">
        <v>253</v>
      </c>
      <c r="H44" t="s">
        <v>9</v>
      </c>
      <c r="I44" t="s">
        <v>244</v>
      </c>
      <c r="K44">
        <v>152</v>
      </c>
      <c r="L44" s="88"/>
      <c r="M44" s="81">
        <v>13140956</v>
      </c>
      <c r="N44" s="81">
        <v>511974</v>
      </c>
      <c r="O44" s="81">
        <v>3.9E-2</v>
      </c>
    </row>
    <row r="45" spans="1:15" x14ac:dyDescent="0.35">
      <c r="A45" s="80" t="s">
        <v>249</v>
      </c>
      <c r="B45" t="s">
        <v>250</v>
      </c>
      <c r="C45" t="s">
        <v>254</v>
      </c>
      <c r="D45" t="s">
        <v>252</v>
      </c>
      <c r="E45" t="s">
        <v>13</v>
      </c>
      <c r="F45" t="s">
        <v>255</v>
      </c>
      <c r="H45" t="s">
        <v>9</v>
      </c>
      <c r="I45" t="s">
        <v>244</v>
      </c>
      <c r="K45">
        <v>152</v>
      </c>
      <c r="L45" s="88"/>
      <c r="M45" s="81">
        <v>13617142</v>
      </c>
      <c r="N45" s="81">
        <v>641712</v>
      </c>
      <c r="O45" s="81">
        <v>4.7100000000000003E-2</v>
      </c>
    </row>
    <row r="46" spans="1:15" x14ac:dyDescent="0.35">
      <c r="A46" s="80" t="s">
        <v>249</v>
      </c>
      <c r="B46" t="s">
        <v>250</v>
      </c>
      <c r="C46" t="s">
        <v>256</v>
      </c>
      <c r="D46" t="s">
        <v>252</v>
      </c>
      <c r="E46" t="s">
        <v>13</v>
      </c>
      <c r="F46" t="s">
        <v>257</v>
      </c>
      <c r="H46" t="s">
        <v>9</v>
      </c>
      <c r="I46" t="s">
        <v>244</v>
      </c>
      <c r="K46">
        <v>152</v>
      </c>
      <c r="L46" s="88"/>
      <c r="M46" s="81">
        <v>10500543</v>
      </c>
      <c r="N46" s="81">
        <v>980863</v>
      </c>
      <c r="O46" s="81">
        <v>9.3399999999999997E-2</v>
      </c>
    </row>
    <row r="47" spans="1:15" x14ac:dyDescent="0.35">
      <c r="A47" s="80" t="s">
        <v>249</v>
      </c>
      <c r="B47" t="s">
        <v>250</v>
      </c>
      <c r="C47" t="s">
        <v>258</v>
      </c>
      <c r="D47" t="s">
        <v>252</v>
      </c>
      <c r="E47" t="s">
        <v>13</v>
      </c>
      <c r="F47" t="s">
        <v>259</v>
      </c>
      <c r="H47" t="s">
        <v>9</v>
      </c>
      <c r="I47" t="s">
        <v>244</v>
      </c>
      <c r="K47">
        <v>152</v>
      </c>
      <c r="L47" s="88"/>
      <c r="M47" s="81">
        <v>10888863</v>
      </c>
      <c r="N47" s="81">
        <v>1106628</v>
      </c>
      <c r="O47" s="81">
        <v>0.1016</v>
      </c>
    </row>
    <row r="48" spans="1:15" x14ac:dyDescent="0.35">
      <c r="A48" s="83" t="s">
        <v>260</v>
      </c>
      <c r="B48" s="84" t="s">
        <v>261</v>
      </c>
      <c r="C48" s="84" t="s">
        <v>262</v>
      </c>
      <c r="D48" s="84" t="s">
        <v>263</v>
      </c>
      <c r="E48" s="84" t="s">
        <v>13</v>
      </c>
      <c r="F48" s="84" t="s">
        <v>264</v>
      </c>
      <c r="G48" s="86">
        <v>1</v>
      </c>
      <c r="H48" s="84" t="s">
        <v>8</v>
      </c>
      <c r="I48" s="84" t="s">
        <v>9</v>
      </c>
      <c r="J48" s="86">
        <v>2730871774</v>
      </c>
      <c r="K48" s="86">
        <v>66</v>
      </c>
      <c r="L48" s="87">
        <v>0.35110000000000002</v>
      </c>
      <c r="M48" s="86">
        <v>36674524</v>
      </c>
      <c r="N48" s="86">
        <v>14525389</v>
      </c>
      <c r="O48" s="86">
        <v>0.39610000000000001</v>
      </c>
    </row>
    <row r="49" spans="1:15" x14ac:dyDescent="0.35">
      <c r="A49" s="83" t="s">
        <v>260</v>
      </c>
      <c r="B49" s="84" t="s">
        <v>261</v>
      </c>
      <c r="C49" s="84" t="s">
        <v>265</v>
      </c>
      <c r="D49" s="84" t="s">
        <v>263</v>
      </c>
      <c r="E49" s="84" t="s">
        <v>13</v>
      </c>
      <c r="F49" s="84" t="s">
        <v>266</v>
      </c>
      <c r="G49" s="86">
        <v>1</v>
      </c>
      <c r="H49" s="84" t="s">
        <v>8</v>
      </c>
      <c r="I49" s="84" t="s">
        <v>9</v>
      </c>
      <c r="J49" s="86">
        <v>2730871774</v>
      </c>
      <c r="K49" s="86">
        <v>66</v>
      </c>
      <c r="L49" s="87">
        <v>0.36109999999999998</v>
      </c>
      <c r="M49" s="86">
        <v>38750936</v>
      </c>
      <c r="N49" s="86">
        <v>14943086</v>
      </c>
      <c r="O49" s="86">
        <v>0.3856</v>
      </c>
    </row>
    <row r="50" spans="1:15" x14ac:dyDescent="0.35">
      <c r="A50" s="83" t="s">
        <v>260</v>
      </c>
      <c r="B50" s="84" t="s">
        <v>261</v>
      </c>
      <c r="C50" s="84" t="s">
        <v>267</v>
      </c>
      <c r="D50" s="84" t="s">
        <v>263</v>
      </c>
      <c r="E50" s="84" t="s">
        <v>13</v>
      </c>
      <c r="F50" s="84" t="s">
        <v>268</v>
      </c>
      <c r="G50" s="86">
        <v>1</v>
      </c>
      <c r="H50" s="84" t="s">
        <v>8</v>
      </c>
      <c r="I50" s="84" t="s">
        <v>9</v>
      </c>
      <c r="J50" s="86">
        <v>2730871774</v>
      </c>
      <c r="K50" s="86">
        <v>66</v>
      </c>
      <c r="L50" s="87">
        <v>0.49370000000000003</v>
      </c>
      <c r="M50" s="86">
        <v>38506714</v>
      </c>
      <c r="N50" s="86">
        <v>20429771</v>
      </c>
      <c r="O50" s="86">
        <v>0.53059999999999996</v>
      </c>
    </row>
    <row r="51" spans="1:15" x14ac:dyDescent="0.35">
      <c r="A51" s="83" t="s">
        <v>260</v>
      </c>
      <c r="B51" s="84" t="s">
        <v>261</v>
      </c>
      <c r="C51" s="84" t="s">
        <v>269</v>
      </c>
      <c r="D51" s="84" t="s">
        <v>263</v>
      </c>
      <c r="E51" s="84" t="s">
        <v>13</v>
      </c>
      <c r="F51" s="84" t="s">
        <v>270</v>
      </c>
      <c r="G51" s="86">
        <v>1</v>
      </c>
      <c r="H51" s="84" t="s">
        <v>8</v>
      </c>
      <c r="I51" s="84" t="s">
        <v>9</v>
      </c>
      <c r="J51" s="86">
        <v>2730871774</v>
      </c>
      <c r="K51" s="86">
        <v>66</v>
      </c>
      <c r="L51" s="87">
        <v>0.27550000000000002</v>
      </c>
      <c r="M51" s="86">
        <v>39195992</v>
      </c>
      <c r="N51" s="86">
        <v>11400932</v>
      </c>
      <c r="O51" s="86">
        <v>0.29089999999999999</v>
      </c>
    </row>
    <row r="52" spans="1:15" x14ac:dyDescent="0.35">
      <c r="A52" s="83" t="s">
        <v>260</v>
      </c>
      <c r="B52" s="84" t="s">
        <v>261</v>
      </c>
      <c r="C52" s="84" t="s">
        <v>271</v>
      </c>
      <c r="D52" s="84" t="s">
        <v>263</v>
      </c>
      <c r="E52" s="84" t="s">
        <v>13</v>
      </c>
      <c r="F52" s="84" t="s">
        <v>264</v>
      </c>
      <c r="G52" s="86">
        <v>2</v>
      </c>
      <c r="H52" s="84" t="s">
        <v>8</v>
      </c>
      <c r="I52" s="84" t="s">
        <v>9</v>
      </c>
      <c r="J52" s="86">
        <v>2730871774</v>
      </c>
      <c r="K52" s="86">
        <v>66</v>
      </c>
      <c r="L52" s="87">
        <v>0.36420000000000002</v>
      </c>
      <c r="M52" s="86">
        <v>45858139</v>
      </c>
      <c r="N52" s="86">
        <v>15068743</v>
      </c>
      <c r="O52" s="86">
        <v>0.3286</v>
      </c>
    </row>
    <row r="53" spans="1:15" x14ac:dyDescent="0.35">
      <c r="A53" s="83" t="s">
        <v>260</v>
      </c>
      <c r="B53" s="84" t="s">
        <v>261</v>
      </c>
      <c r="C53" s="84" t="s">
        <v>272</v>
      </c>
      <c r="D53" s="84" t="s">
        <v>263</v>
      </c>
      <c r="E53" s="84" t="s">
        <v>13</v>
      </c>
      <c r="F53" s="84" t="s">
        <v>273</v>
      </c>
      <c r="G53" s="86">
        <v>1</v>
      </c>
      <c r="H53" s="84" t="s">
        <v>8</v>
      </c>
      <c r="I53" s="84" t="s">
        <v>9</v>
      </c>
      <c r="J53" s="86">
        <v>2730871774</v>
      </c>
      <c r="K53" s="86">
        <v>66</v>
      </c>
      <c r="L53" s="87">
        <v>0.49180000000000001</v>
      </c>
      <c r="M53" s="86">
        <v>37409105</v>
      </c>
      <c r="N53" s="86">
        <v>20350042</v>
      </c>
      <c r="O53" s="86">
        <v>0.54400000000000004</v>
      </c>
    </row>
    <row r="54" spans="1:15" x14ac:dyDescent="0.35">
      <c r="A54" s="80" t="s">
        <v>274</v>
      </c>
      <c r="B54" t="s">
        <v>275</v>
      </c>
      <c r="C54" t="s">
        <v>276</v>
      </c>
      <c r="D54" t="s">
        <v>180</v>
      </c>
      <c r="E54" t="s">
        <v>13</v>
      </c>
      <c r="F54" t="s">
        <v>277</v>
      </c>
      <c r="G54" s="81">
        <v>1</v>
      </c>
      <c r="H54" t="s">
        <v>8</v>
      </c>
      <c r="I54" t="s">
        <v>9</v>
      </c>
      <c r="J54" s="81">
        <v>2730871774</v>
      </c>
      <c r="K54" s="81">
        <v>100</v>
      </c>
      <c r="L54" s="82">
        <v>0.37340000000000001</v>
      </c>
      <c r="M54" s="81">
        <v>50213158</v>
      </c>
      <c r="N54" s="81">
        <v>10198380</v>
      </c>
      <c r="O54" s="81">
        <v>0.2031</v>
      </c>
    </row>
    <row r="55" spans="1:15" x14ac:dyDescent="0.35">
      <c r="A55" s="80" t="s">
        <v>274</v>
      </c>
      <c r="B55" t="s">
        <v>275</v>
      </c>
      <c r="C55" t="s">
        <v>278</v>
      </c>
      <c r="D55" t="s">
        <v>180</v>
      </c>
      <c r="E55" t="s">
        <v>13</v>
      </c>
      <c r="F55" t="s">
        <v>277</v>
      </c>
      <c r="G55" s="81">
        <v>2</v>
      </c>
      <c r="H55" t="s">
        <v>8</v>
      </c>
      <c r="I55" t="s">
        <v>9</v>
      </c>
      <c r="J55" s="81">
        <v>2730871774</v>
      </c>
      <c r="K55" s="81">
        <v>100</v>
      </c>
      <c r="L55" s="82">
        <v>0.52949999999999997</v>
      </c>
      <c r="M55" s="81">
        <v>46731971.5</v>
      </c>
      <c r="N55" s="81">
        <v>14459569.5</v>
      </c>
      <c r="O55" s="81">
        <v>0.30940000000000001</v>
      </c>
    </row>
    <row r="56" spans="1:15" x14ac:dyDescent="0.35">
      <c r="A56" s="83" t="s">
        <v>279</v>
      </c>
      <c r="B56" s="84" t="s">
        <v>280</v>
      </c>
      <c r="C56" s="84" t="s">
        <v>281</v>
      </c>
      <c r="D56" s="84" t="s">
        <v>282</v>
      </c>
      <c r="E56" s="84" t="s">
        <v>13</v>
      </c>
      <c r="F56" s="84" t="s">
        <v>283</v>
      </c>
      <c r="G56" s="84"/>
      <c r="H56" s="84" t="s">
        <v>9</v>
      </c>
      <c r="I56" s="84" t="s">
        <v>8</v>
      </c>
      <c r="J56" s="86">
        <v>3298912062</v>
      </c>
      <c r="K56" s="86">
        <v>300</v>
      </c>
      <c r="L56" s="87">
        <v>0.30840000000000001</v>
      </c>
      <c r="M56" s="86">
        <v>24852431</v>
      </c>
      <c r="N56" s="86">
        <v>3390750.5</v>
      </c>
      <c r="O56" s="86">
        <v>0.13639999999999999</v>
      </c>
    </row>
    <row r="57" spans="1:15" x14ac:dyDescent="0.35">
      <c r="A57" s="80" t="s">
        <v>284</v>
      </c>
      <c r="B57" t="s">
        <v>285</v>
      </c>
      <c r="C57" t="s">
        <v>286</v>
      </c>
      <c r="D57" t="s">
        <v>180</v>
      </c>
      <c r="E57" t="s">
        <v>13</v>
      </c>
      <c r="F57" t="s">
        <v>287</v>
      </c>
      <c r="G57" s="81">
        <v>1</v>
      </c>
      <c r="H57" t="s">
        <v>8</v>
      </c>
      <c r="I57" t="s">
        <v>288</v>
      </c>
      <c r="J57" s="81">
        <v>440300000</v>
      </c>
      <c r="K57" s="81">
        <v>80</v>
      </c>
      <c r="L57" s="82">
        <v>8.6999999999999997E-6</v>
      </c>
      <c r="M57" s="81">
        <v>3698709</v>
      </c>
      <c r="N57" s="81">
        <v>48</v>
      </c>
      <c r="O57" s="81">
        <v>1.2999999999999999E-5</v>
      </c>
    </row>
    <row r="58" spans="1:15" x14ac:dyDescent="0.35">
      <c r="A58" s="80" t="s">
        <v>284</v>
      </c>
      <c r="B58" t="s">
        <v>285</v>
      </c>
      <c r="C58" t="s">
        <v>289</v>
      </c>
      <c r="D58" t="s">
        <v>180</v>
      </c>
      <c r="E58" t="s">
        <v>13</v>
      </c>
      <c r="F58" t="s">
        <v>290</v>
      </c>
      <c r="G58" s="81">
        <v>1</v>
      </c>
      <c r="H58" t="s">
        <v>8</v>
      </c>
      <c r="I58" t="s">
        <v>288</v>
      </c>
      <c r="J58" s="81">
        <v>440300000</v>
      </c>
      <c r="K58" s="81">
        <v>80</v>
      </c>
      <c r="L58" s="82">
        <v>7.2000000000000002E-5</v>
      </c>
      <c r="M58" s="81">
        <v>6084032</v>
      </c>
      <c r="N58" s="81">
        <v>396</v>
      </c>
      <c r="O58" s="81">
        <v>6.5099999999999997E-5</v>
      </c>
    </row>
    <row r="59" spans="1:15" x14ac:dyDescent="0.35">
      <c r="A59" s="80" t="s">
        <v>284</v>
      </c>
      <c r="B59" t="s">
        <v>285</v>
      </c>
      <c r="C59" t="s">
        <v>291</v>
      </c>
      <c r="D59" t="s">
        <v>180</v>
      </c>
      <c r="E59" t="s">
        <v>13</v>
      </c>
      <c r="F59" t="s">
        <v>292</v>
      </c>
      <c r="G59" s="81">
        <v>1</v>
      </c>
      <c r="H59" t="s">
        <v>8</v>
      </c>
      <c r="I59" t="s">
        <v>288</v>
      </c>
      <c r="J59" s="81">
        <v>440300000</v>
      </c>
      <c r="K59" s="81">
        <v>80</v>
      </c>
      <c r="L59" s="82">
        <v>4.85E-5</v>
      </c>
      <c r="M59" s="81">
        <v>5577088</v>
      </c>
      <c r="N59" s="81">
        <v>267</v>
      </c>
      <c r="O59" s="81">
        <v>4.7899999999999999E-5</v>
      </c>
    </row>
    <row r="60" spans="1:15" x14ac:dyDescent="0.35">
      <c r="A60" s="80" t="s">
        <v>284</v>
      </c>
      <c r="B60" t="s">
        <v>285</v>
      </c>
      <c r="C60" t="s">
        <v>293</v>
      </c>
      <c r="D60" t="s">
        <v>180</v>
      </c>
      <c r="E60" t="s">
        <v>13</v>
      </c>
      <c r="F60" t="s">
        <v>287</v>
      </c>
      <c r="G60" s="81">
        <v>2</v>
      </c>
      <c r="H60" t="s">
        <v>8</v>
      </c>
      <c r="I60" t="s">
        <v>288</v>
      </c>
      <c r="J60" s="81">
        <v>440300000</v>
      </c>
      <c r="K60" s="81">
        <v>80</v>
      </c>
      <c r="L60" s="82">
        <v>1.3E-6</v>
      </c>
      <c r="M60" s="81">
        <v>1332003</v>
      </c>
      <c r="N60" s="81">
        <v>7</v>
      </c>
      <c r="O60" s="81">
        <v>5.3000000000000001E-6</v>
      </c>
    </row>
    <row r="61" spans="1:15" x14ac:dyDescent="0.35">
      <c r="A61" s="80" t="s">
        <v>284</v>
      </c>
      <c r="B61" t="s">
        <v>285</v>
      </c>
      <c r="C61" t="s">
        <v>294</v>
      </c>
      <c r="D61" t="s">
        <v>180</v>
      </c>
      <c r="E61" t="s">
        <v>13</v>
      </c>
      <c r="F61" t="s">
        <v>290</v>
      </c>
      <c r="G61" s="81">
        <v>2</v>
      </c>
      <c r="H61" t="s">
        <v>8</v>
      </c>
      <c r="I61" t="s">
        <v>288</v>
      </c>
      <c r="J61" s="81">
        <v>440300000</v>
      </c>
      <c r="K61" s="81">
        <v>80</v>
      </c>
      <c r="L61" s="82">
        <v>3.8699999999999999E-5</v>
      </c>
      <c r="M61" s="81">
        <v>8588144</v>
      </c>
      <c r="N61" s="81">
        <v>213</v>
      </c>
      <c r="O61" s="81">
        <v>2.48E-5</v>
      </c>
    </row>
    <row r="62" spans="1:15" x14ac:dyDescent="0.35">
      <c r="A62" s="80" t="s">
        <v>284</v>
      </c>
      <c r="B62" t="s">
        <v>285</v>
      </c>
      <c r="C62" t="s">
        <v>295</v>
      </c>
      <c r="D62" t="s">
        <v>180</v>
      </c>
      <c r="E62" t="s">
        <v>13</v>
      </c>
      <c r="F62" t="s">
        <v>292</v>
      </c>
      <c r="G62" s="81">
        <v>2</v>
      </c>
      <c r="H62" t="s">
        <v>8</v>
      </c>
      <c r="I62" t="s">
        <v>288</v>
      </c>
      <c r="J62" s="81">
        <v>440300000</v>
      </c>
      <c r="K62" s="81">
        <v>80</v>
      </c>
      <c r="L62" s="82">
        <v>2.4199999999999999E-5</v>
      </c>
      <c r="M62" s="81">
        <v>5447455</v>
      </c>
      <c r="N62" s="81">
        <v>133</v>
      </c>
      <c r="O62" s="81">
        <v>2.44E-5</v>
      </c>
    </row>
    <row r="63" spans="1:15" x14ac:dyDescent="0.35">
      <c r="A63" s="89" t="s">
        <v>296</v>
      </c>
      <c r="B63" s="90" t="s">
        <v>297</v>
      </c>
      <c r="C63" s="91" t="s">
        <v>298</v>
      </c>
      <c r="D63" s="91" t="s">
        <v>299</v>
      </c>
      <c r="E63" s="91" t="s">
        <v>13</v>
      </c>
      <c r="F63" s="91" t="s">
        <v>300</v>
      </c>
      <c r="G63" s="91">
        <v>1</v>
      </c>
      <c r="H63" s="91" t="s">
        <v>9</v>
      </c>
      <c r="I63" s="91" t="s">
        <v>2</v>
      </c>
      <c r="J63" s="92">
        <v>143726002</v>
      </c>
      <c r="K63" s="91">
        <v>75</v>
      </c>
      <c r="L63" s="93">
        <f t="shared" ref="L63:L148" si="0">N63*K63/J63</f>
        <v>0.69809288927413427</v>
      </c>
      <c r="M63" s="90">
        <v>22296246.5</v>
      </c>
      <c r="N63" s="91">
        <v>1337788</v>
      </c>
      <c r="O63" s="94">
        <f t="shared" ref="O63:O66" si="1">N63/M63</f>
        <v>6.0000592476406288E-2</v>
      </c>
    </row>
    <row r="64" spans="1:15" x14ac:dyDescent="0.35">
      <c r="A64" s="89" t="s">
        <v>296</v>
      </c>
      <c r="B64" s="90" t="s">
        <v>297</v>
      </c>
      <c r="C64" s="91" t="s">
        <v>301</v>
      </c>
      <c r="D64" s="91" t="s">
        <v>299</v>
      </c>
      <c r="E64" s="91" t="s">
        <v>13</v>
      </c>
      <c r="F64" s="91" t="s">
        <v>300</v>
      </c>
      <c r="G64" s="91">
        <v>2</v>
      </c>
      <c r="H64" s="91" t="s">
        <v>9</v>
      </c>
      <c r="I64" s="91" t="s">
        <v>2</v>
      </c>
      <c r="J64" s="92">
        <v>143726002</v>
      </c>
      <c r="K64" s="91">
        <v>75</v>
      </c>
      <c r="L64" s="93">
        <f t="shared" si="0"/>
        <v>0.8244964261929445</v>
      </c>
      <c r="M64" s="90">
        <v>23359342.5</v>
      </c>
      <c r="N64" s="91">
        <v>1580021</v>
      </c>
      <c r="O64" s="94">
        <f t="shared" si="1"/>
        <v>6.763978909081024E-2</v>
      </c>
    </row>
    <row r="65" spans="1:15" x14ac:dyDescent="0.35">
      <c r="A65" s="89" t="s">
        <v>296</v>
      </c>
      <c r="B65" s="90" t="s">
        <v>297</v>
      </c>
      <c r="C65" s="91" t="s">
        <v>302</v>
      </c>
      <c r="D65" s="91" t="s">
        <v>299</v>
      </c>
      <c r="E65" s="91" t="s">
        <v>13</v>
      </c>
      <c r="F65" s="91" t="s">
        <v>303</v>
      </c>
      <c r="G65" s="91">
        <v>1</v>
      </c>
      <c r="H65" s="91" t="s">
        <v>9</v>
      </c>
      <c r="I65" s="91" t="s">
        <v>2</v>
      </c>
      <c r="J65" s="92">
        <v>143726002</v>
      </c>
      <c r="K65" s="91">
        <v>75</v>
      </c>
      <c r="L65" s="93">
        <f t="shared" si="0"/>
        <v>0.63130147807214454</v>
      </c>
      <c r="M65" s="90">
        <v>22550185.5</v>
      </c>
      <c r="N65" s="91">
        <v>1209792.5</v>
      </c>
      <c r="O65" s="94">
        <f t="shared" si="1"/>
        <v>5.364889348692941E-2</v>
      </c>
    </row>
    <row r="66" spans="1:15" x14ac:dyDescent="0.35">
      <c r="A66" s="89" t="s">
        <v>296</v>
      </c>
      <c r="B66" s="90" t="s">
        <v>297</v>
      </c>
      <c r="C66" s="91" t="s">
        <v>304</v>
      </c>
      <c r="D66" s="91" t="s">
        <v>299</v>
      </c>
      <c r="E66" s="91" t="s">
        <v>13</v>
      </c>
      <c r="F66" s="91" t="s">
        <v>303</v>
      </c>
      <c r="G66" s="91">
        <v>2</v>
      </c>
      <c r="H66" s="91" t="s">
        <v>9</v>
      </c>
      <c r="I66" s="91" t="s">
        <v>2</v>
      </c>
      <c r="J66" s="92">
        <v>143726002</v>
      </c>
      <c r="K66" s="91">
        <v>75</v>
      </c>
      <c r="L66" s="93">
        <f t="shared" si="0"/>
        <v>0.76410756210974262</v>
      </c>
      <c r="M66" s="90">
        <v>25149826</v>
      </c>
      <c r="N66" s="91">
        <v>1464295</v>
      </c>
      <c r="O66" s="94">
        <f t="shared" si="1"/>
        <v>5.8222868023023303E-2</v>
      </c>
    </row>
    <row r="67" spans="1:15" x14ac:dyDescent="0.35">
      <c r="A67" s="95" t="s">
        <v>305</v>
      </c>
      <c r="B67" s="96" t="s">
        <v>306</v>
      </c>
      <c r="C67" s="97" t="s">
        <v>307</v>
      </c>
      <c r="D67" s="97" t="s">
        <v>308</v>
      </c>
      <c r="E67" s="97" t="s">
        <v>13</v>
      </c>
      <c r="F67" s="97" t="s">
        <v>309</v>
      </c>
      <c r="G67" s="97">
        <v>1</v>
      </c>
      <c r="H67" s="97" t="s">
        <v>9</v>
      </c>
      <c r="I67" s="97" t="s">
        <v>2</v>
      </c>
      <c r="J67" s="81">
        <v>143726002</v>
      </c>
      <c r="K67" s="97">
        <v>76</v>
      </c>
      <c r="L67" s="98">
        <f t="shared" si="0"/>
        <v>2.2055048883917329E-2</v>
      </c>
      <c r="M67" s="96">
        <v>36871783</v>
      </c>
      <c r="N67" s="97">
        <v>41709</v>
      </c>
      <c r="O67" s="97">
        <v>1.1310000000000001E-3</v>
      </c>
    </row>
    <row r="68" spans="1:15" x14ac:dyDescent="0.35">
      <c r="A68" s="95" t="s">
        <v>305</v>
      </c>
      <c r="B68" s="96" t="s">
        <v>306</v>
      </c>
      <c r="C68" s="97" t="s">
        <v>310</v>
      </c>
      <c r="D68" s="97" t="s">
        <v>308</v>
      </c>
      <c r="E68" s="97" t="s">
        <v>13</v>
      </c>
      <c r="F68" s="97" t="s">
        <v>309</v>
      </c>
      <c r="G68" s="97">
        <v>2</v>
      </c>
      <c r="H68" s="97" t="s">
        <v>9</v>
      </c>
      <c r="I68" s="97" t="s">
        <v>2</v>
      </c>
      <c r="J68" s="81">
        <v>143726002</v>
      </c>
      <c r="K68" s="97">
        <v>76</v>
      </c>
      <c r="L68" s="98">
        <f t="shared" si="0"/>
        <v>9.2505460494197844E-3</v>
      </c>
      <c r="M68" s="96">
        <v>24547604</v>
      </c>
      <c r="N68" s="97">
        <v>17494</v>
      </c>
      <c r="O68" s="97">
        <v>7.1299999999999998E-4</v>
      </c>
    </row>
    <row r="69" spans="1:15" x14ac:dyDescent="0.35">
      <c r="A69" s="95" t="s">
        <v>305</v>
      </c>
      <c r="B69" s="96" t="s">
        <v>306</v>
      </c>
      <c r="C69" s="97" t="s">
        <v>311</v>
      </c>
      <c r="D69" s="97" t="s">
        <v>308</v>
      </c>
      <c r="E69" s="97" t="s">
        <v>13</v>
      </c>
      <c r="F69" s="97" t="s">
        <v>312</v>
      </c>
      <c r="G69" s="97">
        <v>1</v>
      </c>
      <c r="H69" s="97" t="s">
        <v>9</v>
      </c>
      <c r="I69" s="97" t="s">
        <v>2</v>
      </c>
      <c r="J69" s="81">
        <v>143726002</v>
      </c>
      <c r="K69" s="97">
        <v>76</v>
      </c>
      <c r="L69" s="98">
        <f t="shared" si="0"/>
        <v>1.7821075966476824E-2</v>
      </c>
      <c r="M69" s="96">
        <v>25103026</v>
      </c>
      <c r="N69" s="97">
        <v>33702</v>
      </c>
      <c r="O69" s="97">
        <v>1.343E-3</v>
      </c>
    </row>
    <row r="70" spans="1:15" x14ac:dyDescent="0.35">
      <c r="A70" s="95" t="s">
        <v>305</v>
      </c>
      <c r="B70" s="96" t="s">
        <v>306</v>
      </c>
      <c r="C70" s="97" t="s">
        <v>313</v>
      </c>
      <c r="D70" s="97" t="s">
        <v>308</v>
      </c>
      <c r="E70" s="97" t="s">
        <v>13</v>
      </c>
      <c r="F70" s="97" t="s">
        <v>312</v>
      </c>
      <c r="G70" s="97">
        <v>2</v>
      </c>
      <c r="H70" s="97" t="s">
        <v>9</v>
      </c>
      <c r="I70" s="97" t="s">
        <v>2</v>
      </c>
      <c r="J70" s="81">
        <v>143726002</v>
      </c>
      <c r="K70" s="97">
        <v>76</v>
      </c>
      <c r="L70" s="98">
        <f t="shared" si="0"/>
        <v>1.6549879401780061E-2</v>
      </c>
      <c r="M70" s="96">
        <v>24355362</v>
      </c>
      <c r="N70" s="97">
        <v>31298</v>
      </c>
      <c r="O70" s="97">
        <v>1.2849999999999999E-3</v>
      </c>
    </row>
    <row r="71" spans="1:15" x14ac:dyDescent="0.35">
      <c r="A71" s="95" t="s">
        <v>305</v>
      </c>
      <c r="B71" s="96" t="s">
        <v>306</v>
      </c>
      <c r="C71" s="97" t="s">
        <v>314</v>
      </c>
      <c r="D71" s="97" t="s">
        <v>308</v>
      </c>
      <c r="E71" s="97" t="s">
        <v>13</v>
      </c>
      <c r="F71" s="97" t="s">
        <v>312</v>
      </c>
      <c r="G71" s="97">
        <v>3</v>
      </c>
      <c r="H71" s="97" t="s">
        <v>9</v>
      </c>
      <c r="I71" s="97" t="s">
        <v>2</v>
      </c>
      <c r="J71" s="81">
        <v>143726002</v>
      </c>
      <c r="K71" s="97">
        <v>76</v>
      </c>
      <c r="L71" s="98">
        <f t="shared" si="0"/>
        <v>2.6040493354848902E-2</v>
      </c>
      <c r="M71" s="96">
        <v>35071857</v>
      </c>
      <c r="N71" s="97">
        <v>49246</v>
      </c>
      <c r="O71" s="97">
        <v>1.4040000000000001E-3</v>
      </c>
    </row>
    <row r="72" spans="1:15" x14ac:dyDescent="0.35">
      <c r="A72" s="95" t="s">
        <v>305</v>
      </c>
      <c r="B72" s="96" t="s">
        <v>306</v>
      </c>
      <c r="C72" s="97" t="s">
        <v>315</v>
      </c>
      <c r="D72" s="97" t="s">
        <v>308</v>
      </c>
      <c r="E72" s="97" t="s">
        <v>13</v>
      </c>
      <c r="F72" s="97" t="s">
        <v>312</v>
      </c>
      <c r="G72" s="97">
        <v>4</v>
      </c>
      <c r="H72" s="97" t="s">
        <v>9</v>
      </c>
      <c r="I72" s="97" t="s">
        <v>2</v>
      </c>
      <c r="J72" s="81">
        <v>143726002</v>
      </c>
      <c r="K72" s="97">
        <v>76</v>
      </c>
      <c r="L72" s="98">
        <f t="shared" si="0"/>
        <v>2.2398758437599899E-2</v>
      </c>
      <c r="M72" s="96">
        <v>27718332</v>
      </c>
      <c r="N72" s="97">
        <v>42359</v>
      </c>
      <c r="O72" s="97">
        <v>1.5280000000000001E-3</v>
      </c>
    </row>
    <row r="73" spans="1:15" x14ac:dyDescent="0.35">
      <c r="A73" s="95" t="s">
        <v>305</v>
      </c>
      <c r="B73" s="96" t="s">
        <v>306</v>
      </c>
      <c r="C73" s="97" t="s">
        <v>316</v>
      </c>
      <c r="D73" s="97" t="s">
        <v>308</v>
      </c>
      <c r="E73" s="97" t="s">
        <v>13</v>
      </c>
      <c r="F73" s="97" t="s">
        <v>317</v>
      </c>
      <c r="G73" s="97">
        <v>1</v>
      </c>
      <c r="H73" s="97" t="s">
        <v>9</v>
      </c>
      <c r="I73" s="97" t="s">
        <v>2</v>
      </c>
      <c r="J73" s="81">
        <v>143726002</v>
      </c>
      <c r="K73" s="97">
        <v>76</v>
      </c>
      <c r="L73" s="98">
        <f t="shared" si="0"/>
        <v>1.6425086394596854E-2</v>
      </c>
      <c r="M73" s="96">
        <v>21280067</v>
      </c>
      <c r="N73" s="97">
        <v>31062</v>
      </c>
      <c r="O73" s="97">
        <v>1.4599999999999999E-3</v>
      </c>
    </row>
    <row r="74" spans="1:15" x14ac:dyDescent="0.35">
      <c r="A74" s="95" t="s">
        <v>305</v>
      </c>
      <c r="B74" s="96" t="s">
        <v>306</v>
      </c>
      <c r="C74" s="97" t="s">
        <v>318</v>
      </c>
      <c r="D74" s="97" t="s">
        <v>308</v>
      </c>
      <c r="E74" s="97" t="s">
        <v>13</v>
      </c>
      <c r="F74" s="97" t="s">
        <v>317</v>
      </c>
      <c r="G74" s="97">
        <v>2</v>
      </c>
      <c r="H74" s="97" t="s">
        <v>9</v>
      </c>
      <c r="I74" s="97" t="s">
        <v>2</v>
      </c>
      <c r="J74" s="81">
        <v>143726002</v>
      </c>
      <c r="K74" s="97">
        <v>76</v>
      </c>
      <c r="L74" s="98">
        <f t="shared" si="0"/>
        <v>1.7770312709317553E-2</v>
      </c>
      <c r="M74" s="96">
        <v>25504380</v>
      </c>
      <c r="N74" s="97">
        <v>33606</v>
      </c>
      <c r="O74" s="97">
        <v>1.3179999999999999E-3</v>
      </c>
    </row>
    <row r="75" spans="1:15" x14ac:dyDescent="0.35">
      <c r="A75" s="89" t="s">
        <v>319</v>
      </c>
      <c r="B75" s="90" t="s">
        <v>320</v>
      </c>
      <c r="C75" s="91" t="s">
        <v>321</v>
      </c>
      <c r="D75" s="91" t="s">
        <v>322</v>
      </c>
      <c r="E75" s="91" t="s">
        <v>13</v>
      </c>
      <c r="F75" s="91" t="s">
        <v>323</v>
      </c>
      <c r="G75" s="91"/>
      <c r="H75" s="91" t="s">
        <v>8</v>
      </c>
      <c r="I75" s="91" t="s">
        <v>2</v>
      </c>
      <c r="J75" s="92">
        <v>143726002</v>
      </c>
      <c r="K75" s="91">
        <v>300</v>
      </c>
      <c r="L75" s="93">
        <f t="shared" si="0"/>
        <v>1.1329891441633504E-2</v>
      </c>
      <c r="M75" s="90">
        <v>15790854.5</v>
      </c>
      <c r="N75" s="91">
        <v>5428</v>
      </c>
      <c r="O75" s="91">
        <v>3.4400000000000001E-4</v>
      </c>
    </row>
    <row r="76" spans="1:15" x14ac:dyDescent="0.35">
      <c r="A76" s="89" t="s">
        <v>319</v>
      </c>
      <c r="B76" s="90" t="s">
        <v>320</v>
      </c>
      <c r="C76" s="91" t="s">
        <v>324</v>
      </c>
      <c r="D76" s="91" t="s">
        <v>322</v>
      </c>
      <c r="E76" s="91" t="s">
        <v>13</v>
      </c>
      <c r="F76" s="91" t="s">
        <v>325</v>
      </c>
      <c r="G76" s="91"/>
      <c r="H76" s="91" t="s">
        <v>8</v>
      </c>
      <c r="I76" s="91" t="s">
        <v>2</v>
      </c>
      <c r="J76" s="92">
        <v>143726002</v>
      </c>
      <c r="K76" s="91">
        <v>300</v>
      </c>
      <c r="L76" s="93">
        <f t="shared" si="0"/>
        <v>1.3247081067488401E-2</v>
      </c>
      <c r="M76" s="90">
        <v>13949428.5</v>
      </c>
      <c r="N76" s="91">
        <v>6346.5</v>
      </c>
      <c r="O76" s="91">
        <v>4.55E-4</v>
      </c>
    </row>
    <row r="77" spans="1:15" x14ac:dyDescent="0.35">
      <c r="A77" s="95" t="s">
        <v>326</v>
      </c>
      <c r="B77" s="96" t="s">
        <v>327</v>
      </c>
      <c r="C77" s="97" t="s">
        <v>328</v>
      </c>
      <c r="D77" s="97" t="s">
        <v>329</v>
      </c>
      <c r="E77" s="97" t="s">
        <v>13</v>
      </c>
      <c r="F77" s="97" t="s">
        <v>330</v>
      </c>
      <c r="G77" s="97"/>
      <c r="H77" s="97" t="s">
        <v>8</v>
      </c>
      <c r="I77" s="97" t="s">
        <v>2</v>
      </c>
      <c r="J77" s="81">
        <v>143726002</v>
      </c>
      <c r="K77" s="97">
        <v>152</v>
      </c>
      <c r="L77" s="98">
        <f t="shared" si="0"/>
        <v>3.4196932577307759</v>
      </c>
      <c r="M77" s="96">
        <v>18693098</v>
      </c>
      <c r="N77" s="97">
        <v>3233545</v>
      </c>
      <c r="O77" s="97">
        <v>0.172981</v>
      </c>
    </row>
    <row r="78" spans="1:15" x14ac:dyDescent="0.35">
      <c r="A78" s="95" t="s">
        <v>326</v>
      </c>
      <c r="B78" s="96" t="s">
        <v>327</v>
      </c>
      <c r="C78" s="97" t="s">
        <v>331</v>
      </c>
      <c r="D78" s="97" t="s">
        <v>329</v>
      </c>
      <c r="E78" s="97" t="s">
        <v>13</v>
      </c>
      <c r="F78" s="97" t="s">
        <v>332</v>
      </c>
      <c r="G78" s="97"/>
      <c r="H78" s="97" t="s">
        <v>8</v>
      </c>
      <c r="I78" s="97" t="s">
        <v>2</v>
      </c>
      <c r="J78" s="81">
        <v>143726002</v>
      </c>
      <c r="K78" s="97">
        <v>152</v>
      </c>
      <c r="L78" s="98">
        <f t="shared" si="0"/>
        <v>4.0637885690301188</v>
      </c>
      <c r="M78" s="96">
        <v>14792754</v>
      </c>
      <c r="N78" s="97">
        <v>3842579.5</v>
      </c>
      <c r="O78" s="97">
        <v>0.25976100000000002</v>
      </c>
    </row>
    <row r="79" spans="1:15" x14ac:dyDescent="0.35">
      <c r="A79" s="95" t="s">
        <v>326</v>
      </c>
      <c r="B79" s="96" t="s">
        <v>327</v>
      </c>
      <c r="C79" s="97" t="s">
        <v>333</v>
      </c>
      <c r="D79" s="99" t="s">
        <v>329</v>
      </c>
      <c r="E79" s="97" t="s">
        <v>13</v>
      </c>
      <c r="F79" s="97" t="s">
        <v>334</v>
      </c>
      <c r="G79" s="97"/>
      <c r="H79" s="97" t="s">
        <v>8</v>
      </c>
      <c r="I79" s="97" t="s">
        <v>2</v>
      </c>
      <c r="J79" s="81">
        <v>143726002</v>
      </c>
      <c r="K79" s="97">
        <v>152</v>
      </c>
      <c r="L79" s="98">
        <f t="shared" si="0"/>
        <v>3.7217076698480764</v>
      </c>
      <c r="M79" s="96">
        <v>18682269</v>
      </c>
      <c r="N79" s="97">
        <v>3519119.5</v>
      </c>
      <c r="O79" s="97">
        <v>0.18836700000000001</v>
      </c>
    </row>
    <row r="80" spans="1:15" x14ac:dyDescent="0.35">
      <c r="A80" s="100" t="s">
        <v>335</v>
      </c>
      <c r="B80" s="101" t="s">
        <v>336</v>
      </c>
      <c r="C80" s="101" t="s">
        <v>337</v>
      </c>
      <c r="D80" s="101" t="s">
        <v>282</v>
      </c>
      <c r="E80" s="101" t="s">
        <v>13</v>
      </c>
      <c r="F80" s="101" t="s">
        <v>338</v>
      </c>
      <c r="G80" s="101">
        <v>1</v>
      </c>
      <c r="H80" s="101" t="s">
        <v>9</v>
      </c>
      <c r="I80" s="101" t="s">
        <v>8</v>
      </c>
      <c r="J80" s="86">
        <v>3298912062</v>
      </c>
      <c r="K80" s="101">
        <v>80</v>
      </c>
      <c r="L80" s="102">
        <f t="shared" si="0"/>
        <v>4.0598839096911947E-4</v>
      </c>
      <c r="M80" s="101">
        <v>5300922.5</v>
      </c>
      <c r="N80" s="101">
        <v>16741.5</v>
      </c>
      <c r="O80" s="103">
        <f t="shared" ref="O80:O136" si="2">N80/M80</f>
        <v>3.158223875183989E-3</v>
      </c>
    </row>
    <row r="81" spans="1:15" x14ac:dyDescent="0.35">
      <c r="A81" s="100" t="s">
        <v>335</v>
      </c>
      <c r="B81" s="101" t="s">
        <v>336</v>
      </c>
      <c r="C81" s="101" t="s">
        <v>339</v>
      </c>
      <c r="D81" s="101" t="s">
        <v>282</v>
      </c>
      <c r="E81" s="101" t="s">
        <v>13</v>
      </c>
      <c r="F81" s="101" t="s">
        <v>338</v>
      </c>
      <c r="G81" s="101">
        <v>2</v>
      </c>
      <c r="H81" s="101" t="s">
        <v>9</v>
      </c>
      <c r="I81" s="101" t="s">
        <v>8</v>
      </c>
      <c r="J81" s="86">
        <v>3298912062</v>
      </c>
      <c r="K81" s="101">
        <v>80</v>
      </c>
      <c r="L81" s="102">
        <f t="shared" si="0"/>
        <v>6.6523749610637544E-4</v>
      </c>
      <c r="M81" s="101">
        <v>8582204</v>
      </c>
      <c r="N81" s="101">
        <v>27432</v>
      </c>
      <c r="O81" s="103">
        <f t="shared" si="2"/>
        <v>3.1963817219912275E-3</v>
      </c>
    </row>
    <row r="82" spans="1:15" x14ac:dyDescent="0.35">
      <c r="A82" s="100" t="s">
        <v>335</v>
      </c>
      <c r="B82" s="101" t="s">
        <v>336</v>
      </c>
      <c r="C82" s="101" t="s">
        <v>340</v>
      </c>
      <c r="D82" s="101" t="s">
        <v>282</v>
      </c>
      <c r="E82" s="101" t="s">
        <v>13</v>
      </c>
      <c r="F82" s="101" t="s">
        <v>338</v>
      </c>
      <c r="G82" s="101">
        <v>3</v>
      </c>
      <c r="H82" s="101" t="s">
        <v>9</v>
      </c>
      <c r="I82" s="101" t="s">
        <v>8</v>
      </c>
      <c r="J82" s="86">
        <v>3298912062</v>
      </c>
      <c r="K82" s="101">
        <v>80</v>
      </c>
      <c r="L82" s="102">
        <f t="shared" si="0"/>
        <v>3.6505368356799805E-4</v>
      </c>
      <c r="M82" s="101">
        <v>4840388</v>
      </c>
      <c r="N82" s="101">
        <v>15053.5</v>
      </c>
      <c r="O82" s="103">
        <f t="shared" si="2"/>
        <v>3.1099779604444933E-3</v>
      </c>
    </row>
    <row r="83" spans="1:15" x14ac:dyDescent="0.35">
      <c r="A83" s="100" t="s">
        <v>335</v>
      </c>
      <c r="B83" s="101" t="s">
        <v>336</v>
      </c>
      <c r="C83" s="101" t="s">
        <v>341</v>
      </c>
      <c r="D83" s="101" t="s">
        <v>282</v>
      </c>
      <c r="E83" s="101" t="s">
        <v>13</v>
      </c>
      <c r="F83" s="101" t="s">
        <v>342</v>
      </c>
      <c r="G83" s="101">
        <v>1</v>
      </c>
      <c r="H83" s="101" t="s">
        <v>9</v>
      </c>
      <c r="I83" s="101" t="s">
        <v>8</v>
      </c>
      <c r="J83" s="86">
        <v>3298912062</v>
      </c>
      <c r="K83" s="101">
        <v>80</v>
      </c>
      <c r="L83" s="102">
        <f t="shared" si="0"/>
        <v>6.3190529508573481E-4</v>
      </c>
      <c r="M83" s="101">
        <v>8114632.5</v>
      </c>
      <c r="N83" s="101">
        <v>26057.5</v>
      </c>
      <c r="O83" s="103">
        <f t="shared" si="2"/>
        <v>3.2111743815878293E-3</v>
      </c>
    </row>
    <row r="84" spans="1:15" x14ac:dyDescent="0.35">
      <c r="A84" s="100" t="s">
        <v>335</v>
      </c>
      <c r="B84" s="101" t="s">
        <v>336</v>
      </c>
      <c r="C84" s="101" t="s">
        <v>343</v>
      </c>
      <c r="D84" s="101" t="s">
        <v>282</v>
      </c>
      <c r="E84" s="101" t="s">
        <v>13</v>
      </c>
      <c r="F84" s="101" t="s">
        <v>342</v>
      </c>
      <c r="G84" s="101">
        <v>2</v>
      </c>
      <c r="H84" s="101" t="s">
        <v>9</v>
      </c>
      <c r="I84" s="101" t="s">
        <v>8</v>
      </c>
      <c r="J84" s="86">
        <v>3298912062</v>
      </c>
      <c r="K84" s="101">
        <v>80</v>
      </c>
      <c r="L84" s="102">
        <f t="shared" si="0"/>
        <v>6.0288966866071014E-4</v>
      </c>
      <c r="M84" s="101">
        <v>7716240</v>
      </c>
      <c r="N84" s="101">
        <v>24861</v>
      </c>
      <c r="O84" s="103">
        <f t="shared" si="2"/>
        <v>3.2219060060340271E-3</v>
      </c>
    </row>
    <row r="85" spans="1:15" x14ac:dyDescent="0.35">
      <c r="A85" s="100" t="s">
        <v>335</v>
      </c>
      <c r="B85" s="101" t="s">
        <v>336</v>
      </c>
      <c r="C85" s="101" t="s">
        <v>344</v>
      </c>
      <c r="D85" s="101" t="s">
        <v>282</v>
      </c>
      <c r="E85" s="101" t="s">
        <v>13</v>
      </c>
      <c r="F85" s="101" t="s">
        <v>342</v>
      </c>
      <c r="G85" s="101">
        <v>3</v>
      </c>
      <c r="H85" s="101" t="s">
        <v>9</v>
      </c>
      <c r="I85" s="101" t="s">
        <v>8</v>
      </c>
      <c r="J85" s="86">
        <v>3298912062</v>
      </c>
      <c r="K85" s="101">
        <v>80</v>
      </c>
      <c r="L85" s="102">
        <f t="shared" si="0"/>
        <v>4.5133667464216265E-4</v>
      </c>
      <c r="M85" s="101">
        <v>6682073</v>
      </c>
      <c r="N85" s="101">
        <v>18611.5</v>
      </c>
      <c r="O85" s="103">
        <f t="shared" si="2"/>
        <v>2.7852883379154941E-3</v>
      </c>
    </row>
    <row r="86" spans="1:15" x14ac:dyDescent="0.35">
      <c r="A86" s="95" t="s">
        <v>345</v>
      </c>
      <c r="B86" s="97" t="s">
        <v>346</v>
      </c>
      <c r="C86" s="97" t="s">
        <v>347</v>
      </c>
      <c r="D86" s="97" t="s">
        <v>282</v>
      </c>
      <c r="E86" s="97" t="s">
        <v>13</v>
      </c>
      <c r="F86" s="97" t="s">
        <v>348</v>
      </c>
      <c r="G86" s="97">
        <v>1</v>
      </c>
      <c r="H86" s="97" t="s">
        <v>9</v>
      </c>
      <c r="I86" s="97" t="s">
        <v>8</v>
      </c>
      <c r="J86" s="81">
        <v>3298912062</v>
      </c>
      <c r="K86" s="97">
        <v>80</v>
      </c>
      <c r="L86" s="98">
        <f t="shared" si="0"/>
        <v>1.5737551963881358E-3</v>
      </c>
      <c r="M86" s="97">
        <v>3018195</v>
      </c>
      <c r="N86" s="97">
        <v>64896</v>
      </c>
      <c r="O86" s="104">
        <f t="shared" si="2"/>
        <v>2.1501592839428863E-2</v>
      </c>
    </row>
    <row r="87" spans="1:15" x14ac:dyDescent="0.35">
      <c r="A87" s="95" t="s">
        <v>345</v>
      </c>
      <c r="B87" s="97" t="s">
        <v>346</v>
      </c>
      <c r="C87" s="97" t="s">
        <v>349</v>
      </c>
      <c r="D87" s="97" t="s">
        <v>282</v>
      </c>
      <c r="E87" s="97" t="s">
        <v>13</v>
      </c>
      <c r="F87" s="97" t="s">
        <v>348</v>
      </c>
      <c r="G87" s="97">
        <v>2</v>
      </c>
      <c r="H87" s="97" t="s">
        <v>9</v>
      </c>
      <c r="I87" s="97" t="s">
        <v>8</v>
      </c>
      <c r="J87" s="81">
        <v>3298912062</v>
      </c>
      <c r="K87" s="97">
        <v>80</v>
      </c>
      <c r="L87" s="98">
        <f t="shared" si="0"/>
        <v>2.6459268498076139E-3</v>
      </c>
      <c r="M87" s="97">
        <v>2506307.5</v>
      </c>
      <c r="N87" s="97">
        <v>109108.5</v>
      </c>
      <c r="O87" s="104">
        <f t="shared" si="2"/>
        <v>4.353356481596931E-2</v>
      </c>
    </row>
    <row r="88" spans="1:15" x14ac:dyDescent="0.35">
      <c r="A88" s="95" t="s">
        <v>345</v>
      </c>
      <c r="B88" s="97" t="s">
        <v>346</v>
      </c>
      <c r="C88" s="97" t="s">
        <v>350</v>
      </c>
      <c r="D88" s="97" t="s">
        <v>282</v>
      </c>
      <c r="E88" s="97" t="s">
        <v>13</v>
      </c>
      <c r="F88" s="97" t="s">
        <v>348</v>
      </c>
      <c r="G88" s="97">
        <v>3</v>
      </c>
      <c r="H88" s="97" t="s">
        <v>9</v>
      </c>
      <c r="I88" s="97" t="s">
        <v>8</v>
      </c>
      <c r="J88" s="81">
        <v>3298912062</v>
      </c>
      <c r="K88" s="97">
        <v>80</v>
      </c>
      <c r="L88" s="98">
        <f t="shared" si="0"/>
        <v>2.8181533260888724E-3</v>
      </c>
      <c r="M88" s="97">
        <v>2807989</v>
      </c>
      <c r="N88" s="97">
        <v>116210.5</v>
      </c>
      <c r="O88" s="104">
        <f t="shared" si="2"/>
        <v>4.1385667821348303E-2</v>
      </c>
    </row>
    <row r="89" spans="1:15" x14ac:dyDescent="0.35">
      <c r="A89" s="95" t="s">
        <v>345</v>
      </c>
      <c r="B89" s="97" t="s">
        <v>346</v>
      </c>
      <c r="C89" s="97" t="s">
        <v>351</v>
      </c>
      <c r="D89" s="97" t="s">
        <v>282</v>
      </c>
      <c r="E89" s="97" t="s">
        <v>13</v>
      </c>
      <c r="F89" s="97" t="s">
        <v>352</v>
      </c>
      <c r="G89" s="97">
        <v>1</v>
      </c>
      <c r="H89" s="97" t="s">
        <v>9</v>
      </c>
      <c r="I89" s="97" t="s">
        <v>8</v>
      </c>
      <c r="J89" s="81">
        <v>3298912062</v>
      </c>
      <c r="K89" s="97">
        <v>80</v>
      </c>
      <c r="L89" s="98">
        <f t="shared" si="0"/>
        <v>1.5136747831261226E-3</v>
      </c>
      <c r="M89" s="97">
        <v>2981466.5</v>
      </c>
      <c r="N89" s="97">
        <v>62418.5</v>
      </c>
      <c r="O89" s="104">
        <f t="shared" si="2"/>
        <v>2.093550271317823E-2</v>
      </c>
    </row>
    <row r="90" spans="1:15" x14ac:dyDescent="0.35">
      <c r="A90" s="95" t="s">
        <v>345</v>
      </c>
      <c r="B90" s="97" t="s">
        <v>346</v>
      </c>
      <c r="C90" s="97" t="s">
        <v>353</v>
      </c>
      <c r="D90" s="97" t="s">
        <v>282</v>
      </c>
      <c r="E90" s="97" t="s">
        <v>13</v>
      </c>
      <c r="F90" s="97" t="s">
        <v>352</v>
      </c>
      <c r="G90" s="97">
        <v>2</v>
      </c>
      <c r="H90" s="97" t="s">
        <v>9</v>
      </c>
      <c r="I90" s="97" t="s">
        <v>8</v>
      </c>
      <c r="J90" s="81">
        <v>3298912062</v>
      </c>
      <c r="K90" s="97">
        <v>80</v>
      </c>
      <c r="L90" s="98">
        <f t="shared" si="0"/>
        <v>3.836222294548693E-3</v>
      </c>
      <c r="M90" s="97">
        <v>3336307.5</v>
      </c>
      <c r="N90" s="97">
        <v>158192</v>
      </c>
      <c r="O90" s="104">
        <f t="shared" si="2"/>
        <v>4.7415293704192438E-2</v>
      </c>
    </row>
    <row r="91" spans="1:15" x14ac:dyDescent="0.35">
      <c r="A91" s="95" t="s">
        <v>345</v>
      </c>
      <c r="B91" s="97" t="s">
        <v>346</v>
      </c>
      <c r="C91" s="97" t="s">
        <v>354</v>
      </c>
      <c r="D91" s="97" t="s">
        <v>282</v>
      </c>
      <c r="E91" s="97" t="s">
        <v>13</v>
      </c>
      <c r="F91" s="97" t="s">
        <v>352</v>
      </c>
      <c r="G91" s="97">
        <v>3</v>
      </c>
      <c r="H91" s="97" t="s">
        <v>9</v>
      </c>
      <c r="I91" s="97" t="s">
        <v>8</v>
      </c>
      <c r="J91" s="81">
        <v>3298912062</v>
      </c>
      <c r="K91" s="97">
        <v>80</v>
      </c>
      <c r="L91" s="98">
        <f t="shared" si="0"/>
        <v>2.5059776813171689E-3</v>
      </c>
      <c r="M91" s="97">
        <v>2864441.5</v>
      </c>
      <c r="N91" s="97">
        <v>103337.5</v>
      </c>
      <c r="O91" s="104">
        <f t="shared" si="2"/>
        <v>3.6075968037748374E-2</v>
      </c>
    </row>
    <row r="92" spans="1:15" x14ac:dyDescent="0.35">
      <c r="A92" s="95" t="s">
        <v>345</v>
      </c>
      <c r="B92" s="97" t="s">
        <v>346</v>
      </c>
      <c r="C92" s="97" t="s">
        <v>355</v>
      </c>
      <c r="D92" s="97" t="s">
        <v>282</v>
      </c>
      <c r="E92" s="97" t="s">
        <v>13</v>
      </c>
      <c r="F92" s="97" t="s">
        <v>348</v>
      </c>
      <c r="G92" s="97">
        <v>1</v>
      </c>
      <c r="H92" s="97" t="s">
        <v>9</v>
      </c>
      <c r="I92" s="97" t="s">
        <v>8</v>
      </c>
      <c r="J92" s="81">
        <v>3298912062</v>
      </c>
      <c r="K92" s="97">
        <v>80</v>
      </c>
      <c r="L92" s="98">
        <f t="shared" si="0"/>
        <v>9.6525276823217123E-3</v>
      </c>
      <c r="M92" s="97">
        <v>7530173.5</v>
      </c>
      <c r="N92" s="97">
        <v>398035.5</v>
      </c>
      <c r="O92" s="104">
        <f t="shared" si="2"/>
        <v>5.2858742232167695E-2</v>
      </c>
    </row>
    <row r="93" spans="1:15" x14ac:dyDescent="0.35">
      <c r="A93" s="95" t="s">
        <v>345</v>
      </c>
      <c r="B93" s="97" t="s">
        <v>346</v>
      </c>
      <c r="C93" s="97" t="s">
        <v>356</v>
      </c>
      <c r="D93" s="97" t="s">
        <v>282</v>
      </c>
      <c r="E93" s="97" t="s">
        <v>13</v>
      </c>
      <c r="F93" s="97" t="s">
        <v>348</v>
      </c>
      <c r="G93" s="97">
        <v>2</v>
      </c>
      <c r="H93" s="97" t="s">
        <v>9</v>
      </c>
      <c r="I93" s="97" t="s">
        <v>8</v>
      </c>
      <c r="J93" s="81">
        <v>3298912062</v>
      </c>
      <c r="K93" s="97">
        <v>80</v>
      </c>
      <c r="L93" s="98">
        <f t="shared" si="0"/>
        <v>6.7738331850083731E-3</v>
      </c>
      <c r="M93" s="97">
        <v>6675953</v>
      </c>
      <c r="N93" s="97">
        <v>279328.5</v>
      </c>
      <c r="O93" s="104">
        <f t="shared" si="2"/>
        <v>4.1840992589372634E-2</v>
      </c>
    </row>
    <row r="94" spans="1:15" x14ac:dyDescent="0.35">
      <c r="A94" s="95" t="s">
        <v>345</v>
      </c>
      <c r="B94" s="97" t="s">
        <v>346</v>
      </c>
      <c r="C94" s="97" t="s">
        <v>357</v>
      </c>
      <c r="D94" s="97" t="s">
        <v>282</v>
      </c>
      <c r="E94" s="97" t="s">
        <v>13</v>
      </c>
      <c r="F94" s="97" t="s">
        <v>348</v>
      </c>
      <c r="G94" s="97">
        <v>3</v>
      </c>
      <c r="H94" s="97" t="s">
        <v>9</v>
      </c>
      <c r="I94" s="97" t="s">
        <v>8</v>
      </c>
      <c r="J94" s="81">
        <v>3298912062</v>
      </c>
      <c r="K94" s="97">
        <v>80</v>
      </c>
      <c r="L94" s="98">
        <f t="shared" si="0"/>
        <v>8.9544914944143794E-3</v>
      </c>
      <c r="M94" s="97">
        <v>7564389.5</v>
      </c>
      <c r="N94" s="97">
        <v>369251</v>
      </c>
      <c r="O94" s="104">
        <f t="shared" si="2"/>
        <v>4.8814382178495701E-2</v>
      </c>
    </row>
    <row r="95" spans="1:15" x14ac:dyDescent="0.35">
      <c r="A95" s="95" t="s">
        <v>345</v>
      </c>
      <c r="B95" s="97" t="s">
        <v>346</v>
      </c>
      <c r="C95" s="97" t="s">
        <v>358</v>
      </c>
      <c r="D95" s="97" t="s">
        <v>282</v>
      </c>
      <c r="E95" s="97" t="s">
        <v>13</v>
      </c>
      <c r="F95" s="97" t="s">
        <v>359</v>
      </c>
      <c r="G95" s="97">
        <v>1</v>
      </c>
      <c r="H95" s="97" t="s">
        <v>9</v>
      </c>
      <c r="I95" s="97" t="s">
        <v>8</v>
      </c>
      <c r="J95" s="81">
        <v>3298912062</v>
      </c>
      <c r="K95" s="97">
        <v>80</v>
      </c>
      <c r="L95" s="98">
        <f t="shared" si="0"/>
        <v>8.873155588831819E-3</v>
      </c>
      <c r="M95" s="97">
        <v>7926536</v>
      </c>
      <c r="N95" s="97">
        <v>365897</v>
      </c>
      <c r="O95" s="104">
        <f t="shared" si="2"/>
        <v>4.6161021661921424E-2</v>
      </c>
    </row>
    <row r="96" spans="1:15" x14ac:dyDescent="0.35">
      <c r="A96" s="95" t="s">
        <v>345</v>
      </c>
      <c r="B96" s="97" t="s">
        <v>346</v>
      </c>
      <c r="C96" s="97" t="s">
        <v>360</v>
      </c>
      <c r="D96" s="97" t="s">
        <v>282</v>
      </c>
      <c r="E96" s="97" t="s">
        <v>13</v>
      </c>
      <c r="F96" s="97" t="s">
        <v>359</v>
      </c>
      <c r="G96" s="97">
        <v>2</v>
      </c>
      <c r="H96" s="97" t="s">
        <v>9</v>
      </c>
      <c r="I96" s="97" t="s">
        <v>8</v>
      </c>
      <c r="J96" s="81">
        <v>3298912062</v>
      </c>
      <c r="K96" s="97">
        <v>80</v>
      </c>
      <c r="L96" s="98">
        <f t="shared" si="0"/>
        <v>6.5475525246056106E-3</v>
      </c>
      <c r="M96" s="97">
        <v>7255356.5</v>
      </c>
      <c r="N96" s="97">
        <v>269997.5</v>
      </c>
      <c r="O96" s="104">
        <f t="shared" si="2"/>
        <v>3.7213540092757673E-2</v>
      </c>
    </row>
    <row r="97" spans="1:15" x14ac:dyDescent="0.35">
      <c r="A97" s="95" t="s">
        <v>345</v>
      </c>
      <c r="B97" s="97" t="s">
        <v>346</v>
      </c>
      <c r="C97" s="97" t="s">
        <v>361</v>
      </c>
      <c r="D97" s="97" t="s">
        <v>282</v>
      </c>
      <c r="E97" s="97" t="s">
        <v>13</v>
      </c>
      <c r="F97" s="97" t="s">
        <v>359</v>
      </c>
      <c r="G97" s="97">
        <v>3</v>
      </c>
      <c r="H97" s="97" t="s">
        <v>9</v>
      </c>
      <c r="I97" s="97" t="s">
        <v>8</v>
      </c>
      <c r="J97" s="81">
        <v>3298912062</v>
      </c>
      <c r="K97" s="97">
        <v>80</v>
      </c>
      <c r="L97" s="98">
        <f t="shared" si="0"/>
        <v>6.5063874382232621E-3</v>
      </c>
      <c r="M97" s="97">
        <v>6945155.5</v>
      </c>
      <c r="N97" s="97">
        <v>268300</v>
      </c>
      <c r="O97" s="104">
        <f t="shared" si="2"/>
        <v>3.8631244469616265E-2</v>
      </c>
    </row>
    <row r="98" spans="1:15" x14ac:dyDescent="0.35">
      <c r="A98" s="100" t="s">
        <v>362</v>
      </c>
      <c r="B98" s="101" t="s">
        <v>363</v>
      </c>
      <c r="C98" s="101" t="s">
        <v>364</v>
      </c>
      <c r="D98" s="101" t="s">
        <v>365</v>
      </c>
      <c r="E98" s="101" t="s">
        <v>13</v>
      </c>
      <c r="F98" s="101" t="s">
        <v>323</v>
      </c>
      <c r="G98" s="101">
        <v>1</v>
      </c>
      <c r="H98" s="101" t="s">
        <v>8</v>
      </c>
      <c r="I98" s="101" t="s">
        <v>2</v>
      </c>
      <c r="J98" s="92">
        <v>143726002</v>
      </c>
      <c r="K98" s="101">
        <v>84</v>
      </c>
      <c r="L98" s="102">
        <f t="shared" si="0"/>
        <v>1.948102612636508E-2</v>
      </c>
      <c r="M98" s="101">
        <v>9639080</v>
      </c>
      <c r="N98" s="101">
        <v>33332.5</v>
      </c>
      <c r="O98" s="103">
        <f t="shared" si="2"/>
        <v>3.4580582379231213E-3</v>
      </c>
    </row>
    <row r="99" spans="1:15" x14ac:dyDescent="0.35">
      <c r="A99" s="100" t="s">
        <v>362</v>
      </c>
      <c r="B99" s="101" t="s">
        <v>363</v>
      </c>
      <c r="C99" s="101" t="s">
        <v>366</v>
      </c>
      <c r="D99" s="101" t="s">
        <v>365</v>
      </c>
      <c r="E99" s="101" t="s">
        <v>13</v>
      </c>
      <c r="F99" s="101" t="s">
        <v>323</v>
      </c>
      <c r="G99" s="101">
        <v>2</v>
      </c>
      <c r="H99" s="101" t="s">
        <v>8</v>
      </c>
      <c r="I99" s="101" t="s">
        <v>2</v>
      </c>
      <c r="J99" s="92">
        <v>143726002</v>
      </c>
      <c r="K99" s="101">
        <v>84</v>
      </c>
      <c r="L99" s="102">
        <f t="shared" si="0"/>
        <v>1.9728246528418706E-2</v>
      </c>
      <c r="M99" s="101">
        <v>10351513.5</v>
      </c>
      <c r="N99" s="101">
        <v>33755.5</v>
      </c>
      <c r="O99" s="103">
        <f t="shared" si="2"/>
        <v>3.2609241151064527E-3</v>
      </c>
    </row>
    <row r="100" spans="1:15" x14ac:dyDescent="0.35">
      <c r="A100" s="100" t="s">
        <v>362</v>
      </c>
      <c r="B100" s="101" t="s">
        <v>363</v>
      </c>
      <c r="C100" s="101" t="s">
        <v>367</v>
      </c>
      <c r="D100" s="101" t="s">
        <v>365</v>
      </c>
      <c r="E100" s="101" t="s">
        <v>13</v>
      </c>
      <c r="F100" s="101" t="s">
        <v>323</v>
      </c>
      <c r="G100" s="101">
        <v>3</v>
      </c>
      <c r="H100" s="101" t="s">
        <v>8</v>
      </c>
      <c r="I100" s="101" t="s">
        <v>2</v>
      </c>
      <c r="J100" s="92">
        <v>143726002</v>
      </c>
      <c r="K100" s="101">
        <v>84</v>
      </c>
      <c r="L100" s="102">
        <f t="shared" si="0"/>
        <v>1.8304537546379396E-2</v>
      </c>
      <c r="M100" s="101">
        <v>10836762.5</v>
      </c>
      <c r="N100" s="101">
        <v>31319.5</v>
      </c>
      <c r="O100" s="103">
        <f t="shared" si="2"/>
        <v>2.8901159363786001E-3</v>
      </c>
    </row>
    <row r="101" spans="1:15" x14ac:dyDescent="0.35">
      <c r="A101" s="100" t="s">
        <v>362</v>
      </c>
      <c r="B101" s="101" t="s">
        <v>363</v>
      </c>
      <c r="C101" s="101" t="s">
        <v>368</v>
      </c>
      <c r="D101" s="101" t="s">
        <v>365</v>
      </c>
      <c r="E101" s="101" t="s">
        <v>13</v>
      </c>
      <c r="F101" s="101" t="s">
        <v>369</v>
      </c>
      <c r="G101" s="101">
        <v>1</v>
      </c>
      <c r="H101" s="101" t="s">
        <v>8</v>
      </c>
      <c r="I101" s="101" t="s">
        <v>2</v>
      </c>
      <c r="J101" s="92">
        <v>143726002</v>
      </c>
      <c r="K101" s="101">
        <v>84</v>
      </c>
      <c r="L101" s="102">
        <f t="shared" si="0"/>
        <v>1.6694682706056209E-2</v>
      </c>
      <c r="M101" s="101">
        <v>9322528.5</v>
      </c>
      <c r="N101" s="101">
        <v>28565</v>
      </c>
      <c r="O101" s="103">
        <f t="shared" si="2"/>
        <v>3.0640828826642903E-3</v>
      </c>
    </row>
    <row r="102" spans="1:15" x14ac:dyDescent="0.35">
      <c r="A102" s="100" t="s">
        <v>362</v>
      </c>
      <c r="B102" s="101" t="s">
        <v>363</v>
      </c>
      <c r="C102" s="101" t="s">
        <v>370</v>
      </c>
      <c r="D102" s="101" t="s">
        <v>365</v>
      </c>
      <c r="E102" s="101" t="s">
        <v>13</v>
      </c>
      <c r="F102" s="101" t="s">
        <v>369</v>
      </c>
      <c r="G102" s="101">
        <v>2</v>
      </c>
      <c r="H102" s="101" t="s">
        <v>8</v>
      </c>
      <c r="I102" s="101" t="s">
        <v>2</v>
      </c>
      <c r="J102" s="92">
        <v>143726002</v>
      </c>
      <c r="K102" s="101">
        <v>84</v>
      </c>
      <c r="L102" s="102">
        <f t="shared" si="0"/>
        <v>2.2307404056226374E-2</v>
      </c>
      <c r="M102" s="101">
        <v>12001753.5</v>
      </c>
      <c r="N102" s="101">
        <v>38168.5</v>
      </c>
      <c r="O102" s="103">
        <f t="shared" si="2"/>
        <v>3.1802436202343267E-3</v>
      </c>
    </row>
    <row r="103" spans="1:15" x14ac:dyDescent="0.35">
      <c r="A103" s="100" t="s">
        <v>362</v>
      </c>
      <c r="B103" s="101" t="s">
        <v>363</v>
      </c>
      <c r="C103" s="101" t="s">
        <v>371</v>
      </c>
      <c r="D103" s="101" t="s">
        <v>365</v>
      </c>
      <c r="E103" s="101" t="s">
        <v>13</v>
      </c>
      <c r="F103" s="101" t="s">
        <v>369</v>
      </c>
      <c r="G103" s="101">
        <v>3</v>
      </c>
      <c r="H103" s="101" t="s">
        <v>8</v>
      </c>
      <c r="I103" s="101" t="s">
        <v>2</v>
      </c>
      <c r="J103" s="92">
        <v>143726002</v>
      </c>
      <c r="K103" s="101">
        <v>84</v>
      </c>
      <c r="L103" s="102">
        <f t="shared" si="0"/>
        <v>1.8829953956417712E-2</v>
      </c>
      <c r="M103" s="101">
        <v>10169434.5</v>
      </c>
      <c r="N103" s="101">
        <v>32218.5</v>
      </c>
      <c r="O103" s="103">
        <f t="shared" si="2"/>
        <v>3.1681702655147639E-3</v>
      </c>
    </row>
    <row r="104" spans="1:15" x14ac:dyDescent="0.35">
      <c r="A104" s="95" t="s">
        <v>372</v>
      </c>
      <c r="B104" s="97" t="s">
        <v>373</v>
      </c>
      <c r="C104" s="97" t="s">
        <v>374</v>
      </c>
      <c r="D104" s="97" t="s">
        <v>375</v>
      </c>
      <c r="E104" s="97" t="s">
        <v>13</v>
      </c>
      <c r="F104" s="97" t="s">
        <v>309</v>
      </c>
      <c r="G104" s="97">
        <v>1</v>
      </c>
      <c r="H104" s="97" t="s">
        <v>8</v>
      </c>
      <c r="I104" s="97" t="s">
        <v>9</v>
      </c>
      <c r="J104" s="81">
        <v>2730871774</v>
      </c>
      <c r="K104" s="97">
        <v>162</v>
      </c>
      <c r="L104" s="98">
        <f t="shared" si="0"/>
        <v>8.1229018188241006E-2</v>
      </c>
      <c r="M104" s="97">
        <v>11698264.5</v>
      </c>
      <c r="N104" s="97">
        <v>1369296.5</v>
      </c>
      <c r="O104" s="104">
        <f t="shared" si="2"/>
        <v>0.11705125149119341</v>
      </c>
    </row>
    <row r="105" spans="1:15" x14ac:dyDescent="0.35">
      <c r="A105" s="95" t="s">
        <v>372</v>
      </c>
      <c r="B105" s="97" t="s">
        <v>373</v>
      </c>
      <c r="C105" s="97" t="s">
        <v>376</v>
      </c>
      <c r="D105" s="97" t="s">
        <v>375</v>
      </c>
      <c r="E105" s="97" t="s">
        <v>13</v>
      </c>
      <c r="F105" s="97" t="s">
        <v>377</v>
      </c>
      <c r="G105" s="97">
        <v>1</v>
      </c>
      <c r="H105" s="97" t="s">
        <v>8</v>
      </c>
      <c r="I105" s="97" t="s">
        <v>9</v>
      </c>
      <c r="J105" s="81">
        <v>2730871774</v>
      </c>
      <c r="K105" s="97">
        <v>162</v>
      </c>
      <c r="L105" s="98">
        <f t="shared" si="0"/>
        <v>6.0205639300001786E-2</v>
      </c>
      <c r="M105" s="97">
        <v>9842570</v>
      </c>
      <c r="N105" s="97">
        <v>1014900.5</v>
      </c>
      <c r="O105" s="104">
        <f t="shared" si="2"/>
        <v>0.10311336368448484</v>
      </c>
    </row>
    <row r="106" spans="1:15" x14ac:dyDescent="0.35">
      <c r="A106" s="100" t="s">
        <v>378</v>
      </c>
      <c r="B106" s="101" t="s">
        <v>379</v>
      </c>
      <c r="C106" s="101" t="s">
        <v>380</v>
      </c>
      <c r="D106" s="101" t="s">
        <v>381</v>
      </c>
      <c r="E106" s="101" t="s">
        <v>13</v>
      </c>
      <c r="F106" s="101" t="s">
        <v>382</v>
      </c>
      <c r="G106" s="101">
        <v>1</v>
      </c>
      <c r="H106" s="101" t="s">
        <v>8</v>
      </c>
      <c r="I106" s="101" t="s">
        <v>2</v>
      </c>
      <c r="J106" s="92">
        <v>143726002</v>
      </c>
      <c r="K106" s="101">
        <v>50</v>
      </c>
      <c r="L106" s="102">
        <f t="shared" si="0"/>
        <v>2.4772831293254785E-3</v>
      </c>
      <c r="M106" s="101">
        <v>25781016</v>
      </c>
      <c r="N106" s="101">
        <v>7121</v>
      </c>
      <c r="O106" s="103">
        <f t="shared" si="2"/>
        <v>2.7621099183988717E-4</v>
      </c>
    </row>
    <row r="107" spans="1:15" x14ac:dyDescent="0.35">
      <c r="A107" s="100" t="s">
        <v>378</v>
      </c>
      <c r="B107" s="101" t="s">
        <v>379</v>
      </c>
      <c r="C107" s="101" t="s">
        <v>383</v>
      </c>
      <c r="D107" s="101" t="s">
        <v>381</v>
      </c>
      <c r="E107" s="101" t="s">
        <v>13</v>
      </c>
      <c r="F107" s="101" t="s">
        <v>384</v>
      </c>
      <c r="G107" s="101">
        <v>1</v>
      </c>
      <c r="H107" s="101" t="s">
        <v>8</v>
      </c>
      <c r="I107" s="101" t="s">
        <v>2</v>
      </c>
      <c r="J107" s="92">
        <v>143726002</v>
      </c>
      <c r="K107" s="101">
        <v>50</v>
      </c>
      <c r="L107" s="102">
        <f t="shared" si="0"/>
        <v>2.7288033796417713E-3</v>
      </c>
      <c r="M107" s="101">
        <v>24165577</v>
      </c>
      <c r="N107" s="101">
        <v>7844</v>
      </c>
      <c r="O107" s="103">
        <f t="shared" si="2"/>
        <v>3.245939461739316E-4</v>
      </c>
    </row>
    <row r="108" spans="1:15" x14ac:dyDescent="0.35">
      <c r="A108" s="100" t="s">
        <v>378</v>
      </c>
      <c r="B108" s="101" t="s">
        <v>379</v>
      </c>
      <c r="C108" s="101" t="s">
        <v>385</v>
      </c>
      <c r="D108" s="101" t="s">
        <v>381</v>
      </c>
      <c r="E108" s="101" t="s">
        <v>13</v>
      </c>
      <c r="F108" s="101" t="s">
        <v>382</v>
      </c>
      <c r="G108" s="101">
        <v>2</v>
      </c>
      <c r="H108" s="101" t="s">
        <v>8</v>
      </c>
      <c r="I108" s="101" t="s">
        <v>2</v>
      </c>
      <c r="J108" s="92">
        <v>143726002</v>
      </c>
      <c r="K108" s="101">
        <v>50</v>
      </c>
      <c r="L108" s="102">
        <f t="shared" si="0"/>
        <v>5.6666851416349844E-3</v>
      </c>
      <c r="M108" s="101">
        <v>28735444</v>
      </c>
      <c r="N108" s="101">
        <v>16289</v>
      </c>
      <c r="O108" s="103">
        <f t="shared" si="2"/>
        <v>5.6686091225874216E-4</v>
      </c>
    </row>
    <row r="109" spans="1:15" x14ac:dyDescent="0.35">
      <c r="A109" s="100" t="s">
        <v>378</v>
      </c>
      <c r="B109" s="101" t="s">
        <v>379</v>
      </c>
      <c r="C109" s="101" t="s">
        <v>386</v>
      </c>
      <c r="D109" s="101" t="s">
        <v>381</v>
      </c>
      <c r="E109" s="101" t="s">
        <v>13</v>
      </c>
      <c r="F109" s="101" t="s">
        <v>384</v>
      </c>
      <c r="G109" s="101">
        <v>2</v>
      </c>
      <c r="H109" s="101" t="s">
        <v>8</v>
      </c>
      <c r="I109" s="101" t="s">
        <v>2</v>
      </c>
      <c r="J109" s="92">
        <v>143726002</v>
      </c>
      <c r="K109" s="101">
        <v>50</v>
      </c>
      <c r="L109" s="102">
        <f t="shared" si="0"/>
        <v>2.6679236510036646E-3</v>
      </c>
      <c r="M109" s="101">
        <v>25986959</v>
      </c>
      <c r="N109" s="101">
        <v>7669</v>
      </c>
      <c r="O109" s="103">
        <f t="shared" si="2"/>
        <v>2.9510955860591461E-4</v>
      </c>
    </row>
    <row r="110" spans="1:15" x14ac:dyDescent="0.35">
      <c r="A110" s="100" t="s">
        <v>378</v>
      </c>
      <c r="B110" s="101" t="s">
        <v>379</v>
      </c>
      <c r="C110" s="101" t="s">
        <v>387</v>
      </c>
      <c r="D110" s="101" t="s">
        <v>381</v>
      </c>
      <c r="E110" s="101" t="s">
        <v>13</v>
      </c>
      <c r="F110" s="101" t="s">
        <v>382</v>
      </c>
      <c r="G110" s="101">
        <v>3</v>
      </c>
      <c r="H110" s="101" t="s">
        <v>8</v>
      </c>
      <c r="I110" s="101" t="s">
        <v>2</v>
      </c>
      <c r="J110" s="92">
        <v>143726002</v>
      </c>
      <c r="K110" s="101">
        <v>50</v>
      </c>
      <c r="L110" s="102">
        <f t="shared" si="0"/>
        <v>1.4955540195155501E-3</v>
      </c>
      <c r="M110" s="101">
        <v>16930017</v>
      </c>
      <c r="N110" s="101">
        <v>4299</v>
      </c>
      <c r="O110" s="103">
        <f t="shared" si="2"/>
        <v>2.5392768359299345E-4</v>
      </c>
    </row>
    <row r="111" spans="1:15" x14ac:dyDescent="0.35">
      <c r="A111" s="100" t="s">
        <v>378</v>
      </c>
      <c r="B111" s="101" t="s">
        <v>379</v>
      </c>
      <c r="C111" s="101" t="s">
        <v>388</v>
      </c>
      <c r="D111" s="101" t="s">
        <v>381</v>
      </c>
      <c r="E111" s="101" t="s">
        <v>13</v>
      </c>
      <c r="F111" s="101" t="s">
        <v>384</v>
      </c>
      <c r="G111" s="101">
        <v>3</v>
      </c>
      <c r="H111" s="101" t="s">
        <v>8</v>
      </c>
      <c r="I111" s="101" t="s">
        <v>2</v>
      </c>
      <c r="J111" s="92">
        <v>143726002</v>
      </c>
      <c r="K111" s="101">
        <v>50</v>
      </c>
      <c r="L111" s="102">
        <f t="shared" si="0"/>
        <v>1.8681379587807639E-3</v>
      </c>
      <c r="M111" s="101">
        <v>24094119</v>
      </c>
      <c r="N111" s="101">
        <v>5370</v>
      </c>
      <c r="O111" s="103">
        <f t="shared" si="2"/>
        <v>2.2287596404749226E-4</v>
      </c>
    </row>
    <row r="112" spans="1:15" x14ac:dyDescent="0.35">
      <c r="A112" s="95" t="s">
        <v>389</v>
      </c>
      <c r="B112" s="97" t="s">
        <v>390</v>
      </c>
      <c r="C112" s="97" t="s">
        <v>391</v>
      </c>
      <c r="D112" s="97" t="s">
        <v>392</v>
      </c>
      <c r="E112" s="97" t="s">
        <v>13</v>
      </c>
      <c r="F112" s="97" t="s">
        <v>393</v>
      </c>
      <c r="G112" s="97"/>
      <c r="H112" s="97" t="s">
        <v>8</v>
      </c>
      <c r="I112" s="97" t="s">
        <v>2</v>
      </c>
      <c r="J112" s="81">
        <v>143726002</v>
      </c>
      <c r="K112" s="97">
        <v>76</v>
      </c>
      <c r="L112" s="98">
        <f t="shared" si="0"/>
        <v>0.11003411894808011</v>
      </c>
      <c r="M112" s="97">
        <v>26863580</v>
      </c>
      <c r="N112" s="97">
        <v>208089</v>
      </c>
      <c r="O112" s="104">
        <f t="shared" si="2"/>
        <v>7.7461380798836193E-3</v>
      </c>
    </row>
    <row r="113" spans="1:15" x14ac:dyDescent="0.35">
      <c r="A113" s="95" t="s">
        <v>389</v>
      </c>
      <c r="B113" s="97" t="s">
        <v>390</v>
      </c>
      <c r="C113" s="97" t="s">
        <v>394</v>
      </c>
      <c r="D113" s="97" t="s">
        <v>392</v>
      </c>
      <c r="E113" s="97" t="s">
        <v>13</v>
      </c>
      <c r="F113" s="97" t="s">
        <v>393</v>
      </c>
      <c r="G113" s="97"/>
      <c r="H113" s="97" t="s">
        <v>8</v>
      </c>
      <c r="I113" s="97" t="s">
        <v>2</v>
      </c>
      <c r="J113" s="81">
        <v>143726002</v>
      </c>
      <c r="K113" s="97">
        <v>76</v>
      </c>
      <c r="L113" s="98">
        <f t="shared" si="0"/>
        <v>0.13838857077510583</v>
      </c>
      <c r="M113" s="97">
        <v>30180384</v>
      </c>
      <c r="N113" s="97">
        <v>261711</v>
      </c>
      <c r="O113" s="104">
        <f t="shared" si="2"/>
        <v>8.6715596461595726E-3</v>
      </c>
    </row>
    <row r="114" spans="1:15" x14ac:dyDescent="0.35">
      <c r="A114" s="95" t="s">
        <v>389</v>
      </c>
      <c r="B114" s="97" t="s">
        <v>390</v>
      </c>
      <c r="C114" s="97" t="s">
        <v>395</v>
      </c>
      <c r="D114" s="97" t="s">
        <v>392</v>
      </c>
      <c r="E114" s="97" t="s">
        <v>13</v>
      </c>
      <c r="F114" s="97" t="s">
        <v>396</v>
      </c>
      <c r="G114" s="97"/>
      <c r="H114" s="97" t="s">
        <v>8</v>
      </c>
      <c r="I114" s="97" t="s">
        <v>2</v>
      </c>
      <c r="J114" s="81">
        <v>143726002</v>
      </c>
      <c r="K114" s="97">
        <v>76</v>
      </c>
      <c r="L114" s="98">
        <f t="shared" si="0"/>
        <v>6.0898458721477554E-2</v>
      </c>
      <c r="M114" s="97">
        <v>27305553</v>
      </c>
      <c r="N114" s="97">
        <v>115167</v>
      </c>
      <c r="O114" s="104">
        <f t="shared" si="2"/>
        <v>4.2177135178328015E-3</v>
      </c>
    </row>
    <row r="115" spans="1:15" x14ac:dyDescent="0.35">
      <c r="A115" s="95" t="s">
        <v>389</v>
      </c>
      <c r="B115" s="97" t="s">
        <v>390</v>
      </c>
      <c r="C115" s="97" t="s">
        <v>397</v>
      </c>
      <c r="D115" s="97" t="s">
        <v>392</v>
      </c>
      <c r="E115" s="97" t="s">
        <v>13</v>
      </c>
      <c r="F115" s="97" t="s">
        <v>396</v>
      </c>
      <c r="G115" s="97"/>
      <c r="H115" s="97" t="s">
        <v>8</v>
      </c>
      <c r="I115" s="97" t="s">
        <v>2</v>
      </c>
      <c r="J115" s="81">
        <v>143726002</v>
      </c>
      <c r="K115" s="97">
        <v>76</v>
      </c>
      <c r="L115" s="98">
        <f t="shared" si="0"/>
        <v>0.15278154053154558</v>
      </c>
      <c r="M115" s="97">
        <v>29510905</v>
      </c>
      <c r="N115" s="97">
        <v>288930</v>
      </c>
      <c r="O115" s="104">
        <f t="shared" si="2"/>
        <v>9.7906180783002075E-3</v>
      </c>
    </row>
    <row r="116" spans="1:15" x14ac:dyDescent="0.35">
      <c r="A116" s="95" t="s">
        <v>389</v>
      </c>
      <c r="B116" s="97" t="s">
        <v>390</v>
      </c>
      <c r="C116" s="97" t="s">
        <v>398</v>
      </c>
      <c r="D116" s="97" t="s">
        <v>392</v>
      </c>
      <c r="E116" s="97" t="s">
        <v>13</v>
      </c>
      <c r="F116" s="97" t="s">
        <v>396</v>
      </c>
      <c r="G116" s="97"/>
      <c r="H116" s="97" t="s">
        <v>8</v>
      </c>
      <c r="I116" s="97" t="s">
        <v>2</v>
      </c>
      <c r="J116" s="81">
        <v>143726002</v>
      </c>
      <c r="K116" s="97">
        <v>76</v>
      </c>
      <c r="L116" s="98">
        <f t="shared" si="0"/>
        <v>0.15356519831394183</v>
      </c>
      <c r="M116" s="97">
        <v>31148162</v>
      </c>
      <c r="N116" s="97">
        <v>290412</v>
      </c>
      <c r="O116" s="104">
        <f t="shared" si="2"/>
        <v>9.3235677918973199E-3</v>
      </c>
    </row>
    <row r="117" spans="1:15" x14ac:dyDescent="0.35">
      <c r="A117" s="95" t="s">
        <v>389</v>
      </c>
      <c r="B117" s="97" t="s">
        <v>390</v>
      </c>
      <c r="C117" s="97" t="s">
        <v>399</v>
      </c>
      <c r="D117" s="97" t="s">
        <v>392</v>
      </c>
      <c r="E117" s="97" t="s">
        <v>13</v>
      </c>
      <c r="F117" s="97" t="s">
        <v>400</v>
      </c>
      <c r="G117" s="97"/>
      <c r="H117" s="97" t="s">
        <v>8</v>
      </c>
      <c r="I117" s="97" t="s">
        <v>2</v>
      </c>
      <c r="J117" s="81">
        <v>143726002</v>
      </c>
      <c r="K117" s="97">
        <v>76</v>
      </c>
      <c r="L117" s="98">
        <f t="shared" si="0"/>
        <v>9.8838705608745733E-2</v>
      </c>
      <c r="M117" s="97">
        <v>24529418</v>
      </c>
      <c r="N117" s="97">
        <v>186917</v>
      </c>
      <c r="O117" s="104">
        <f t="shared" si="2"/>
        <v>7.6201155689874095E-3</v>
      </c>
    </row>
    <row r="118" spans="1:15" x14ac:dyDescent="0.35">
      <c r="A118" s="95" t="s">
        <v>389</v>
      </c>
      <c r="B118" s="97" t="s">
        <v>390</v>
      </c>
      <c r="C118" s="97" t="s">
        <v>401</v>
      </c>
      <c r="D118" s="97" t="s">
        <v>392</v>
      </c>
      <c r="E118" s="97" t="s">
        <v>13</v>
      </c>
      <c r="F118" s="97" t="s">
        <v>400</v>
      </c>
      <c r="G118" s="97"/>
      <c r="H118" s="97" t="s">
        <v>8</v>
      </c>
      <c r="I118" s="97" t="s">
        <v>2</v>
      </c>
      <c r="J118" s="81">
        <v>143726002</v>
      </c>
      <c r="K118" s="97">
        <v>76</v>
      </c>
      <c r="L118" s="98">
        <f t="shared" si="0"/>
        <v>0.14273781858901216</v>
      </c>
      <c r="M118" s="97">
        <v>29536147</v>
      </c>
      <c r="N118" s="97">
        <v>269936</v>
      </c>
      <c r="O118" s="104">
        <f t="shared" si="2"/>
        <v>9.1391744495312819E-3</v>
      </c>
    </row>
    <row r="119" spans="1:15" x14ac:dyDescent="0.35">
      <c r="A119" s="95" t="s">
        <v>389</v>
      </c>
      <c r="B119" s="97" t="s">
        <v>390</v>
      </c>
      <c r="C119" s="97" t="s">
        <v>402</v>
      </c>
      <c r="D119" s="97" t="s">
        <v>392</v>
      </c>
      <c r="E119" s="97" t="s">
        <v>13</v>
      </c>
      <c r="F119" s="97" t="s">
        <v>396</v>
      </c>
      <c r="G119" s="97"/>
      <c r="H119" s="97" t="s">
        <v>8</v>
      </c>
      <c r="I119" s="97" t="s">
        <v>2</v>
      </c>
      <c r="J119" s="81">
        <v>143726002</v>
      </c>
      <c r="K119" s="97">
        <v>152</v>
      </c>
      <c r="L119" s="98">
        <f t="shared" si="0"/>
        <v>0.24943425337887015</v>
      </c>
      <c r="M119" s="97">
        <v>34726526</v>
      </c>
      <c r="N119" s="97">
        <v>235856.5</v>
      </c>
      <c r="O119" s="104">
        <f t="shared" si="2"/>
        <v>6.7918253613966457E-3</v>
      </c>
    </row>
    <row r="120" spans="1:15" x14ac:dyDescent="0.35">
      <c r="A120" s="95" t="s">
        <v>389</v>
      </c>
      <c r="B120" s="97" t="s">
        <v>390</v>
      </c>
      <c r="C120" s="97" t="s">
        <v>403</v>
      </c>
      <c r="D120" s="97" t="s">
        <v>392</v>
      </c>
      <c r="E120" s="97" t="s">
        <v>13</v>
      </c>
      <c r="F120" s="97" t="s">
        <v>396</v>
      </c>
      <c r="G120" s="97"/>
      <c r="H120" s="97" t="s">
        <v>8</v>
      </c>
      <c r="I120" s="97" t="s">
        <v>2</v>
      </c>
      <c r="J120" s="81">
        <v>143726002</v>
      </c>
      <c r="K120" s="97">
        <v>152</v>
      </c>
      <c r="L120" s="98">
        <f t="shared" si="0"/>
        <v>0.16350422103858422</v>
      </c>
      <c r="M120" s="97">
        <v>33954652.5</v>
      </c>
      <c r="N120" s="97">
        <v>154604</v>
      </c>
      <c r="O120" s="104">
        <f t="shared" si="2"/>
        <v>4.5532493669313799E-3</v>
      </c>
    </row>
    <row r="121" spans="1:15" x14ac:dyDescent="0.35">
      <c r="A121" s="95" t="s">
        <v>389</v>
      </c>
      <c r="B121" s="97" t="s">
        <v>390</v>
      </c>
      <c r="C121" s="97" t="s">
        <v>404</v>
      </c>
      <c r="D121" s="97" t="s">
        <v>392</v>
      </c>
      <c r="E121" s="97" t="s">
        <v>13</v>
      </c>
      <c r="F121" s="97" t="s">
        <v>400</v>
      </c>
      <c r="G121" s="97"/>
      <c r="H121" s="97" t="s">
        <v>8</v>
      </c>
      <c r="I121" s="97" t="s">
        <v>2</v>
      </c>
      <c r="J121" s="81">
        <v>143726002</v>
      </c>
      <c r="K121" s="97">
        <v>152</v>
      </c>
      <c r="L121" s="98">
        <f t="shared" si="0"/>
        <v>0.18515633656879985</v>
      </c>
      <c r="M121" s="97">
        <v>36675646.5</v>
      </c>
      <c r="N121" s="97">
        <v>175077.5</v>
      </c>
      <c r="O121" s="104">
        <f t="shared" si="2"/>
        <v>4.7736718151648672E-3</v>
      </c>
    </row>
    <row r="122" spans="1:15" x14ac:dyDescent="0.35">
      <c r="A122" s="95" t="s">
        <v>389</v>
      </c>
      <c r="B122" s="97" t="s">
        <v>390</v>
      </c>
      <c r="C122" s="97" t="s">
        <v>405</v>
      </c>
      <c r="D122" s="97" t="s">
        <v>392</v>
      </c>
      <c r="E122" s="97" t="s">
        <v>13</v>
      </c>
      <c r="F122" s="97" t="s">
        <v>400</v>
      </c>
      <c r="G122" s="97"/>
      <c r="H122" s="97" t="s">
        <v>8</v>
      </c>
      <c r="I122" s="97" t="s">
        <v>2</v>
      </c>
      <c r="J122" s="81">
        <v>143726002</v>
      </c>
      <c r="K122" s="97">
        <v>152</v>
      </c>
      <c r="L122" s="98">
        <f t="shared" si="0"/>
        <v>0.20656679784358017</v>
      </c>
      <c r="M122" s="97">
        <v>39880661.5</v>
      </c>
      <c r="N122" s="97">
        <v>195322.5</v>
      </c>
      <c r="O122" s="104">
        <f t="shared" si="2"/>
        <v>4.8976745282923659E-3</v>
      </c>
    </row>
    <row r="123" spans="1:15" x14ac:dyDescent="0.35">
      <c r="A123" s="100" t="s">
        <v>406</v>
      </c>
      <c r="B123" s="101" t="s">
        <v>407</v>
      </c>
      <c r="C123" s="101" t="s">
        <v>408</v>
      </c>
      <c r="D123" s="101" t="s">
        <v>282</v>
      </c>
      <c r="E123" s="101" t="s">
        <v>13</v>
      </c>
      <c r="F123" s="101" t="s">
        <v>181</v>
      </c>
      <c r="G123" s="101">
        <v>1</v>
      </c>
      <c r="H123" s="101" t="s">
        <v>9</v>
      </c>
      <c r="I123" s="101" t="s">
        <v>2</v>
      </c>
      <c r="J123" s="92">
        <v>143726002</v>
      </c>
      <c r="K123" s="101">
        <v>75</v>
      </c>
      <c r="L123" s="102">
        <f t="shared" si="0"/>
        <v>2.9864116028218749E-3</v>
      </c>
      <c r="M123" s="101">
        <v>23587855</v>
      </c>
      <c r="N123" s="101">
        <v>5723</v>
      </c>
      <c r="O123" s="103">
        <f t="shared" si="2"/>
        <v>2.426248592760978E-4</v>
      </c>
    </row>
    <row r="124" spans="1:15" x14ac:dyDescent="0.35">
      <c r="A124" s="100" t="s">
        <v>406</v>
      </c>
      <c r="B124" s="101" t="s">
        <v>407</v>
      </c>
      <c r="C124" s="101" t="s">
        <v>409</v>
      </c>
      <c r="D124" s="101" t="s">
        <v>410</v>
      </c>
      <c r="E124" s="101" t="s">
        <v>13</v>
      </c>
      <c r="F124" s="101" t="s">
        <v>181</v>
      </c>
      <c r="G124" s="101">
        <v>1</v>
      </c>
      <c r="H124" s="101" t="s">
        <v>9</v>
      </c>
      <c r="I124" s="101" t="s">
        <v>2</v>
      </c>
      <c r="J124" s="92">
        <v>143726002</v>
      </c>
      <c r="K124" s="101">
        <v>75</v>
      </c>
      <c r="L124" s="102">
        <f t="shared" si="0"/>
        <v>3.0991260718432842E-3</v>
      </c>
      <c r="M124" s="101">
        <v>21116131</v>
      </c>
      <c r="N124" s="101">
        <v>5939</v>
      </c>
      <c r="O124" s="103">
        <f t="shared" si="2"/>
        <v>2.8125417482965985E-4</v>
      </c>
    </row>
    <row r="125" spans="1:15" x14ac:dyDescent="0.35">
      <c r="A125" s="100" t="s">
        <v>406</v>
      </c>
      <c r="B125" s="101" t="s">
        <v>407</v>
      </c>
      <c r="C125" s="101" t="s">
        <v>411</v>
      </c>
      <c r="D125" s="101" t="s">
        <v>282</v>
      </c>
      <c r="E125" s="101" t="s">
        <v>13</v>
      </c>
      <c r="F125" s="101" t="s">
        <v>412</v>
      </c>
      <c r="G125" s="101">
        <v>1</v>
      </c>
      <c r="H125" s="101" t="s">
        <v>9</v>
      </c>
      <c r="I125" s="101" t="s">
        <v>2</v>
      </c>
      <c r="J125" s="92">
        <v>143726002</v>
      </c>
      <c r="K125" s="101">
        <v>75</v>
      </c>
      <c r="L125" s="102">
        <f t="shared" si="0"/>
        <v>2.9133559284561469E-3</v>
      </c>
      <c r="M125" s="101">
        <v>20190866</v>
      </c>
      <c r="N125" s="101">
        <v>5583</v>
      </c>
      <c r="O125" s="103">
        <f t="shared" si="2"/>
        <v>2.765111709423459E-4</v>
      </c>
    </row>
    <row r="126" spans="1:15" x14ac:dyDescent="0.35">
      <c r="A126" s="100" t="s">
        <v>406</v>
      </c>
      <c r="B126" s="101" t="s">
        <v>407</v>
      </c>
      <c r="C126" s="101" t="s">
        <v>413</v>
      </c>
      <c r="D126" s="101" t="s">
        <v>410</v>
      </c>
      <c r="E126" s="101" t="s">
        <v>13</v>
      </c>
      <c r="F126" s="101" t="s">
        <v>412</v>
      </c>
      <c r="G126" s="101">
        <v>1</v>
      </c>
      <c r="H126" s="101" t="s">
        <v>9</v>
      </c>
      <c r="I126" s="101" t="s">
        <v>2</v>
      </c>
      <c r="J126" s="92">
        <v>143726002</v>
      </c>
      <c r="K126" s="101">
        <v>75</v>
      </c>
      <c r="L126" s="102">
        <f t="shared" si="0"/>
        <v>3.486842972227113E-3</v>
      </c>
      <c r="M126" s="101">
        <v>22374187</v>
      </c>
      <c r="N126" s="101">
        <v>6682</v>
      </c>
      <c r="O126" s="103">
        <f t="shared" si="2"/>
        <v>2.9864772293178743E-4</v>
      </c>
    </row>
    <row r="127" spans="1:15" x14ac:dyDescent="0.35">
      <c r="A127" s="95" t="s">
        <v>414</v>
      </c>
      <c r="B127" s="97" t="s">
        <v>415</v>
      </c>
      <c r="C127" s="97" t="s">
        <v>416</v>
      </c>
      <c r="D127" s="97" t="s">
        <v>417</v>
      </c>
      <c r="E127" s="97" t="s">
        <v>13</v>
      </c>
      <c r="F127" s="97" t="s">
        <v>418</v>
      </c>
      <c r="G127" s="97">
        <v>1</v>
      </c>
      <c r="H127" s="97" t="s">
        <v>8</v>
      </c>
      <c r="I127" s="97" t="s">
        <v>2</v>
      </c>
      <c r="J127" s="81">
        <v>143726002</v>
      </c>
      <c r="K127" s="97">
        <v>101</v>
      </c>
      <c r="L127" s="98">
        <f t="shared" si="0"/>
        <v>1.6920012010074559</v>
      </c>
      <c r="M127" s="97">
        <v>61919694</v>
      </c>
      <c r="N127" s="97">
        <v>2407768</v>
      </c>
      <c r="O127" s="104">
        <f t="shared" si="2"/>
        <v>3.8885334284759224E-2</v>
      </c>
    </row>
    <row r="128" spans="1:15" x14ac:dyDescent="0.35">
      <c r="A128" s="95" t="s">
        <v>414</v>
      </c>
      <c r="B128" s="97" t="s">
        <v>415</v>
      </c>
      <c r="C128" s="97" t="s">
        <v>419</v>
      </c>
      <c r="D128" s="97" t="s">
        <v>417</v>
      </c>
      <c r="E128" s="97" t="s">
        <v>13</v>
      </c>
      <c r="F128" s="97" t="s">
        <v>418</v>
      </c>
      <c r="G128" s="97">
        <v>3</v>
      </c>
      <c r="H128" s="97" t="s">
        <v>8</v>
      </c>
      <c r="I128" s="97" t="s">
        <v>2</v>
      </c>
      <c r="J128" s="81">
        <v>143726002</v>
      </c>
      <c r="K128" s="97">
        <v>101</v>
      </c>
      <c r="L128" s="98">
        <f t="shared" si="0"/>
        <v>0.37071116053169001</v>
      </c>
      <c r="M128" s="97">
        <v>83956540</v>
      </c>
      <c r="N128" s="97">
        <v>527533</v>
      </c>
      <c r="O128" s="104">
        <f t="shared" si="2"/>
        <v>6.2834056763177715E-3</v>
      </c>
    </row>
    <row r="129" spans="1:15" x14ac:dyDescent="0.35">
      <c r="A129" s="95" t="s">
        <v>414</v>
      </c>
      <c r="B129" s="97" t="s">
        <v>415</v>
      </c>
      <c r="C129" s="97" t="s">
        <v>420</v>
      </c>
      <c r="D129" s="97" t="s">
        <v>417</v>
      </c>
      <c r="E129" s="97" t="s">
        <v>13</v>
      </c>
      <c r="F129" s="97" t="s">
        <v>421</v>
      </c>
      <c r="G129" s="97">
        <v>1</v>
      </c>
      <c r="H129" s="97" t="s">
        <v>8</v>
      </c>
      <c r="I129" s="97" t="s">
        <v>2</v>
      </c>
      <c r="J129" s="81">
        <v>143726002</v>
      </c>
      <c r="K129" s="97">
        <v>101</v>
      </c>
      <c r="L129" s="98">
        <f t="shared" si="0"/>
        <v>1.1152556932600128</v>
      </c>
      <c r="M129" s="97">
        <v>54962673</v>
      </c>
      <c r="N129" s="97">
        <v>1587042</v>
      </c>
      <c r="O129" s="104">
        <f t="shared" si="2"/>
        <v>2.8874905701911549E-2</v>
      </c>
    </row>
    <row r="130" spans="1:15" x14ac:dyDescent="0.35">
      <c r="A130" s="95" t="s">
        <v>414</v>
      </c>
      <c r="B130" s="97" t="s">
        <v>415</v>
      </c>
      <c r="C130" s="97" t="s">
        <v>422</v>
      </c>
      <c r="D130" s="97" t="s">
        <v>417</v>
      </c>
      <c r="E130" s="97" t="s">
        <v>13</v>
      </c>
      <c r="F130" s="97" t="s">
        <v>421</v>
      </c>
      <c r="G130" s="97">
        <v>3</v>
      </c>
      <c r="H130" s="97" t="s">
        <v>8</v>
      </c>
      <c r="I130" s="97" t="s">
        <v>2</v>
      </c>
      <c r="J130" s="81">
        <v>143726002</v>
      </c>
      <c r="K130" s="97">
        <v>101</v>
      </c>
      <c r="L130" s="98">
        <f t="shared" si="0"/>
        <v>0.38180579878649934</v>
      </c>
      <c r="M130" s="97">
        <v>102646659</v>
      </c>
      <c r="N130" s="97">
        <v>543321</v>
      </c>
      <c r="O130" s="104">
        <f t="shared" si="2"/>
        <v>5.293119184716962E-3</v>
      </c>
    </row>
    <row r="131" spans="1:15" x14ac:dyDescent="0.35">
      <c r="A131" s="100" t="s">
        <v>423</v>
      </c>
      <c r="B131" s="101" t="s">
        <v>424</v>
      </c>
      <c r="C131" s="101" t="s">
        <v>425</v>
      </c>
      <c r="D131" s="101" t="s">
        <v>426</v>
      </c>
      <c r="E131" s="101" t="s">
        <v>13</v>
      </c>
      <c r="F131" s="101" t="s">
        <v>348</v>
      </c>
      <c r="G131" s="101">
        <v>1</v>
      </c>
      <c r="H131" s="101" t="s">
        <v>8</v>
      </c>
      <c r="I131" s="101" t="s">
        <v>2</v>
      </c>
      <c r="J131" s="92">
        <v>143726002</v>
      </c>
      <c r="K131" s="101">
        <v>300</v>
      </c>
      <c r="L131" s="102">
        <f t="shared" si="0"/>
        <v>0.29764134119586794</v>
      </c>
      <c r="M131" s="101">
        <v>29091445.5</v>
      </c>
      <c r="N131" s="101">
        <v>142596</v>
      </c>
      <c r="O131" s="103">
        <f t="shared" si="2"/>
        <v>4.9016471182224339E-3</v>
      </c>
    </row>
    <row r="132" spans="1:15" x14ac:dyDescent="0.35">
      <c r="A132" s="100" t="s">
        <v>423</v>
      </c>
      <c r="B132" s="101" t="s">
        <v>424</v>
      </c>
      <c r="C132" s="101" t="s">
        <v>427</v>
      </c>
      <c r="D132" s="101" t="s">
        <v>426</v>
      </c>
      <c r="E132" s="101" t="s">
        <v>13</v>
      </c>
      <c r="F132" s="101" t="s">
        <v>428</v>
      </c>
      <c r="G132" s="101">
        <v>1</v>
      </c>
      <c r="H132" s="101" t="s">
        <v>8</v>
      </c>
      <c r="I132" s="101" t="s">
        <v>2</v>
      </c>
      <c r="J132" s="92">
        <v>143726002</v>
      </c>
      <c r="K132" s="101">
        <v>300</v>
      </c>
      <c r="L132" s="102">
        <f t="shared" si="0"/>
        <v>0.37027642360774776</v>
      </c>
      <c r="M132" s="101">
        <v>29061139.5</v>
      </c>
      <c r="N132" s="101">
        <v>177394.5</v>
      </c>
      <c r="O132" s="103">
        <f t="shared" si="2"/>
        <v>6.1041825286995369E-3</v>
      </c>
    </row>
    <row r="133" spans="1:15" x14ac:dyDescent="0.35">
      <c r="A133" s="100" t="s">
        <v>423</v>
      </c>
      <c r="B133" s="101" t="s">
        <v>424</v>
      </c>
      <c r="C133" s="101" t="s">
        <v>429</v>
      </c>
      <c r="D133" s="101" t="s">
        <v>426</v>
      </c>
      <c r="E133" s="101" t="s">
        <v>13</v>
      </c>
      <c r="F133" s="101" t="s">
        <v>430</v>
      </c>
      <c r="G133" s="101">
        <v>1</v>
      </c>
      <c r="H133" s="101" t="s">
        <v>8</v>
      </c>
      <c r="I133" s="101" t="s">
        <v>2</v>
      </c>
      <c r="J133" s="92">
        <v>143726002</v>
      </c>
      <c r="K133" s="101">
        <v>300</v>
      </c>
      <c r="L133" s="102">
        <f t="shared" si="0"/>
        <v>0.5054022862195805</v>
      </c>
      <c r="M133" s="101">
        <v>37915906.5</v>
      </c>
      <c r="N133" s="101">
        <v>242131.5</v>
      </c>
      <c r="O133" s="103">
        <f t="shared" si="2"/>
        <v>6.3860137433348722E-3</v>
      </c>
    </row>
    <row r="134" spans="1:15" x14ac:dyDescent="0.35">
      <c r="A134" s="100" t="s">
        <v>423</v>
      </c>
      <c r="B134" s="101" t="s">
        <v>424</v>
      </c>
      <c r="C134" s="101" t="s">
        <v>431</v>
      </c>
      <c r="D134" s="101" t="s">
        <v>426</v>
      </c>
      <c r="E134" s="101" t="s">
        <v>13</v>
      </c>
      <c r="F134" s="101" t="s">
        <v>432</v>
      </c>
      <c r="G134" s="101">
        <v>1</v>
      </c>
      <c r="H134" s="101" t="s">
        <v>8</v>
      </c>
      <c r="I134" s="101" t="s">
        <v>2</v>
      </c>
      <c r="J134" s="92">
        <v>143726002</v>
      </c>
      <c r="K134" s="101">
        <v>300</v>
      </c>
      <c r="L134" s="102">
        <f t="shared" si="0"/>
        <v>0.46334204718224892</v>
      </c>
      <c r="M134" s="101">
        <v>38065806.5</v>
      </c>
      <c r="N134" s="101">
        <v>221981</v>
      </c>
      <c r="O134" s="103">
        <f t="shared" si="2"/>
        <v>5.8315065516870105E-3</v>
      </c>
    </row>
    <row r="135" spans="1:15" x14ac:dyDescent="0.35">
      <c r="A135" s="95" t="s">
        <v>433</v>
      </c>
      <c r="B135" s="97" t="s">
        <v>434</v>
      </c>
      <c r="C135" s="97" t="s">
        <v>435</v>
      </c>
      <c r="D135" s="97" t="s">
        <v>436</v>
      </c>
      <c r="E135" s="97" t="s">
        <v>13</v>
      </c>
      <c r="F135" s="97" t="s">
        <v>323</v>
      </c>
      <c r="G135" s="97">
        <v>1</v>
      </c>
      <c r="H135" s="97" t="s">
        <v>8</v>
      </c>
      <c r="I135" s="97" t="s">
        <v>2</v>
      </c>
      <c r="J135" s="81">
        <v>143726002</v>
      </c>
      <c r="K135" s="97">
        <v>50</v>
      </c>
      <c r="L135" s="98">
        <f t="shared" si="0"/>
        <v>1.1723696314881144E-4</v>
      </c>
      <c r="M135" s="97">
        <v>18482451</v>
      </c>
      <c r="N135" s="97">
        <v>337</v>
      </c>
      <c r="O135" s="104">
        <f t="shared" si="2"/>
        <v>1.8233512427545461E-5</v>
      </c>
    </row>
    <row r="136" spans="1:15" x14ac:dyDescent="0.35">
      <c r="A136" s="95" t="s">
        <v>433</v>
      </c>
      <c r="B136" s="97" t="s">
        <v>434</v>
      </c>
      <c r="C136" s="97" t="s">
        <v>437</v>
      </c>
      <c r="D136" s="97" t="s">
        <v>436</v>
      </c>
      <c r="E136" s="97" t="s">
        <v>13</v>
      </c>
      <c r="F136" s="97" t="s">
        <v>438</v>
      </c>
      <c r="G136" s="97">
        <v>1</v>
      </c>
      <c r="H136" s="97" t="s">
        <v>8</v>
      </c>
      <c r="I136" s="97" t="s">
        <v>2</v>
      </c>
      <c r="J136" s="81">
        <v>143726002</v>
      </c>
      <c r="K136" s="97">
        <v>50</v>
      </c>
      <c r="L136" s="98">
        <f t="shared" si="0"/>
        <v>1.2419464642173794E-4</v>
      </c>
      <c r="M136" s="97">
        <v>18509454</v>
      </c>
      <c r="N136" s="97">
        <v>357</v>
      </c>
      <c r="O136" s="104">
        <f t="shared" si="2"/>
        <v>1.9287440893718422E-5</v>
      </c>
    </row>
    <row r="137" spans="1:15" x14ac:dyDescent="0.35">
      <c r="A137" s="100" t="s">
        <v>439</v>
      </c>
      <c r="B137" s="101" t="s">
        <v>440</v>
      </c>
      <c r="C137" s="101" t="s">
        <v>471</v>
      </c>
      <c r="D137" s="101" t="s">
        <v>441</v>
      </c>
      <c r="E137" s="101" t="s">
        <v>13</v>
      </c>
      <c r="F137" s="101" t="s">
        <v>442</v>
      </c>
      <c r="G137" s="101"/>
      <c r="H137" s="101" t="s">
        <v>8</v>
      </c>
      <c r="I137" s="101" t="s">
        <v>443</v>
      </c>
      <c r="J137" s="101">
        <v>12000000</v>
      </c>
      <c r="K137" s="101">
        <v>76</v>
      </c>
      <c r="L137" s="105">
        <f t="shared" si="0"/>
        <v>0.76257133333333338</v>
      </c>
      <c r="M137" s="106">
        <v>15410334</v>
      </c>
      <c r="N137" s="107">
        <v>120406</v>
      </c>
      <c r="O137" s="108">
        <v>7.8100000000000001E-3</v>
      </c>
    </row>
    <row r="138" spans="1:15" x14ac:dyDescent="0.35">
      <c r="A138" s="100" t="s">
        <v>439</v>
      </c>
      <c r="B138" s="101" t="s">
        <v>440</v>
      </c>
      <c r="C138" s="101" t="s">
        <v>472</v>
      </c>
      <c r="D138" s="101" t="s">
        <v>441</v>
      </c>
      <c r="E138" s="101" t="s">
        <v>13</v>
      </c>
      <c r="F138" s="101" t="s">
        <v>444</v>
      </c>
      <c r="G138" s="101"/>
      <c r="H138" s="101" t="s">
        <v>8</v>
      </c>
      <c r="I138" s="101" t="s">
        <v>443</v>
      </c>
      <c r="J138" s="101">
        <v>12000000</v>
      </c>
      <c r="K138" s="101">
        <v>76</v>
      </c>
      <c r="L138" s="105">
        <f t="shared" si="0"/>
        <v>0.83112966666666666</v>
      </c>
      <c r="M138" s="106">
        <v>17230034</v>
      </c>
      <c r="N138" s="107">
        <v>131231</v>
      </c>
      <c r="O138" s="107">
        <v>7.62E-3</v>
      </c>
    </row>
    <row r="139" spans="1:15" x14ac:dyDescent="0.35">
      <c r="A139" s="100" t="s">
        <v>439</v>
      </c>
      <c r="B139" s="101" t="s">
        <v>440</v>
      </c>
      <c r="C139" s="101" t="s">
        <v>473</v>
      </c>
      <c r="D139" s="101" t="s">
        <v>441</v>
      </c>
      <c r="E139" s="101" t="s">
        <v>13</v>
      </c>
      <c r="F139" s="101" t="s">
        <v>445</v>
      </c>
      <c r="G139" s="101"/>
      <c r="H139" s="101" t="s">
        <v>8</v>
      </c>
      <c r="I139" s="101" t="s">
        <v>443</v>
      </c>
      <c r="J139" s="101">
        <v>12000000</v>
      </c>
      <c r="K139" s="101">
        <v>76</v>
      </c>
      <c r="L139" s="105">
        <f t="shared" si="0"/>
        <v>0.74842900000000001</v>
      </c>
      <c r="M139" s="106">
        <v>16051688</v>
      </c>
      <c r="N139" s="107">
        <v>118173</v>
      </c>
      <c r="O139" s="107">
        <v>7.3600000000000002E-3</v>
      </c>
    </row>
    <row r="140" spans="1:15" x14ac:dyDescent="0.35">
      <c r="A140" s="100" t="s">
        <v>439</v>
      </c>
      <c r="B140" s="101" t="s">
        <v>440</v>
      </c>
      <c r="C140" s="101" t="s">
        <v>474</v>
      </c>
      <c r="D140" s="101" t="s">
        <v>441</v>
      </c>
      <c r="E140" s="101" t="s">
        <v>13</v>
      </c>
      <c r="F140" s="101" t="s">
        <v>446</v>
      </c>
      <c r="G140" s="101"/>
      <c r="H140" s="101" t="s">
        <v>8</v>
      </c>
      <c r="I140" s="101" t="s">
        <v>443</v>
      </c>
      <c r="J140" s="101">
        <v>12000000</v>
      </c>
      <c r="K140" s="101">
        <v>76</v>
      </c>
      <c r="L140" s="105">
        <f t="shared" si="0"/>
        <v>1.0276403333333333</v>
      </c>
      <c r="M140" s="106">
        <v>20933431</v>
      </c>
      <c r="N140" s="107">
        <v>162259</v>
      </c>
      <c r="O140" s="107">
        <v>7.7499999999999999E-3</v>
      </c>
    </row>
    <row r="141" spans="1:15" x14ac:dyDescent="0.35">
      <c r="A141" s="100" t="s">
        <v>439</v>
      </c>
      <c r="B141" s="101" t="s">
        <v>440</v>
      </c>
      <c r="C141" s="101" t="s">
        <v>475</v>
      </c>
      <c r="D141" s="101" t="s">
        <v>441</v>
      </c>
      <c r="E141" s="101" t="s">
        <v>13</v>
      </c>
      <c r="F141" s="101" t="s">
        <v>447</v>
      </c>
      <c r="G141" s="101"/>
      <c r="H141" s="101" t="s">
        <v>8</v>
      </c>
      <c r="I141" s="101" t="s">
        <v>443</v>
      </c>
      <c r="J141" s="101">
        <v>12000000</v>
      </c>
      <c r="K141" s="101">
        <v>76</v>
      </c>
      <c r="L141" s="105">
        <f t="shared" si="0"/>
        <v>0.85952833333333334</v>
      </c>
      <c r="M141" s="106">
        <v>19022712</v>
      </c>
      <c r="N141" s="107">
        <v>135715</v>
      </c>
      <c r="O141" s="107">
        <v>7.1300000000000001E-3</v>
      </c>
    </row>
    <row r="142" spans="1:15" x14ac:dyDescent="0.35">
      <c r="A142" s="109" t="s">
        <v>439</v>
      </c>
      <c r="B142" s="110" t="s">
        <v>440</v>
      </c>
      <c r="C142" s="110" t="s">
        <v>476</v>
      </c>
      <c r="D142" s="110" t="s">
        <v>441</v>
      </c>
      <c r="E142" s="110" t="s">
        <v>13</v>
      </c>
      <c r="F142" s="110" t="s">
        <v>448</v>
      </c>
      <c r="G142" s="110"/>
      <c r="H142" s="110" t="s">
        <v>8</v>
      </c>
      <c r="I142" s="110" t="s">
        <v>443</v>
      </c>
      <c r="J142" s="101">
        <v>12000000</v>
      </c>
      <c r="K142" s="110">
        <v>76</v>
      </c>
      <c r="L142" s="111">
        <f t="shared" si="0"/>
        <v>0.87001633333333328</v>
      </c>
      <c r="M142" s="112">
        <v>18360122</v>
      </c>
      <c r="N142" s="113">
        <v>137371</v>
      </c>
      <c r="O142" s="113">
        <v>7.4799999999999997E-3</v>
      </c>
    </row>
    <row r="143" spans="1:15" x14ac:dyDescent="0.35">
      <c r="A143" s="95" t="s">
        <v>439</v>
      </c>
      <c r="B143" s="97" t="s">
        <v>449</v>
      </c>
      <c r="C143" s="97" t="s">
        <v>471</v>
      </c>
      <c r="D143" s="97" t="s">
        <v>441</v>
      </c>
      <c r="E143" s="97" t="s">
        <v>13</v>
      </c>
      <c r="F143" s="97" t="s">
        <v>442</v>
      </c>
      <c r="G143" s="97"/>
      <c r="H143" s="97" t="s">
        <v>8</v>
      </c>
      <c r="I143" s="97" t="s">
        <v>2</v>
      </c>
      <c r="J143" s="114">
        <v>143726002</v>
      </c>
      <c r="K143" s="97">
        <v>76</v>
      </c>
      <c r="L143" s="98">
        <f t="shared" si="0"/>
        <v>9.4587282821656724E-2</v>
      </c>
      <c r="M143" s="115">
        <v>15410334</v>
      </c>
      <c r="N143" s="97">
        <v>178877</v>
      </c>
      <c r="O143" s="116">
        <f t="shared" ref="O143:O148" si="3">N143/M143</f>
        <v>1.1607600458237959E-2</v>
      </c>
    </row>
    <row r="144" spans="1:15" x14ac:dyDescent="0.35">
      <c r="A144" s="95" t="s">
        <v>439</v>
      </c>
      <c r="B144" s="97" t="s">
        <v>449</v>
      </c>
      <c r="C144" s="97" t="s">
        <v>472</v>
      </c>
      <c r="D144" s="97" t="s">
        <v>441</v>
      </c>
      <c r="E144" s="97" t="s">
        <v>13</v>
      </c>
      <c r="F144" s="97" t="s">
        <v>444</v>
      </c>
      <c r="G144" s="97"/>
      <c r="H144" s="97" t="s">
        <v>8</v>
      </c>
      <c r="I144" s="97" t="s">
        <v>2</v>
      </c>
      <c r="J144" s="81">
        <v>143726002</v>
      </c>
      <c r="K144" s="97">
        <v>76</v>
      </c>
      <c r="L144" s="98">
        <f t="shared" si="0"/>
        <v>0.10068363273612801</v>
      </c>
      <c r="M144" s="115">
        <v>17230034</v>
      </c>
      <c r="N144" s="97">
        <v>190406</v>
      </c>
      <c r="O144" s="116">
        <f t="shared" si="3"/>
        <v>1.1050819748817674E-2</v>
      </c>
    </row>
    <row r="145" spans="1:15" x14ac:dyDescent="0.35">
      <c r="A145" s="95" t="s">
        <v>439</v>
      </c>
      <c r="B145" s="97" t="s">
        <v>449</v>
      </c>
      <c r="C145" s="97" t="s">
        <v>473</v>
      </c>
      <c r="D145" s="97" t="s">
        <v>441</v>
      </c>
      <c r="E145" s="97" t="s">
        <v>13</v>
      </c>
      <c r="F145" s="97" t="s">
        <v>445</v>
      </c>
      <c r="G145" s="97"/>
      <c r="H145" s="97" t="s">
        <v>8</v>
      </c>
      <c r="I145" s="97" t="s">
        <v>2</v>
      </c>
      <c r="J145" s="81">
        <v>143726002</v>
      </c>
      <c r="K145" s="97">
        <v>76</v>
      </c>
      <c r="L145" s="98">
        <f t="shared" si="0"/>
        <v>9.4424946155532805E-2</v>
      </c>
      <c r="M145" s="115">
        <v>16051688</v>
      </c>
      <c r="N145" s="97">
        <v>178570</v>
      </c>
      <c r="O145" s="116">
        <f t="shared" si="3"/>
        <v>1.1124686699616887E-2</v>
      </c>
    </row>
    <row r="146" spans="1:15" x14ac:dyDescent="0.35">
      <c r="A146" s="95" t="s">
        <v>439</v>
      </c>
      <c r="B146" s="97" t="s">
        <v>449</v>
      </c>
      <c r="C146" s="97" t="s">
        <v>474</v>
      </c>
      <c r="D146" s="97" t="s">
        <v>441</v>
      </c>
      <c r="E146" s="97" t="s">
        <v>13</v>
      </c>
      <c r="F146" s="97" t="s">
        <v>446</v>
      </c>
      <c r="G146" s="97"/>
      <c r="H146" s="97" t="s">
        <v>8</v>
      </c>
      <c r="I146" s="97" t="s">
        <v>2</v>
      </c>
      <c r="J146" s="81">
        <v>143726002</v>
      </c>
      <c r="K146" s="97">
        <v>76</v>
      </c>
      <c r="L146" s="98">
        <f t="shared" si="0"/>
        <v>0.1126521281792838</v>
      </c>
      <c r="M146" s="115">
        <v>20933431</v>
      </c>
      <c r="N146" s="97">
        <v>213040</v>
      </c>
      <c r="O146" s="116">
        <f t="shared" si="3"/>
        <v>1.0177022581725852E-2</v>
      </c>
    </row>
    <row r="147" spans="1:15" x14ac:dyDescent="0.35">
      <c r="A147" s="95" t="s">
        <v>439</v>
      </c>
      <c r="B147" s="97" t="s">
        <v>449</v>
      </c>
      <c r="C147" s="97" t="s">
        <v>475</v>
      </c>
      <c r="D147" s="97" t="s">
        <v>441</v>
      </c>
      <c r="E147" s="97" t="s">
        <v>13</v>
      </c>
      <c r="F147" s="97" t="s">
        <v>447</v>
      </c>
      <c r="G147" s="97"/>
      <c r="H147" s="97" t="s">
        <v>8</v>
      </c>
      <c r="I147" s="97" t="s">
        <v>2</v>
      </c>
      <c r="J147" s="81">
        <v>143726002</v>
      </c>
      <c r="K147" s="97">
        <v>76</v>
      </c>
      <c r="L147" s="98">
        <f t="shared" si="0"/>
        <v>0.10265493922247973</v>
      </c>
      <c r="M147" s="115">
        <v>19022712</v>
      </c>
      <c r="N147" s="97">
        <v>194134</v>
      </c>
      <c r="O147" s="116">
        <f t="shared" si="3"/>
        <v>1.0205379758680045E-2</v>
      </c>
    </row>
    <row r="148" spans="1:15" x14ac:dyDescent="0.35">
      <c r="A148" s="95" t="s">
        <v>439</v>
      </c>
      <c r="B148" s="97" t="s">
        <v>449</v>
      </c>
      <c r="C148" s="97" t="s">
        <v>476</v>
      </c>
      <c r="D148" s="97" t="s">
        <v>441</v>
      </c>
      <c r="E148" s="97" t="s">
        <v>13</v>
      </c>
      <c r="F148" s="97" t="s">
        <v>448</v>
      </c>
      <c r="G148" s="97"/>
      <c r="H148" s="97" t="s">
        <v>8</v>
      </c>
      <c r="I148" s="97" t="s">
        <v>2</v>
      </c>
      <c r="J148" s="81">
        <v>143726002</v>
      </c>
      <c r="K148" s="97">
        <v>76</v>
      </c>
      <c r="L148" s="98">
        <f t="shared" si="0"/>
        <v>9.7131262302836474E-2</v>
      </c>
      <c r="M148" s="115">
        <v>18360122</v>
      </c>
      <c r="N148" s="97">
        <v>183688</v>
      </c>
      <c r="O148" s="116">
        <f t="shared" si="3"/>
        <v>1.0004726548113352E-2</v>
      </c>
    </row>
  </sheetData>
  <mergeCells count="3">
    <mergeCell ref="F37:G37"/>
    <mergeCell ref="F38:G38"/>
    <mergeCell ref="F39:G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0239-0C1F-49EE-8A21-D50D9227F685}">
  <dimension ref="A1:C16"/>
  <sheetViews>
    <sheetView workbookViewId="0">
      <selection activeCell="G24" sqref="G24"/>
    </sheetView>
  </sheetViews>
  <sheetFormatPr defaultRowHeight="14.5" x14ac:dyDescent="0.35"/>
  <cols>
    <col min="1" max="1" width="27" style="1" customWidth="1"/>
    <col min="2" max="3" width="8.7265625" style="1"/>
  </cols>
  <sheetData>
    <row r="1" spans="1:2" x14ac:dyDescent="0.35">
      <c r="A1" s="73" t="s">
        <v>456</v>
      </c>
    </row>
    <row r="2" spans="1:2" x14ac:dyDescent="0.35">
      <c r="A2" s="117" t="s">
        <v>79</v>
      </c>
      <c r="B2" s="1" t="s">
        <v>80</v>
      </c>
    </row>
    <row r="3" spans="1:2" x14ac:dyDescent="0.35">
      <c r="A3" s="118" t="s">
        <v>14</v>
      </c>
      <c r="B3" s="1" t="s">
        <v>50</v>
      </c>
    </row>
    <row r="4" spans="1:2" x14ac:dyDescent="0.35">
      <c r="A4" s="118" t="s">
        <v>0</v>
      </c>
      <c r="B4" s="1" t="s">
        <v>51</v>
      </c>
    </row>
    <row r="5" spans="1:2" x14ac:dyDescent="0.35">
      <c r="A5" s="118" t="s">
        <v>3</v>
      </c>
      <c r="B5" s="1" t="s">
        <v>52</v>
      </c>
    </row>
    <row r="6" spans="1:2" x14ac:dyDescent="0.35">
      <c r="A6" s="118" t="s">
        <v>1</v>
      </c>
      <c r="B6" s="1" t="s">
        <v>53</v>
      </c>
    </row>
    <row r="7" spans="1:2" x14ac:dyDescent="0.35">
      <c r="A7" s="118" t="s">
        <v>46</v>
      </c>
      <c r="B7" s="1" t="s">
        <v>54</v>
      </c>
    </row>
    <row r="8" spans="1:2" x14ac:dyDescent="0.35">
      <c r="A8" s="118" t="s">
        <v>5</v>
      </c>
      <c r="B8" s="1" t="s">
        <v>450</v>
      </c>
    </row>
    <row r="9" spans="1:2" x14ac:dyDescent="0.35">
      <c r="A9" s="118" t="s">
        <v>7</v>
      </c>
      <c r="B9" s="1" t="s">
        <v>56</v>
      </c>
    </row>
    <row r="10" spans="1:2" x14ac:dyDescent="0.35">
      <c r="A10" s="118" t="s">
        <v>6</v>
      </c>
      <c r="B10" s="1" t="s">
        <v>451</v>
      </c>
    </row>
    <row r="11" spans="1:2" x14ac:dyDescent="0.35">
      <c r="A11" s="118" t="s">
        <v>160</v>
      </c>
      <c r="B11" s="1" t="s">
        <v>452</v>
      </c>
    </row>
    <row r="12" spans="1:2" x14ac:dyDescent="0.35">
      <c r="A12" s="118" t="s">
        <v>161</v>
      </c>
      <c r="B12" s="1" t="s">
        <v>453</v>
      </c>
    </row>
    <row r="13" spans="1:2" x14ac:dyDescent="0.35">
      <c r="A13" s="119" t="s">
        <v>162</v>
      </c>
      <c r="B13" s="1" t="s">
        <v>454</v>
      </c>
    </row>
    <row r="14" spans="1:2" x14ac:dyDescent="0.35">
      <c r="A14" s="118" t="s">
        <v>163</v>
      </c>
      <c r="B14" s="1" t="s">
        <v>58</v>
      </c>
    </row>
    <row r="15" spans="1:2" x14ac:dyDescent="0.35">
      <c r="A15" s="118" t="s">
        <v>164</v>
      </c>
      <c r="B15" s="1" t="s">
        <v>59</v>
      </c>
    </row>
    <row r="16" spans="1:2" x14ac:dyDescent="0.35">
      <c r="A16" s="118" t="s">
        <v>165</v>
      </c>
      <c r="B16" s="1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Supplemental Table 2</vt:lpstr>
      <vt:lpstr>README - Supp. Table 2</vt:lpstr>
      <vt:lpstr>Supplemental Table 3</vt:lpstr>
      <vt:lpstr>README - Supp. Table 3</vt:lpstr>
      <vt:lpstr>Supplemental Table 4</vt:lpstr>
      <vt:lpstr>README - Supp. Table 4</vt:lpstr>
      <vt:lpstr>Supplemental Table 5</vt:lpstr>
      <vt:lpstr>README - Supp.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Hodge</dc:creator>
  <cp:lastModifiedBy>Lauren Hodge</cp:lastModifiedBy>
  <dcterms:created xsi:type="dcterms:W3CDTF">2024-03-11T01:29:02Z</dcterms:created>
  <dcterms:modified xsi:type="dcterms:W3CDTF">2024-08-05T20:22:32Z</dcterms:modified>
</cp:coreProperties>
</file>