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ger/Desktop/NG Resubmission/"/>
    </mc:Choice>
  </mc:AlternateContent>
  <xr:revisionPtr revIDLastSave="0" documentId="12_ncr:500000_{21BC7902-1DA6-5945-AF0A-F37C02B5D4B2}" xr6:coauthVersionLast="31" xr6:coauthVersionMax="31" xr10:uidLastSave="{00000000-0000-0000-0000-000000000000}"/>
  <bookViews>
    <workbookView xWindow="880" yWindow="460" windowWidth="27340" windowHeight="18400" xr2:uid="{00000000-000D-0000-FFFF-FFFF00000000}"/>
  </bookViews>
  <sheets>
    <sheet name="anthocyanins" sheetId="1" r:id="rId1"/>
    <sheet name="geranyl acetate" sheetId="2" r:id="rId2"/>
    <sheet name="fructos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3" i="1" l="1"/>
  <c r="B87" i="1"/>
  <c r="B88" i="1"/>
  <c r="B14" i="2"/>
  <c r="B13" i="2"/>
  <c r="B26" i="2"/>
  <c r="B25" i="2"/>
  <c r="B27" i="2" s="1"/>
  <c r="B20" i="2"/>
  <c r="B19" i="2"/>
  <c r="B21" i="2"/>
  <c r="B54" i="3"/>
  <c r="B53" i="3"/>
  <c r="B55" i="3"/>
  <c r="B48" i="3"/>
  <c r="B47" i="3"/>
  <c r="B49" i="3"/>
  <c r="B100" i="1"/>
  <c r="B99" i="1"/>
  <c r="B101" i="1"/>
  <c r="B94" i="1"/>
  <c r="B95" i="1"/>
  <c r="B32" i="2" l="1"/>
  <c r="B15" i="2"/>
  <c r="B33" i="2" s="1"/>
  <c r="B31" i="2"/>
  <c r="C14" i="2"/>
  <c r="C26" i="2"/>
  <c r="C25" i="2"/>
  <c r="C20" i="2"/>
  <c r="C19" i="2"/>
  <c r="C54" i="3"/>
  <c r="C53" i="3"/>
  <c r="C48" i="3"/>
  <c r="C47" i="3"/>
  <c r="C100" i="1"/>
  <c r="C99" i="1"/>
  <c r="C94" i="1"/>
  <c r="C93" i="1"/>
  <c r="B106" i="1"/>
  <c r="B42" i="3"/>
  <c r="B60" i="3" s="1"/>
  <c r="B41" i="3"/>
  <c r="B59" i="3" s="1"/>
  <c r="C32" i="2" l="1"/>
  <c r="C13" i="2"/>
  <c r="C31" i="2" s="1"/>
  <c r="B43" i="3"/>
  <c r="C42" i="3" s="1"/>
  <c r="C60" i="3" s="1"/>
  <c r="C41" i="3" l="1"/>
  <c r="C59" i="3" s="1"/>
  <c r="B61" i="3"/>
  <c r="B105" i="1"/>
  <c r="B89" i="1" l="1"/>
  <c r="C88" i="1" l="1"/>
  <c r="C106" i="1" s="1"/>
  <c r="B107" i="1"/>
  <c r="C87" i="1"/>
  <c r="C105" i="1" s="1"/>
</calcChain>
</file>

<file path=xl/sharedStrings.xml><?xml version="1.0" encoding="utf-8"?>
<sst xmlns="http://schemas.openxmlformats.org/spreadsheetml/2006/main" count="439" uniqueCount="207">
  <si>
    <t>Phenylalanine ammonia-lyase 1(PAL1)</t>
  </si>
  <si>
    <t>FvH4_6g16060.1</t>
  </si>
  <si>
    <t>AT2G37040.1</t>
  </si>
  <si>
    <t>Phenylalanine ammonia-lyase 2(PAL2)</t>
  </si>
  <si>
    <t>FvH4_7g19130.1</t>
  </si>
  <si>
    <t>AT3G53260.1</t>
  </si>
  <si>
    <t>Trans-cinnamate 4-monooxygenase/cinnamic acid 4-hydroxylase, etc. (C4H)</t>
  </si>
  <si>
    <t>FvH4_3g40570.1</t>
  </si>
  <si>
    <t>AT2G30490.1</t>
  </si>
  <si>
    <t>FvH4_4g06180.1</t>
  </si>
  <si>
    <t>4-hydroxycinnamoyl CoA ligase (4CL)</t>
  </si>
  <si>
    <t>FvH4_7g33990.1</t>
  </si>
  <si>
    <t>AT1G65060.1</t>
  </si>
  <si>
    <t>Chalcone synthase (CHS)</t>
  </si>
  <si>
    <t>FvH4_2g28040.1</t>
  </si>
  <si>
    <t>AT5G13930.1</t>
  </si>
  <si>
    <t>FvH4_2g28050.1</t>
  </si>
  <si>
    <t>FvH4_7g01160.1</t>
  </si>
  <si>
    <t>Chalcone isomerase (CHI)</t>
  </si>
  <si>
    <t>FvH4_7g20870.1</t>
  </si>
  <si>
    <t>AT3G55120.1</t>
  </si>
  <si>
    <t>Flavonone 3-hydroxylase (F3H/FHT)</t>
  </si>
  <si>
    <t>FvH4_1g11810.1</t>
  </si>
  <si>
    <t>AT3G51240.1</t>
  </si>
  <si>
    <t>Flavonoid 3'-hydroxylase (F3'H)</t>
  </si>
  <si>
    <t>FvH4_5g14010.1</t>
  </si>
  <si>
    <t>AT5G07990.1</t>
  </si>
  <si>
    <t>Dihydroflavonol reductase (DFR)</t>
  </si>
  <si>
    <t>FvH4_2g39520.1</t>
  </si>
  <si>
    <t>AT5G42800.1</t>
  </si>
  <si>
    <t>FvH4_2g39530.1</t>
  </si>
  <si>
    <t>Anthocyanidin synthase (ANS)</t>
  </si>
  <si>
    <t>FvH4_5g01170.1</t>
  </si>
  <si>
    <t>AT4G22880.3</t>
  </si>
  <si>
    <t>UDP glucose:flavonoid 3-O-glucosyl transferase (UFGT)</t>
  </si>
  <si>
    <t>FvH4_1g04190.1</t>
  </si>
  <si>
    <t>AT5G17050.1</t>
  </si>
  <si>
    <t xml:space="preserve"> Anthocyanin-O-methyltransferase (OMT)</t>
  </si>
  <si>
    <t>AT5G54160.1</t>
  </si>
  <si>
    <t>FvH4_7g17820.1</t>
  </si>
  <si>
    <t>FvH4_7g32990.1</t>
  </si>
  <si>
    <t>FvH4_5g10440.1</t>
  </si>
  <si>
    <t>FvH4_1g27460.1</t>
  </si>
  <si>
    <t>sp|Q9FE46|GSTFC_ARATH</t>
  </si>
  <si>
    <t>Glutathione S-transferase (AtTT19) - involved in anthocyanin transport</t>
  </si>
  <si>
    <t>Fragaria vesca</t>
  </si>
  <si>
    <t>F. vesca</t>
  </si>
  <si>
    <t>Other</t>
  </si>
  <si>
    <t>F.vesca</t>
  </si>
  <si>
    <t>Fxa Chromosome</t>
  </si>
  <si>
    <t>Arabidopsis thaliana</t>
  </si>
  <si>
    <t>F. vesca subgenome</t>
  </si>
  <si>
    <t>All three subgenome</t>
  </si>
  <si>
    <t>SUM</t>
  </si>
  <si>
    <t>Total Expression</t>
  </si>
  <si>
    <t>Percent</t>
  </si>
  <si>
    <t>Homoeolog</t>
  </si>
  <si>
    <t>FvH4_7g18630.1</t>
  </si>
  <si>
    <r>
      <t>alcohol </t>
    </r>
    <r>
      <rPr>
        <i/>
        <sz val="12"/>
        <color rgb="FFFF0000"/>
        <rFont val="Calibri"/>
        <family val="2"/>
        <scheme val="minor"/>
      </rPr>
      <t>O</t>
    </r>
    <r>
      <rPr>
        <sz val="12"/>
        <color rgb="FFFF0000"/>
        <rFont val="Calibri"/>
        <family val="2"/>
        <scheme val="minor"/>
      </rPr>
      <t>-acetyltransferase (G4Y-7547)</t>
    </r>
  </si>
  <si>
    <t>AT5G47980</t>
  </si>
  <si>
    <t>FvH4_2g37440.1</t>
  </si>
  <si>
    <r>
      <t>alcohol </t>
    </r>
    <r>
      <rPr>
        <i/>
        <sz val="12"/>
        <color rgb="FFFF0000"/>
        <rFont val="Calibri"/>
        <family val="2"/>
        <scheme val="minor"/>
      </rPr>
      <t>O</t>
    </r>
    <r>
      <rPr>
        <sz val="12"/>
        <color rgb="FFFF0000"/>
        <rFont val="Calibri"/>
        <family val="2"/>
        <scheme val="minor"/>
      </rPr>
      <t>-acetyltransferase (G4Y-6427)</t>
    </r>
  </si>
  <si>
    <t>Phosphoglucose isomerase</t>
  </si>
  <si>
    <t>Phosphoglucomutase</t>
  </si>
  <si>
    <t>UTP: glucose-1-phosphate uridylyltransferase</t>
  </si>
  <si>
    <t>AT4G24620</t>
  </si>
  <si>
    <t>AT5G51820</t>
  </si>
  <si>
    <t>AT3G03250</t>
  </si>
  <si>
    <t>AT2G35020</t>
  </si>
  <si>
    <t>AT5G52560</t>
  </si>
  <si>
    <t>FvH4_2g39910.1</t>
  </si>
  <si>
    <t>FvH4_5g35680.1</t>
  </si>
  <si>
    <t>FvH4_7g28680.1</t>
  </si>
  <si>
    <t>FvH4_7g19370.1</t>
  </si>
  <si>
    <t>FvH4_2g28000.1</t>
  </si>
  <si>
    <t>FvH4_7g24830.1</t>
  </si>
  <si>
    <t>FvH4_1g27720.1</t>
  </si>
  <si>
    <t>FvH4_7g08140.1</t>
  </si>
  <si>
    <t>F. x ananassa</t>
  </si>
  <si>
    <t>Expression ERR855502</t>
  </si>
  <si>
    <t>Expression ERR855501</t>
  </si>
  <si>
    <t>All three subgenomes</t>
  </si>
  <si>
    <t>Expression Average</t>
  </si>
  <si>
    <t>Expression ERR855504</t>
  </si>
  <si>
    <t xml:space="preserve">Expression ERR855501 </t>
  </si>
  <si>
    <t xml:space="preserve">Total Expression </t>
  </si>
  <si>
    <t>Expression ERR855504 (FPKM; Fragments Per Kilobase of transcript per Million)</t>
  </si>
  <si>
    <t>Expression ERR855502 (FPKM; Fragments Per Kilobase of transcript per Million)</t>
  </si>
  <si>
    <t>Expression ERR855501 (FPKM; Fragments Per Kilobase of transcript per Million)</t>
  </si>
  <si>
    <t>FxaC_6-1g49400</t>
  </si>
  <si>
    <t>FxaC_6-2g25910</t>
  </si>
  <si>
    <t>FxaC_6-4g21130</t>
  </si>
  <si>
    <t>FxaC_7-1g35250</t>
  </si>
  <si>
    <t>FxaC_7-1g31340</t>
  </si>
  <si>
    <t>FxaC_7-2g37200</t>
  </si>
  <si>
    <t>FxaC_7-2g25550</t>
  </si>
  <si>
    <t>FxaC_7-3g18320</t>
  </si>
  <si>
    <t>FxaC_7-4g17130</t>
  </si>
  <si>
    <t>FxaC_3-1g05850</t>
  </si>
  <si>
    <t>FxaC_3-2g46070</t>
  </si>
  <si>
    <t>FxaC_3-3g42640</t>
  </si>
  <si>
    <t>FxaC_3-4g05310</t>
  </si>
  <si>
    <t>FxaC_4-1g05850</t>
  </si>
  <si>
    <t>FxaC_4-2g33960</t>
  </si>
  <si>
    <t>FxaC_4-4g37460</t>
  </si>
  <si>
    <t>FxaC_7-1g52970</t>
  </si>
  <si>
    <t>FxaC_7-3g02910</t>
  </si>
  <si>
    <t>FxaC_7-4g00440</t>
  </si>
  <si>
    <t>FxaC_2-1g29100</t>
  </si>
  <si>
    <t>FxaC_2-2g07280</t>
  </si>
  <si>
    <t>FxaC_2-3g15110</t>
  </si>
  <si>
    <t>FxaC_7-1g01350</t>
  </si>
  <si>
    <t>FxaC_7-2g01510</t>
  </si>
  <si>
    <t>FxaC_7-3g41630</t>
  </si>
  <si>
    <t>FxaC_7-4g37450</t>
  </si>
  <si>
    <t>FxaC_7-3g16570</t>
  </si>
  <si>
    <t>FxaC_7-1g37240</t>
  </si>
  <si>
    <t>FxaC_7-2g39390</t>
  </si>
  <si>
    <t>FxaC_7-2g56500</t>
  </si>
  <si>
    <t>FxaC_1-1g27820</t>
  </si>
  <si>
    <t>FxaC_1-2g17300</t>
  </si>
  <si>
    <t>FxaC_1-3g12980</t>
  </si>
  <si>
    <t>FxaC_1-4g13100</t>
  </si>
  <si>
    <t>FxaC_5-1g18710</t>
  </si>
  <si>
    <t>FxaC_5-2g14690</t>
  </si>
  <si>
    <t>FxaC_5-3g31790</t>
  </si>
  <si>
    <t>FxaC_2-3g06290</t>
  </si>
  <si>
    <t>FxaC_2-1g41980</t>
  </si>
  <si>
    <t>FxaC_2-4g44880</t>
  </si>
  <si>
    <t>FxaC_5-1g01530</t>
  </si>
  <si>
    <t>FxaC_5-2g01370</t>
  </si>
  <si>
    <t>FxaC_5-3g45220</t>
  </si>
  <si>
    <t>FxaC_1-4g02320</t>
  </si>
  <si>
    <t>FxaC_5-1g14370</t>
  </si>
  <si>
    <t>FxaC_5-2g10590</t>
  </si>
  <si>
    <t>FxaC_5-4g10480</t>
  </si>
  <si>
    <t>FxaC_7-1g48890</t>
  </si>
  <si>
    <t>FxaC_7-1g52190</t>
  </si>
  <si>
    <t>FxaC_7-1g33920</t>
  </si>
  <si>
    <t>FxaC_7-1g30270</t>
  </si>
  <si>
    <t>FxaC_7-3g03640</t>
  </si>
  <si>
    <t>FxaC_7-4g18470</t>
  </si>
  <si>
    <t>FxaC_1-1g01220</t>
  </si>
  <si>
    <t>FxaC_1-2g38550</t>
  </si>
  <si>
    <t>FxaC_1-4g34540</t>
  </si>
  <si>
    <t xml:space="preserve"> 6-1</t>
  </si>
  <si>
    <t xml:space="preserve"> 6-2</t>
  </si>
  <si>
    <t xml:space="preserve"> 6-4</t>
  </si>
  <si>
    <t xml:space="preserve"> 7-1</t>
  </si>
  <si>
    <t xml:space="preserve"> 7-2</t>
  </si>
  <si>
    <t xml:space="preserve"> 7-3</t>
  </si>
  <si>
    <t xml:space="preserve"> 7-4</t>
  </si>
  <si>
    <t xml:space="preserve"> 3-1</t>
  </si>
  <si>
    <t xml:space="preserve"> 3-2</t>
  </si>
  <si>
    <t xml:space="preserve"> 3-3</t>
  </si>
  <si>
    <t>FxaC_7-4g17580</t>
  </si>
  <si>
    <t>FxaC_7-2g36510</t>
  </si>
  <si>
    <t>FxaC_7-2g25010</t>
  </si>
  <si>
    <t>FxaC_2-3g08840</t>
  </si>
  <si>
    <t>FxaC_2-1g39540</t>
  </si>
  <si>
    <t>FxaC_2-3g08820</t>
  </si>
  <si>
    <t xml:space="preserve"> 2-3</t>
  </si>
  <si>
    <t xml:space="preserve"> 2-1</t>
  </si>
  <si>
    <t xml:space="preserve"> 2-4</t>
  </si>
  <si>
    <t xml:space="preserve"> 5-2</t>
  </si>
  <si>
    <t xml:space="preserve"> 5-1</t>
  </si>
  <si>
    <t xml:space="preserve"> 5-3</t>
  </si>
  <si>
    <t xml:space="preserve"> 5-4</t>
  </si>
  <si>
    <t xml:space="preserve"> 2-2</t>
  </si>
  <si>
    <t xml:space="preserve"> 1-4</t>
  </si>
  <si>
    <t xml:space="preserve"> 1-2</t>
  </si>
  <si>
    <t>FxaC_2-4g45340</t>
  </si>
  <si>
    <t>FxaC_2-3g05880</t>
  </si>
  <si>
    <t>FxaC_2-1g42410</t>
  </si>
  <si>
    <t>FxaC_5-2g37370</t>
  </si>
  <si>
    <t>FxaC_5-1g51200</t>
  </si>
  <si>
    <t>FxaC_5-3g06000</t>
  </si>
  <si>
    <t>FxaC_5-4g36500</t>
  </si>
  <si>
    <t>FxaC_7-2g50210</t>
  </si>
  <si>
    <t>FxaC_7-2g58420</t>
  </si>
  <si>
    <t>FxaC_7-3g07990</t>
  </si>
  <si>
    <t>FxaC_7-3g01850</t>
  </si>
  <si>
    <t>FxaC_7-1g44830</t>
  </si>
  <si>
    <t>FxaC_7-2g37460</t>
  </si>
  <si>
    <t>FxaC_7-1g31590</t>
  </si>
  <si>
    <t>FxaC_7-1g35560</t>
  </si>
  <si>
    <t>FxaC_7-3g18070</t>
  </si>
  <si>
    <t>FxaC_2-2g07330</t>
  </si>
  <si>
    <t>FxaC_2-4g32990</t>
  </si>
  <si>
    <t>FxaC_2-1g29000</t>
  </si>
  <si>
    <t>FxaC_2-3g15060</t>
  </si>
  <si>
    <t>FxaC_7-1g40330</t>
  </si>
  <si>
    <t>FxaC_7-4g09460</t>
  </si>
  <si>
    <t>FxaC_7-2g44540</t>
  </si>
  <si>
    <t>FxaC_7-3g12820</t>
  </si>
  <si>
    <t>FxaC_1-4g34840</t>
  </si>
  <si>
    <t>FxaC_1-2g42240</t>
  </si>
  <si>
    <t>FxaC_7-2g10830</t>
  </si>
  <si>
    <t>FxaC_7-4g30230</t>
  </si>
  <si>
    <t>FxaC_7-1g10480</t>
  </si>
  <si>
    <t>FxaC_7-3g31170</t>
  </si>
  <si>
    <t xml:space="preserve"> 3-4</t>
  </si>
  <si>
    <t xml:space="preserve"> 4-1</t>
  </si>
  <si>
    <t xml:space="preserve"> 4-2</t>
  </si>
  <si>
    <t xml:space="preserve"> 4-4</t>
  </si>
  <si>
    <t xml:space="preserve"> 1-1</t>
  </si>
  <si>
    <t xml:space="preserve"> 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</si>
</sst>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44444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45485</xdr:rowOff>
    </xdr:from>
    <xdr:to>
      <xdr:col>5</xdr:col>
      <xdr:colOff>938086</xdr:colOff>
      <xdr:row>40</xdr:row>
      <xdr:rowOff>63843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ADFEBF-47C8-B145-B815-4831CA0F7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814"/>
        <a:stretch/>
      </xdr:blipFill>
      <xdr:spPr>
        <a:xfrm>
          <a:off x="0" y="7377444"/>
          <a:ext cx="10351797" cy="1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workbookViewId="0"/>
  </sheetViews>
  <sheetFormatPr baseColWidth="10" defaultRowHeight="16" x14ac:dyDescent="0.2"/>
  <cols>
    <col min="1" max="1" width="63.33203125" customWidth="1"/>
    <col min="2" max="2" width="24.83203125" customWidth="1"/>
    <col min="3" max="3" width="15.33203125" customWidth="1"/>
    <col min="4" max="4" width="15" style="15" customWidth="1"/>
    <col min="5" max="5" width="27.33203125" customWidth="1"/>
    <col min="6" max="6" width="25.6640625" customWidth="1"/>
    <col min="7" max="7" width="27.33203125" customWidth="1"/>
    <col min="8" max="8" width="10.5" style="9" customWidth="1"/>
    <col min="9" max="9" width="13.1640625" style="9" customWidth="1"/>
  </cols>
  <sheetData>
    <row r="1" spans="1:9" s="4" customFormat="1" x14ac:dyDescent="0.2">
      <c r="A1" s="7" t="s">
        <v>45</v>
      </c>
      <c r="B1" s="7" t="s">
        <v>50</v>
      </c>
      <c r="C1" s="7" t="s">
        <v>78</v>
      </c>
      <c r="D1" s="14" t="s">
        <v>49</v>
      </c>
      <c r="E1" s="8" t="s">
        <v>86</v>
      </c>
      <c r="F1" s="8" t="s">
        <v>87</v>
      </c>
      <c r="G1" s="8" t="s">
        <v>88</v>
      </c>
      <c r="H1" s="8" t="s">
        <v>56</v>
      </c>
    </row>
    <row r="2" spans="1:9" x14ac:dyDescent="0.2">
      <c r="A2" s="1" t="s">
        <v>0</v>
      </c>
      <c r="B2" s="2"/>
      <c r="E2" s="9"/>
      <c r="F2" s="9"/>
      <c r="G2" s="9"/>
      <c r="I2"/>
    </row>
    <row r="3" spans="1:9" x14ac:dyDescent="0.2">
      <c r="A3" s="2" t="s">
        <v>1</v>
      </c>
      <c r="B3" s="2" t="s">
        <v>2</v>
      </c>
      <c r="C3" t="s">
        <v>89</v>
      </c>
      <c r="D3" s="15" t="s">
        <v>145</v>
      </c>
      <c r="E3">
        <v>42.502414999999999</v>
      </c>
      <c r="F3">
        <v>44.848820000000003</v>
      </c>
      <c r="G3">
        <v>45.336632000000002</v>
      </c>
      <c r="H3" s="5" t="s">
        <v>46</v>
      </c>
      <c r="I3"/>
    </row>
    <row r="4" spans="1:9" x14ac:dyDescent="0.2">
      <c r="A4" s="2"/>
      <c r="B4" s="2"/>
      <c r="C4" t="s">
        <v>90</v>
      </c>
      <c r="D4" s="15" t="s">
        <v>146</v>
      </c>
      <c r="E4">
        <v>112.818573</v>
      </c>
      <c r="F4">
        <v>113.584641</v>
      </c>
      <c r="G4">
        <v>115.691681</v>
      </c>
      <c r="H4" s="5" t="s">
        <v>46</v>
      </c>
      <c r="I4"/>
    </row>
    <row r="5" spans="1:9" x14ac:dyDescent="0.2">
      <c r="A5" s="2"/>
      <c r="B5" s="2"/>
      <c r="C5" t="s">
        <v>91</v>
      </c>
      <c r="D5" s="15" t="s">
        <v>147</v>
      </c>
      <c r="E5">
        <v>90.054077000000007</v>
      </c>
      <c r="F5">
        <v>92.531707999999995</v>
      </c>
      <c r="G5">
        <v>95.078429999999997</v>
      </c>
      <c r="H5" s="5" t="s">
        <v>46</v>
      </c>
      <c r="I5"/>
    </row>
    <row r="6" spans="1:9" x14ac:dyDescent="0.2">
      <c r="A6" s="2"/>
      <c r="B6" s="2"/>
      <c r="F6" s="9"/>
      <c r="G6" s="9"/>
      <c r="H6" s="5"/>
      <c r="I6"/>
    </row>
    <row r="7" spans="1:9" x14ac:dyDescent="0.2">
      <c r="A7" s="1" t="s">
        <v>3</v>
      </c>
      <c r="B7" s="2"/>
      <c r="F7" s="9"/>
      <c r="G7" s="9"/>
      <c r="H7" s="5"/>
      <c r="I7"/>
    </row>
    <row r="8" spans="1:9" x14ac:dyDescent="0.2">
      <c r="A8" s="2" t="s">
        <v>4</v>
      </c>
      <c r="B8" s="2" t="s">
        <v>5</v>
      </c>
      <c r="C8" t="s">
        <v>92</v>
      </c>
      <c r="D8" s="15" t="s">
        <v>148</v>
      </c>
      <c r="E8">
        <v>177.79658499999999</v>
      </c>
      <c r="F8">
        <v>184.301987</v>
      </c>
      <c r="G8">
        <v>192.65921</v>
      </c>
      <c r="H8" s="5" t="s">
        <v>46</v>
      </c>
      <c r="I8"/>
    </row>
    <row r="9" spans="1:9" x14ac:dyDescent="0.2">
      <c r="A9" s="2"/>
      <c r="B9" s="2"/>
      <c r="C9" t="s">
        <v>93</v>
      </c>
      <c r="D9" s="15" t="s">
        <v>148</v>
      </c>
      <c r="E9">
        <v>188.99884</v>
      </c>
      <c r="F9">
        <v>192.71343999999999</v>
      </c>
      <c r="G9">
        <v>197.491028</v>
      </c>
      <c r="H9" s="5" t="s">
        <v>46</v>
      </c>
      <c r="I9"/>
    </row>
    <row r="10" spans="1:9" x14ac:dyDescent="0.2">
      <c r="A10" s="2"/>
      <c r="B10" s="2"/>
      <c r="C10" t="s">
        <v>94</v>
      </c>
      <c r="D10" s="15" t="s">
        <v>149</v>
      </c>
      <c r="E10">
        <v>24.259079</v>
      </c>
      <c r="F10">
        <v>23.214421999999999</v>
      </c>
      <c r="G10">
        <v>23.684194999999999</v>
      </c>
      <c r="H10" s="5" t="s">
        <v>46</v>
      </c>
      <c r="I10"/>
    </row>
    <row r="11" spans="1:9" x14ac:dyDescent="0.2">
      <c r="A11" s="2"/>
      <c r="B11" s="2"/>
      <c r="C11" t="s">
        <v>95</v>
      </c>
      <c r="D11" s="15" t="s">
        <v>149</v>
      </c>
      <c r="E11">
        <v>19.757818</v>
      </c>
      <c r="F11">
        <v>19.156248000000001</v>
      </c>
      <c r="G11">
        <v>19.506025000000001</v>
      </c>
      <c r="H11" s="5" t="s">
        <v>46</v>
      </c>
      <c r="I11"/>
    </row>
    <row r="12" spans="1:9" x14ac:dyDescent="0.2">
      <c r="A12" s="2"/>
      <c r="B12" s="2"/>
      <c r="C12" t="s">
        <v>96</v>
      </c>
      <c r="D12" s="15" t="s">
        <v>150</v>
      </c>
      <c r="E12">
        <v>35.375568000000001</v>
      </c>
      <c r="F12">
        <v>35.805950000000003</v>
      </c>
      <c r="G12">
        <v>37.995685999999999</v>
      </c>
      <c r="H12" s="5" t="s">
        <v>46</v>
      </c>
      <c r="I12"/>
    </row>
    <row r="13" spans="1:9" x14ac:dyDescent="0.2">
      <c r="A13" s="2"/>
      <c r="B13" s="2"/>
      <c r="C13" t="s">
        <v>97</v>
      </c>
      <c r="D13" s="15" t="s">
        <v>151</v>
      </c>
      <c r="E13">
        <v>69.099029999999999</v>
      </c>
      <c r="F13">
        <v>66.226821999999999</v>
      </c>
      <c r="G13">
        <v>67.726814000000005</v>
      </c>
      <c r="H13" s="5" t="s">
        <v>46</v>
      </c>
      <c r="I13"/>
    </row>
    <row r="14" spans="1:9" x14ac:dyDescent="0.2">
      <c r="A14" s="2"/>
      <c r="B14" s="2"/>
      <c r="F14" s="9"/>
      <c r="G14" s="9"/>
      <c r="H14" s="5"/>
      <c r="I14"/>
    </row>
    <row r="15" spans="1:9" x14ac:dyDescent="0.2">
      <c r="A15" s="1" t="s">
        <v>6</v>
      </c>
      <c r="B15" s="2"/>
      <c r="F15" s="9"/>
      <c r="G15" s="9"/>
      <c r="H15" s="5"/>
      <c r="I15"/>
    </row>
    <row r="16" spans="1:9" x14ac:dyDescent="0.2">
      <c r="A16" s="2" t="s">
        <v>7</v>
      </c>
      <c r="B16" s="2" t="s">
        <v>8</v>
      </c>
      <c r="C16" t="s">
        <v>98</v>
      </c>
      <c r="D16" s="15" t="s">
        <v>152</v>
      </c>
      <c r="E16">
        <v>101.641594</v>
      </c>
      <c r="F16">
        <v>92.988701000000006</v>
      </c>
      <c r="G16">
        <v>96.306777999999994</v>
      </c>
      <c r="H16" s="5" t="s">
        <v>46</v>
      </c>
      <c r="I16"/>
    </row>
    <row r="17" spans="1:9" x14ac:dyDescent="0.2">
      <c r="A17" s="2" t="s">
        <v>9</v>
      </c>
      <c r="B17" s="2"/>
      <c r="C17" t="s">
        <v>99</v>
      </c>
      <c r="D17" s="15" t="s">
        <v>153</v>
      </c>
      <c r="E17">
        <v>85.501204999999999</v>
      </c>
      <c r="F17">
        <v>77.737480000000005</v>
      </c>
      <c r="G17">
        <v>79.088973999999993</v>
      </c>
      <c r="H17" s="5" t="s">
        <v>46</v>
      </c>
      <c r="I17"/>
    </row>
    <row r="18" spans="1:9" x14ac:dyDescent="0.2">
      <c r="A18" s="2"/>
      <c r="B18" s="2"/>
      <c r="C18" t="s">
        <v>100</v>
      </c>
      <c r="D18" s="15" t="s">
        <v>154</v>
      </c>
      <c r="E18">
        <v>103.74018100000001</v>
      </c>
      <c r="F18">
        <v>97.873756</v>
      </c>
      <c r="G18">
        <v>98.467392000000004</v>
      </c>
      <c r="H18" s="5" t="s">
        <v>46</v>
      </c>
      <c r="I18"/>
    </row>
    <row r="19" spans="1:9" x14ac:dyDescent="0.2">
      <c r="A19" s="2"/>
      <c r="B19" s="2"/>
      <c r="C19" t="s">
        <v>101</v>
      </c>
      <c r="D19" s="15" t="s">
        <v>201</v>
      </c>
      <c r="E19">
        <v>268.28646900000001</v>
      </c>
      <c r="F19">
        <v>278.39001500000001</v>
      </c>
      <c r="G19">
        <v>275.48718300000002</v>
      </c>
      <c r="H19" s="5" t="s">
        <v>46</v>
      </c>
      <c r="I19"/>
    </row>
    <row r="20" spans="1:9" x14ac:dyDescent="0.2">
      <c r="A20" s="2"/>
      <c r="B20" s="2"/>
      <c r="C20" t="s">
        <v>102</v>
      </c>
      <c r="D20" s="15" t="s">
        <v>202</v>
      </c>
      <c r="E20">
        <v>0.118108</v>
      </c>
      <c r="F20">
        <v>0.18829599999999999</v>
      </c>
      <c r="G20">
        <v>0.255357</v>
      </c>
      <c r="H20" s="5" t="s">
        <v>46</v>
      </c>
      <c r="I20"/>
    </row>
    <row r="21" spans="1:9" x14ac:dyDescent="0.2">
      <c r="A21" s="2"/>
      <c r="B21" s="2"/>
      <c r="C21" t="s">
        <v>103</v>
      </c>
      <c r="D21" s="15" t="s">
        <v>203</v>
      </c>
      <c r="E21">
        <v>0.60229500000000002</v>
      </c>
      <c r="F21">
        <v>0.37698799999999999</v>
      </c>
      <c r="G21">
        <v>0.22780500000000001</v>
      </c>
      <c r="H21" s="9" t="s">
        <v>47</v>
      </c>
      <c r="I21"/>
    </row>
    <row r="22" spans="1:9" x14ac:dyDescent="0.2">
      <c r="A22" s="2"/>
      <c r="B22" s="2"/>
      <c r="C22" t="s">
        <v>104</v>
      </c>
      <c r="D22" s="15" t="s">
        <v>204</v>
      </c>
      <c r="E22">
        <v>4.7032340000000001</v>
      </c>
      <c r="F22">
        <v>4.4421010000000001</v>
      </c>
      <c r="G22">
        <v>4.8620900000000002</v>
      </c>
      <c r="H22" s="9" t="s">
        <v>47</v>
      </c>
      <c r="I22"/>
    </row>
    <row r="23" spans="1:9" x14ac:dyDescent="0.2">
      <c r="A23" s="2"/>
      <c r="B23" s="2"/>
      <c r="F23" s="9"/>
      <c r="G23" s="9"/>
      <c r="I23"/>
    </row>
    <row r="24" spans="1:9" x14ac:dyDescent="0.2">
      <c r="A24" s="1" t="s">
        <v>10</v>
      </c>
      <c r="B24" s="2"/>
      <c r="F24" s="9"/>
      <c r="G24" s="9"/>
      <c r="I24"/>
    </row>
    <row r="25" spans="1:9" x14ac:dyDescent="0.2">
      <c r="A25" s="2" t="s">
        <v>11</v>
      </c>
      <c r="B25" s="2" t="s">
        <v>12</v>
      </c>
      <c r="C25" t="s">
        <v>105</v>
      </c>
      <c r="D25" s="15" t="s">
        <v>148</v>
      </c>
      <c r="E25">
        <v>2.984229</v>
      </c>
      <c r="F25">
        <v>2.3913980000000001</v>
      </c>
      <c r="G25">
        <v>2.5293079999999999</v>
      </c>
      <c r="H25" s="5" t="s">
        <v>46</v>
      </c>
      <c r="I25"/>
    </row>
    <row r="26" spans="1:9" x14ac:dyDescent="0.2">
      <c r="A26" s="2"/>
      <c r="B26" s="2"/>
      <c r="C26" t="s">
        <v>106</v>
      </c>
      <c r="D26" s="15" t="s">
        <v>150</v>
      </c>
      <c r="E26">
        <v>7.4274500000000003</v>
      </c>
      <c r="F26">
        <v>5.2814170000000003</v>
      </c>
      <c r="G26">
        <v>5.9165489999999998</v>
      </c>
      <c r="H26" s="5" t="s">
        <v>46</v>
      </c>
      <c r="I26"/>
    </row>
    <row r="27" spans="1:9" x14ac:dyDescent="0.2">
      <c r="A27" s="2"/>
      <c r="B27" s="2"/>
      <c r="C27" t="s">
        <v>107</v>
      </c>
      <c r="D27" s="15" t="s">
        <v>151</v>
      </c>
      <c r="E27">
        <v>6.8967749999999999</v>
      </c>
      <c r="F27">
        <v>5.0906269999999996</v>
      </c>
      <c r="G27">
        <v>5.9831479999999999</v>
      </c>
      <c r="H27" s="5" t="s">
        <v>46</v>
      </c>
      <c r="I27"/>
    </row>
    <row r="28" spans="1:9" x14ac:dyDescent="0.2">
      <c r="A28" s="2"/>
      <c r="B28" s="2"/>
      <c r="F28" s="9"/>
      <c r="G28" s="9"/>
      <c r="H28" s="5"/>
      <c r="I28"/>
    </row>
    <row r="29" spans="1:9" x14ac:dyDescent="0.2">
      <c r="A29" s="1" t="s">
        <v>13</v>
      </c>
      <c r="B29" s="2"/>
      <c r="F29" s="9"/>
      <c r="G29" s="9"/>
      <c r="H29" s="5"/>
      <c r="I29"/>
    </row>
    <row r="30" spans="1:9" x14ac:dyDescent="0.2">
      <c r="A30" s="2" t="s">
        <v>14</v>
      </c>
      <c r="B30" s="2" t="s">
        <v>15</v>
      </c>
      <c r="C30" t="s">
        <v>108</v>
      </c>
      <c r="D30" s="15" t="s">
        <v>162</v>
      </c>
      <c r="E30">
        <v>0</v>
      </c>
      <c r="F30">
        <v>0</v>
      </c>
      <c r="G30">
        <v>0</v>
      </c>
      <c r="H30" s="5" t="s">
        <v>46</v>
      </c>
      <c r="I30"/>
    </row>
    <row r="31" spans="1:9" x14ac:dyDescent="0.2">
      <c r="A31" s="2" t="s">
        <v>16</v>
      </c>
      <c r="B31" s="2"/>
      <c r="C31" t="s">
        <v>109</v>
      </c>
      <c r="D31" s="15" t="s">
        <v>168</v>
      </c>
      <c r="E31">
        <v>0</v>
      </c>
      <c r="F31">
        <v>0</v>
      </c>
      <c r="G31">
        <v>0</v>
      </c>
      <c r="H31" s="9" t="s">
        <v>47</v>
      </c>
      <c r="I31"/>
    </row>
    <row r="32" spans="1:9" x14ac:dyDescent="0.2">
      <c r="A32" s="2" t="s">
        <v>17</v>
      </c>
      <c r="B32" s="2"/>
      <c r="C32" t="s">
        <v>110</v>
      </c>
      <c r="D32" s="15" t="s">
        <v>161</v>
      </c>
      <c r="E32">
        <v>0.25610500000000003</v>
      </c>
      <c r="F32">
        <v>8.0943000000000001E-2</v>
      </c>
      <c r="G32">
        <v>4.4241000000000003E-2</v>
      </c>
      <c r="H32" s="5" t="s">
        <v>46</v>
      </c>
      <c r="I32"/>
    </row>
    <row r="33" spans="1:9" x14ac:dyDescent="0.2">
      <c r="A33" s="2"/>
      <c r="B33" s="2"/>
      <c r="C33" t="s">
        <v>111</v>
      </c>
      <c r="D33" s="15" t="s">
        <v>148</v>
      </c>
      <c r="E33">
        <v>800.21435499999995</v>
      </c>
      <c r="F33">
        <v>732.69311500000003</v>
      </c>
      <c r="G33">
        <v>748.15386999999998</v>
      </c>
      <c r="H33" s="5" t="s">
        <v>46</v>
      </c>
      <c r="I33"/>
    </row>
    <row r="34" spans="1:9" x14ac:dyDescent="0.2">
      <c r="A34" s="2"/>
      <c r="B34" s="2"/>
      <c r="C34" t="s">
        <v>112</v>
      </c>
      <c r="D34" s="15" t="s">
        <v>149</v>
      </c>
      <c r="E34">
        <v>355.272491</v>
      </c>
      <c r="F34">
        <v>329.089294</v>
      </c>
      <c r="G34">
        <v>344.25906400000002</v>
      </c>
      <c r="H34" s="5" t="s">
        <v>46</v>
      </c>
      <c r="I34"/>
    </row>
    <row r="35" spans="1:9" x14ac:dyDescent="0.2">
      <c r="A35" s="2"/>
      <c r="B35" s="2"/>
      <c r="C35" t="s">
        <v>113</v>
      </c>
      <c r="D35" s="15" t="s">
        <v>150</v>
      </c>
      <c r="E35">
        <v>570.95581100000004</v>
      </c>
      <c r="F35">
        <v>584.61944600000004</v>
      </c>
      <c r="G35">
        <v>556.85809300000005</v>
      </c>
      <c r="H35" s="5" t="s">
        <v>46</v>
      </c>
      <c r="I35"/>
    </row>
    <row r="36" spans="1:9" x14ac:dyDescent="0.2">
      <c r="A36" s="2"/>
      <c r="B36" s="2"/>
      <c r="C36" t="s">
        <v>114</v>
      </c>
      <c r="D36" s="15" t="s">
        <v>151</v>
      </c>
      <c r="E36">
        <v>586.65356399999996</v>
      </c>
      <c r="F36">
        <v>559.60613999999998</v>
      </c>
      <c r="G36">
        <v>553.62078899999995</v>
      </c>
      <c r="H36" s="5" t="s">
        <v>46</v>
      </c>
      <c r="I36"/>
    </row>
    <row r="37" spans="1:9" x14ac:dyDescent="0.2">
      <c r="A37" s="2"/>
      <c r="B37" s="2"/>
      <c r="F37" s="9"/>
      <c r="G37" s="9"/>
      <c r="I37"/>
    </row>
    <row r="38" spans="1:9" x14ac:dyDescent="0.2">
      <c r="A38" s="1" t="s">
        <v>18</v>
      </c>
      <c r="B38" s="2"/>
      <c r="F38" s="9"/>
      <c r="G38" s="9"/>
      <c r="I38"/>
    </row>
    <row r="39" spans="1:9" x14ac:dyDescent="0.2">
      <c r="A39" s="2" t="s">
        <v>19</v>
      </c>
      <c r="B39" s="2" t="s">
        <v>20</v>
      </c>
      <c r="C39" t="s">
        <v>115</v>
      </c>
      <c r="D39" s="15" t="s">
        <v>150</v>
      </c>
      <c r="E39">
        <v>68.484161</v>
      </c>
      <c r="F39">
        <v>72.954811000000007</v>
      </c>
      <c r="G39">
        <v>70.811149999999998</v>
      </c>
      <c r="H39" s="9" t="s">
        <v>47</v>
      </c>
      <c r="I39"/>
    </row>
    <row r="40" spans="1:9" x14ac:dyDescent="0.2">
      <c r="A40" s="2"/>
      <c r="B40" s="2"/>
      <c r="C40" t="s">
        <v>116</v>
      </c>
      <c r="D40" s="15" t="s">
        <v>148</v>
      </c>
      <c r="E40">
        <v>74.885245999999995</v>
      </c>
      <c r="F40">
        <v>69.743561</v>
      </c>
      <c r="G40">
        <v>69.045319000000006</v>
      </c>
      <c r="H40" s="9" t="s">
        <v>47</v>
      </c>
      <c r="I40"/>
    </row>
    <row r="41" spans="1:9" x14ac:dyDescent="0.2">
      <c r="A41" s="2"/>
      <c r="B41" s="2"/>
      <c r="C41" t="s">
        <v>117</v>
      </c>
      <c r="D41" s="15" t="s">
        <v>149</v>
      </c>
      <c r="E41">
        <v>88.118851000000006</v>
      </c>
      <c r="F41">
        <v>93.453720000000004</v>
      </c>
      <c r="G41">
        <v>85.957190999999995</v>
      </c>
      <c r="H41" s="5" t="s">
        <v>48</v>
      </c>
      <c r="I41"/>
    </row>
    <row r="42" spans="1:9" x14ac:dyDescent="0.2">
      <c r="A42" s="2"/>
      <c r="B42" s="2"/>
      <c r="C42" t="s">
        <v>118</v>
      </c>
      <c r="D42" s="15" t="s">
        <v>149</v>
      </c>
      <c r="E42">
        <v>0</v>
      </c>
      <c r="F42">
        <v>0</v>
      </c>
      <c r="G42">
        <v>6.4069000000000001E-2</v>
      </c>
      <c r="H42" s="5" t="s">
        <v>48</v>
      </c>
      <c r="I42"/>
    </row>
    <row r="43" spans="1:9" x14ac:dyDescent="0.2">
      <c r="A43" s="2"/>
      <c r="B43" s="2"/>
      <c r="F43" s="9"/>
      <c r="G43" s="9"/>
      <c r="H43" s="5"/>
      <c r="I43"/>
    </row>
    <row r="44" spans="1:9" x14ac:dyDescent="0.2">
      <c r="A44" s="1" t="s">
        <v>21</v>
      </c>
      <c r="B44" s="2"/>
      <c r="F44" s="9"/>
      <c r="G44" s="9"/>
      <c r="H44" s="5"/>
      <c r="I44"/>
    </row>
    <row r="45" spans="1:9" x14ac:dyDescent="0.2">
      <c r="A45" s="2" t="s">
        <v>22</v>
      </c>
      <c r="B45" s="2" t="s">
        <v>23</v>
      </c>
      <c r="C45" t="s">
        <v>119</v>
      </c>
      <c r="D45" s="15" t="s">
        <v>205</v>
      </c>
      <c r="E45">
        <v>812.50140399999998</v>
      </c>
      <c r="F45">
        <v>592.11114499999996</v>
      </c>
      <c r="G45">
        <v>605.96527100000003</v>
      </c>
      <c r="H45" s="5" t="s">
        <v>46</v>
      </c>
      <c r="I45"/>
    </row>
    <row r="46" spans="1:9" x14ac:dyDescent="0.2">
      <c r="A46" s="2"/>
      <c r="B46" s="2"/>
      <c r="C46" t="s">
        <v>120</v>
      </c>
      <c r="D46" s="15" t="s">
        <v>170</v>
      </c>
      <c r="E46">
        <v>167.16546600000001</v>
      </c>
      <c r="F46">
        <v>165.34986900000001</v>
      </c>
      <c r="G46">
        <v>171.82403600000001</v>
      </c>
      <c r="H46" s="5" t="s">
        <v>46</v>
      </c>
      <c r="I46"/>
    </row>
    <row r="47" spans="1:9" x14ac:dyDescent="0.2">
      <c r="A47" s="2"/>
      <c r="B47" s="2"/>
      <c r="C47" t="s">
        <v>121</v>
      </c>
      <c r="D47" s="15" t="s">
        <v>206</v>
      </c>
      <c r="E47">
        <v>641.56195100000002</v>
      </c>
      <c r="F47">
        <v>666.67260699999997</v>
      </c>
      <c r="G47">
        <v>672.83966099999998</v>
      </c>
      <c r="H47" s="5" t="s">
        <v>46</v>
      </c>
      <c r="I47"/>
    </row>
    <row r="48" spans="1:9" x14ac:dyDescent="0.2">
      <c r="A48" s="2"/>
      <c r="B48" s="2"/>
      <c r="C48" t="s">
        <v>122</v>
      </c>
      <c r="D48" s="15" t="s">
        <v>169</v>
      </c>
      <c r="E48">
        <v>1294.022461</v>
      </c>
      <c r="F48">
        <v>1285.730591</v>
      </c>
      <c r="G48">
        <v>1294.459595</v>
      </c>
      <c r="H48" s="5" t="s">
        <v>46</v>
      </c>
      <c r="I48"/>
    </row>
    <row r="49" spans="1:9" x14ac:dyDescent="0.2">
      <c r="A49" s="2"/>
      <c r="B49" s="2"/>
      <c r="F49" s="9"/>
      <c r="G49" s="9"/>
      <c r="H49" s="5"/>
      <c r="I49"/>
    </row>
    <row r="50" spans="1:9" x14ac:dyDescent="0.2">
      <c r="A50" s="1" t="s">
        <v>24</v>
      </c>
      <c r="B50" s="2"/>
      <c r="F50" s="9"/>
      <c r="G50" s="9"/>
      <c r="H50" s="5"/>
      <c r="I50"/>
    </row>
    <row r="51" spans="1:9" x14ac:dyDescent="0.2">
      <c r="A51" s="2" t="s">
        <v>25</v>
      </c>
      <c r="B51" s="2" t="s">
        <v>26</v>
      </c>
      <c r="C51" t="s">
        <v>123</v>
      </c>
      <c r="D51" s="15" t="s">
        <v>165</v>
      </c>
      <c r="E51">
        <v>0.92047199999999996</v>
      </c>
      <c r="F51">
        <v>0.74328099999999997</v>
      </c>
      <c r="G51">
        <v>0.98584099999999997</v>
      </c>
      <c r="H51" s="5" t="s">
        <v>46</v>
      </c>
      <c r="I51"/>
    </row>
    <row r="52" spans="1:9" x14ac:dyDescent="0.2">
      <c r="A52" s="2"/>
      <c r="B52" s="2"/>
      <c r="C52" t="s">
        <v>124</v>
      </c>
      <c r="D52" s="15" t="s">
        <v>164</v>
      </c>
      <c r="E52">
        <v>2.8551310000000001</v>
      </c>
      <c r="F52">
        <v>3.6933980000000002</v>
      </c>
      <c r="G52">
        <v>3.2336819999999999</v>
      </c>
      <c r="H52" s="9" t="s">
        <v>47</v>
      </c>
      <c r="I52"/>
    </row>
    <row r="53" spans="1:9" x14ac:dyDescent="0.2">
      <c r="A53" s="2"/>
      <c r="B53" s="2"/>
      <c r="C53" t="s">
        <v>125</v>
      </c>
      <c r="D53" s="15" t="s">
        <v>166</v>
      </c>
      <c r="E53">
        <v>0.42288300000000001</v>
      </c>
      <c r="F53">
        <v>0.52031099999999997</v>
      </c>
      <c r="G53">
        <v>0.58394400000000002</v>
      </c>
      <c r="H53" s="9" t="s">
        <v>47</v>
      </c>
      <c r="I53"/>
    </row>
    <row r="54" spans="1:9" x14ac:dyDescent="0.2">
      <c r="A54" s="2"/>
      <c r="B54" s="2"/>
      <c r="F54" s="9"/>
      <c r="G54" s="9"/>
      <c r="I54"/>
    </row>
    <row r="55" spans="1:9" x14ac:dyDescent="0.2">
      <c r="A55" s="1" t="s">
        <v>27</v>
      </c>
      <c r="B55" s="2"/>
      <c r="F55" s="9"/>
      <c r="G55" s="9"/>
      <c r="I55"/>
    </row>
    <row r="56" spans="1:9" x14ac:dyDescent="0.2">
      <c r="A56" s="2" t="s">
        <v>28</v>
      </c>
      <c r="B56" s="2" t="s">
        <v>29</v>
      </c>
      <c r="C56" t="s">
        <v>126</v>
      </c>
      <c r="D56" s="15" t="s">
        <v>161</v>
      </c>
      <c r="E56">
        <v>221.68133499999999</v>
      </c>
      <c r="F56">
        <v>206.604218</v>
      </c>
      <c r="G56">
        <v>202.30264299999999</v>
      </c>
      <c r="H56" s="9" t="s">
        <v>47</v>
      </c>
      <c r="I56"/>
    </row>
    <row r="57" spans="1:9" x14ac:dyDescent="0.2">
      <c r="A57" s="2" t="s">
        <v>30</v>
      </c>
      <c r="B57" s="2"/>
      <c r="C57" t="s">
        <v>127</v>
      </c>
      <c r="D57" s="15" t="s">
        <v>162</v>
      </c>
      <c r="E57">
        <v>154.35342399999999</v>
      </c>
      <c r="F57">
        <v>153.499695</v>
      </c>
      <c r="G57">
        <v>147.819107</v>
      </c>
      <c r="H57" s="9" t="s">
        <v>47</v>
      </c>
      <c r="I57"/>
    </row>
    <row r="58" spans="1:9" x14ac:dyDescent="0.2">
      <c r="A58" s="2"/>
      <c r="B58" s="2"/>
      <c r="C58" t="s">
        <v>128</v>
      </c>
      <c r="D58" s="15" t="s">
        <v>163</v>
      </c>
      <c r="E58">
        <v>268.295593</v>
      </c>
      <c r="F58">
        <v>283.49822999999998</v>
      </c>
      <c r="G58">
        <v>278.43405200000001</v>
      </c>
      <c r="H58" s="9" t="s">
        <v>47</v>
      </c>
      <c r="I58"/>
    </row>
    <row r="59" spans="1:9" x14ac:dyDescent="0.2">
      <c r="A59" s="2"/>
      <c r="B59" s="2"/>
      <c r="F59" s="9"/>
      <c r="G59" s="9"/>
      <c r="I59"/>
    </row>
    <row r="60" spans="1:9" x14ac:dyDescent="0.2">
      <c r="A60" s="1" t="s">
        <v>31</v>
      </c>
      <c r="B60" s="2"/>
      <c r="F60" s="9"/>
      <c r="G60" s="9"/>
      <c r="I60"/>
    </row>
    <row r="61" spans="1:9" x14ac:dyDescent="0.2">
      <c r="A61" s="2" t="s">
        <v>32</v>
      </c>
      <c r="B61" s="2" t="s">
        <v>33</v>
      </c>
      <c r="C61" t="s">
        <v>129</v>
      </c>
      <c r="D61" s="15" t="s">
        <v>165</v>
      </c>
      <c r="E61">
        <v>157.172348</v>
      </c>
      <c r="F61">
        <v>132.28883400000001</v>
      </c>
      <c r="G61">
        <v>125.50248000000001</v>
      </c>
      <c r="H61" s="5" t="s">
        <v>46</v>
      </c>
      <c r="I61"/>
    </row>
    <row r="62" spans="1:9" x14ac:dyDescent="0.2">
      <c r="A62" s="2"/>
      <c r="B62" s="2"/>
      <c r="C62" t="s">
        <v>130</v>
      </c>
      <c r="D62" s="15" t="s">
        <v>164</v>
      </c>
      <c r="E62">
        <v>80.419449</v>
      </c>
      <c r="F62">
        <v>54.034450999999997</v>
      </c>
      <c r="G62">
        <v>55.945362000000003</v>
      </c>
      <c r="H62" s="9" t="s">
        <v>47</v>
      </c>
      <c r="I62"/>
    </row>
    <row r="63" spans="1:9" x14ac:dyDescent="0.2">
      <c r="A63" s="2"/>
      <c r="B63" s="2"/>
      <c r="C63" t="s">
        <v>131</v>
      </c>
      <c r="D63" s="15" t="s">
        <v>166</v>
      </c>
      <c r="E63">
        <v>644.66656499999999</v>
      </c>
      <c r="F63">
        <v>571.87896699999999</v>
      </c>
      <c r="G63">
        <v>570.20562700000005</v>
      </c>
      <c r="H63" s="5" t="s">
        <v>46</v>
      </c>
      <c r="I63"/>
    </row>
    <row r="64" spans="1:9" x14ac:dyDescent="0.2">
      <c r="A64" s="2"/>
      <c r="B64" s="2"/>
      <c r="F64" s="9"/>
      <c r="G64" s="9"/>
      <c r="I64"/>
    </row>
    <row r="65" spans="1:9" x14ac:dyDescent="0.2">
      <c r="A65" s="1" t="s">
        <v>34</v>
      </c>
      <c r="B65" s="3"/>
      <c r="F65" s="9"/>
      <c r="G65" s="9"/>
      <c r="I65"/>
    </row>
    <row r="66" spans="1:9" x14ac:dyDescent="0.2">
      <c r="A66" s="2" t="s">
        <v>35</v>
      </c>
      <c r="B66" s="2" t="s">
        <v>36</v>
      </c>
      <c r="C66" t="s">
        <v>132</v>
      </c>
      <c r="D66" s="15" t="s">
        <v>169</v>
      </c>
      <c r="E66">
        <v>0.17899799999999999</v>
      </c>
      <c r="F66">
        <v>0.277422</v>
      </c>
      <c r="G66">
        <v>0.19553699999999999</v>
      </c>
      <c r="H66" s="5" t="s">
        <v>46</v>
      </c>
      <c r="I66"/>
    </row>
    <row r="67" spans="1:9" x14ac:dyDescent="0.2">
      <c r="A67" s="2"/>
      <c r="B67" s="2"/>
      <c r="F67" s="9"/>
      <c r="G67" s="9"/>
      <c r="H67" s="5"/>
      <c r="I67"/>
    </row>
    <row r="68" spans="1:9" x14ac:dyDescent="0.2">
      <c r="A68" s="1" t="s">
        <v>37</v>
      </c>
      <c r="B68" s="2"/>
      <c r="F68" s="9"/>
      <c r="G68" s="9"/>
      <c r="H68" s="5"/>
      <c r="I68"/>
    </row>
    <row r="69" spans="1:9" x14ac:dyDescent="0.2">
      <c r="A69" s="2" t="s">
        <v>39</v>
      </c>
      <c r="B69" s="2" t="s">
        <v>38</v>
      </c>
      <c r="C69" t="s">
        <v>133</v>
      </c>
      <c r="D69" s="15" t="s">
        <v>165</v>
      </c>
      <c r="E69">
        <v>1.502132</v>
      </c>
      <c r="F69">
        <v>1.976167</v>
      </c>
      <c r="G69">
        <v>2.3301090000000002</v>
      </c>
      <c r="H69" s="5" t="s">
        <v>46</v>
      </c>
      <c r="I69"/>
    </row>
    <row r="70" spans="1:9" x14ac:dyDescent="0.2">
      <c r="A70" s="2" t="s">
        <v>40</v>
      </c>
      <c r="B70" s="2"/>
      <c r="C70" t="s">
        <v>134</v>
      </c>
      <c r="D70" s="15" t="s">
        <v>164</v>
      </c>
      <c r="E70">
        <v>0</v>
      </c>
      <c r="F70">
        <v>0</v>
      </c>
      <c r="G70">
        <v>0.198822</v>
      </c>
      <c r="H70" s="5" t="s">
        <v>46</v>
      </c>
      <c r="I70"/>
    </row>
    <row r="71" spans="1:9" x14ac:dyDescent="0.2">
      <c r="A71" s="2" t="s">
        <v>41</v>
      </c>
      <c r="B71" s="2"/>
      <c r="C71" t="s">
        <v>135</v>
      </c>
      <c r="D71" s="15" t="s">
        <v>167</v>
      </c>
      <c r="E71">
        <v>0.17798800000000001</v>
      </c>
      <c r="F71">
        <v>0.32194400000000001</v>
      </c>
      <c r="G71">
        <v>0.27319300000000002</v>
      </c>
      <c r="H71" s="9" t="s">
        <v>47</v>
      </c>
      <c r="I71"/>
    </row>
    <row r="72" spans="1:9" x14ac:dyDescent="0.2">
      <c r="A72" s="2"/>
      <c r="B72" s="2"/>
      <c r="C72" t="s">
        <v>136</v>
      </c>
      <c r="D72" s="15" t="s">
        <v>148</v>
      </c>
      <c r="E72">
        <v>51.688923000000003</v>
      </c>
      <c r="F72">
        <v>48.204780999999997</v>
      </c>
      <c r="G72">
        <v>51.592072000000002</v>
      </c>
      <c r="H72" s="9" t="s">
        <v>47</v>
      </c>
      <c r="I72"/>
    </row>
    <row r="73" spans="1:9" x14ac:dyDescent="0.2">
      <c r="A73" s="2"/>
      <c r="B73" s="2"/>
      <c r="C73" t="s">
        <v>137</v>
      </c>
      <c r="D73" s="15" t="s">
        <v>148</v>
      </c>
      <c r="E73">
        <v>117.203537</v>
      </c>
      <c r="F73">
        <v>79.946915000000004</v>
      </c>
      <c r="G73">
        <v>90.781943999999996</v>
      </c>
      <c r="H73" s="9" t="s">
        <v>47</v>
      </c>
      <c r="I73"/>
    </row>
    <row r="74" spans="1:9" x14ac:dyDescent="0.2">
      <c r="A74" s="2"/>
      <c r="B74" s="2"/>
      <c r="C74" t="s">
        <v>138</v>
      </c>
      <c r="D74" s="15" t="s">
        <v>148</v>
      </c>
      <c r="E74">
        <v>0</v>
      </c>
      <c r="F74">
        <v>4.7650999999999999E-2</v>
      </c>
      <c r="G74">
        <v>0</v>
      </c>
      <c r="H74" s="9" t="s">
        <v>47</v>
      </c>
      <c r="I74"/>
    </row>
    <row r="75" spans="1:9" x14ac:dyDescent="0.2">
      <c r="A75" s="2"/>
      <c r="B75" s="2"/>
      <c r="C75" t="s">
        <v>139</v>
      </c>
      <c r="D75" s="15" t="s">
        <v>148</v>
      </c>
      <c r="E75">
        <v>0</v>
      </c>
      <c r="F75">
        <v>0</v>
      </c>
      <c r="G75">
        <v>0</v>
      </c>
      <c r="H75" s="9" t="s">
        <v>47</v>
      </c>
      <c r="I75"/>
    </row>
    <row r="76" spans="1:9" x14ac:dyDescent="0.2">
      <c r="A76" s="2"/>
      <c r="B76" s="2"/>
      <c r="C76" t="s">
        <v>140</v>
      </c>
      <c r="D76" s="15" t="s">
        <v>150</v>
      </c>
      <c r="E76">
        <v>50.397488000000003</v>
      </c>
      <c r="F76">
        <v>53.141784999999999</v>
      </c>
      <c r="G76">
        <v>52.385306999999997</v>
      </c>
      <c r="H76" s="9" t="s">
        <v>47</v>
      </c>
      <c r="I76"/>
    </row>
    <row r="77" spans="1:9" x14ac:dyDescent="0.2">
      <c r="A77" s="2"/>
      <c r="B77" s="2"/>
      <c r="C77" t="s">
        <v>141</v>
      </c>
      <c r="D77" s="15" t="s">
        <v>151</v>
      </c>
      <c r="E77">
        <v>0</v>
      </c>
      <c r="F77">
        <v>0</v>
      </c>
      <c r="G77">
        <v>0.11179699999999999</v>
      </c>
      <c r="H77" s="9" t="s">
        <v>47</v>
      </c>
      <c r="I77"/>
    </row>
    <row r="78" spans="1:9" x14ac:dyDescent="0.2">
      <c r="F78" s="9"/>
      <c r="G78" s="9"/>
      <c r="I78"/>
    </row>
    <row r="79" spans="1:9" x14ac:dyDescent="0.2">
      <c r="A79" s="1" t="s">
        <v>44</v>
      </c>
      <c r="B79" s="2"/>
      <c r="F79" s="9"/>
      <c r="G79" s="9"/>
      <c r="H79" s="5"/>
      <c r="I79"/>
    </row>
    <row r="80" spans="1:9" x14ac:dyDescent="0.2">
      <c r="A80" t="s">
        <v>42</v>
      </c>
      <c r="B80" t="s">
        <v>43</v>
      </c>
      <c r="C80" t="s">
        <v>142</v>
      </c>
      <c r="D80" s="15" t="s">
        <v>205</v>
      </c>
      <c r="E80">
        <v>60.546123999999999</v>
      </c>
      <c r="F80">
        <v>67.845871000000002</v>
      </c>
      <c r="G80">
        <v>58.187344000000003</v>
      </c>
      <c r="H80" s="5" t="s">
        <v>46</v>
      </c>
      <c r="I80"/>
    </row>
    <row r="81" spans="1:9" x14ac:dyDescent="0.2">
      <c r="C81" t="s">
        <v>143</v>
      </c>
      <c r="D81" s="15" t="s">
        <v>170</v>
      </c>
      <c r="E81">
        <v>401.61441000000002</v>
      </c>
      <c r="F81">
        <v>419.78875699999998</v>
      </c>
      <c r="G81">
        <v>399.57385299999999</v>
      </c>
      <c r="H81" s="5" t="s">
        <v>46</v>
      </c>
      <c r="I81"/>
    </row>
    <row r="82" spans="1:9" x14ac:dyDescent="0.2">
      <c r="C82" t="s">
        <v>144</v>
      </c>
      <c r="D82" s="15" t="s">
        <v>169</v>
      </c>
      <c r="E82">
        <v>626.92907700000001</v>
      </c>
      <c r="F82">
        <v>653.40362500000003</v>
      </c>
      <c r="G82">
        <v>637.07488999999998</v>
      </c>
      <c r="H82" s="5" t="s">
        <v>46</v>
      </c>
      <c r="I82"/>
    </row>
    <row r="83" spans="1:9" x14ac:dyDescent="0.2">
      <c r="I83" s="5"/>
    </row>
    <row r="86" spans="1:9" x14ac:dyDescent="0.2">
      <c r="A86" s="8" t="s">
        <v>83</v>
      </c>
      <c r="B86" t="s">
        <v>54</v>
      </c>
      <c r="C86" t="s">
        <v>55</v>
      </c>
    </row>
    <row r="87" spans="1:9" x14ac:dyDescent="0.2">
      <c r="A87" s="6" t="s">
        <v>51</v>
      </c>
      <c r="B87">
        <f>SUM(E3:E20,E25:E30,E32:E36,E41:E51,E61,E63:E70,E80:E82)</f>
        <v>8547.5105810000005</v>
      </c>
      <c r="C87">
        <f>B87/B89</f>
        <v>0.88633275441844483</v>
      </c>
    </row>
    <row r="88" spans="1:9" x14ac:dyDescent="0.2">
      <c r="A88" t="s">
        <v>52</v>
      </c>
      <c r="B88">
        <f>SUM(E21:E22,E31,E39:E40,E52:E58,E62,E71:E77)</f>
        <v>1096.1706870000003</v>
      </c>
      <c r="C88">
        <f>B88/B89</f>
        <v>0.11366724558155526</v>
      </c>
    </row>
    <row r="89" spans="1:9" x14ac:dyDescent="0.2">
      <c r="A89" t="s">
        <v>53</v>
      </c>
      <c r="B89">
        <f>SUM(B87:B88)</f>
        <v>9643.6812680000003</v>
      </c>
    </row>
    <row r="92" spans="1:9" x14ac:dyDescent="0.2">
      <c r="A92" s="8" t="s">
        <v>79</v>
      </c>
      <c r="B92" t="s">
        <v>54</v>
      </c>
      <c r="C92" t="s">
        <v>55</v>
      </c>
    </row>
    <row r="93" spans="1:9" x14ac:dyDescent="0.2">
      <c r="A93" s="6" t="s">
        <v>51</v>
      </c>
      <c r="B93">
        <f>SUM(F3:F20,F25:F30,F32:F36,F41:F51,F61,F63:F70,F80:F82)</f>
        <v>8189.9355219999989</v>
      </c>
      <c r="C93">
        <f>B93/B95</f>
        <v>0.88818624865080054</v>
      </c>
    </row>
    <row r="94" spans="1:9" x14ac:dyDescent="0.2">
      <c r="A94" t="s">
        <v>52</v>
      </c>
      <c r="B94">
        <f>SUM(F21:F22,F31,F39:F40,F52:F58,F62,F71:F77)</f>
        <v>1031.0308400000001</v>
      </c>
      <c r="C94">
        <f>B94/B95</f>
        <v>0.11181375134919945</v>
      </c>
    </row>
    <row r="95" spans="1:9" x14ac:dyDescent="0.2">
      <c r="A95" t="s">
        <v>53</v>
      </c>
      <c r="B95">
        <f>SUM(B93:B94)</f>
        <v>9220.9663619999992</v>
      </c>
    </row>
    <row r="98" spans="1:3" x14ac:dyDescent="0.2">
      <c r="A98" s="8" t="s">
        <v>80</v>
      </c>
      <c r="B98" t="s">
        <v>54</v>
      </c>
      <c r="C98" t="s">
        <v>55</v>
      </c>
    </row>
    <row r="99" spans="1:3" x14ac:dyDescent="0.2">
      <c r="A99" s="6" t="s">
        <v>51</v>
      </c>
      <c r="B99">
        <f>SUM(G3:G20,G25:G30,G32:G36,G41:G51,G61,G63:G70,G80:G82)</f>
        <v>8187.5047730000006</v>
      </c>
      <c r="C99">
        <f>B99/B101</f>
        <v>0.88840939268549446</v>
      </c>
    </row>
    <row r="100" spans="1:3" x14ac:dyDescent="0.2">
      <c r="A100" t="s">
        <v>52</v>
      </c>
      <c r="B100">
        <f>SUM(G21:G22,G31,G39:G40,G52:G58,G62,G71:G77)</f>
        <v>1028.4094669999999</v>
      </c>
      <c r="C100">
        <f>B100/B101</f>
        <v>0.11159060731450555</v>
      </c>
    </row>
    <row r="101" spans="1:3" x14ac:dyDescent="0.2">
      <c r="A101" t="s">
        <v>53</v>
      </c>
      <c r="B101">
        <f>SUM(B99:B100)</f>
        <v>9215.9142400000001</v>
      </c>
    </row>
    <row r="104" spans="1:3" x14ac:dyDescent="0.2">
      <c r="A104" s="8" t="s">
        <v>82</v>
      </c>
      <c r="B104" t="s">
        <v>54</v>
      </c>
      <c r="C104" t="s">
        <v>55</v>
      </c>
    </row>
    <row r="105" spans="1:3" x14ac:dyDescent="0.2">
      <c r="A105" s="6" t="s">
        <v>51</v>
      </c>
      <c r="B105">
        <f>AVERAGE(B87,B93,B99)</f>
        <v>8308.3169586666663</v>
      </c>
      <c r="C105">
        <f>AVERAGE(C87,C93,C99)</f>
        <v>0.88764279858491335</v>
      </c>
    </row>
    <row r="106" spans="1:3" x14ac:dyDescent="0.2">
      <c r="A106" t="s">
        <v>81</v>
      </c>
      <c r="B106">
        <f>AVERAGE(B88,B94,B100)</f>
        <v>1051.8703313333333</v>
      </c>
      <c r="C106">
        <f>AVERAGE(C88,C94,C100)</f>
        <v>0.11235720141508676</v>
      </c>
    </row>
    <row r="107" spans="1:3" x14ac:dyDescent="0.2">
      <c r="A107" t="s">
        <v>53</v>
      </c>
      <c r="B107">
        <f>AVERAGE(B89,B95,B101)</f>
        <v>9360.1872899999998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4835-5B2A-A84C-A429-D9A3DE618F3E}">
  <dimension ref="A1:H33"/>
  <sheetViews>
    <sheetView zoomScale="97" zoomScaleNormal="97" workbookViewId="0"/>
  </sheetViews>
  <sheetFormatPr baseColWidth="10" defaultRowHeight="16" x14ac:dyDescent="0.2"/>
  <cols>
    <col min="1" max="1" width="37.83203125" customWidth="1"/>
    <col min="2" max="2" width="19.5" customWidth="1"/>
    <col min="3" max="3" width="20.33203125" customWidth="1"/>
    <col min="4" max="4" width="18.6640625" customWidth="1"/>
    <col min="5" max="5" width="27.33203125" customWidth="1"/>
    <col min="6" max="7" width="26.83203125" customWidth="1"/>
    <col min="8" max="8" width="14.33203125" customWidth="1"/>
    <col min="9" max="9" width="14.5" customWidth="1"/>
  </cols>
  <sheetData>
    <row r="1" spans="1:8" x14ac:dyDescent="0.2">
      <c r="A1" s="7" t="s">
        <v>45</v>
      </c>
      <c r="B1" s="7" t="s">
        <v>50</v>
      </c>
      <c r="C1" s="7" t="s">
        <v>78</v>
      </c>
      <c r="D1" s="8" t="s">
        <v>49</v>
      </c>
      <c r="E1" s="8" t="s">
        <v>86</v>
      </c>
      <c r="F1" s="8" t="s">
        <v>87</v>
      </c>
      <c r="G1" s="8" t="s">
        <v>88</v>
      </c>
      <c r="H1" s="8" t="s">
        <v>56</v>
      </c>
    </row>
    <row r="2" spans="1:8" x14ac:dyDescent="0.2">
      <c r="A2" s="10" t="s">
        <v>61</v>
      </c>
      <c r="B2" s="2"/>
      <c r="E2" s="9"/>
      <c r="F2" s="9"/>
      <c r="G2" s="9"/>
      <c r="H2" s="9"/>
    </row>
    <row r="3" spans="1:8" x14ac:dyDescent="0.2">
      <c r="A3" t="s">
        <v>57</v>
      </c>
      <c r="B3" t="s">
        <v>59</v>
      </c>
      <c r="C3" s="2" t="s">
        <v>155</v>
      </c>
      <c r="D3" s="2" t="s">
        <v>151</v>
      </c>
      <c r="E3" s="2">
        <v>24.251498999999999</v>
      </c>
      <c r="F3" s="2">
        <v>32.164726000000002</v>
      </c>
      <c r="G3" s="2">
        <v>31.215647000000001</v>
      </c>
      <c r="H3" s="9" t="s">
        <v>47</v>
      </c>
    </row>
    <row r="4" spans="1:8" x14ac:dyDescent="0.2">
      <c r="C4" s="2" t="s">
        <v>156</v>
      </c>
      <c r="D4" t="s">
        <v>149</v>
      </c>
      <c r="E4" s="2">
        <v>258.04388399999999</v>
      </c>
      <c r="F4" s="2">
        <v>239.121185</v>
      </c>
      <c r="G4" s="2">
        <v>246.10845900000001</v>
      </c>
      <c r="H4" s="5" t="s">
        <v>46</v>
      </c>
    </row>
    <row r="5" spans="1:8" x14ac:dyDescent="0.2">
      <c r="C5" s="2" t="s">
        <v>157</v>
      </c>
      <c r="D5" t="s">
        <v>149</v>
      </c>
      <c r="E5" s="2">
        <v>0.29199199999999997</v>
      </c>
      <c r="F5" s="2">
        <v>0.36196200000000001</v>
      </c>
      <c r="G5" s="2">
        <v>0.18765299999999999</v>
      </c>
      <c r="H5" s="9" t="s">
        <v>47</v>
      </c>
    </row>
    <row r="6" spans="1:8" x14ac:dyDescent="0.2">
      <c r="A6" s="10" t="s">
        <v>58</v>
      </c>
      <c r="C6" s="2"/>
      <c r="E6" s="13"/>
      <c r="F6" s="13"/>
      <c r="G6" s="13"/>
    </row>
    <row r="7" spans="1:8" x14ac:dyDescent="0.2">
      <c r="A7" t="s">
        <v>60</v>
      </c>
      <c r="B7" t="s">
        <v>59</v>
      </c>
      <c r="C7" s="2" t="s">
        <v>158</v>
      </c>
      <c r="D7" t="s">
        <v>161</v>
      </c>
      <c r="E7" s="2">
        <v>0</v>
      </c>
      <c r="F7" s="2">
        <v>2.2116E-2</v>
      </c>
      <c r="G7" s="2">
        <v>0</v>
      </c>
      <c r="H7" s="9" t="s">
        <v>47</v>
      </c>
    </row>
    <row r="8" spans="1:8" x14ac:dyDescent="0.2">
      <c r="C8" s="2" t="s">
        <v>159</v>
      </c>
      <c r="D8" t="s">
        <v>162</v>
      </c>
      <c r="E8" s="2">
        <v>0</v>
      </c>
      <c r="F8" s="2">
        <v>8.8470000000000007E-3</v>
      </c>
      <c r="G8" s="2">
        <v>0</v>
      </c>
      <c r="H8" s="9" t="s">
        <v>47</v>
      </c>
    </row>
    <row r="9" spans="1:8" x14ac:dyDescent="0.2">
      <c r="C9" s="2" t="s">
        <v>160</v>
      </c>
      <c r="D9" t="s">
        <v>161</v>
      </c>
      <c r="E9" s="2">
        <v>0.40411399999999997</v>
      </c>
      <c r="F9" s="2">
        <v>0.49926199999999998</v>
      </c>
      <c r="G9" s="2">
        <v>0.38089899999999999</v>
      </c>
      <c r="H9" s="9" t="s">
        <v>47</v>
      </c>
    </row>
    <row r="12" spans="1:8" x14ac:dyDescent="0.2">
      <c r="A12" s="8" t="s">
        <v>83</v>
      </c>
      <c r="B12" t="s">
        <v>54</v>
      </c>
      <c r="C12" t="s">
        <v>55</v>
      </c>
    </row>
    <row r="13" spans="1:8" x14ac:dyDescent="0.2">
      <c r="A13" s="6" t="s">
        <v>51</v>
      </c>
      <c r="B13">
        <f>SUM(E4)</f>
        <v>258.04388399999999</v>
      </c>
      <c r="C13">
        <f>B13/B15</f>
        <v>0.91184326748427402</v>
      </c>
    </row>
    <row r="14" spans="1:8" x14ac:dyDescent="0.2">
      <c r="A14" t="s">
        <v>52</v>
      </c>
      <c r="B14">
        <f>SUM(E3,E5,E7:E9)</f>
        <v>24.947604999999999</v>
      </c>
      <c r="C14">
        <f>B14/B15</f>
        <v>8.8156732515725936E-2</v>
      </c>
    </row>
    <row r="15" spans="1:8" x14ac:dyDescent="0.2">
      <c r="A15" t="s">
        <v>53</v>
      </c>
      <c r="B15">
        <f>SUM(B13:B14)</f>
        <v>282.991489</v>
      </c>
    </row>
    <row r="18" spans="1:3" x14ac:dyDescent="0.2">
      <c r="A18" s="8" t="s">
        <v>79</v>
      </c>
      <c r="B18" t="s">
        <v>54</v>
      </c>
      <c r="C18" t="s">
        <v>55</v>
      </c>
    </row>
    <row r="19" spans="1:3" x14ac:dyDescent="0.2">
      <c r="A19" s="6" t="s">
        <v>51</v>
      </c>
      <c r="B19">
        <f>SUM(F4)</f>
        <v>239.121185</v>
      </c>
      <c r="C19">
        <f>B19/B21</f>
        <v>0.87854675580839725</v>
      </c>
    </row>
    <row r="20" spans="1:3" x14ac:dyDescent="0.2">
      <c r="A20" t="s">
        <v>52</v>
      </c>
      <c r="B20">
        <f>SUM(F3,F5,F7:F9)</f>
        <v>33.056913000000002</v>
      </c>
      <c r="C20">
        <f>B20/B21</f>
        <v>0.12145324419160282</v>
      </c>
    </row>
    <row r="21" spans="1:3" x14ac:dyDescent="0.2">
      <c r="A21" t="s">
        <v>53</v>
      </c>
      <c r="B21">
        <f>SUM(B19:B20)</f>
        <v>272.17809799999998</v>
      </c>
    </row>
    <row r="24" spans="1:3" x14ac:dyDescent="0.2">
      <c r="A24" s="8" t="s">
        <v>84</v>
      </c>
      <c r="B24" t="s">
        <v>54</v>
      </c>
      <c r="C24" t="s">
        <v>55</v>
      </c>
    </row>
    <row r="25" spans="1:3" x14ac:dyDescent="0.2">
      <c r="A25" s="6" t="s">
        <v>51</v>
      </c>
      <c r="B25">
        <f>SUM(G4)</f>
        <v>246.10845900000001</v>
      </c>
      <c r="C25">
        <f>B25/B27</f>
        <v>0.88562418586819958</v>
      </c>
    </row>
    <row r="26" spans="1:3" x14ac:dyDescent="0.2">
      <c r="A26" t="s">
        <v>52</v>
      </c>
      <c r="B26">
        <f>SUM(G3,G5,G7:G9)</f>
        <v>31.784199000000001</v>
      </c>
      <c r="C26">
        <f>B26/B27</f>
        <v>0.11437581413180049</v>
      </c>
    </row>
    <row r="27" spans="1:3" x14ac:dyDescent="0.2">
      <c r="A27" t="s">
        <v>53</v>
      </c>
      <c r="B27">
        <f>SUM(B25:B26)</f>
        <v>277.89265799999998</v>
      </c>
    </row>
    <row r="30" spans="1:3" x14ac:dyDescent="0.2">
      <c r="A30" s="12" t="s">
        <v>82</v>
      </c>
      <c r="B30" t="s">
        <v>85</v>
      </c>
      <c r="C30" t="s">
        <v>55</v>
      </c>
    </row>
    <row r="31" spans="1:3" x14ac:dyDescent="0.2">
      <c r="A31" s="6" t="s">
        <v>51</v>
      </c>
      <c r="B31">
        <f>AVERAGE(B25,B19,B13)</f>
        <v>247.75784266666665</v>
      </c>
      <c r="C31">
        <f>AVERAGE(C25,C19,C13)</f>
        <v>0.89200473638695688</v>
      </c>
    </row>
    <row r="32" spans="1:3" x14ac:dyDescent="0.2">
      <c r="A32" t="s">
        <v>52</v>
      </c>
      <c r="B32">
        <f>AVERAGE(B26,B20,B14)</f>
        <v>29.929572333333336</v>
      </c>
      <c r="C32">
        <f>AVERAGE(C26,C20,C14)</f>
        <v>0.10799526361304308</v>
      </c>
    </row>
    <row r="33" spans="1:2" x14ac:dyDescent="0.2">
      <c r="A33" t="s">
        <v>53</v>
      </c>
      <c r="B33">
        <f>AVERAGE(B27,B21,B15)</f>
        <v>277.68741499999999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29B5A-0E6C-AD4C-9DBD-5EC527797D29}">
  <dimension ref="A1:H61"/>
  <sheetViews>
    <sheetView workbookViewId="0"/>
  </sheetViews>
  <sheetFormatPr baseColWidth="10" defaultRowHeight="16" x14ac:dyDescent="0.2"/>
  <cols>
    <col min="1" max="1" width="38.83203125" customWidth="1"/>
    <col min="2" max="2" width="25.1640625" customWidth="1"/>
    <col min="3" max="3" width="21.1640625" customWidth="1"/>
    <col min="4" max="4" width="17" customWidth="1"/>
    <col min="5" max="6" width="26.1640625" customWidth="1"/>
    <col min="7" max="7" width="26" customWidth="1"/>
    <col min="8" max="8" width="23.6640625" customWidth="1"/>
  </cols>
  <sheetData>
    <row r="1" spans="1:8" x14ac:dyDescent="0.2">
      <c r="A1" s="7" t="s">
        <v>45</v>
      </c>
      <c r="B1" s="7" t="s">
        <v>50</v>
      </c>
      <c r="C1" s="7" t="s">
        <v>78</v>
      </c>
      <c r="D1" s="8" t="s">
        <v>49</v>
      </c>
      <c r="E1" s="8" t="s">
        <v>86</v>
      </c>
      <c r="F1" s="8" t="s">
        <v>87</v>
      </c>
      <c r="G1" s="8" t="s">
        <v>88</v>
      </c>
      <c r="H1" s="8" t="s">
        <v>56</v>
      </c>
    </row>
    <row r="2" spans="1:8" x14ac:dyDescent="0.2">
      <c r="A2" s="10" t="s">
        <v>62</v>
      </c>
      <c r="B2" s="2"/>
      <c r="E2" s="9"/>
      <c r="F2" s="9"/>
      <c r="G2" s="9"/>
      <c r="H2" s="9"/>
    </row>
    <row r="3" spans="1:8" x14ac:dyDescent="0.2">
      <c r="A3" t="s">
        <v>70</v>
      </c>
      <c r="B3" t="s">
        <v>65</v>
      </c>
      <c r="C3" s="11" t="s">
        <v>171</v>
      </c>
      <c r="D3" t="s">
        <v>163</v>
      </c>
      <c r="E3">
        <v>23.056932</v>
      </c>
      <c r="F3">
        <v>25.035544999999999</v>
      </c>
      <c r="G3">
        <v>25.288302999999999</v>
      </c>
      <c r="H3" s="5" t="s">
        <v>46</v>
      </c>
    </row>
    <row r="4" spans="1:8" x14ac:dyDescent="0.2">
      <c r="A4" t="s">
        <v>71</v>
      </c>
      <c r="C4" s="11" t="s">
        <v>172</v>
      </c>
      <c r="D4" t="s">
        <v>161</v>
      </c>
      <c r="E4">
        <v>3.032413</v>
      </c>
      <c r="F4">
        <v>3.0274670000000001</v>
      </c>
      <c r="G4">
        <v>3.0875180000000002</v>
      </c>
      <c r="H4" s="5" t="s">
        <v>46</v>
      </c>
    </row>
    <row r="5" spans="1:8" x14ac:dyDescent="0.2">
      <c r="C5" s="11" t="s">
        <v>173</v>
      </c>
      <c r="D5" t="s">
        <v>162</v>
      </c>
      <c r="E5">
        <v>14.177498999999999</v>
      </c>
      <c r="F5">
        <v>16.545753000000001</v>
      </c>
      <c r="G5">
        <v>16.084454999999998</v>
      </c>
      <c r="H5" s="5" t="s">
        <v>46</v>
      </c>
    </row>
    <row r="6" spans="1:8" x14ac:dyDescent="0.2">
      <c r="C6" s="11" t="s">
        <v>174</v>
      </c>
      <c r="D6" t="s">
        <v>164</v>
      </c>
      <c r="E6">
        <v>7.4077310000000001</v>
      </c>
      <c r="F6">
        <v>6.4374219999999998</v>
      </c>
      <c r="G6">
        <v>6.4887509999999997</v>
      </c>
      <c r="H6" s="9" t="s">
        <v>47</v>
      </c>
    </row>
    <row r="7" spans="1:8" x14ac:dyDescent="0.2">
      <c r="C7" s="11" t="s">
        <v>175</v>
      </c>
      <c r="D7" t="s">
        <v>165</v>
      </c>
      <c r="E7">
        <v>18.905639999999998</v>
      </c>
      <c r="F7">
        <v>15.369042</v>
      </c>
      <c r="G7">
        <v>14.711506</v>
      </c>
      <c r="H7" s="5" t="s">
        <v>46</v>
      </c>
    </row>
    <row r="8" spans="1:8" x14ac:dyDescent="0.2">
      <c r="C8" s="11" t="s">
        <v>176</v>
      </c>
      <c r="D8" t="s">
        <v>166</v>
      </c>
      <c r="E8">
        <v>8.9854219999999998</v>
      </c>
      <c r="F8">
        <v>6.8176949999999996</v>
      </c>
      <c r="G8">
        <v>8.0638900000000007</v>
      </c>
      <c r="H8" s="5" t="s">
        <v>46</v>
      </c>
    </row>
    <row r="9" spans="1:8" x14ac:dyDescent="0.2">
      <c r="C9" s="11" t="s">
        <v>177</v>
      </c>
      <c r="D9" t="s">
        <v>167</v>
      </c>
      <c r="E9">
        <v>7.9787980000000003</v>
      </c>
      <c r="F9">
        <v>6.8992060000000004</v>
      </c>
      <c r="G9">
        <v>7.0968879999999999</v>
      </c>
      <c r="H9" s="9" t="s">
        <v>47</v>
      </c>
    </row>
    <row r="10" spans="1:8" x14ac:dyDescent="0.2">
      <c r="A10" s="10" t="s">
        <v>63</v>
      </c>
      <c r="C10" s="11"/>
    </row>
    <row r="11" spans="1:8" x14ac:dyDescent="0.2">
      <c r="A11" t="s">
        <v>72</v>
      </c>
      <c r="B11" t="s">
        <v>66</v>
      </c>
      <c r="C11" s="11" t="s">
        <v>178</v>
      </c>
      <c r="D11" t="s">
        <v>149</v>
      </c>
      <c r="E11">
        <v>8.8692460000000004</v>
      </c>
      <c r="F11">
        <v>6.7147519999999998</v>
      </c>
      <c r="G11">
        <v>7.4578449999999998</v>
      </c>
      <c r="H11" s="5" t="s">
        <v>46</v>
      </c>
    </row>
    <row r="12" spans="1:8" x14ac:dyDescent="0.2">
      <c r="A12" t="s">
        <v>73</v>
      </c>
      <c r="C12" s="11" t="s">
        <v>179</v>
      </c>
      <c r="D12" t="s">
        <v>149</v>
      </c>
      <c r="E12">
        <v>4.8409750000000003</v>
      </c>
      <c r="F12">
        <v>4.7732570000000001</v>
      </c>
      <c r="G12">
        <v>3.1662110000000001</v>
      </c>
      <c r="H12" s="5" t="s">
        <v>46</v>
      </c>
    </row>
    <row r="13" spans="1:8" x14ac:dyDescent="0.2">
      <c r="C13" s="11" t="s">
        <v>180</v>
      </c>
      <c r="D13" t="s">
        <v>150</v>
      </c>
      <c r="E13">
        <v>1.0641989999999999</v>
      </c>
      <c r="F13">
        <v>1.42794</v>
      </c>
      <c r="G13">
        <v>0.64526300000000003</v>
      </c>
      <c r="H13" s="5" t="s">
        <v>46</v>
      </c>
    </row>
    <row r="14" spans="1:8" x14ac:dyDescent="0.2">
      <c r="C14" s="11" t="s">
        <v>181</v>
      </c>
      <c r="D14" t="s">
        <v>150</v>
      </c>
      <c r="E14">
        <v>3.5057109999999998</v>
      </c>
      <c r="F14">
        <v>2.5850939999999998</v>
      </c>
      <c r="G14">
        <v>2.7641680000000002</v>
      </c>
      <c r="H14" s="5" t="s">
        <v>46</v>
      </c>
    </row>
    <row r="15" spans="1:8" x14ac:dyDescent="0.2">
      <c r="C15" s="11" t="s">
        <v>182</v>
      </c>
      <c r="D15" t="s">
        <v>148</v>
      </c>
      <c r="E15">
        <v>7.5978000000000004E-2</v>
      </c>
      <c r="F15">
        <v>0.219801</v>
      </c>
      <c r="G15">
        <v>0</v>
      </c>
      <c r="H15" s="9" t="s">
        <v>47</v>
      </c>
    </row>
    <row r="16" spans="1:8" x14ac:dyDescent="0.2">
      <c r="C16" s="11" t="s">
        <v>183</v>
      </c>
      <c r="D16" t="s">
        <v>149</v>
      </c>
      <c r="E16">
        <v>15.992610000000001</v>
      </c>
      <c r="F16">
        <v>14.658763</v>
      </c>
      <c r="G16">
        <v>15.263992999999999</v>
      </c>
      <c r="H16" s="5" t="s">
        <v>46</v>
      </c>
    </row>
    <row r="17" spans="1:8" x14ac:dyDescent="0.2">
      <c r="C17" s="11" t="s">
        <v>184</v>
      </c>
      <c r="D17" t="s">
        <v>148</v>
      </c>
      <c r="E17">
        <v>7.4539280000000003</v>
      </c>
      <c r="F17">
        <v>8.1066330000000004</v>
      </c>
      <c r="G17">
        <v>7.9268029999999996</v>
      </c>
      <c r="H17" s="5" t="s">
        <v>46</v>
      </c>
    </row>
    <row r="18" spans="1:8" x14ac:dyDescent="0.2">
      <c r="C18" s="11" t="s">
        <v>185</v>
      </c>
      <c r="D18" t="s">
        <v>148</v>
      </c>
      <c r="E18">
        <v>7.7243810000000002</v>
      </c>
      <c r="F18">
        <v>7.194852</v>
      </c>
      <c r="G18">
        <v>6.8978479999999998</v>
      </c>
      <c r="H18" s="5" t="s">
        <v>46</v>
      </c>
    </row>
    <row r="19" spans="1:8" x14ac:dyDescent="0.2">
      <c r="C19" s="11" t="s">
        <v>186</v>
      </c>
      <c r="D19" t="s">
        <v>150</v>
      </c>
      <c r="E19">
        <v>8.0658799999999999</v>
      </c>
      <c r="F19">
        <v>9.0810809999999993</v>
      </c>
      <c r="G19">
        <v>9.1912800000000008</v>
      </c>
      <c r="H19" s="5" t="s">
        <v>46</v>
      </c>
    </row>
    <row r="20" spans="1:8" x14ac:dyDescent="0.2">
      <c r="C20" s="11"/>
    </row>
    <row r="21" spans="1:8" x14ac:dyDescent="0.2">
      <c r="C21" s="11"/>
    </row>
    <row r="22" spans="1:8" x14ac:dyDescent="0.2">
      <c r="A22" s="10" t="s">
        <v>64</v>
      </c>
      <c r="C22" s="11"/>
    </row>
    <row r="23" spans="1:8" x14ac:dyDescent="0.2">
      <c r="A23" t="s">
        <v>74</v>
      </c>
      <c r="B23" t="s">
        <v>67</v>
      </c>
      <c r="C23" s="11" t="s">
        <v>187</v>
      </c>
      <c r="D23" t="s">
        <v>168</v>
      </c>
      <c r="E23">
        <v>4.0109760000000003</v>
      </c>
      <c r="F23">
        <v>4.074954</v>
      </c>
      <c r="G23">
        <v>4.3286499999999997</v>
      </c>
      <c r="H23" s="5" t="s">
        <v>46</v>
      </c>
    </row>
    <row r="24" spans="1:8" x14ac:dyDescent="0.2">
      <c r="A24" t="s">
        <v>75</v>
      </c>
      <c r="B24" t="s">
        <v>68</v>
      </c>
      <c r="C24" s="11" t="s">
        <v>188</v>
      </c>
      <c r="D24" t="s">
        <v>163</v>
      </c>
      <c r="E24">
        <v>6.81799</v>
      </c>
      <c r="F24">
        <v>5.518478</v>
      </c>
      <c r="G24">
        <v>6.0612830000000004</v>
      </c>
      <c r="H24" s="5" t="s">
        <v>46</v>
      </c>
    </row>
    <row r="25" spans="1:8" x14ac:dyDescent="0.2">
      <c r="A25" t="s">
        <v>76</v>
      </c>
      <c r="B25" t="s">
        <v>69</v>
      </c>
      <c r="C25" s="11" t="s">
        <v>189</v>
      </c>
      <c r="D25" t="s">
        <v>162</v>
      </c>
      <c r="E25">
        <v>4.4305459999999997</v>
      </c>
      <c r="F25">
        <v>3.7024249999999999</v>
      </c>
      <c r="G25">
        <v>3.3535710000000001</v>
      </c>
      <c r="H25" s="5" t="s">
        <v>46</v>
      </c>
    </row>
    <row r="26" spans="1:8" x14ac:dyDescent="0.2">
      <c r="A26" t="s">
        <v>77</v>
      </c>
      <c r="C26" s="11" t="s">
        <v>190</v>
      </c>
      <c r="D26" t="s">
        <v>161</v>
      </c>
      <c r="E26">
        <v>4.1707559999999999</v>
      </c>
      <c r="F26">
        <v>4.9302510000000002</v>
      </c>
      <c r="G26">
        <v>4.0679629999999998</v>
      </c>
      <c r="H26" s="5" t="s">
        <v>46</v>
      </c>
    </row>
    <row r="27" spans="1:8" x14ac:dyDescent="0.2">
      <c r="C27" s="11" t="s">
        <v>191</v>
      </c>
      <c r="D27" t="s">
        <v>148</v>
      </c>
      <c r="E27">
        <v>1.2599100000000001</v>
      </c>
      <c r="F27">
        <v>1.1429229999999999</v>
      </c>
      <c r="G27">
        <v>0.84291499999999997</v>
      </c>
      <c r="H27" s="9" t="s">
        <v>47</v>
      </c>
    </row>
    <row r="28" spans="1:8" x14ac:dyDescent="0.2">
      <c r="C28" s="11" t="s">
        <v>192</v>
      </c>
      <c r="D28" t="s">
        <v>151</v>
      </c>
      <c r="E28">
        <v>0.87118099999999998</v>
      </c>
      <c r="F28">
        <v>0.63857200000000003</v>
      </c>
      <c r="G28">
        <v>0.72386099999999998</v>
      </c>
      <c r="H28" s="5" t="s">
        <v>46</v>
      </c>
    </row>
    <row r="29" spans="1:8" x14ac:dyDescent="0.2">
      <c r="C29" s="11" t="s">
        <v>193</v>
      </c>
      <c r="D29" t="s">
        <v>149</v>
      </c>
      <c r="E29">
        <v>0.58020499999999997</v>
      </c>
      <c r="F29">
        <v>0.99323899999999998</v>
      </c>
      <c r="G29">
        <v>0.80016399999999999</v>
      </c>
      <c r="H29" s="5" t="s">
        <v>46</v>
      </c>
    </row>
    <row r="30" spans="1:8" x14ac:dyDescent="0.2">
      <c r="C30" s="11" t="s">
        <v>194</v>
      </c>
      <c r="D30" t="s">
        <v>150</v>
      </c>
      <c r="E30">
        <v>1.0632550000000001</v>
      </c>
      <c r="F30">
        <v>1.2922579999999999</v>
      </c>
      <c r="G30">
        <v>1.1786490000000001</v>
      </c>
      <c r="H30" s="9" t="s">
        <v>47</v>
      </c>
    </row>
    <row r="31" spans="1:8" x14ac:dyDescent="0.2">
      <c r="C31" s="11" t="s">
        <v>195</v>
      </c>
      <c r="D31" t="s">
        <v>169</v>
      </c>
      <c r="E31">
        <v>68.438675000000003</v>
      </c>
      <c r="F31">
        <v>78.665260000000004</v>
      </c>
      <c r="G31">
        <v>79.006255999999993</v>
      </c>
      <c r="H31" s="5" t="s">
        <v>46</v>
      </c>
    </row>
    <row r="32" spans="1:8" x14ac:dyDescent="0.2">
      <c r="C32" s="11" t="s">
        <v>196</v>
      </c>
      <c r="D32" t="s">
        <v>170</v>
      </c>
      <c r="E32">
        <v>82.383904000000001</v>
      </c>
      <c r="F32">
        <v>101.30143700000001</v>
      </c>
      <c r="G32">
        <v>100.799637</v>
      </c>
      <c r="H32" s="5" t="s">
        <v>46</v>
      </c>
    </row>
    <row r="33" spans="1:8" x14ac:dyDescent="0.2">
      <c r="C33" s="11" t="s">
        <v>197</v>
      </c>
      <c r="D33" t="s">
        <v>149</v>
      </c>
      <c r="E33">
        <v>5.3476509999999999</v>
      </c>
      <c r="F33">
        <v>4.9047210000000003</v>
      </c>
      <c r="G33">
        <v>4.4530010000000004</v>
      </c>
      <c r="H33" s="5" t="s">
        <v>46</v>
      </c>
    </row>
    <row r="34" spans="1:8" x14ac:dyDescent="0.2">
      <c r="C34" s="11" t="s">
        <v>198</v>
      </c>
      <c r="D34" t="s">
        <v>151</v>
      </c>
      <c r="E34">
        <v>3.5899860000000001</v>
      </c>
      <c r="F34">
        <v>4.1373769999999999</v>
      </c>
      <c r="G34">
        <v>4.9369800000000001</v>
      </c>
      <c r="H34" s="5" t="s">
        <v>46</v>
      </c>
    </row>
    <row r="35" spans="1:8" x14ac:dyDescent="0.2">
      <c r="C35" s="11" t="s">
        <v>199</v>
      </c>
      <c r="D35" t="s">
        <v>148</v>
      </c>
      <c r="E35">
        <v>5.1094910000000002</v>
      </c>
      <c r="F35">
        <v>4.9539419999999996</v>
      </c>
      <c r="G35">
        <v>5.5163929999999999</v>
      </c>
      <c r="H35" s="5" t="s">
        <v>46</v>
      </c>
    </row>
    <row r="36" spans="1:8" x14ac:dyDescent="0.2">
      <c r="C36" s="11" t="s">
        <v>200</v>
      </c>
      <c r="D36" t="s">
        <v>150</v>
      </c>
      <c r="E36">
        <v>10.47906</v>
      </c>
      <c r="F36">
        <v>10.744401</v>
      </c>
      <c r="G36">
        <v>11.030809</v>
      </c>
      <c r="H36" s="5" t="s">
        <v>46</v>
      </c>
    </row>
    <row r="40" spans="1:8" x14ac:dyDescent="0.2">
      <c r="A40" s="8" t="s">
        <v>83</v>
      </c>
      <c r="B40" t="s">
        <v>54</v>
      </c>
      <c r="C40" t="s">
        <v>55</v>
      </c>
    </row>
    <row r="41" spans="1:8" x14ac:dyDescent="0.2">
      <c r="A41" s="6" t="s">
        <v>51</v>
      </c>
      <c r="B41">
        <f>SUM(E3:E5,E7:E8,E11:E14,E16:E19,E23:E26,E28:E29,E31:E36)</f>
        <v>321.90525700000006</v>
      </c>
      <c r="C41">
        <f>B41/B43</f>
        <v>0.94764160452456481</v>
      </c>
    </row>
    <row r="42" spans="1:8" x14ac:dyDescent="0.2">
      <c r="A42" t="s">
        <v>52</v>
      </c>
      <c r="B42">
        <f>SUM(E6,E9,E15,E27,E30)</f>
        <v>17.785672000000002</v>
      </c>
      <c r="C42">
        <f>B42/B43</f>
        <v>5.2358395475435256E-2</v>
      </c>
    </row>
    <row r="43" spans="1:8" x14ac:dyDescent="0.2">
      <c r="A43" t="s">
        <v>53</v>
      </c>
      <c r="B43">
        <f>SUM(B41:B42)</f>
        <v>339.69092900000004</v>
      </c>
    </row>
    <row r="46" spans="1:8" x14ac:dyDescent="0.2">
      <c r="A46" s="8" t="s">
        <v>79</v>
      </c>
      <c r="B46" t="s">
        <v>54</v>
      </c>
      <c r="C46" t="s">
        <v>55</v>
      </c>
    </row>
    <row r="47" spans="1:8" x14ac:dyDescent="0.2">
      <c r="A47" s="6" t="s">
        <v>51</v>
      </c>
      <c r="B47">
        <f>SUM(F3:F5,F7:F8,F11:F14,F16:F19,F23:F26,F28:F29,F31:F36)</f>
        <v>345.90293100000002</v>
      </c>
      <c r="C47">
        <f>B47/B49</f>
        <v>0.95581140860591218</v>
      </c>
    </row>
    <row r="48" spans="1:8" x14ac:dyDescent="0.2">
      <c r="A48" t="s">
        <v>52</v>
      </c>
      <c r="B48">
        <f>SUM(F6,F9,F15,F27,F30)</f>
        <v>15.991610000000001</v>
      </c>
      <c r="C48">
        <f>B48/B49</f>
        <v>4.4188591394087928E-2</v>
      </c>
    </row>
    <row r="49" spans="1:3" x14ac:dyDescent="0.2">
      <c r="A49" t="s">
        <v>53</v>
      </c>
      <c r="B49">
        <f>SUM(B47:B48)</f>
        <v>361.894541</v>
      </c>
    </row>
    <row r="52" spans="1:3" x14ac:dyDescent="0.2">
      <c r="A52" s="8" t="s">
        <v>80</v>
      </c>
      <c r="B52" t="s">
        <v>54</v>
      </c>
      <c r="C52" t="s">
        <v>55</v>
      </c>
    </row>
    <row r="53" spans="1:3" x14ac:dyDescent="0.2">
      <c r="A53" s="6" t="s">
        <v>51</v>
      </c>
      <c r="B53">
        <f>SUM(G3:G5,G7:G8,G11:G14,G16:G19,G23:G26,G28:G29,G31:G36)</f>
        <v>345.62765099999996</v>
      </c>
      <c r="C53">
        <f>B53/B55</f>
        <v>0.95679485844962231</v>
      </c>
    </row>
    <row r="54" spans="1:3" x14ac:dyDescent="0.2">
      <c r="A54" t="s">
        <v>52</v>
      </c>
      <c r="B54">
        <f>SUM(G6,G9,G15,G27,G30)</f>
        <v>15.607203</v>
      </c>
      <c r="C54">
        <f>B54/B55</f>
        <v>4.3205141550377642E-2</v>
      </c>
    </row>
    <row r="55" spans="1:3" x14ac:dyDescent="0.2">
      <c r="A55" t="s">
        <v>53</v>
      </c>
      <c r="B55">
        <f>SUM(B53:B54)</f>
        <v>361.23485399999998</v>
      </c>
    </row>
    <row r="58" spans="1:3" x14ac:dyDescent="0.2">
      <c r="A58" s="12" t="s">
        <v>82</v>
      </c>
      <c r="B58" t="s">
        <v>54</v>
      </c>
      <c r="C58" t="s">
        <v>55</v>
      </c>
    </row>
    <row r="59" spans="1:3" x14ac:dyDescent="0.2">
      <c r="A59" s="6" t="s">
        <v>51</v>
      </c>
      <c r="B59">
        <f>AVERAGE(B53,B47,B41)</f>
        <v>337.81194633333331</v>
      </c>
      <c r="C59">
        <f>AVERAGE(C53,C47,C41)</f>
        <v>0.95341595719336636</v>
      </c>
    </row>
    <row r="60" spans="1:3" x14ac:dyDescent="0.2">
      <c r="A60" t="s">
        <v>52</v>
      </c>
      <c r="B60">
        <f t="shared" ref="B60:C61" si="0">AVERAGE(B54,B48,B42)</f>
        <v>16.461494999999999</v>
      </c>
      <c r="C60">
        <f t="shared" si="0"/>
        <v>4.6584042806633606E-2</v>
      </c>
    </row>
    <row r="61" spans="1:3" x14ac:dyDescent="0.2">
      <c r="A61" t="s">
        <v>53</v>
      </c>
      <c r="B61">
        <f t="shared" si="0"/>
        <v>354.27344133333332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anthocyanins</vt:lpstr>
      <vt:lpstr>geranyl acetate</vt:lpstr>
      <vt:lpstr>fructose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2018-03-06T20:37:34Z</dcterms:created>
  <dcterms:modified xsi:type="dcterms:W3CDTF">2018-08-24T19:13:58Z</dcterms:modified>
</cp:coreProperties>
</file>