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1DE9778-5975-4044-BE4C-252856225758}" xr6:coauthVersionLast="47" xr6:coauthVersionMax="47" xr10:uidLastSave="{00000000-0000-0000-0000-000000000000}"/>
  <bookViews>
    <workbookView xWindow="2175" yWindow="615" windowWidth="23340" windowHeight="17505" xr2:uid="{00000000-000D-0000-FFFF-FFFF00000000}"/>
  </bookViews>
  <sheets>
    <sheet name="Index" sheetId="25" r:id="rId1"/>
    <sheet name="1-Cohorts" sheetId="11" r:id="rId2"/>
    <sheet name="2-MIG" sheetId="24" r:id="rId3"/>
    <sheet name="3-MA" sheetId="23" r:id="rId4"/>
    <sheet name="4-MO" sheetId="21" r:id="rId5"/>
    <sheet name="5-VD" sheetId="32" r:id="rId6"/>
    <sheet name="6-BR headaches" sheetId="46" r:id="rId7"/>
    <sheet name="7-all associations" sheetId="27" r:id="rId8"/>
    <sheet name="8-genetic correlations" sheetId="26" r:id="rId9"/>
    <sheet name="9-123 mig variants" sheetId="15" r:id="rId10"/>
    <sheet name="10a) PRRT2 freq" sheetId="52" r:id="rId11"/>
    <sheet name="10b)-PRRT2-assoc" sheetId="9" r:id="rId12"/>
    <sheet name="11-Epilepsy variants" sheetId="49" r:id="rId13"/>
    <sheet name="12-GWAS catal" sheetId="39" r:id="rId14"/>
    <sheet name="13-Stratification_MA_MO" sheetId="50" r:id="rId15"/>
    <sheet name="14-Stratification VD_MO" sheetId="51" r:id="rId16"/>
    <sheet name="15-KCNK5 associations" sheetId="48" r:id="rId17"/>
    <sheet name="16-coding" sheetId="17" r:id="rId18"/>
    <sheet name="17-eQTL " sheetId="5" r:id="rId19"/>
    <sheet name="18-eQTL sources" sheetId="18" r:id="rId20"/>
    <sheet name="19-pQTL" sheetId="6" r:id="rId21"/>
    <sheet name="20 Chr6-Predicted genes " sheetId="44" r:id="rId22"/>
    <sheet name="21 Chr6 DNA binding proteins " sheetId="45" r:id="rId23"/>
    <sheet name="22 Pathways" sheetId="41" r:id="rId24"/>
    <sheet name="23 Drug-Genes" sheetId="56" r:id="rId25"/>
  </sheets>
  <definedNames>
    <definedName name="_xlnm._FilterDatabase" localSheetId="13" hidden="1">'12-GWAS catal'!$A$3:$M$720</definedName>
    <definedName name="_xlnm._FilterDatabase" localSheetId="14" hidden="1">'13-Stratification_MA_MO'!$A$3:$K$3</definedName>
    <definedName name="_xlnm._FilterDatabase" localSheetId="17" hidden="1">'16-coding'!$A$3:$J$3</definedName>
    <definedName name="_xlnm._FilterDatabase" localSheetId="18" hidden="1">'17-eQTL '!$A$4:$O$221</definedName>
    <definedName name="_xlnm._FilterDatabase" localSheetId="20" hidden="1">'19-pQTL'!$E$5:$Q$8</definedName>
    <definedName name="_xlnm._FilterDatabase" localSheetId="23" hidden="1">'22 Pathways'!$A$3:$S$70</definedName>
    <definedName name="_xlnm._FilterDatabase" localSheetId="24" hidden="1">'23 Drug-Genes'!$A$3:$M$1440</definedName>
    <definedName name="_xlnm._FilterDatabase" localSheetId="2" hidden="1">'2-MIG'!$A$6:$AI$56</definedName>
    <definedName name="_xlnm._FilterDatabase" localSheetId="3" hidden="1">'3-MA'!$A$6:$BF$53</definedName>
    <definedName name="_xlnm._FilterDatabase" localSheetId="4" hidden="1">'4-MO'!$A$6:$AZ$55</definedName>
    <definedName name="_xlnm._FilterDatabase" localSheetId="5" hidden="1">'5-VD'!$A$6:$AZ$55</definedName>
    <definedName name="_xlnm._FilterDatabase" localSheetId="6" hidden="1">'6-BR headaches'!$A$6:$Z$56</definedName>
    <definedName name="_xlnm._FilterDatabase" localSheetId="7" hidden="1">'7-all associations'!$A$4:$Y$54</definedName>
    <definedName name="_xlnm._FilterDatabase" localSheetId="9" hidden="1">'9-123 mig variants'!$A$4:$U$129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9" i="56" l="1"/>
  <c r="K107" i="56"/>
  <c r="K106" i="56"/>
  <c r="K104" i="56"/>
  <c r="K103" i="56"/>
  <c r="K102" i="56"/>
  <c r="L101" i="56"/>
  <c r="K101" i="56"/>
  <c r="K100" i="56"/>
  <c r="K99" i="56"/>
  <c r="K98" i="56"/>
  <c r="K97" i="56"/>
  <c r="K96" i="56"/>
  <c r="K95" i="56"/>
  <c r="K94" i="56"/>
  <c r="K93" i="56"/>
  <c r="K92" i="56"/>
  <c r="K91" i="56"/>
  <c r="K90" i="56"/>
  <c r="K89" i="56"/>
  <c r="K88" i="56"/>
  <c r="L87" i="56"/>
  <c r="K87" i="56"/>
  <c r="K86" i="56"/>
  <c r="K85" i="56"/>
  <c r="K84" i="56"/>
  <c r="K83" i="56"/>
  <c r="K82" i="56"/>
  <c r="K81" i="56"/>
  <c r="K80" i="56"/>
  <c r="K79" i="56"/>
  <c r="K78" i="56"/>
  <c r="L77" i="56"/>
  <c r="K77" i="56"/>
  <c r="K76" i="56"/>
  <c r="K75" i="56"/>
  <c r="K74" i="56"/>
  <c r="L73" i="56"/>
  <c r="K73" i="56"/>
  <c r="K72" i="56"/>
  <c r="L71" i="56"/>
  <c r="K71" i="56"/>
  <c r="K70" i="56"/>
  <c r="K69" i="56"/>
  <c r="L68" i="56"/>
  <c r="K68" i="56"/>
  <c r="K67" i="56"/>
  <c r="K66" i="56"/>
  <c r="K65" i="56"/>
  <c r="K64" i="56"/>
  <c r="K63" i="56"/>
  <c r="K62" i="56"/>
  <c r="L61" i="56"/>
  <c r="K61" i="56"/>
  <c r="K60" i="56"/>
  <c r="K59" i="56"/>
  <c r="K58" i="56"/>
  <c r="K57" i="56"/>
  <c r="K55" i="56"/>
  <c r="K54" i="56"/>
  <c r="K53" i="56"/>
  <c r="K52" i="56"/>
  <c r="K51" i="56"/>
  <c r="K50" i="56"/>
  <c r="K49" i="56"/>
  <c r="K48" i="56"/>
  <c r="K47" i="56"/>
  <c r="L46" i="56"/>
  <c r="K46" i="56"/>
  <c r="K45" i="56"/>
  <c r="L44" i="56"/>
  <c r="K44" i="56"/>
  <c r="L18" i="56"/>
  <c r="K18" i="56"/>
  <c r="K17" i="56"/>
  <c r="L16" i="56"/>
  <c r="K16" i="56"/>
  <c r="K14" i="56"/>
  <c r="K13" i="56"/>
  <c r="K12" i="56"/>
  <c r="K11" i="56"/>
  <c r="K10" i="56"/>
  <c r="K9" i="56"/>
  <c r="K8" i="56"/>
  <c r="K7" i="56"/>
  <c r="K6" i="56"/>
  <c r="L25" i="52" l="1"/>
  <c r="K25" i="52"/>
  <c r="J25" i="52"/>
  <c r="D25" i="52"/>
  <c r="C25" i="52"/>
  <c r="M24" i="52"/>
  <c r="F24" i="52"/>
  <c r="M23" i="52"/>
  <c r="F23" i="52"/>
  <c r="M22" i="52"/>
  <c r="F22" i="52"/>
  <c r="M21" i="52"/>
  <c r="F21" i="52"/>
  <c r="M20" i="52"/>
  <c r="F20" i="52"/>
  <c r="M25" i="52" l="1"/>
  <c r="F25" i="52"/>
  <c r="M14" i="6"/>
  <c r="M13" i="6"/>
  <c r="M8" i="6"/>
  <c r="M7" i="6"/>
  <c r="M6" i="6"/>
  <c r="T53" i="46"/>
  <c r="T52" i="46"/>
  <c r="T51" i="46"/>
  <c r="T50" i="46"/>
  <c r="T49" i="46"/>
  <c r="T48" i="46"/>
  <c r="T47" i="46"/>
  <c r="T46" i="46"/>
  <c r="T44" i="46"/>
  <c r="T43" i="46"/>
  <c r="T42" i="46"/>
  <c r="T41" i="46"/>
  <c r="T40" i="46"/>
  <c r="T39" i="46"/>
  <c r="T38" i="46"/>
  <c r="T37" i="46"/>
  <c r="T36" i="46"/>
  <c r="T35" i="46"/>
  <c r="T34" i="46"/>
  <c r="T33" i="46"/>
  <c r="T32" i="46"/>
  <c r="T31" i="46"/>
  <c r="T30" i="46"/>
  <c r="T29" i="46"/>
  <c r="T28" i="46"/>
  <c r="T27" i="46"/>
  <c r="T26" i="46"/>
  <c r="T25" i="46"/>
  <c r="T24" i="46"/>
  <c r="T23" i="46"/>
  <c r="T22" i="46"/>
  <c r="T21" i="46"/>
  <c r="T20" i="46"/>
  <c r="T19" i="46"/>
  <c r="T18" i="46"/>
  <c r="T17" i="46"/>
  <c r="T16" i="46"/>
  <c r="T15" i="46"/>
  <c r="T14" i="46"/>
  <c r="T13" i="46"/>
  <c r="T12" i="46"/>
  <c r="T11" i="46"/>
  <c r="T10" i="46"/>
  <c r="T9" i="46"/>
  <c r="T8" i="46"/>
  <c r="T7" i="46"/>
  <c r="T53" i="32"/>
  <c r="T52" i="32"/>
  <c r="T51" i="32"/>
  <c r="T50" i="32"/>
  <c r="T49" i="32"/>
  <c r="T48" i="32"/>
  <c r="T47" i="32"/>
  <c r="T46" i="32"/>
  <c r="T44" i="32"/>
  <c r="T43" i="32"/>
  <c r="T42" i="32"/>
  <c r="T41" i="32"/>
  <c r="T40" i="32"/>
  <c r="T39" i="32"/>
  <c r="T38" i="32"/>
  <c r="T37" i="32"/>
  <c r="T36" i="32"/>
  <c r="T35" i="32"/>
  <c r="T34" i="32"/>
  <c r="T33" i="32"/>
  <c r="T32" i="32"/>
  <c r="T31" i="32"/>
  <c r="T30" i="32"/>
  <c r="T29" i="32"/>
  <c r="T28" i="32"/>
  <c r="T27" i="32"/>
  <c r="T26" i="32"/>
  <c r="T25" i="32"/>
  <c r="T24" i="32"/>
  <c r="T23" i="32"/>
  <c r="T22" i="32"/>
  <c r="T21" i="32"/>
  <c r="T20" i="32"/>
  <c r="T19" i="32"/>
  <c r="T18" i="32"/>
  <c r="T17" i="32"/>
  <c r="T16" i="32"/>
  <c r="T15" i="32"/>
  <c r="T14" i="32"/>
  <c r="T13" i="32"/>
  <c r="T12" i="32"/>
  <c r="T11" i="32"/>
  <c r="T10" i="32"/>
  <c r="T9" i="32"/>
  <c r="T8" i="32"/>
  <c r="T7" i="32"/>
  <c r="Z53" i="21"/>
  <c r="Z52" i="21"/>
  <c r="Z51" i="21"/>
  <c r="Z50" i="21"/>
  <c r="Z49" i="21"/>
  <c r="Z48" i="21"/>
  <c r="Z47" i="21"/>
  <c r="Z46" i="21"/>
  <c r="Z44" i="21"/>
  <c r="Z43" i="21"/>
  <c r="Z42" i="21"/>
  <c r="Z41" i="21"/>
  <c r="Z40" i="21"/>
  <c r="Z39" i="21"/>
  <c r="Z38" i="21"/>
  <c r="Z37" i="21"/>
  <c r="Z36" i="21"/>
  <c r="Z35" i="21"/>
  <c r="Z34" i="21"/>
  <c r="Z33" i="21"/>
  <c r="Z32" i="21"/>
  <c r="Z31" i="21"/>
  <c r="Z30" i="21"/>
  <c r="Z29" i="21"/>
  <c r="Z28" i="21"/>
  <c r="Z27" i="21"/>
  <c r="Z26" i="21"/>
  <c r="Z25" i="21"/>
  <c r="Z24" i="21"/>
  <c r="Z23" i="21"/>
  <c r="Z22" i="21"/>
  <c r="Z21" i="21"/>
  <c r="Z20" i="21"/>
  <c r="Z19" i="21"/>
  <c r="Z18" i="21"/>
  <c r="Z17" i="21"/>
  <c r="Z16" i="21"/>
  <c r="Z15" i="21"/>
  <c r="Z14" i="21"/>
  <c r="Z13" i="21"/>
  <c r="Z12" i="21"/>
  <c r="Z11" i="21"/>
  <c r="Z10" i="21"/>
  <c r="Z9" i="21"/>
  <c r="Z8" i="21"/>
  <c r="Z7" i="21"/>
  <c r="Z53" i="23"/>
  <c r="Z52" i="23"/>
  <c r="Z51" i="23"/>
  <c r="Z50" i="23"/>
  <c r="Z49" i="23"/>
  <c r="Z48" i="23"/>
  <c r="Z47" i="23"/>
  <c r="Z46" i="23"/>
  <c r="Z44" i="23"/>
  <c r="Z43" i="23"/>
  <c r="Z42" i="23"/>
  <c r="Z41" i="23"/>
  <c r="Z40" i="23"/>
  <c r="Z39" i="23"/>
  <c r="Z38" i="23"/>
  <c r="Z37" i="23"/>
  <c r="Z36" i="23"/>
  <c r="Z35" i="23"/>
  <c r="Z34" i="23"/>
  <c r="Z33" i="23"/>
  <c r="Z32" i="23"/>
  <c r="Z31" i="23"/>
  <c r="Z30" i="23"/>
  <c r="Z29" i="23"/>
  <c r="Z28" i="23"/>
  <c r="Z27" i="23"/>
  <c r="Z26" i="23"/>
  <c r="Z25" i="23"/>
  <c r="Z24" i="23"/>
  <c r="Z23" i="23"/>
  <c r="Z22" i="23"/>
  <c r="Z21" i="23"/>
  <c r="Z20" i="23"/>
  <c r="Z19" i="23"/>
  <c r="Z18" i="23"/>
  <c r="Z17" i="23"/>
  <c r="Z16" i="23"/>
  <c r="Z15" i="23"/>
  <c r="Z14" i="23"/>
  <c r="Z13" i="23"/>
  <c r="Z12" i="23"/>
  <c r="Z11" i="23"/>
  <c r="Z10" i="23"/>
  <c r="Z9" i="23"/>
  <c r="Z8" i="23"/>
  <c r="Z7" i="23"/>
  <c r="AC53" i="24"/>
  <c r="AC52" i="24"/>
  <c r="AC51" i="24"/>
  <c r="AC50" i="24"/>
  <c r="AC49" i="24"/>
  <c r="AC48" i="24"/>
  <c r="AC47" i="24"/>
  <c r="AC46" i="24"/>
  <c r="AC44" i="24"/>
  <c r="AC43" i="24"/>
  <c r="AC42" i="24"/>
  <c r="AC41" i="24"/>
  <c r="AC40" i="24"/>
  <c r="AC39" i="24"/>
  <c r="AC38" i="24"/>
  <c r="AC37" i="24"/>
  <c r="AC36" i="24"/>
  <c r="AC35" i="24"/>
  <c r="AC34" i="24"/>
  <c r="AC33" i="24"/>
  <c r="AC32" i="24"/>
  <c r="AC31" i="24"/>
  <c r="AC30" i="24"/>
  <c r="AC29" i="24"/>
  <c r="AC28" i="24"/>
  <c r="AC27" i="24"/>
  <c r="AC26" i="24"/>
  <c r="AC25" i="24"/>
  <c r="AC24" i="24"/>
  <c r="AC23" i="24"/>
  <c r="AC22" i="24"/>
  <c r="AC21" i="24"/>
  <c r="AC20" i="24"/>
  <c r="AC19" i="24"/>
  <c r="AC18" i="24"/>
  <c r="AC17" i="24"/>
  <c r="AC16" i="24"/>
  <c r="AC15" i="24"/>
  <c r="AC14" i="24"/>
  <c r="AC13" i="24"/>
  <c r="AC12" i="24"/>
  <c r="AC11" i="24"/>
  <c r="AC10" i="24"/>
  <c r="AC9" i="24"/>
  <c r="AC8" i="24"/>
  <c r="AC7" i="24"/>
  <c r="P10" i="11"/>
  <c r="O10" i="11"/>
  <c r="N10" i="11"/>
  <c r="O9" i="11"/>
  <c r="N9" i="11"/>
  <c r="P9" i="11" s="1"/>
  <c r="O8" i="11"/>
  <c r="N8" i="11"/>
  <c r="P8" i="11" s="1"/>
  <c r="O7" i="11"/>
  <c r="N7" i="11"/>
  <c r="O6" i="11"/>
  <c r="N6" i="11"/>
  <c r="P6" i="11" s="1"/>
  <c r="O5" i="11"/>
  <c r="N5" i="11"/>
  <c r="P5" i="11" s="1"/>
  <c r="P7" i="11" l="1"/>
</calcChain>
</file>

<file path=xl/sharedStrings.xml><?xml version="1.0" encoding="utf-8"?>
<sst xmlns="http://schemas.openxmlformats.org/spreadsheetml/2006/main" count="23068" uniqueCount="5045">
  <si>
    <t>EA</t>
  </si>
  <si>
    <t>OA</t>
  </si>
  <si>
    <t>Freq EA (%)</t>
  </si>
  <si>
    <t>OR (95%CI)</t>
  </si>
  <si>
    <t>P</t>
  </si>
  <si>
    <t>Average Freq EA (%)</t>
  </si>
  <si>
    <t>Meta P</t>
  </si>
  <si>
    <t>Meta P Bonf*</t>
  </si>
  <si>
    <t>Phet</t>
  </si>
  <si>
    <r>
      <t>I</t>
    </r>
    <r>
      <rPr>
        <b/>
        <vertAlign val="superscript"/>
        <sz val="10"/>
        <rFont val="Calibri"/>
        <family val="2"/>
        <scheme val="minor"/>
      </rPr>
      <t>2</t>
    </r>
  </si>
  <si>
    <t>OR</t>
  </si>
  <si>
    <t>Ncase</t>
  </si>
  <si>
    <t>Nctrl</t>
  </si>
  <si>
    <t>p.Arg217ProfsTer8</t>
  </si>
  <si>
    <t xml:space="preserve"> --</t>
  </si>
  <si>
    <t>95% CI</t>
  </si>
  <si>
    <t>(2.02, 7.38)</t>
  </si>
  <si>
    <t>(1.27, 8.28)</t>
  </si>
  <si>
    <t>Neurologic:</t>
  </si>
  <si>
    <t>Psychiatric:</t>
  </si>
  <si>
    <t>Non-migraine pain:</t>
  </si>
  <si>
    <t>Phenotype (ICD10-code)</t>
  </si>
  <si>
    <t>Autism (F84)</t>
  </si>
  <si>
    <t>ADHD (F90)</t>
  </si>
  <si>
    <t>Bipolar disorder (F31)</t>
  </si>
  <si>
    <t>Depression (F33)</t>
  </si>
  <si>
    <t>General anxiety disorder (F41)</t>
  </si>
  <si>
    <t>Ischemic stroke (I63)</t>
  </si>
  <si>
    <t>Reynaud's phenomenon (I73.0)</t>
  </si>
  <si>
    <t>Fibromyalgia (M79.7)</t>
  </si>
  <si>
    <t>Temporomandibular joint disorders (K07.6)</t>
  </si>
  <si>
    <t>(0.08, 0.70)</t>
  </si>
  <si>
    <t>(0.14, 5.73)</t>
  </si>
  <si>
    <t>(0.51, 1.49)</t>
  </si>
  <si>
    <t>(0.39, 4.75)</t>
  </si>
  <si>
    <t>(0.34, 2.17)</t>
  </si>
  <si>
    <t>(0.46, 12.12)</t>
  </si>
  <si>
    <t>(0.62, 1.42)</t>
  </si>
  <si>
    <t>(0.25, 2.06)</t>
  </si>
  <si>
    <t>(0.22, 1.30)</t>
  </si>
  <si>
    <t>(0.61, 9.13)</t>
  </si>
  <si>
    <t>Focal epilepsy (G40.0-G40.2)</t>
  </si>
  <si>
    <t>Generalized epilepsy (G40.3-G40.4)</t>
  </si>
  <si>
    <t>Myocardial infarction (I21)</t>
  </si>
  <si>
    <t>Cardiovascular:</t>
  </si>
  <si>
    <t>Migraine any (G43)</t>
  </si>
  <si>
    <t xml:space="preserve">  --</t>
  </si>
  <si>
    <t>Cognitive (qt, effect in SD):</t>
  </si>
  <si>
    <t xml:space="preserve">Years of education </t>
  </si>
  <si>
    <t>Global assessment of functioning (GAF)**</t>
  </si>
  <si>
    <t>**Global assessment of functioning https://www.webmd.com/mental-health/gaf-scale-facts</t>
  </si>
  <si>
    <t>Epilepsy any (G40)</t>
  </si>
  <si>
    <t>(0.71, 1.93)</t>
  </si>
  <si>
    <t>(0.27, 2.83)</t>
  </si>
  <si>
    <t>(0.82, 9.70)</t>
  </si>
  <si>
    <t>(1.22, 52.58)</t>
  </si>
  <si>
    <t>(2.14, 7.92)</t>
  </si>
  <si>
    <t>(0.47, 12.15)</t>
  </si>
  <si>
    <t>(0.72, 1.60)</t>
  </si>
  <si>
    <t>(0.30, 1.99)</t>
  </si>
  <si>
    <t>(0.78, 2.18)</t>
  </si>
  <si>
    <t>(0.05, 1.63)</t>
  </si>
  <si>
    <t>(0.00, 8.39)</t>
  </si>
  <si>
    <t>(0.00, 5431.97)</t>
  </si>
  <si>
    <t>(0.13, 1.79)</t>
  </si>
  <si>
    <t>(1.08, 27.89)</t>
  </si>
  <si>
    <t>(-0.25, 0.17)</t>
  </si>
  <si>
    <t>(-0.86, 0.00)</t>
  </si>
  <si>
    <t>(-0.08, 0.72)</t>
  </si>
  <si>
    <t>(-3.18, 0.86)</t>
  </si>
  <si>
    <t>Iceland</t>
  </si>
  <si>
    <t>Denmark</t>
  </si>
  <si>
    <t>rs8176719</t>
  </si>
  <si>
    <t>ABO</t>
  </si>
  <si>
    <t>chr9</t>
  </si>
  <si>
    <t>TC</t>
  </si>
  <si>
    <t>T</t>
  </si>
  <si>
    <t>frameshift</t>
  </si>
  <si>
    <t>chr1</t>
  </si>
  <si>
    <t>C</t>
  </si>
  <si>
    <t>rs11085837</t>
  </si>
  <si>
    <t>CACNA1A</t>
  </si>
  <si>
    <t>A</t>
  </si>
  <si>
    <t>G</t>
  </si>
  <si>
    <t>LRRK2</t>
  </si>
  <si>
    <t>chr12</t>
  </si>
  <si>
    <t>intron</t>
  </si>
  <si>
    <t>rs77778288</t>
  </si>
  <si>
    <t>chr3</t>
  </si>
  <si>
    <t>missense</t>
  </si>
  <si>
    <t>UKB</t>
  </si>
  <si>
    <t>Finland</t>
  </si>
  <si>
    <t>Total</t>
  </si>
  <si>
    <t>cases</t>
  </si>
  <si>
    <t>controls</t>
  </si>
  <si>
    <t>p.Arg217GlufsTer12</t>
  </si>
  <si>
    <t>Migraine with aura, MA (G43.1)</t>
  </si>
  <si>
    <t>Migraine without aura, MO (G43.0)</t>
  </si>
  <si>
    <t>.</t>
  </si>
  <si>
    <r>
      <t>(N</t>
    </r>
    <r>
      <rPr>
        <vertAlign val="subscript"/>
        <sz val="10"/>
        <rFont val="Calibri"/>
        <family val="2"/>
        <scheme val="minor"/>
      </rPr>
      <t xml:space="preserve">case </t>
    </r>
    <r>
      <rPr>
        <sz val="10"/>
        <rFont val="Calibri"/>
        <family val="2"/>
        <scheme val="minor"/>
      </rPr>
      <t>= 8,788, N</t>
    </r>
    <r>
      <rPr>
        <vertAlign val="subscript"/>
        <sz val="10"/>
        <rFont val="Calibri"/>
        <family val="2"/>
        <scheme val="minor"/>
      </rPr>
      <t xml:space="preserve">ctrl </t>
    </r>
    <r>
      <rPr>
        <sz val="10"/>
        <rFont val="Calibri"/>
        <family val="2"/>
        <scheme val="minor"/>
      </rPr>
      <t>= 55,996)</t>
    </r>
  </si>
  <si>
    <r>
      <t xml:space="preserve">                                                                 (</t>
    </r>
    <r>
      <rPr>
        <sz val="11"/>
        <rFont val="Calibri"/>
        <family val="2"/>
        <scheme val="minor"/>
      </rPr>
      <t>Variants are located (hg38) at chr16:29813694)</t>
    </r>
  </si>
  <si>
    <t>chrom</t>
  </si>
  <si>
    <t>pos1</t>
  </si>
  <si>
    <t>pos2</t>
  </si>
  <si>
    <t>r2</t>
  </si>
  <si>
    <t>effect</t>
  </si>
  <si>
    <t>effect_allele</t>
  </si>
  <si>
    <t>hgnc</t>
  </si>
  <si>
    <t>geneid</t>
  </si>
  <si>
    <t>chr16</t>
  </si>
  <si>
    <t>PRRT2</t>
  </si>
  <si>
    <t>TGGGGCCCCCC</t>
  </si>
  <si>
    <t>PRRT2|HIGH|frameshift_variant|NP_001243371.1:p.Arg217GlufsTer12</t>
  </si>
  <si>
    <t>PRRT2|HIGH|frameshift_variant|NP_001243372.1:p.Arg217GlufsTer12</t>
  </si>
  <si>
    <t>PRRT2|HIGH|frameshift_variant|NP_660282.2:p.Arg217GlufsTer12</t>
  </si>
  <si>
    <t>TGGGGCCCCCCCC</t>
  </si>
  <si>
    <t>PRRT2|HIGH|frameshift_variant|NP_001243371.1:p.Arg217ProfsTer8</t>
  </si>
  <si>
    <t>PRRT2|HIGH|frameshift_variant|NP_001243372.1:p.Arg217ProfsTer8</t>
  </si>
  <si>
    <t>PRRT2|HIGH|frameshift_variant|NP_660282.2:p.Arg217ProfsTer8</t>
  </si>
  <si>
    <t>ABO|HIGH|frameshift_variant|NP_065202.2:p.Thr87AspfsTer107</t>
  </si>
  <si>
    <t>pval</t>
  </si>
  <si>
    <t>tissue</t>
  </si>
  <si>
    <t>na</t>
  </si>
  <si>
    <t>blood</t>
  </si>
  <si>
    <t>beta</t>
  </si>
  <si>
    <t>white_blood_cells</t>
  </si>
  <si>
    <t>white_blood_cells_ceqtl</t>
  </si>
  <si>
    <t>zscore</t>
  </si>
  <si>
    <t>eqtlgen</t>
  </si>
  <si>
    <t>0.758605</t>
  </si>
  <si>
    <t>Liver</t>
  </si>
  <si>
    <t>gtceqtl</t>
  </si>
  <si>
    <t>0.512346</t>
  </si>
  <si>
    <t>Pituitary</t>
  </si>
  <si>
    <t>0.8026</t>
  </si>
  <si>
    <t>Muscle_Skeletal</t>
  </si>
  <si>
    <t>0.426436</t>
  </si>
  <si>
    <t>Lung</t>
  </si>
  <si>
    <t>0.523389</t>
  </si>
  <si>
    <t>Breast_Mammary_Tissue</t>
  </si>
  <si>
    <t>0.508965</t>
  </si>
  <si>
    <t>Esophagus_Gastroesophageal_Junction</t>
  </si>
  <si>
    <t>0.576634</t>
  </si>
  <si>
    <t>Esophagus_Muscularis</t>
  </si>
  <si>
    <t>0.54643</t>
  </si>
  <si>
    <t>Heart_Left_Ventricle</t>
  </si>
  <si>
    <t>0.556258</t>
  </si>
  <si>
    <t>Adipose_Subcutaneous</t>
  </si>
  <si>
    <t>0.360165</t>
  </si>
  <si>
    <t>Artery_Tibial</t>
  </si>
  <si>
    <t>0.342881</t>
  </si>
  <si>
    <t>Artery_Coronary</t>
  </si>
  <si>
    <t>0.745287</t>
  </si>
  <si>
    <t>Adipose_Visceral_Omentum</t>
  </si>
  <si>
    <t>0.67289</t>
  </si>
  <si>
    <t>Esophagus_Mucosa</t>
  </si>
  <si>
    <t>chr9:133261662:SG</t>
  </si>
  <si>
    <t>-0.435528</t>
  </si>
  <si>
    <t>Testis</t>
  </si>
  <si>
    <t>-0.830448</t>
  </si>
  <si>
    <t>Adrenal_Gland</t>
  </si>
  <si>
    <t>star_ceqtl</t>
  </si>
  <si>
    <t>DeCODE RNAseq — dcceqtlb</t>
  </si>
  <si>
    <t>DeCODE RNAseq</t>
  </si>
  <si>
    <t>Source</t>
  </si>
  <si>
    <t>Tissues</t>
  </si>
  <si>
    <t>Whole blood</t>
  </si>
  <si>
    <t>Number of Individuals</t>
  </si>
  <si>
    <t>Number of Genes</t>
  </si>
  <si>
    <t>DeCODE RNAseq — dcceqtla</t>
  </si>
  <si>
    <t>Adipose</t>
  </si>
  <si>
    <t>GTEx v8 — gtceqtl</t>
  </si>
  <si>
    <t>GTEx v8External Information</t>
  </si>
  <si>
    <t>GTEx v8</t>
  </si>
  <si>
    <t>49 tissues</t>
  </si>
  <si>
    <t>Vosa et al. — eqtlgen</t>
  </si>
  <si>
    <t>Vosa et al.External Information</t>
  </si>
  <si>
    <t>Title</t>
  </si>
  <si>
    <t>Unraveling the polygenic architecture of complex traits using blood eQTL meta-analysis</t>
  </si>
  <si>
    <t>Vosa et al.</t>
  </si>
  <si>
    <t>Abstract</t>
  </si>
  <si>
    <t>We performed cis- and trans-expression quantitative trait locus (eQTL) analysis in blood from 31,684 individuals through the eQTLGen Consortium. We observed that cis-eQTLs can be detected for 88% of the studied genes.</t>
  </si>
  <si>
    <t>Strunz et al.(2018) — liver_ceqtl</t>
  </si>
  <si>
    <t>Strunz et al.(2018)External Information</t>
  </si>
  <si>
    <t>A mega-analysis of expression quantitative trait loci (eQTL) provides insight into the regulatory architecture of gene expression variation in liver</t>
  </si>
  <si>
    <t>Strunz et al.(2018)</t>
  </si>
  <si>
    <t>We extracted publicly available data and computed the largest eQTL data set for liver tissue to date. Genotypes and expression data from all studies underwent rigorous quality control. Subsequently, Matrix eQTL was used to identify significant local eQTL. In total, liver samples from 588 individuals revealed 202,489 significant eQTL variants affecting 1,959 genes (Q-Value &lt; 0.001). In addition, a further 101 independent eQTL signals were identified in 93 of the 1,959 eQTL genes.</t>
  </si>
  <si>
    <t>Ratnapriya et al. (2019) — eyeceqtl</t>
  </si>
  <si>
    <t>Ratnapriya et al. (2019)External Information</t>
  </si>
  <si>
    <t>Retinal transcriptome and eQTL analyses identify genes associated with age-related macular degeneration</t>
  </si>
  <si>
    <t>Ratnapriya et al. (2019)</t>
  </si>
  <si>
    <t>We generated transcriptional profiles of postmortem retinas from 453 controls and cases at distinct stages of AMD and integrated retinal transcriptomes, covering 13,662 protein-coding and 1,462 noncoding genes, with genotypes at more than 9 million common SNPs for expression quantitative trait loci (eQTL) analysis of a tissue not included in Genotype-Tissue Expression (GTEx) and other large datasets. Cis-eQTL analysis identified 10,474 genes under genetic regulation, including 4,541 eQTLs detected only in the retina.</t>
  </si>
  <si>
    <t>Eye</t>
  </si>
  <si>
    <t>Ng et al. (2017) — brainserve_eqtl</t>
  </si>
  <si>
    <t>Ng et al. (2017)External Information</t>
  </si>
  <si>
    <t>An xQTL map integrates the genetic architecture of the human brain's transcriptome and epigenome</t>
  </si>
  <si>
    <t>Ng et al. (2017)</t>
  </si>
  <si>
    <t>Genotype data were generated from 2,093 individuals of European-descent. Of these individuals, gene expression (RNA-seq)(n=494), DNA methylation17 (450K Illumina array)(n=468), and histone modification data (H3K9Ac ChIP-seq)(n=433) were derived from post-mortem frozen samples of a single cortical region, the dorsolateral prefrontal cortex (DLPFC). 411 individuals have all four data types. Genotype imputation was performed using BEAGLE 3.3.218 with the 1000 genome reference panel19, yielding 7,321,515 SNPs for analysis. For the molecular phenotype data, 13,484 expressed genes, 420,103 methylation sites, and 26,384 acetylation peaks remained after quality control (QC) analyses.</t>
  </si>
  <si>
    <t>Brain</t>
  </si>
  <si>
    <t>Hauberg et al. (2017) — star_ceqtl</t>
  </si>
  <si>
    <t>Hauberg et al. (2017)External Information</t>
  </si>
  <si>
    <t>Large-Scale Identification of Common Trait and Disease Variants Affecting Gene Expression</t>
  </si>
  <si>
    <t>Hauberg et al. (2017)</t>
  </si>
  <si>
    <t>We integrated associations of common genetic variants in 57 GWASs with 24 studies of expression quantitative trait loci (eQTLs) from a broad range of tissues by using a Mendelian randomization approach. We discovered a total of 3,484 instances of gene-trait-associated changes in expression at a false-discovery rate &lt; 0.05. To facilitate interpretation, we provide this lexicon of how common trait-associated genetic variants alter gene expression in various tissues as the online database GWAS2Genes.</t>
  </si>
  <si>
    <t>CMC Brain, DLPFC (467) commonmind.org and STARNET Artery, aortic root (AS) (539) Artery, ITA (no AS) (552) Blood (481) Fat, subcutaneous (573) Fat, visceral (531) Liver (576) Muscle, skeletal (534)</t>
  </si>
  <si>
    <t>Zeller et al. (2010) — exsnp_mo_ceqtl</t>
  </si>
  <si>
    <t>Zeller et al. (2010)External Information</t>
  </si>
  <si>
    <t>Genetics and beyond-The transcriptome of human monocytes and disease susceptibility</t>
  </si>
  <si>
    <t>Zeller et al. (2010)</t>
  </si>
  <si>
    <t>To get better insight into the overall variability of gene expression, we assessed the transcriptome of circulating monocytes, a key cell involved in immunity-related diseases and atherosclerosis, in 1,490 unrelated individuals and investigated its association with &gt;675,000 SNPs and 10 common cardiovascular risk factors. Out of 12,808 expressed genes, 2,745 expression quantitative trait loci were detected (P&lt;5.78x10(-12)), most of them (90%) being cis-modulated</t>
  </si>
  <si>
    <t>Monocytes</t>
  </si>
  <si>
    <t>Liang et al. (2013) — exsnp_mrc_ceqtl</t>
  </si>
  <si>
    <t>Liang et al. (2013)External Information</t>
  </si>
  <si>
    <t>A cross-platform analysis of 14,177 expression quantitative trait loci derived from lymphoblastoid cell lines</t>
  </si>
  <si>
    <t>Liang et al. (2013)</t>
  </si>
  <si>
    <t>Our previous map of global gene expression, based on ~400K single nucleotide polymorphisms (SNPs) and 50K transcripts in 400 sib pairs from the MRCA family panel, has been widely used to interpret the results of genome-wide association studies (GWASs). Here, we more than double the size of our initial data set with expression data on 550 additional individuals from the MRCE family panel using the Illumina whole-genome expression array. We have used new statistical methods for dimension reduction to account for nongenetic effects in estimates of expression levels, and we have also included SNPs imputed from the 1000 Genomes Project. Our methods reduced false-discovery rates and increased the number of expression quantitative trait loci (eQTLs) mapped either locally or at a distance (i.e., in cis or trans) from 1534 in the MRCA data set to 4452 (with &lt;5% FDR). Imputation of 1000 Genomes SNPs further increased the number of eQTLs to 7302. Using the same methods and imputed SNPs in the newly acquired MRCE data set, we identified eQTLs for 9000 genes. The combined results identify strong local and distant effects for transcripts from 14,177 genes.</t>
  </si>
  <si>
    <t>Lymphoblastoid</t>
  </si>
  <si>
    <t>Hao et al. (2012) — lung_ceqtl</t>
  </si>
  <si>
    <t>Hao et al. (2012)External Information</t>
  </si>
  <si>
    <t>Lung eQTLs to Help Reveal the Molecular Underpinnings of Asthma</t>
  </si>
  <si>
    <t>Hao et al. (2012)</t>
  </si>
  <si>
    <t>By studying lung specimens from 1,111 individuals of European ancestry, we found a large number of genetic variants affecting gene expression in the lung, or lung expression quantitative trait loci (eQTL).</t>
  </si>
  <si>
    <t>Gillies et al. (2018) — neptune_kidneyT_ceqtl</t>
  </si>
  <si>
    <t>Gillies et al. (2018)External Information</t>
  </si>
  <si>
    <t>An eQTL Landscape of Kidney Tissue in Human Nephrotic Syndrome</t>
  </si>
  <si>
    <t>Gillies et al. (2018)</t>
  </si>
  <si>
    <t>Here, we used whole-genome sequencing (WGS) and microdissected glomerular (GLOM) and tubulointerstitial (TI) transcriptomes from 187 individuals with nephrotic syndrome (NS) to describe the eQTL landscape in these functionally distinct kidney structures. Using MatrixEQTL, we performed cis-eQTL analysis on GLOM (n = 136) and TI (n = 166). We discovered 894 GLOM eQTLs and 1,767 TI eQTLs at FDR &lt; 0.05.</t>
  </si>
  <si>
    <t>Kidney (glomerulus)</t>
  </si>
  <si>
    <t>Gillies et al. (2018) — neptune_kidneyG_ceqtl</t>
  </si>
  <si>
    <t>Kidney (tubulointerstitial)</t>
  </si>
  <si>
    <t>Pala et al. (2017) — white_blood_cells_ceqtl</t>
  </si>
  <si>
    <t>Pala et al. (2017)External Information</t>
  </si>
  <si>
    <t>Population- and individual-specific regulatory variation in Sardinia</t>
  </si>
  <si>
    <t>Pala et al. (2017)</t>
  </si>
  <si>
    <t>We combined whole-genome and transcriptome data for 624 individuals from Sardinia to identify common and rare variants that influence gene expression and splicing. We identified 21,183 expression quantitative trait loci (eQTLs) and 6,768 splicing quantitative trait loci (sQTLs), including 619 new QTLs.</t>
  </si>
  <si>
    <t>White blood cells</t>
  </si>
  <si>
    <t>Yao et al. (2017) — whole_blood_yao_ceqtl</t>
  </si>
  <si>
    <t>Yao et al. (2017)External Information</t>
  </si>
  <si>
    <t>Dynamic Role of trans Regulation of Gene Expression in Relation to Complex Traits</t>
  </si>
  <si>
    <t>Yao et al. (2017)</t>
  </si>
  <si>
    <t>Using published GWAS datasets with 39,165 single-nucleotide polymorphisms (SNPs) associated with 1,960 traits, we explored whole blood gene expression associations of trait-associated SNPs in 5,257 individuals from the Framingham Heart Study. We identified 2,350 trans-eQTLs (at p &lt; 10?7); more than 80% of them were found to have cis-associated eGenes.</t>
  </si>
  <si>
    <t>Franzen et al. (2016) — blood_vasc_metab_ceqtl</t>
  </si>
  <si>
    <t>Franzen et al. (2016)External Information</t>
  </si>
  <si>
    <t>Cardiometabolic Risk Loci Share Downstream Cis- and Trans-Gene Regulation Across Tissues and Diseases</t>
  </si>
  <si>
    <t>Franzen et al. (2016)</t>
  </si>
  <si>
    <t>In the Stockholm-Tartu Atherosclerosis Reverse Networks Engineering Task study (STARNET), we recruited 600 well-characterized CAD patients, genotyped DNA (6,245,505 DNA variant calls with minor allele frequency &gt;5%), and sequenced RNA isolated from blood, atherosclerotic-lesion-free internal mammary artery (MAM), atherosclerotic aortic root (AOR), subcutaneous fat (SF), visceral abdominal fat (VAF), skeletal muscle (SKLM), and liver (LIV).</t>
  </si>
  <si>
    <t>blood and six vascular and metabolic tissues</t>
  </si>
  <si>
    <t>Lee at al. (2014) — dendritic_ceqtl</t>
  </si>
  <si>
    <t>Lee at al. (2014)External Information</t>
  </si>
  <si>
    <t>Common genetic variants modulate pathogen-sensing responses in human dendritic cells</t>
  </si>
  <si>
    <t>Lee at al. (2014)</t>
  </si>
  <si>
    <t>We derived dendritic cells (DCs) from peripheral blood monocytes of healthy individuals (295 Caucasians, 122 African Americans, 117 East Asians) and stimulated them with Escherichia coli lipopolysaccharide (LPS), influenza virus, or the cytokine interferon-? (IFN-?) to generate 1598 transcriptional profiles. We genotyped each of these individuals at sites of common genetic variation and identified the genetic variants that best explain variation in gene expression and gene induction between individuals.</t>
  </si>
  <si>
    <t>dendritic cells (resting and stimulated)</t>
  </si>
  <si>
    <t>Grundberg et al. (2016) — grundb_adi_lcl_skin_ceqtl</t>
  </si>
  <si>
    <t>Grundberg et al. (2016)External Information</t>
  </si>
  <si>
    <t>Mapping cis- and trans-regulatory effects across multiple tissues in twins</t>
  </si>
  <si>
    <t>Grundberg et al. (2016)</t>
  </si>
  <si>
    <t>We designed the MuTHER project (Multiple Tissue Human Expression Resource) to develop a major resource of detailed genomic and transcriptome data from three disease-relevant tissues (adipose, lymphoblastoid cell lines (LCLs) and skin) originating from a cohort of 856 deeply phenotyped twins. In total, 856 female twins (154 monozygotic twin pairs, 232 dizygotic twin pairs and 84 singletons) aged 38.7-84.6 years were recruited from the TwinsUK resource, and adipose (subcutaneous fat) and skin tissue biopsies, as well as peripheral blood samples (for generation of LCLs), were collected for subsequent genome-wide expression profiling. We performed global cis eQTL mapping, associating the 23,596 expression traits with imputed HapMap 2 genotypes in a linear mixed (polygenic) model and then performed a score test taking relatedness into account.</t>
  </si>
  <si>
    <t>Adipose, lymphocyte cell lines, skin</t>
  </si>
  <si>
    <t>Amin</t>
  </si>
  <si>
    <t>Amaj</t>
  </si>
  <si>
    <t>closest
genes</t>
  </si>
  <si>
    <t>chr2</t>
  </si>
  <si>
    <t>+</t>
  </si>
  <si>
    <t>rs950529388</t>
  </si>
  <si>
    <t>ABO,OBP2B,LOC101928193,SURF6,MED22,RPL7A</t>
  </si>
  <si>
    <t>-</t>
  </si>
  <si>
    <t>chr10</t>
  </si>
  <si>
    <t>rs975381715</t>
  </si>
  <si>
    <t>!</t>
  </si>
  <si>
    <t>chr6</t>
  </si>
  <si>
    <t>chr22</t>
  </si>
  <si>
    <t>chr20</t>
  </si>
  <si>
    <t>chr11</t>
  </si>
  <si>
    <t>marker</t>
  </si>
  <si>
    <t>Affected
Protein
Gene
name</t>
  </si>
  <si>
    <t>rsName</t>
  </si>
  <si>
    <t>MAF
PC</t>
  </si>
  <si>
    <t>Affected
Protein
Gene
TSS</t>
  </si>
  <si>
    <t>rank
proteins
per
signal</t>
  </si>
  <si>
    <t>count
proteins
per
signal</t>
  </si>
  <si>
    <t>rank
signals
per
protein</t>
  </si>
  <si>
    <t>count
signals
per
protein</t>
  </si>
  <si>
    <t>CAA</t>
  </si>
  <si>
    <t>rs912805253</t>
  </si>
  <si>
    <t>Norway</t>
  </si>
  <si>
    <t>United States</t>
  </si>
  <si>
    <t>Migraine</t>
  </si>
  <si>
    <t>SCN11A</t>
  </si>
  <si>
    <t>G43.0 - Migraine without aura (MO) vs population controls</t>
  </si>
  <si>
    <t>G43.1 - Migraine with aura (MA) vs population controls</t>
  </si>
  <si>
    <t xml:space="preserve">ICD10 - meta GWAS phenotype </t>
  </si>
  <si>
    <t>PALMD</t>
  </si>
  <si>
    <t>Iceland GWAS</t>
  </si>
  <si>
    <t>UK Biobank GWAS</t>
  </si>
  <si>
    <t>Denmark GWAS</t>
  </si>
  <si>
    <t>rs11172113</t>
  </si>
  <si>
    <t>rs2273621</t>
  </si>
  <si>
    <t>rs10797381</t>
  </si>
  <si>
    <t>rs9349379</t>
  </si>
  <si>
    <t>rs1003540</t>
  </si>
  <si>
    <t>rs12134493</t>
  </si>
  <si>
    <t>rs4909945</t>
  </si>
  <si>
    <t>rs12684144</t>
  </si>
  <si>
    <t>rs186166891</t>
  </si>
  <si>
    <t>rs2274224</t>
  </si>
  <si>
    <t>rs7957385</t>
  </si>
  <si>
    <t>rs7743275</t>
  </si>
  <si>
    <t>rs3827986</t>
  </si>
  <si>
    <t>rs74992952</t>
  </si>
  <si>
    <t>rs13078967</t>
  </si>
  <si>
    <t>rs28451064</t>
  </si>
  <si>
    <t>rs4955309</t>
  </si>
  <si>
    <t>rs33985936</t>
  </si>
  <si>
    <t>rs5753008</t>
  </si>
  <si>
    <t>rs11799356</t>
  </si>
  <si>
    <t>rs35212307</t>
  </si>
  <si>
    <t>rs17685540</t>
  </si>
  <si>
    <t>rs12070846</t>
  </si>
  <si>
    <t>GCC</t>
  </si>
  <si>
    <t>GC</t>
  </si>
  <si>
    <t>Norway GWAS</t>
  </si>
  <si>
    <t>LRP1</t>
  </si>
  <si>
    <t>FHL5</t>
  </si>
  <si>
    <t>PRDM16</t>
  </si>
  <si>
    <t>PHACTR1</t>
  </si>
  <si>
    <t>TRPM8</t>
  </si>
  <si>
    <t>MRVI1</t>
  </si>
  <si>
    <t>ASTN2</t>
  </si>
  <si>
    <t>MEF2D</t>
  </si>
  <si>
    <t>SUGCT</t>
  </si>
  <si>
    <t>PLCE1</t>
  </si>
  <si>
    <t>SLC24A3</t>
  </si>
  <si>
    <t>ONECUT2</t>
  </si>
  <si>
    <t>HORMAD2</t>
  </si>
  <si>
    <t>PPCS</t>
  </si>
  <si>
    <t>WDR12</t>
  </si>
  <si>
    <t>CFDP1</t>
  </si>
  <si>
    <t>TGFBR3</t>
  </si>
  <si>
    <t>intergenic</t>
  </si>
  <si>
    <t>upstream</t>
  </si>
  <si>
    <t>downstream</t>
  </si>
  <si>
    <t>rs7233335</t>
  </si>
  <si>
    <r>
      <t>(N</t>
    </r>
    <r>
      <rPr>
        <vertAlign val="subscript"/>
        <sz val="10"/>
        <rFont val="Calibri"/>
        <family val="2"/>
        <scheme val="minor"/>
      </rPr>
      <t xml:space="preserve">case </t>
    </r>
    <r>
      <rPr>
        <sz val="10"/>
        <rFont val="Calibri"/>
        <family val="2"/>
        <scheme val="minor"/>
      </rPr>
      <t>= 7,427, N</t>
    </r>
    <r>
      <rPr>
        <vertAlign val="subscript"/>
        <sz val="10"/>
        <rFont val="Calibri"/>
        <family val="2"/>
        <scheme val="minor"/>
      </rPr>
      <t xml:space="preserve">ctrl </t>
    </r>
    <r>
      <rPr>
        <sz val="10"/>
        <rFont val="Calibri"/>
        <family val="2"/>
        <scheme val="minor"/>
      </rPr>
      <t>= 50,785)</t>
    </r>
  </si>
  <si>
    <t>(2.33, 4.20)</t>
  </si>
  <si>
    <t>(3.63, 8.43)</t>
  </si>
  <si>
    <t>(1.91, 14.69)</t>
  </si>
  <si>
    <t xml:space="preserve">US (Intermountain) GWAS </t>
  </si>
  <si>
    <t>Finngen GWAS</t>
  </si>
  <si>
    <t>(0.32, 3.27)</t>
  </si>
  <si>
    <t>(0.13, 9.22)</t>
  </si>
  <si>
    <t>(1.95, 35.66)</t>
  </si>
  <si>
    <t>(0.34, 10536.34)</t>
  </si>
  <si>
    <t>Chrom</t>
  </si>
  <si>
    <t>chr7</t>
  </si>
  <si>
    <t>chr4</t>
  </si>
  <si>
    <t>chr21</t>
  </si>
  <si>
    <t>rs11166276</t>
  </si>
  <si>
    <t>rs10748014</t>
  </si>
  <si>
    <t>Visual disturbances</t>
  </si>
  <si>
    <t xml:space="preserve">P </t>
  </si>
  <si>
    <t>rg</t>
  </si>
  <si>
    <t>p</t>
  </si>
  <si>
    <t>gene</t>
  </si>
  <si>
    <t>NA</t>
  </si>
  <si>
    <t>rs933718575</t>
  </si>
  <si>
    <t>Chr</t>
  </si>
  <si>
    <t>rs6330</t>
  </si>
  <si>
    <t>NGF</t>
  </si>
  <si>
    <t>rs1925950</t>
  </si>
  <si>
    <t>MANEAL</t>
  </si>
  <si>
    <t>rs71642605</t>
  </si>
  <si>
    <t>rs6693567</t>
  </si>
  <si>
    <t>rs1359155039</t>
  </si>
  <si>
    <t>LATS1</t>
  </si>
  <si>
    <t>rs587778771</t>
  </si>
  <si>
    <t>synonymous</t>
  </si>
  <si>
    <t>TAAAAAAAAA</t>
  </si>
  <si>
    <t>TAAAAAAAA</t>
  </si>
  <si>
    <t>A3GALT2,ZNF362</t>
  </si>
  <si>
    <t>Position Hg38</t>
  </si>
  <si>
    <t>Variant</t>
  </si>
  <si>
    <t>EAF</t>
  </si>
  <si>
    <t>rs10218452</t>
  </si>
  <si>
    <t>rs10128028</t>
  </si>
  <si>
    <t>rs12057629</t>
  </si>
  <si>
    <t>rs28739509</t>
  </si>
  <si>
    <t>rs1472662</t>
  </si>
  <si>
    <t>rs11578492</t>
  </si>
  <si>
    <t>rs7511672</t>
  </si>
  <si>
    <t>rs56019088</t>
  </si>
  <si>
    <t>CATATT</t>
  </si>
  <si>
    <t>rs11165300</t>
  </si>
  <si>
    <t>rs2078371</t>
  </si>
  <si>
    <t>rs2274319</t>
  </si>
  <si>
    <t>rs11487328</t>
  </si>
  <si>
    <t>rs6668908</t>
  </si>
  <si>
    <t>rs56140113</t>
  </si>
  <si>
    <t>rs72764846</t>
  </si>
  <si>
    <t>rs12712881</t>
  </si>
  <si>
    <t>rs4907224</t>
  </si>
  <si>
    <t>rs7564469</t>
  </si>
  <si>
    <t>rs895219</t>
  </si>
  <si>
    <t>rs843215</t>
  </si>
  <si>
    <t>rs4668251</t>
  </si>
  <si>
    <t>rs72923449</t>
  </si>
  <si>
    <t>rs138556413</t>
  </si>
  <si>
    <t>rs10166942</t>
  </si>
  <si>
    <t>rs7371912</t>
  </si>
  <si>
    <t>rs7618883</t>
  </si>
  <si>
    <t>rs950570</t>
  </si>
  <si>
    <t>rs73138150</t>
  </si>
  <si>
    <t>rs6795209</t>
  </si>
  <si>
    <t>rs1499963</t>
  </si>
  <si>
    <t>rs73805934</t>
  </si>
  <si>
    <t>rs7684253</t>
  </si>
  <si>
    <t>rs42854</t>
  </si>
  <si>
    <t>rs12653216</t>
  </si>
  <si>
    <t>rs11957829</t>
  </si>
  <si>
    <t>rs246326</t>
  </si>
  <si>
    <t>rs10038882</t>
  </si>
  <si>
    <t>rs4705403</t>
  </si>
  <si>
    <t>rs6556059</t>
  </si>
  <si>
    <t>rs10866704</t>
  </si>
  <si>
    <t>rs9295536</t>
  </si>
  <si>
    <t>rs9468830</t>
  </si>
  <si>
    <t>rs74434374</t>
  </si>
  <si>
    <t>rs10456100</t>
  </si>
  <si>
    <t>rs34273564</t>
  </si>
  <si>
    <t>rs11153082</t>
  </si>
  <si>
    <t>rs6568677</t>
  </si>
  <si>
    <t>rs28455731</t>
  </si>
  <si>
    <t>rs9383843</t>
  </si>
  <si>
    <t>rs10234636</t>
  </si>
  <si>
    <t>rs13235543</t>
  </si>
  <si>
    <t>rs56067931</t>
  </si>
  <si>
    <t>rs11782789</t>
  </si>
  <si>
    <t>rs4739105</t>
  </si>
  <si>
    <t>rs580845</t>
  </si>
  <si>
    <t>rs10156578</t>
  </si>
  <si>
    <t>rs7034179</t>
  </si>
  <si>
    <t>rs17723637</t>
  </si>
  <si>
    <t>rs3891689</t>
  </si>
  <si>
    <t>rs4278223</t>
  </si>
  <si>
    <t>rs7916911</t>
  </si>
  <si>
    <t>rs10828247</t>
  </si>
  <si>
    <t>rs12260159</t>
  </si>
  <si>
    <t>rs12260436</t>
  </si>
  <si>
    <t>rs869432</t>
  </si>
  <si>
    <t>rs2672592</t>
  </si>
  <si>
    <t>rs11248546</t>
  </si>
  <si>
    <t>rs34998927,rs56324260</t>
  </si>
  <si>
    <t>CTG</t>
  </si>
  <si>
    <t>rs12295710</t>
  </si>
  <si>
    <t>rs4910165</t>
  </si>
  <si>
    <t>rs1003194</t>
  </si>
  <si>
    <t>rs11031122</t>
  </si>
  <si>
    <t>rs7932866</t>
  </si>
  <si>
    <t>rs12787928</t>
  </si>
  <si>
    <t>rs566673</t>
  </si>
  <si>
    <t>rs12226331</t>
  </si>
  <si>
    <t>rs10894756</t>
  </si>
  <si>
    <t>rs2160875</t>
  </si>
  <si>
    <t>rs1458170</t>
  </si>
  <si>
    <t>rs4842676</t>
  </si>
  <si>
    <t>rs10777902</t>
  </si>
  <si>
    <t>rs1271309</t>
  </si>
  <si>
    <t>rs7335684</t>
  </si>
  <si>
    <t>rs7996252</t>
  </si>
  <si>
    <t>rs2000660</t>
  </si>
  <si>
    <t>rs1245463</t>
  </si>
  <si>
    <t>rs1542668</t>
  </si>
  <si>
    <t>rs28756401</t>
  </si>
  <si>
    <t>rs55707505</t>
  </si>
  <si>
    <t>rs75002882</t>
  </si>
  <si>
    <t>rs11624776</t>
  </si>
  <si>
    <t>rs28929474</t>
  </si>
  <si>
    <t>rs12708529</t>
  </si>
  <si>
    <t>rs12598836</t>
  </si>
  <si>
    <t>rs8046696</t>
  </si>
  <si>
    <t>rs8052831</t>
  </si>
  <si>
    <t>rs9894634</t>
  </si>
  <si>
    <t>rs34914463</t>
  </si>
  <si>
    <t>rs11652860</t>
  </si>
  <si>
    <t>rs2119930</t>
  </si>
  <si>
    <t>rs12452590</t>
  </si>
  <si>
    <t>rs1285294</t>
  </si>
  <si>
    <t>rs8077768</t>
  </si>
  <si>
    <t>rs7506921</t>
  </si>
  <si>
    <t>rs1019990</t>
  </si>
  <si>
    <t>rs8087942</t>
  </si>
  <si>
    <t>rs10405121</t>
  </si>
  <si>
    <t>rs74182632</t>
  </si>
  <si>
    <t>rs1982072</t>
  </si>
  <si>
    <t>rs111404218</t>
  </si>
  <si>
    <t>rs4814864</t>
  </si>
  <si>
    <t>rs6057599</t>
  </si>
  <si>
    <t>rs910187</t>
  </si>
  <si>
    <t>rs764508</t>
  </si>
  <si>
    <t>rs625686</t>
  </si>
  <si>
    <t>X</t>
  </si>
  <si>
    <t>rs1507220</t>
  </si>
  <si>
    <t>rs4403550</t>
  </si>
  <si>
    <t>*Hautakangas, H. et al. Genome-wide analysis of 102,084 migraine cases identifies 123 risk loci and subtype-specific risk alleles. Nat Genet 54, 152-160 (2022).</t>
  </si>
  <si>
    <t>Hautakangas et.al</t>
  </si>
  <si>
    <t>All Migraine</t>
  </si>
  <si>
    <t>Migraine with aura</t>
  </si>
  <si>
    <t>Migraine without aura</t>
  </si>
  <si>
    <t>Migraine with aura (MA)</t>
  </si>
  <si>
    <t>Migraine without aura (MO)</t>
  </si>
  <si>
    <t>pos_hg38_PAV</t>
  </si>
  <si>
    <t>rsname_PAV</t>
  </si>
  <si>
    <t>NGF|MODERATE|missense_variant|NP_002497.2:p.Ala35Val</t>
  </si>
  <si>
    <t>PLCE1|MODERATE|missense_variant|NP_001159451.1:p.Arg1267Pro</t>
  </si>
  <si>
    <t>PLCE1|MODERATE|missense_variant|NP_001275918.1:p.Arg1559Pro</t>
  </si>
  <si>
    <t>PLCE1|MODERATE|missense_variant|NP_057425.3:p.Arg1575Pro</t>
  </si>
  <si>
    <t>MRVI1|MODERATE|missense_variant|NP_001092049.2:p.Ile11Val</t>
  </si>
  <si>
    <t>WDR12|MODERATE|missense_variant|NP_060726.3:p.Ile75Val</t>
  </si>
  <si>
    <t>rs72932557</t>
  </si>
  <si>
    <t>CARF</t>
  </si>
  <si>
    <t>CARF|MODERATE|missense_variant|NP_001098056.1:p.Tyr571Phe</t>
  </si>
  <si>
    <t>CARF|MODERATE|missense_variant|NP_001269839.1:p.Tyr495Phe</t>
  </si>
  <si>
    <t>CARF|MODERATE|missense_variant|NP_001269840.1:p.Tyr495Phe</t>
  </si>
  <si>
    <t>CARF|MODERATE|missense_variant|NP_001269841.1:p.Tyr483Phe</t>
  </si>
  <si>
    <t>CARF|MODERATE|missense_variant|NP_001309356.1:p.Tyr571Phe</t>
  </si>
  <si>
    <t>CARF|MODERATE|missense_variant|NP_001309357.1:p.Tyr571Phe</t>
  </si>
  <si>
    <t>CARF|MODERATE|missense_variant|NP_001309358.1:p.Tyr559Phe</t>
  </si>
  <si>
    <t>CARF|MODERATE|missense_variant|NP_001339605.1:p.Tyr385Phe</t>
  </si>
  <si>
    <t>CARF|MODERATE|missense_variant|NP_001339607.1:p.Tyr227Phe</t>
  </si>
  <si>
    <t>CARF|MODERATE|missense_variant|NP_001339608.1:p.Tyr227Phe</t>
  </si>
  <si>
    <t>CARF|MODERATE|missense_variant|NP_079020.13:p.Tyr571Phe</t>
  </si>
  <si>
    <t>SCN11A|MODERATE|missense_variant|NP_001336182.1:p.Val909Ile</t>
  </si>
  <si>
    <t>SCN11A|MODERATE|missense_variant|NP_054858.2:p.Val909Ile</t>
  </si>
  <si>
    <t>rs780673867</t>
  </si>
  <si>
    <t>SCN11A|HIGH|frameshift_variant|NP_001336182.1:p.Gly168SerfsTer11</t>
  </si>
  <si>
    <t>CAGTGAAGA</t>
  </si>
  <si>
    <t>SCN11A|HIGH|frameshift_variant|NP_054858.2:p.Gly168SerfsTer11</t>
  </si>
  <si>
    <t>FHL5|MODERATE|missense_variant|NP_001164278.1:p.Arg204Gly</t>
  </si>
  <si>
    <t>FHL5|MODERATE|missense_variant|NP_001309395.1:p.Arg204Gly</t>
  </si>
  <si>
    <t>FHL5|MODERATE|missense_variant|NP_001309396.1:p.Arg204Gly</t>
  </si>
  <si>
    <t>FHL5|MODERATE|missense_variant|NP_065228.4:p.Arg204Gly</t>
  </si>
  <si>
    <t>rs9373985</t>
  </si>
  <si>
    <t>FHL5|MODERATE|missense_variant|NP_001164278.1:p.Ser243Arg</t>
  </si>
  <si>
    <t>FHL5|MODERATE|missense_variant|NP_001309395.1:p.Ser243Arg</t>
  </si>
  <si>
    <t>FHL5|MODERATE|missense_variant|NP_001309396.1:p.Ser243Arg</t>
  </si>
  <si>
    <t>FHL5|MODERATE|missense_variant|NP_065228.4:p.Ser243Arg</t>
  </si>
  <si>
    <t>rs4816</t>
  </si>
  <si>
    <t>PCMT1</t>
  </si>
  <si>
    <t>PCMT1|MODERATE|missense_variant|NP_001238978.1:p.Val178Ile</t>
  </si>
  <si>
    <t>PCMT1|MODERATE|missense_variant|NP_001238979.1:p.Val143Ile</t>
  </si>
  <si>
    <t>PCMT1|MODERATE|missense_variant|NP_001238980.1:p.Val143Ile</t>
  </si>
  <si>
    <t>PCMT1|MODERATE|missense_variant|NP_001238981.1:p.Val143Ile</t>
  </si>
  <si>
    <t>PCMT1|MODERATE|missense_variant|NP_001238982.1:p.Val178Ile</t>
  </si>
  <si>
    <t>PCMT1|MODERATE|missense_variant|NP_001347381.1:p.Val120Ile</t>
  </si>
  <si>
    <t>PCMT1|MODERATE|missense_variant|NP_001347385.1:p.Val120Ile</t>
  </si>
  <si>
    <t>PCMT1|MODERATE|missense_variant|NP_005380.2:p.Val178Ile</t>
  </si>
  <si>
    <t>GWS variant pos_hg38</t>
  </si>
  <si>
    <r>
      <rPr>
        <b/>
        <i/>
        <sz val="11"/>
        <color theme="1"/>
        <rFont val="Calibri"/>
        <family val="2"/>
        <scheme val="minor"/>
      </rPr>
      <t>r</t>
    </r>
    <r>
      <rPr>
        <b/>
        <i/>
        <vertAlign val="superscript"/>
        <sz val="11"/>
        <color theme="1"/>
        <rFont val="Calibri"/>
        <family val="2"/>
        <scheme val="minor"/>
      </rPr>
      <t>2</t>
    </r>
  </si>
  <si>
    <t>CCDC30</t>
  </si>
  <si>
    <t>0.374031</t>
  </si>
  <si>
    <t>Artery_Aorta</t>
  </si>
  <si>
    <t>ATTGTT</t>
  </si>
  <si>
    <t>rs55861965</t>
  </si>
  <si>
    <t>-10.9587</t>
  </si>
  <si>
    <t>rs60419758</t>
  </si>
  <si>
    <t>-0.207987</t>
  </si>
  <si>
    <t>Whole_Blood</t>
  </si>
  <si>
    <t>0.453764</t>
  </si>
  <si>
    <t>T_killer_cells</t>
  </si>
  <si>
    <t>CT</t>
  </si>
  <si>
    <t>dcceqtl_T_killer_cells</t>
  </si>
  <si>
    <t>0.681795</t>
  </si>
  <si>
    <t>B_cells</t>
  </si>
  <si>
    <t>dcceqtl_B_cells</t>
  </si>
  <si>
    <t>rs928651</t>
  </si>
  <si>
    <t>ZMYND12</t>
  </si>
  <si>
    <t>-0.476653634109942</t>
  </si>
  <si>
    <t>dcceqtl_blood</t>
  </si>
  <si>
    <t>rs573354651</t>
  </si>
  <si>
    <t>0.468528</t>
  </si>
  <si>
    <t>T_helper_cells</t>
  </si>
  <si>
    <t>dcceqtl_T_helper_cells</t>
  </si>
  <si>
    <t>rs12042006</t>
  </si>
  <si>
    <t>0.528142066629868</t>
  </si>
  <si>
    <t>TSPAN2</t>
  </si>
  <si>
    <t>0.261276</t>
  </si>
  <si>
    <t>rs9436117</t>
  </si>
  <si>
    <t>ADAMTSL4</t>
  </si>
  <si>
    <t>0.225372</t>
  </si>
  <si>
    <t>Skin_Not_Sun_Exposed_Suprapubic</t>
  </si>
  <si>
    <t>0.256581</t>
  </si>
  <si>
    <t>Cells_Cultured_fibroblasts</t>
  </si>
  <si>
    <t>0.374661</t>
  </si>
  <si>
    <t>-0.311586</t>
  </si>
  <si>
    <t>Heart_Atrial_Appendage</t>
  </si>
  <si>
    <t>0.410481</t>
  </si>
  <si>
    <t>0.733057</t>
  </si>
  <si>
    <t>0.323127</t>
  </si>
  <si>
    <t>Colon_Sigmoid</t>
  </si>
  <si>
    <t>0.325095</t>
  </si>
  <si>
    <t>0.437182</t>
  </si>
  <si>
    <t>ECM1</t>
  </si>
  <si>
    <t>-0.021046</t>
  </si>
  <si>
    <t>gtcsqtl</t>
  </si>
  <si>
    <t>0.198338</t>
  </si>
  <si>
    <t>0.235944</t>
  </si>
  <si>
    <t>rs7364686</t>
  </si>
  <si>
    <t>0.208618</t>
  </si>
  <si>
    <t>rs1050316</t>
  </si>
  <si>
    <t>0.0272703</t>
  </si>
  <si>
    <t>rs2274316</t>
  </si>
  <si>
    <t>-0.0311253</t>
  </si>
  <si>
    <t>0.0179842</t>
  </si>
  <si>
    <t>Skin_Sun_Exposed_Lower_leg</t>
  </si>
  <si>
    <t>-0.026231</t>
  </si>
  <si>
    <t>rs12136856</t>
  </si>
  <si>
    <t>0.029102</t>
  </si>
  <si>
    <t>0.0304303</t>
  </si>
  <si>
    <t>rs4442541</t>
  </si>
  <si>
    <t>0.0696325</t>
  </si>
  <si>
    <t>Brain_Hypothalamus</t>
  </si>
  <si>
    <t>rs7940646</t>
  </si>
  <si>
    <t>RNF141</t>
  </si>
  <si>
    <t>-0.017515545</t>
  </si>
  <si>
    <t>whole_blood</t>
  </si>
  <si>
    <t>fx</t>
  </si>
  <si>
    <t>whole_blood_yao_ceqtl</t>
  </si>
  <si>
    <t>C12orf4</t>
  </si>
  <si>
    <t>-0.183715</t>
  </si>
  <si>
    <t>rs4768221</t>
  </si>
  <si>
    <t>-0.734969404167503</t>
  </si>
  <si>
    <t>-0.392464</t>
  </si>
  <si>
    <t>adipose</t>
  </si>
  <si>
    <t>dcceqtl_adipose</t>
  </si>
  <si>
    <t>-0.235275</t>
  </si>
  <si>
    <t>-0.210836</t>
  </si>
  <si>
    <t>rs1559339</t>
  </si>
  <si>
    <t>TMEM170A</t>
  </si>
  <si>
    <t>-0.137038</t>
  </si>
  <si>
    <t>BCAR1</t>
  </si>
  <si>
    <t>-0.443459</t>
  </si>
  <si>
    <t>TCTGA</t>
  </si>
  <si>
    <t>rs575903434</t>
  </si>
  <si>
    <t>0.62188</t>
  </si>
  <si>
    <t>eye</t>
  </si>
  <si>
    <t>slope</t>
  </si>
  <si>
    <t>eyeceqtl</t>
  </si>
  <si>
    <t>rs12935787</t>
  </si>
  <si>
    <t>0.208854</t>
  </si>
  <si>
    <t>rs2865531</t>
  </si>
  <si>
    <t>-0.021387769</t>
  </si>
  <si>
    <t>rs8048527</t>
  </si>
  <si>
    <t>0.237128</t>
  </si>
  <si>
    <t>rs11149820</t>
  </si>
  <si>
    <t>-0.209819</t>
  </si>
  <si>
    <t>rs4888407</t>
  </si>
  <si>
    <t>-0.400806</t>
  </si>
  <si>
    <t>rs62062567</t>
  </si>
  <si>
    <t>-0.179171</t>
  </si>
  <si>
    <t>rs34841467</t>
  </si>
  <si>
    <t>-0.462664</t>
  </si>
  <si>
    <t>STARNET_Artery_aortic_root_(AS)</t>
  </si>
  <si>
    <t>rs3743609</t>
  </si>
  <si>
    <t>-0.271031</t>
  </si>
  <si>
    <t>Brain_Cerebellum</t>
  </si>
  <si>
    <t>rs7206665</t>
  </si>
  <si>
    <t>0.476664</t>
  </si>
  <si>
    <t>rs7202596</t>
  </si>
  <si>
    <t>0.374767</t>
  </si>
  <si>
    <t>rs72932709</t>
  </si>
  <si>
    <t>ICA1L</t>
  </si>
  <si>
    <t>0.450197</t>
  </si>
  <si>
    <t>rs72932727</t>
  </si>
  <si>
    <t>-0.473569</t>
  </si>
  <si>
    <t>0.361581</t>
  </si>
  <si>
    <t>rs139738276</t>
  </si>
  <si>
    <t>-0.614887</t>
  </si>
  <si>
    <t>rs6705330</t>
  </si>
  <si>
    <t>FAM117B</t>
  </si>
  <si>
    <t>0.0749222</t>
  </si>
  <si>
    <t>0.0992874</t>
  </si>
  <si>
    <t>Skin</t>
  </si>
  <si>
    <t>grundb_adi_lcl_skin_ceqtl</t>
  </si>
  <si>
    <t>rs76122535</t>
  </si>
  <si>
    <t>0.545426</t>
  </si>
  <si>
    <t>STARNET_Blood</t>
  </si>
  <si>
    <t>rs72932752</t>
  </si>
  <si>
    <t>-0.301798</t>
  </si>
  <si>
    <t>rs72932753</t>
  </si>
  <si>
    <t>0.248389</t>
  </si>
  <si>
    <t>rs72932759</t>
  </si>
  <si>
    <t>0.482812</t>
  </si>
  <si>
    <t>rs115400054</t>
  </si>
  <si>
    <t>NBEAL1</t>
  </si>
  <si>
    <t>-0.743205</t>
  </si>
  <si>
    <t>rs7605484</t>
  </si>
  <si>
    <t>-0.791422</t>
  </si>
  <si>
    <t>STARNET_Muscle_skeletal</t>
  </si>
  <si>
    <t>rs3845800</t>
  </si>
  <si>
    <t>0.053144999</t>
  </si>
  <si>
    <t>rs72934737</t>
  </si>
  <si>
    <t>1.342158</t>
  </si>
  <si>
    <t>rs140099257</t>
  </si>
  <si>
    <t>0.258189</t>
  </si>
  <si>
    <t>Nerve_Tibial</t>
  </si>
  <si>
    <t>0.462625</t>
  </si>
  <si>
    <t>Thyroid</t>
  </si>
  <si>
    <t>rs72928613</t>
  </si>
  <si>
    <t>-0.66849</t>
  </si>
  <si>
    <t>rs72932572</t>
  </si>
  <si>
    <t>-0.365052</t>
  </si>
  <si>
    <t>rs148812085</t>
  </si>
  <si>
    <t>-0.659679</t>
  </si>
  <si>
    <t>rs185726277</t>
  </si>
  <si>
    <t>-0.308002</t>
  </si>
  <si>
    <t>rs72934510</t>
  </si>
  <si>
    <t>0.809</t>
  </si>
  <si>
    <t>rs72934519</t>
  </si>
  <si>
    <t>-0.28383</t>
  </si>
  <si>
    <t>rs72934556</t>
  </si>
  <si>
    <t>-0.273845</t>
  </si>
  <si>
    <t>rs72936309</t>
  </si>
  <si>
    <t>-0.33154</t>
  </si>
  <si>
    <t>rs72936323</t>
  </si>
  <si>
    <t>0.504041</t>
  </si>
  <si>
    <t>Pancreas</t>
  </si>
  <si>
    <t>rs72936348</t>
  </si>
  <si>
    <t>1.373148</t>
  </si>
  <si>
    <t>STARNET_Artery_ITA_(no_AS)</t>
  </si>
  <si>
    <t>rs115600411</t>
  </si>
  <si>
    <t>-0.2509</t>
  </si>
  <si>
    <t>rs3790227</t>
  </si>
  <si>
    <t>-0.216644</t>
  </si>
  <si>
    <t>rs1984571</t>
  </si>
  <si>
    <t>-0.289081</t>
  </si>
  <si>
    <t>MRPS6</t>
  </si>
  <si>
    <t>0.222709</t>
  </si>
  <si>
    <t>SLC5A3</t>
  </si>
  <si>
    <t>-0.984895</t>
  </si>
  <si>
    <t>rs60687229</t>
  </si>
  <si>
    <t>KCNE2</t>
  </si>
  <si>
    <t>-0.565852</t>
  </si>
  <si>
    <t>rs140118</t>
  </si>
  <si>
    <t>UQCR10</t>
  </si>
  <si>
    <t>0.153534</t>
  </si>
  <si>
    <t>rs131293</t>
  </si>
  <si>
    <t>ASCC2</t>
  </si>
  <si>
    <t>0.0339248</t>
  </si>
  <si>
    <t>0.0332036</t>
  </si>
  <si>
    <t>rs740041</t>
  </si>
  <si>
    <t>-0.509996</t>
  </si>
  <si>
    <t>dcceqtl_Monocytes</t>
  </si>
  <si>
    <t>rs2301402</t>
  </si>
  <si>
    <t>0.506086</t>
  </si>
  <si>
    <t>rs5753037</t>
  </si>
  <si>
    <t>-0.024679544</t>
  </si>
  <si>
    <t>SEC14L3</t>
  </si>
  <si>
    <t>-0.02274031</t>
  </si>
  <si>
    <t>0.029037567</t>
  </si>
  <si>
    <t>rs1807711</t>
  </si>
  <si>
    <t>LIF</t>
  </si>
  <si>
    <t>0.13912103978757</t>
  </si>
  <si>
    <t>-0.280082</t>
  </si>
  <si>
    <t>0.860415</t>
  </si>
  <si>
    <t>-0.336486</t>
  </si>
  <si>
    <t>rs4240554</t>
  </si>
  <si>
    <t>UFL1</t>
  </si>
  <si>
    <t>0.421463</t>
  </si>
  <si>
    <t>rs1127175</t>
  </si>
  <si>
    <t>0.18</t>
  </si>
  <si>
    <t>CD4_NC</t>
  </si>
  <si>
    <t>rho</t>
  </si>
  <si>
    <t>ss_onek1k_ceqtl</t>
  </si>
  <si>
    <t>-0.675</t>
  </si>
  <si>
    <t>rs211158</t>
  </si>
  <si>
    <t>-0.0386665</t>
  </si>
  <si>
    <t>-0.072373</t>
  </si>
  <si>
    <t>rs211186</t>
  </si>
  <si>
    <t>-0.0214778</t>
  </si>
  <si>
    <t>rs9386670</t>
  </si>
  <si>
    <t>0.0239062</t>
  </si>
  <si>
    <t>0.131168</t>
  </si>
  <si>
    <t>rs4869923</t>
  </si>
  <si>
    <t>GINM1</t>
  </si>
  <si>
    <t>-0.202403</t>
  </si>
  <si>
    <t>-0.394898</t>
  </si>
  <si>
    <t>-0.234501</t>
  </si>
  <si>
    <t>-0.205</t>
  </si>
  <si>
    <t>rs201667123</t>
  </si>
  <si>
    <t>-0.278578</t>
  </si>
  <si>
    <t>TCTTGGTCTGTCACC</t>
  </si>
  <si>
    <t>rs2144207</t>
  </si>
  <si>
    <t>-0.170851</t>
  </si>
  <si>
    <t>-0.914959</t>
  </si>
  <si>
    <t>-0.208718</t>
  </si>
  <si>
    <t>-0.36185</t>
  </si>
  <si>
    <t>-0.322655</t>
  </si>
  <si>
    <t>rs9498372</t>
  </si>
  <si>
    <t>-0.940333500684842</t>
  </si>
  <si>
    <t>-0.199078</t>
  </si>
  <si>
    <t>-0.58479</t>
  </si>
  <si>
    <t>Neutrophile</t>
  </si>
  <si>
    <t>dcceqtl_Neutrophile</t>
  </si>
  <si>
    <t>1.021</t>
  </si>
  <si>
    <t>rs71786534</t>
  </si>
  <si>
    <t>-0.587779</t>
  </si>
  <si>
    <t>rs4870139</t>
  </si>
  <si>
    <t>NUP43</t>
  </si>
  <si>
    <t>-0.291</t>
  </si>
  <si>
    <t>lung</t>
  </si>
  <si>
    <t>lung_ceqtl</t>
  </si>
  <si>
    <t>0.40465</t>
  </si>
  <si>
    <t>rs9322190</t>
  </si>
  <si>
    <t>-0.209347</t>
  </si>
  <si>
    <t>0.228466</t>
  </si>
  <si>
    <t>0.353174</t>
  </si>
  <si>
    <t>rs3734295</t>
  </si>
  <si>
    <t>-0.174428</t>
  </si>
  <si>
    <t>Colon_Transverse</t>
  </si>
  <si>
    <t>rs9322192</t>
  </si>
  <si>
    <t>-0.526279</t>
  </si>
  <si>
    <t>rs58189451</t>
  </si>
  <si>
    <t>-0.168718</t>
  </si>
  <si>
    <t>rs9404047</t>
  </si>
  <si>
    <t>0.4066</t>
  </si>
  <si>
    <t>-0.22011</t>
  </si>
  <si>
    <t>rs12530220</t>
  </si>
  <si>
    <t>-0.46564</t>
  </si>
  <si>
    <t>rs9498384</t>
  </si>
  <si>
    <t>KATNA1</t>
  </si>
  <si>
    <t>-0.0199148</t>
  </si>
  <si>
    <t>rs9406346</t>
  </si>
  <si>
    <t>-0.202407</t>
  </si>
  <si>
    <t>Spleen</t>
  </si>
  <si>
    <t>rs2064521</t>
  </si>
  <si>
    <t>-44.3515</t>
  </si>
  <si>
    <t>rs9800603</t>
  </si>
  <si>
    <t>0.0287942</t>
  </si>
  <si>
    <t>rs56091542</t>
  </si>
  <si>
    <t>-0.263679</t>
  </si>
  <si>
    <t>rs62439811</t>
  </si>
  <si>
    <t>0.23105</t>
  </si>
  <si>
    <t>rs9800614</t>
  </si>
  <si>
    <t>0.629382</t>
  </si>
  <si>
    <t>Brain_Cerebellar_Hemisphere</t>
  </si>
  <si>
    <t>rs9968911</t>
  </si>
  <si>
    <t>0.339956</t>
  </si>
  <si>
    <t>rs1125</t>
  </si>
  <si>
    <t>-0.191</t>
  </si>
  <si>
    <t>B_IN</t>
  </si>
  <si>
    <t>rs35961297</t>
  </si>
  <si>
    <t>0.319574</t>
  </si>
  <si>
    <t>rs66516768</t>
  </si>
  <si>
    <t>0.0311715</t>
  </si>
  <si>
    <t>rs4380763</t>
  </si>
  <si>
    <t>0.0293432</t>
  </si>
  <si>
    <t>0.0264946</t>
  </si>
  <si>
    <t>rs7752594</t>
  </si>
  <si>
    <t>0.270151</t>
  </si>
  <si>
    <t>Brain_Cortex</t>
  </si>
  <si>
    <t>rs3798761</t>
  </si>
  <si>
    <t>-0.16806</t>
  </si>
  <si>
    <t>Fat</t>
  </si>
  <si>
    <t>rs9322210</t>
  </si>
  <si>
    <t>0.188861</t>
  </si>
  <si>
    <t>0.407867</t>
  </si>
  <si>
    <t>!CAA</t>
  </si>
  <si>
    <t>rs1934534</t>
  </si>
  <si>
    <t>0.0761889</t>
  </si>
  <si>
    <t>Minor_Salivary_Gland</t>
  </si>
  <si>
    <t>rs12203703</t>
  </si>
  <si>
    <t>0.0824229</t>
  </si>
  <si>
    <t>Uterus</t>
  </si>
  <si>
    <t>rs35217409</t>
  </si>
  <si>
    <t>-0.335112</t>
  </si>
  <si>
    <t>-0.202094</t>
  </si>
  <si>
    <t>0.0622112</t>
  </si>
  <si>
    <t>Ovary</t>
  </si>
  <si>
    <t>TTAAC</t>
  </si>
  <si>
    <t>rs9478291</t>
  </si>
  <si>
    <t>0.0395929</t>
  </si>
  <si>
    <t>0.0344263</t>
  </si>
  <si>
    <t>0.0377165</t>
  </si>
  <si>
    <t>0.0458549</t>
  </si>
  <si>
    <t>0.0340379</t>
  </si>
  <si>
    <t>0.0323496</t>
  </si>
  <si>
    <t>rs12526675</t>
  </si>
  <si>
    <t>0.231066</t>
  </si>
  <si>
    <t>0.0812184</t>
  </si>
  <si>
    <t>Cells_EBV-transformed_lymphocytes</t>
  </si>
  <si>
    <t>0.572712</t>
  </si>
  <si>
    <t>rs9689340</t>
  </si>
  <si>
    <t>0.0321681</t>
  </si>
  <si>
    <t>rs56397000</t>
  </si>
  <si>
    <t>0.0432025</t>
  </si>
  <si>
    <t>rs12660304</t>
  </si>
  <si>
    <t>MO</t>
  </si>
  <si>
    <t>exsnp_mo_ceqtl</t>
  </si>
  <si>
    <t>rs10872644</t>
  </si>
  <si>
    <t>-0.382586</t>
  </si>
  <si>
    <t>rs11155675</t>
  </si>
  <si>
    <t>0.0532015</t>
  </si>
  <si>
    <t>rs60424881</t>
  </si>
  <si>
    <t>0.0288352</t>
  </si>
  <si>
    <t>rs62441284</t>
  </si>
  <si>
    <t>0.0559265</t>
  </si>
  <si>
    <t>0.0373812</t>
  </si>
  <si>
    <t>0.0316904</t>
  </si>
  <si>
    <t>0.0637276</t>
  </si>
  <si>
    <t>Small_Intestine_Terminal_Ileum</t>
  </si>
  <si>
    <t>rs55938765</t>
  </si>
  <si>
    <t>0.0334759</t>
  </si>
  <si>
    <t>rs10782318</t>
  </si>
  <si>
    <t>-0.239271</t>
  </si>
  <si>
    <t>rs12174035</t>
  </si>
  <si>
    <t>11.7441</t>
  </si>
  <si>
    <t>rs10457850</t>
  </si>
  <si>
    <t>-82.9354</t>
  </si>
  <si>
    <t>0.631847</t>
  </si>
  <si>
    <t>CTCCT</t>
  </si>
  <si>
    <t>0.455808</t>
  </si>
  <si>
    <t>!TAGAGGGAGACCGTGGGGAGAGGGAGAGGGAGA</t>
  </si>
  <si>
    <t>rs3805751</t>
  </si>
  <si>
    <t>-0.133601</t>
  </si>
  <si>
    <t>-0.370278</t>
  </si>
  <si>
    <t>CA</t>
  </si>
  <si>
    <t>rs12176034</t>
  </si>
  <si>
    <t>-0.172</t>
  </si>
  <si>
    <t>rs7818</t>
  </si>
  <si>
    <t>31.2829</t>
  </si>
  <si>
    <t>0.314939</t>
  </si>
  <si>
    <t>rs4870019</t>
  </si>
  <si>
    <t>0.0602316</t>
  </si>
  <si>
    <t>rs1413655</t>
  </si>
  <si>
    <t>-0.47</t>
  </si>
  <si>
    <t>rs6420132</t>
  </si>
  <si>
    <t>0.0544711</t>
  </si>
  <si>
    <t>Prostate</t>
  </si>
  <si>
    <t>LRP11</t>
  </si>
  <si>
    <t>0.143219965132704</t>
  </si>
  <si>
    <t>TTG</t>
  </si>
  <si>
    <t>rs2275046</t>
  </si>
  <si>
    <t>0.0403993</t>
  </si>
  <si>
    <t>Stomach</t>
  </si>
  <si>
    <t>rs4870050</t>
  </si>
  <si>
    <t>0.0442823</t>
  </si>
  <si>
    <t>0.0400574</t>
  </si>
  <si>
    <t>rs4242279</t>
  </si>
  <si>
    <t>0.0607757</t>
  </si>
  <si>
    <t>rs4870054</t>
  </si>
  <si>
    <t>0.447723</t>
  </si>
  <si>
    <t>rs7738696</t>
  </si>
  <si>
    <t>0.026177</t>
  </si>
  <si>
    <t>rs7744105</t>
  </si>
  <si>
    <t>-0.440198569486161</t>
  </si>
  <si>
    <t>kidneyT</t>
  </si>
  <si>
    <t>neptune_kidneyT_ceqtl</t>
  </si>
  <si>
    <t>rs2880436</t>
  </si>
  <si>
    <t>0.46104</t>
  </si>
  <si>
    <t>rs4379368</t>
  </si>
  <si>
    <t>-0.398513</t>
  </si>
  <si>
    <t>-0.0289864</t>
  </si>
  <si>
    <t>-0.0262074</t>
  </si>
  <si>
    <t>-0.0471947</t>
  </si>
  <si>
    <t>0.0783129</t>
  </si>
  <si>
    <t>Vagina</t>
  </si>
  <si>
    <t>rs989905020</t>
  </si>
  <si>
    <t>0.0309539</t>
  </si>
  <si>
    <t>0.0323091</t>
  </si>
  <si>
    <t>0.0302168</t>
  </si>
  <si>
    <t>rs888017556</t>
  </si>
  <si>
    <t>0.053649</t>
  </si>
  <si>
    <t>rs954790319</t>
  </si>
  <si>
    <t>-0.086427</t>
  </si>
  <si>
    <t>Locus</t>
  </si>
  <si>
    <t>EAF (%)</t>
  </si>
  <si>
    <t>Nearest gene</t>
  </si>
  <si>
    <t>Variant annotation</t>
  </si>
  <si>
    <t>16p11.2</t>
  </si>
  <si>
    <t>1q22</t>
  </si>
  <si>
    <t>rs750439</t>
  </si>
  <si>
    <r>
      <t>rs2274319 (0.64)</t>
    </r>
    <r>
      <rPr>
        <vertAlign val="superscript"/>
        <sz val="10"/>
        <color theme="1"/>
        <rFont val="Calibri"/>
        <family val="2"/>
        <scheme val="minor"/>
      </rPr>
      <t>1</t>
    </r>
    <r>
      <rPr>
        <sz val="10"/>
        <color theme="1"/>
        <rFont val="Calibri"/>
        <family val="2"/>
        <scheme val="minor"/>
      </rPr>
      <t>, rs1925950 (0.86)</t>
    </r>
    <r>
      <rPr>
        <vertAlign val="superscript"/>
        <sz val="10"/>
        <color theme="1"/>
        <rFont val="Calibri"/>
        <family val="2"/>
        <scheme val="minor"/>
      </rPr>
      <t>2</t>
    </r>
  </si>
  <si>
    <t>2q37.1</t>
  </si>
  <si>
    <t>rs12470426</t>
  </si>
  <si>
    <r>
      <t>rs10166942 (0.39)</t>
    </r>
    <r>
      <rPr>
        <vertAlign val="superscript"/>
        <sz val="10"/>
        <color theme="1"/>
        <rFont val="Calibri"/>
        <family val="2"/>
        <scheme val="minor"/>
      </rPr>
      <t>1</t>
    </r>
    <r>
      <rPr>
        <sz val="10"/>
        <color theme="1"/>
        <rFont val="Calibri"/>
        <family val="2"/>
        <scheme val="minor"/>
      </rPr>
      <t>, rs10166942 (0.96)</t>
    </r>
    <r>
      <rPr>
        <vertAlign val="superscript"/>
        <sz val="10"/>
        <color theme="1"/>
        <rFont val="Calibri"/>
        <family val="2"/>
        <scheme val="minor"/>
      </rPr>
      <t>2</t>
    </r>
  </si>
  <si>
    <t>6p24.1</t>
  </si>
  <si>
    <t>3 prime UTR</t>
  </si>
  <si>
    <r>
      <t>rs9349379</t>
    </r>
    <r>
      <rPr>
        <vertAlign val="superscript"/>
        <sz val="10"/>
        <color theme="1"/>
        <rFont val="Calibri"/>
        <family val="2"/>
        <scheme val="minor"/>
      </rPr>
      <t>1,2</t>
    </r>
  </si>
  <si>
    <t>6q16.1</t>
  </si>
  <si>
    <r>
      <t>rs11153082 (1.00)</t>
    </r>
    <r>
      <rPr>
        <vertAlign val="superscript"/>
        <sz val="10"/>
        <color theme="1"/>
        <rFont val="Calibri"/>
        <family val="2"/>
        <scheme val="minor"/>
      </rPr>
      <t>1</t>
    </r>
    <r>
      <rPr>
        <sz val="10"/>
        <color theme="1"/>
        <rFont val="Calibri"/>
        <family val="2"/>
        <scheme val="minor"/>
      </rPr>
      <t>, rs67338227 (0.54)</t>
    </r>
    <r>
      <rPr>
        <vertAlign val="superscript"/>
        <sz val="10"/>
        <color theme="1"/>
        <rFont val="Calibri"/>
        <family val="2"/>
        <scheme val="minor"/>
      </rPr>
      <t>2</t>
    </r>
  </si>
  <si>
    <t>12p13.32</t>
  </si>
  <si>
    <t>FGF6</t>
  </si>
  <si>
    <t>regulatory region</t>
  </si>
  <si>
    <r>
      <t>rs2160875</t>
    </r>
    <r>
      <rPr>
        <vertAlign val="superscript"/>
        <sz val="10"/>
        <color theme="1"/>
        <rFont val="Calibri"/>
        <family val="2"/>
        <scheme val="minor"/>
      </rPr>
      <t>1</t>
    </r>
    <r>
      <rPr>
        <sz val="10"/>
        <color theme="1"/>
        <rFont val="Calibri"/>
        <family val="2"/>
        <scheme val="minor"/>
      </rPr>
      <t>, rs1024905 (0.83)</t>
    </r>
    <r>
      <rPr>
        <vertAlign val="superscript"/>
        <sz val="10"/>
        <color theme="1"/>
        <rFont val="Calibri"/>
        <family val="2"/>
        <scheme val="minor"/>
      </rPr>
      <t>2</t>
    </r>
  </si>
  <si>
    <t>12q13.3</t>
  </si>
  <si>
    <t>rs4759276</t>
  </si>
  <si>
    <r>
      <t>rs11172113 (0.97)</t>
    </r>
    <r>
      <rPr>
        <vertAlign val="superscript"/>
        <sz val="10"/>
        <color theme="1"/>
        <rFont val="Calibri"/>
        <family val="2"/>
        <scheme val="minor"/>
      </rPr>
      <t>1,2</t>
    </r>
  </si>
  <si>
    <t>1p21.2</t>
  </si>
  <si>
    <t>TF binding site</t>
  </si>
  <si>
    <t>9p21.3</t>
  </si>
  <si>
    <t>HACD4,IFNB1</t>
  </si>
  <si>
    <t>9q34.2</t>
  </si>
  <si>
    <t>12q12</t>
  </si>
  <si>
    <r>
      <t>rs10405121 (0.96)</t>
    </r>
    <r>
      <rPr>
        <vertAlign val="superscript"/>
        <sz val="10"/>
        <color theme="1"/>
        <rFont val="Calibri"/>
        <family val="2"/>
        <scheme val="minor"/>
      </rPr>
      <t>1</t>
    </r>
  </si>
  <si>
    <t>1p36.32</t>
  </si>
  <si>
    <r>
      <t>rs10218452 (1.00)</t>
    </r>
    <r>
      <rPr>
        <vertAlign val="superscript"/>
        <sz val="10"/>
        <color theme="1"/>
        <rFont val="Calibri"/>
        <family val="2"/>
        <scheme val="minor"/>
      </rPr>
      <t>1</t>
    </r>
    <r>
      <rPr>
        <sz val="10"/>
        <color theme="1"/>
        <rFont val="Calibri"/>
        <family val="2"/>
        <scheme val="minor"/>
      </rPr>
      <t>, rs2651899 (0.37)</t>
    </r>
    <r>
      <rPr>
        <vertAlign val="superscript"/>
        <sz val="10"/>
        <color theme="1"/>
        <rFont val="Calibri"/>
        <family val="2"/>
        <scheme val="minor"/>
      </rPr>
      <t>2</t>
    </r>
  </si>
  <si>
    <t>1p36.1</t>
  </si>
  <si>
    <t>1p34.3</t>
  </si>
  <si>
    <t xml:space="preserve">upstream </t>
  </si>
  <si>
    <t>1p34.2</t>
  </si>
  <si>
    <t>1p22.1</t>
  </si>
  <si>
    <r>
      <t>rs11165300 (0.88)</t>
    </r>
    <r>
      <rPr>
        <vertAlign val="superscript"/>
        <sz val="10"/>
        <color theme="1"/>
        <rFont val="Calibri"/>
        <family val="2"/>
        <scheme val="minor"/>
      </rPr>
      <t>1</t>
    </r>
  </si>
  <si>
    <t>1p13.2</t>
  </si>
  <si>
    <t>*rs12134493</t>
  </si>
  <si>
    <r>
      <t>rs2078371 (1.00)</t>
    </r>
    <r>
      <rPr>
        <vertAlign val="superscript"/>
        <sz val="10"/>
        <rFont val="Calibri"/>
        <family val="2"/>
        <scheme val="minor"/>
      </rPr>
      <t>1</t>
    </r>
    <r>
      <rPr>
        <sz val="10"/>
        <rFont val="Calibri"/>
        <family val="2"/>
        <scheme val="minor"/>
      </rPr>
      <t>, rs12134493</t>
    </r>
    <r>
      <rPr>
        <vertAlign val="superscript"/>
        <sz val="10"/>
        <rFont val="Calibri"/>
        <family val="2"/>
        <scheme val="minor"/>
      </rPr>
      <t>2</t>
    </r>
  </si>
  <si>
    <t>"</t>
  </si>
  <si>
    <t>*rs6330</t>
  </si>
  <si>
    <t>1q21.1</t>
  </si>
  <si>
    <t>ADAMSTL4</t>
  </si>
  <si>
    <r>
      <t>rs6693567</t>
    </r>
    <r>
      <rPr>
        <vertAlign val="superscript"/>
        <sz val="10"/>
        <color theme="1"/>
        <rFont val="Calibri"/>
        <family val="2"/>
        <scheme val="minor"/>
      </rPr>
      <t>1,2</t>
    </r>
  </si>
  <si>
    <r>
      <t>rs2274319 (1.00)</t>
    </r>
    <r>
      <rPr>
        <vertAlign val="superscript"/>
        <sz val="10"/>
        <color theme="1"/>
        <rFont val="Calibri"/>
        <family val="2"/>
        <scheme val="minor"/>
      </rPr>
      <t>1</t>
    </r>
    <r>
      <rPr>
        <sz val="10"/>
        <color theme="1"/>
        <rFont val="Calibri"/>
        <family val="2"/>
        <scheme val="minor"/>
      </rPr>
      <t>, rs3790455 (1.00)</t>
    </r>
    <r>
      <rPr>
        <vertAlign val="superscript"/>
        <sz val="10"/>
        <color theme="1"/>
        <rFont val="Calibri"/>
        <family val="2"/>
        <scheme val="minor"/>
      </rPr>
      <t>2</t>
    </r>
  </si>
  <si>
    <t>2q33.2</t>
  </si>
  <si>
    <r>
      <t>rs149163995 (0.99)</t>
    </r>
    <r>
      <rPr>
        <vertAlign val="superscript"/>
        <sz val="10"/>
        <color theme="1"/>
        <rFont val="Calibri"/>
        <family val="2"/>
        <scheme val="minor"/>
      </rPr>
      <t>2</t>
    </r>
  </si>
  <si>
    <r>
      <t>rs10166942 (1.00)</t>
    </r>
    <r>
      <rPr>
        <vertAlign val="superscript"/>
        <sz val="10"/>
        <color theme="1"/>
        <rFont val="Calibri"/>
        <family val="2"/>
        <scheme val="minor"/>
      </rPr>
      <t>1</t>
    </r>
  </si>
  <si>
    <t>3p24.1</t>
  </si>
  <si>
    <t>TGFBR2</t>
  </si>
  <si>
    <r>
      <t>rs7371912 (0.91)</t>
    </r>
    <r>
      <rPr>
        <vertAlign val="superscript"/>
        <sz val="10"/>
        <color theme="1"/>
        <rFont val="Calibri"/>
        <family val="2"/>
        <scheme val="minor"/>
      </rPr>
      <t>1</t>
    </r>
    <r>
      <rPr>
        <sz val="10"/>
        <color theme="1"/>
        <rFont val="Calibri"/>
        <family val="2"/>
        <scheme val="minor"/>
      </rPr>
      <t>, rs7640543 (0.97)</t>
    </r>
    <r>
      <rPr>
        <vertAlign val="superscript"/>
        <sz val="10"/>
        <color theme="1"/>
        <rFont val="Calibri"/>
        <family val="2"/>
        <scheme val="minor"/>
      </rPr>
      <t>2</t>
    </r>
  </si>
  <si>
    <t>3p22.2</t>
  </si>
  <si>
    <t>3q25.2</t>
  </si>
  <si>
    <t>GPR149</t>
  </si>
  <si>
    <r>
      <t>rs13078967</t>
    </r>
    <r>
      <rPr>
        <vertAlign val="superscript"/>
        <sz val="10"/>
        <color theme="1"/>
        <rFont val="Calibri"/>
        <family val="2"/>
        <scheme val="minor"/>
      </rPr>
      <t>1,2</t>
    </r>
  </si>
  <si>
    <t>4p15.1</t>
  </si>
  <si>
    <t>ARAP2</t>
  </si>
  <si>
    <r>
      <t>rs73805934 (0.92)</t>
    </r>
    <r>
      <rPr>
        <vertAlign val="superscript"/>
        <sz val="10"/>
        <color theme="1"/>
        <rFont val="Calibri"/>
        <family val="2"/>
        <scheme val="minor"/>
      </rPr>
      <t>1</t>
    </r>
  </si>
  <si>
    <r>
      <t>rs11153082 (0.99)</t>
    </r>
    <r>
      <rPr>
        <vertAlign val="superscript"/>
        <sz val="10"/>
        <color theme="1"/>
        <rFont val="Calibri"/>
        <family val="2"/>
        <scheme val="minor"/>
      </rPr>
      <t>1</t>
    </r>
    <r>
      <rPr>
        <sz val="10"/>
        <color theme="1"/>
        <rFont val="Calibri"/>
        <family val="2"/>
        <scheme val="minor"/>
      </rPr>
      <t>, rs11759769 (0.55)</t>
    </r>
    <r>
      <rPr>
        <vertAlign val="superscript"/>
        <sz val="10"/>
        <color theme="1"/>
        <rFont val="Calibri"/>
        <family val="2"/>
        <scheme val="minor"/>
      </rPr>
      <t>2</t>
    </r>
  </si>
  <si>
    <t>6q22.31</t>
  </si>
  <si>
    <t>GJA1</t>
  </si>
  <si>
    <r>
      <t>rs28455731 (0.73)</t>
    </r>
    <r>
      <rPr>
        <vertAlign val="superscript"/>
        <sz val="10"/>
        <color theme="1"/>
        <rFont val="Calibri"/>
        <family val="2"/>
        <scheme val="minor"/>
      </rPr>
      <t>1,2</t>
    </r>
  </si>
  <si>
    <t>6q25.1</t>
  </si>
  <si>
    <r>
      <t>rs9383843 (0.87)</t>
    </r>
    <r>
      <rPr>
        <vertAlign val="superscript"/>
        <sz val="10"/>
        <color theme="1"/>
        <rFont val="Calibri"/>
        <family val="2"/>
        <scheme val="minor"/>
      </rPr>
      <t>1</t>
    </r>
  </si>
  <si>
    <t>7p14.1</t>
  </si>
  <si>
    <r>
      <t>rs10234636 (0.91)</t>
    </r>
    <r>
      <rPr>
        <vertAlign val="superscript"/>
        <sz val="10"/>
        <color theme="1"/>
        <rFont val="Calibri"/>
        <family val="2"/>
        <scheme val="minor"/>
      </rPr>
      <t>1</t>
    </r>
    <r>
      <rPr>
        <sz val="10"/>
        <color theme="1"/>
        <rFont val="Calibri"/>
        <family val="2"/>
        <scheme val="minor"/>
      </rPr>
      <t>, rs4379368 (0.91)</t>
    </r>
    <r>
      <rPr>
        <vertAlign val="superscript"/>
        <sz val="10"/>
        <color theme="1"/>
        <rFont val="Calibri"/>
        <family val="2"/>
        <scheme val="minor"/>
      </rPr>
      <t>2</t>
    </r>
  </si>
  <si>
    <t>9q33.1</t>
  </si>
  <si>
    <r>
      <t>rs3891689 (0.91)</t>
    </r>
    <r>
      <rPr>
        <vertAlign val="superscript"/>
        <sz val="10"/>
        <color theme="1"/>
        <rFont val="Calibri"/>
        <family val="2"/>
        <scheme val="minor"/>
      </rPr>
      <t>1</t>
    </r>
    <r>
      <rPr>
        <sz val="10"/>
        <color theme="1"/>
        <rFont val="Calibri"/>
        <family val="2"/>
        <scheme val="minor"/>
      </rPr>
      <t>, rs6478241 (0.57)</t>
    </r>
    <r>
      <rPr>
        <vertAlign val="superscript"/>
        <sz val="10"/>
        <color theme="1"/>
        <rFont val="Calibri"/>
        <family val="2"/>
        <scheme val="minor"/>
      </rPr>
      <t>2</t>
    </r>
  </si>
  <si>
    <t>10q23.33</t>
  </si>
  <si>
    <r>
      <t>rs2274224</t>
    </r>
    <r>
      <rPr>
        <vertAlign val="superscript"/>
        <sz val="10"/>
        <color theme="1"/>
        <rFont val="Calibri"/>
        <family val="2"/>
        <scheme val="minor"/>
      </rPr>
      <t>1</t>
    </r>
    <r>
      <rPr>
        <sz val="10"/>
        <color theme="1"/>
        <rFont val="Calibri"/>
        <family val="2"/>
        <scheme val="minor"/>
      </rPr>
      <t>, rs11187838 (1.00)</t>
    </r>
    <r>
      <rPr>
        <vertAlign val="superscript"/>
        <sz val="10"/>
        <color theme="1"/>
        <rFont val="Calibri"/>
        <family val="2"/>
        <scheme val="minor"/>
      </rPr>
      <t>2</t>
    </r>
  </si>
  <si>
    <t>11p15.4</t>
  </si>
  <si>
    <r>
      <t>rs4910165 (1.00)</t>
    </r>
    <r>
      <rPr>
        <vertAlign val="superscript"/>
        <sz val="10"/>
        <color theme="1"/>
        <rFont val="Calibri"/>
        <family val="2"/>
        <scheme val="minor"/>
      </rPr>
      <t>1,2</t>
    </r>
  </si>
  <si>
    <r>
      <t>rs2160875 (1.00)</t>
    </r>
    <r>
      <rPr>
        <vertAlign val="superscript"/>
        <sz val="10"/>
        <color theme="1"/>
        <rFont val="Calibri"/>
        <family val="2"/>
        <scheme val="minor"/>
      </rPr>
      <t>1</t>
    </r>
    <r>
      <rPr>
        <sz val="10"/>
        <color theme="1"/>
        <rFont val="Calibri"/>
        <family val="2"/>
        <scheme val="minor"/>
      </rPr>
      <t>, rs140668749 (1.00)</t>
    </r>
    <r>
      <rPr>
        <vertAlign val="superscript"/>
        <sz val="10"/>
        <color theme="1"/>
        <rFont val="Calibri"/>
        <family val="2"/>
        <scheme val="minor"/>
      </rPr>
      <t>2</t>
    </r>
  </si>
  <si>
    <r>
      <t>rs11172113</t>
    </r>
    <r>
      <rPr>
        <vertAlign val="superscript"/>
        <sz val="10"/>
        <color theme="1"/>
        <rFont val="Calibri"/>
        <family val="2"/>
        <scheme val="minor"/>
      </rPr>
      <t>1,2</t>
    </r>
  </si>
  <si>
    <t>16q23.1</t>
  </si>
  <si>
    <t xml:space="preserve">downstream </t>
  </si>
  <si>
    <r>
      <t>rs8046696 (0.98)</t>
    </r>
    <r>
      <rPr>
        <vertAlign val="superscript"/>
        <sz val="10"/>
        <color theme="1"/>
        <rFont val="Calibri"/>
        <family val="2"/>
        <scheme val="minor"/>
      </rPr>
      <t>1</t>
    </r>
    <r>
      <rPr>
        <sz val="10"/>
        <color theme="1"/>
        <rFont val="Calibri"/>
        <family val="2"/>
        <scheme val="minor"/>
      </rPr>
      <t>, rs77505915 (0.91)</t>
    </r>
    <r>
      <rPr>
        <vertAlign val="superscript"/>
        <sz val="10"/>
        <color theme="1"/>
        <rFont val="Calibri"/>
        <family val="2"/>
        <scheme val="minor"/>
      </rPr>
      <t>2</t>
    </r>
  </si>
  <si>
    <t>18q21.31</t>
  </si>
  <si>
    <r>
      <t>rs8087942 (0.45)</t>
    </r>
    <r>
      <rPr>
        <vertAlign val="superscript"/>
        <sz val="10"/>
        <color theme="1"/>
        <rFont val="Calibri"/>
        <family val="2"/>
        <scheme val="minor"/>
      </rPr>
      <t>1</t>
    </r>
  </si>
  <si>
    <t>20p11.23</t>
  </si>
  <si>
    <r>
      <t>rs4814864(1.00)</t>
    </r>
    <r>
      <rPr>
        <vertAlign val="superscript"/>
        <sz val="10"/>
        <color theme="1"/>
        <rFont val="Calibri"/>
        <family val="2"/>
        <scheme val="minor"/>
      </rPr>
      <t>1</t>
    </r>
  </si>
  <si>
    <t>21q22.11</t>
  </si>
  <si>
    <r>
      <t>rs28451064</t>
    </r>
    <r>
      <rPr>
        <vertAlign val="superscript"/>
        <sz val="10"/>
        <color theme="1"/>
        <rFont val="Calibri"/>
        <family val="2"/>
        <scheme val="minor"/>
      </rPr>
      <t>1</t>
    </r>
  </si>
  <si>
    <t>22q12.2</t>
  </si>
  <si>
    <t>1. Reported in Hautakangas et al. (2022), doi: 10.1038/s41588-021-00990-0</t>
  </si>
  <si>
    <t>2. Reported in Gormley et al. (2016), doi: 10.1038/ng.3598</t>
  </si>
  <si>
    <t>MA</t>
  </si>
  <si>
    <t>VD</t>
  </si>
  <si>
    <t>MIG</t>
  </si>
  <si>
    <r>
      <t>(N</t>
    </r>
    <r>
      <rPr>
        <vertAlign val="subscript"/>
        <sz val="10"/>
        <rFont val="Calibri"/>
        <family val="2"/>
        <scheme val="minor"/>
      </rPr>
      <t>case</t>
    </r>
    <r>
      <rPr>
        <sz val="10"/>
        <rFont val="Calibri"/>
        <family val="2"/>
        <scheme val="minor"/>
      </rPr>
      <t xml:space="preserve"> = 24,604, N</t>
    </r>
    <r>
      <rPr>
        <vertAlign val="subscript"/>
        <sz val="10"/>
        <rFont val="Calibri"/>
        <family val="2"/>
        <scheme val="minor"/>
      </rPr>
      <t xml:space="preserve">ctrl </t>
    </r>
    <r>
      <rPr>
        <sz val="10"/>
        <rFont val="Calibri"/>
        <family val="2"/>
        <scheme val="minor"/>
      </rPr>
      <t>= 319,066)</t>
    </r>
  </si>
  <si>
    <r>
      <t xml:space="preserve"> (N</t>
    </r>
    <r>
      <rPr>
        <vertAlign val="subscript"/>
        <sz val="10"/>
        <rFont val="Calibri"/>
        <family val="2"/>
        <scheme val="minor"/>
      </rPr>
      <t>case</t>
    </r>
    <r>
      <rPr>
        <sz val="10"/>
        <rFont val="Calibri"/>
        <family val="2"/>
        <scheme val="minor"/>
      </rPr>
      <t xml:space="preserve"> = 22,082 N</t>
    </r>
    <r>
      <rPr>
        <vertAlign val="subscript"/>
        <sz val="10"/>
        <rFont val="Calibri"/>
        <family val="2"/>
        <scheme val="minor"/>
      </rPr>
      <t>ctrl</t>
    </r>
    <r>
      <rPr>
        <sz val="10"/>
        <rFont val="Calibri"/>
        <family val="2"/>
        <scheme val="minor"/>
      </rPr>
      <t xml:space="preserve"> = 408,965)</t>
    </r>
  </si>
  <si>
    <r>
      <t>(N</t>
    </r>
    <r>
      <rPr>
        <vertAlign val="subscript"/>
        <sz val="10"/>
        <rFont val="Calibri"/>
        <family val="2"/>
        <scheme val="minor"/>
      </rPr>
      <t xml:space="preserve">case </t>
    </r>
    <r>
      <rPr>
        <sz val="10"/>
        <rFont val="Calibri"/>
        <family val="2"/>
        <scheme val="minor"/>
      </rPr>
      <t>= 14,371, N</t>
    </r>
    <r>
      <rPr>
        <vertAlign val="subscript"/>
        <sz val="10"/>
        <rFont val="Calibri"/>
        <family val="2"/>
        <scheme val="minor"/>
      </rPr>
      <t xml:space="preserve">ctrl </t>
    </r>
    <r>
      <rPr>
        <sz val="10"/>
        <rFont val="Calibri"/>
        <family val="2"/>
        <scheme val="minor"/>
      </rPr>
      <t>= 266,473)</t>
    </r>
  </si>
  <si>
    <r>
      <t>(N</t>
    </r>
    <r>
      <rPr>
        <vertAlign val="subscript"/>
        <sz val="10"/>
        <rFont val="Calibri"/>
        <family val="2"/>
        <scheme val="minor"/>
      </rPr>
      <t xml:space="preserve">case </t>
    </r>
    <r>
      <rPr>
        <sz val="10"/>
        <rFont val="Calibri"/>
        <family val="2"/>
        <scheme val="minor"/>
      </rPr>
      <t>= 10,536, N</t>
    </r>
    <r>
      <rPr>
        <vertAlign val="subscript"/>
        <sz val="10"/>
        <rFont val="Calibri"/>
        <family val="2"/>
        <scheme val="minor"/>
      </rPr>
      <t xml:space="preserve">ctrl </t>
    </r>
    <r>
      <rPr>
        <sz val="10"/>
        <rFont val="Calibri"/>
        <family val="2"/>
        <scheme val="minor"/>
      </rPr>
      <t>= 208,845)</t>
    </r>
  </si>
  <si>
    <r>
      <t>(N</t>
    </r>
    <r>
      <rPr>
        <vertAlign val="subscript"/>
        <sz val="10"/>
        <rFont val="Calibri"/>
        <family val="2"/>
        <scheme val="minor"/>
      </rPr>
      <t xml:space="preserve">case </t>
    </r>
    <r>
      <rPr>
        <sz val="10"/>
        <rFont val="Calibri"/>
        <family val="2"/>
        <scheme val="minor"/>
      </rPr>
      <t>= 475, N</t>
    </r>
    <r>
      <rPr>
        <vertAlign val="subscript"/>
        <sz val="10"/>
        <rFont val="Calibri"/>
        <family val="2"/>
        <scheme val="minor"/>
      </rPr>
      <t xml:space="preserve">ctrl </t>
    </r>
    <r>
      <rPr>
        <sz val="10"/>
        <rFont val="Calibri"/>
        <family val="2"/>
        <scheme val="minor"/>
      </rPr>
      <t>= 5674)</t>
    </r>
  </si>
  <si>
    <r>
      <t>(N</t>
    </r>
    <r>
      <rPr>
        <vertAlign val="subscript"/>
        <sz val="10"/>
        <rFont val="Calibri"/>
        <family val="2"/>
        <scheme val="minor"/>
      </rPr>
      <t>case</t>
    </r>
    <r>
      <rPr>
        <sz val="10"/>
        <rFont val="Calibri"/>
        <family val="2"/>
        <scheme val="minor"/>
      </rPr>
      <t xml:space="preserve"> = 79,495, N</t>
    </r>
    <r>
      <rPr>
        <vertAlign val="subscript"/>
        <sz val="10"/>
        <rFont val="Calibri"/>
        <family val="2"/>
        <scheme val="minor"/>
      </rPr>
      <t>ctrl</t>
    </r>
    <r>
      <rPr>
        <sz val="10"/>
        <rFont val="Calibri"/>
        <family val="2"/>
        <scheme val="minor"/>
      </rPr>
      <t xml:space="preserve"> = 1,259,808)</t>
    </r>
  </si>
  <si>
    <t>Combined - Migraine meta-analysis</t>
  </si>
  <si>
    <r>
      <t>(N</t>
    </r>
    <r>
      <rPr>
        <vertAlign val="subscript"/>
        <sz val="10"/>
        <rFont val="Calibri"/>
        <family val="2"/>
        <scheme val="minor"/>
      </rPr>
      <t>case</t>
    </r>
    <r>
      <rPr>
        <sz val="10"/>
        <rFont val="Calibri"/>
        <family val="2"/>
        <scheme val="minor"/>
      </rPr>
      <t xml:space="preserve"> = 4,640 N</t>
    </r>
    <r>
      <rPr>
        <vertAlign val="subscript"/>
        <sz val="10"/>
        <rFont val="Calibri"/>
        <family val="2"/>
        <scheme val="minor"/>
      </rPr>
      <t xml:space="preserve">ctrl </t>
    </r>
    <r>
      <rPr>
        <sz val="10"/>
        <rFont val="Calibri"/>
        <family val="2"/>
        <scheme val="minor"/>
      </rPr>
      <t>= 307,222)</t>
    </r>
  </si>
  <si>
    <r>
      <t xml:space="preserve"> (N</t>
    </r>
    <r>
      <rPr>
        <vertAlign val="subscript"/>
        <sz val="10"/>
        <rFont val="Calibri"/>
        <family val="2"/>
        <scheme val="minor"/>
      </rPr>
      <t>case</t>
    </r>
    <r>
      <rPr>
        <sz val="10"/>
        <rFont val="Calibri"/>
        <family val="2"/>
        <scheme val="minor"/>
      </rPr>
      <t xml:space="preserve"> = 1,809 N</t>
    </r>
    <r>
      <rPr>
        <vertAlign val="subscript"/>
        <sz val="10"/>
        <rFont val="Calibri"/>
        <family val="2"/>
        <scheme val="minor"/>
      </rPr>
      <t>ctrl</t>
    </r>
    <r>
      <rPr>
        <sz val="10"/>
        <rFont val="Calibri"/>
        <family val="2"/>
        <scheme val="minor"/>
      </rPr>
      <t xml:space="preserve"> = 429,129)</t>
    </r>
  </si>
  <si>
    <r>
      <t>(N</t>
    </r>
    <r>
      <rPr>
        <vertAlign val="subscript"/>
        <sz val="10"/>
        <rFont val="Calibri"/>
        <family val="2"/>
        <scheme val="minor"/>
      </rPr>
      <t xml:space="preserve">case </t>
    </r>
    <r>
      <rPr>
        <sz val="10"/>
        <rFont val="Calibri"/>
        <family val="2"/>
        <scheme val="minor"/>
      </rPr>
      <t>= 4,396, N</t>
    </r>
    <r>
      <rPr>
        <vertAlign val="subscript"/>
        <sz val="10"/>
        <rFont val="Calibri"/>
        <family val="2"/>
        <scheme val="minor"/>
      </rPr>
      <t xml:space="preserve">ctrl </t>
    </r>
    <r>
      <rPr>
        <sz val="10"/>
        <rFont val="Calibri"/>
        <family val="2"/>
        <scheme val="minor"/>
      </rPr>
      <t>= 334,523)</t>
    </r>
  </si>
  <si>
    <r>
      <t>(N</t>
    </r>
    <r>
      <rPr>
        <vertAlign val="subscript"/>
        <sz val="10"/>
        <rFont val="Calibri"/>
        <family val="2"/>
        <scheme val="minor"/>
      </rPr>
      <t xml:space="preserve">case </t>
    </r>
    <r>
      <rPr>
        <sz val="10"/>
        <rFont val="Calibri"/>
        <family val="2"/>
        <scheme val="minor"/>
      </rPr>
      <t>= 1,392, N</t>
    </r>
    <r>
      <rPr>
        <vertAlign val="subscript"/>
        <sz val="10"/>
        <rFont val="Calibri"/>
        <family val="2"/>
        <scheme val="minor"/>
      </rPr>
      <t xml:space="preserve">ctrl </t>
    </r>
    <r>
      <rPr>
        <sz val="10"/>
        <rFont val="Calibri"/>
        <family val="2"/>
        <scheme val="minor"/>
      </rPr>
      <t>= 56,798)</t>
    </r>
  </si>
  <si>
    <r>
      <t>(N</t>
    </r>
    <r>
      <rPr>
        <vertAlign val="subscript"/>
        <sz val="10"/>
        <rFont val="Calibri"/>
        <family val="2"/>
        <scheme val="minor"/>
      </rPr>
      <t xml:space="preserve">case </t>
    </r>
    <r>
      <rPr>
        <sz val="10"/>
        <rFont val="Calibri"/>
        <family val="2"/>
        <scheme val="minor"/>
      </rPr>
      <t>= 4,366, N</t>
    </r>
    <r>
      <rPr>
        <vertAlign val="subscript"/>
        <sz val="10"/>
        <rFont val="Calibri"/>
        <family val="2"/>
        <scheme val="minor"/>
      </rPr>
      <t xml:space="preserve">ctrl </t>
    </r>
    <r>
      <rPr>
        <sz val="10"/>
        <rFont val="Calibri"/>
        <family val="2"/>
        <scheme val="minor"/>
      </rPr>
      <t>= 208,845)</t>
    </r>
  </si>
  <si>
    <r>
      <t>(N</t>
    </r>
    <r>
      <rPr>
        <vertAlign val="subscript"/>
        <sz val="10"/>
        <rFont val="Calibri"/>
        <family val="2"/>
        <scheme val="minor"/>
      </rPr>
      <t>case</t>
    </r>
    <r>
      <rPr>
        <sz val="10"/>
        <rFont val="Calibri"/>
        <family val="2"/>
        <scheme val="minor"/>
      </rPr>
      <t xml:space="preserve"> = 2,471 N</t>
    </r>
    <r>
      <rPr>
        <vertAlign val="subscript"/>
        <sz val="10"/>
        <rFont val="Calibri"/>
        <family val="2"/>
        <scheme val="minor"/>
      </rPr>
      <t xml:space="preserve">ctrl </t>
    </r>
    <r>
      <rPr>
        <sz val="10"/>
        <rFont val="Calibri"/>
        <family val="2"/>
        <scheme val="minor"/>
      </rPr>
      <t>= 867)</t>
    </r>
  </si>
  <si>
    <r>
      <t xml:space="preserve"> (N</t>
    </r>
    <r>
      <rPr>
        <vertAlign val="subscript"/>
        <sz val="10"/>
        <rFont val="Calibri"/>
        <family val="2"/>
        <scheme val="minor"/>
      </rPr>
      <t>case</t>
    </r>
    <r>
      <rPr>
        <sz val="10"/>
        <rFont val="Calibri"/>
        <family val="2"/>
        <scheme val="minor"/>
      </rPr>
      <t xml:space="preserve"> = 19,038 N</t>
    </r>
    <r>
      <rPr>
        <vertAlign val="subscript"/>
        <sz val="10"/>
        <rFont val="Calibri"/>
        <family val="2"/>
        <scheme val="minor"/>
      </rPr>
      <t>ctrl</t>
    </r>
    <r>
      <rPr>
        <sz val="10"/>
        <rFont val="Calibri"/>
        <family val="2"/>
        <scheme val="minor"/>
      </rPr>
      <t xml:space="preserve"> = 29,271)</t>
    </r>
  </si>
  <si>
    <t>Combined - VD meta-analysis</t>
  </si>
  <si>
    <t>Combined - MO meta-analysis</t>
  </si>
  <si>
    <t>Combined - MA meta-analysis</t>
  </si>
  <si>
    <r>
      <t>(N</t>
    </r>
    <r>
      <rPr>
        <vertAlign val="subscript"/>
        <sz val="10"/>
        <rFont val="Calibri"/>
        <family val="2"/>
        <scheme val="minor"/>
      </rPr>
      <t>case</t>
    </r>
    <r>
      <rPr>
        <sz val="10"/>
        <rFont val="Calibri"/>
        <family val="2"/>
        <scheme val="minor"/>
      </rPr>
      <t xml:space="preserve"> = 79,495 N</t>
    </r>
    <r>
      <rPr>
        <vertAlign val="subscript"/>
        <sz val="10"/>
        <rFont val="Calibri"/>
        <family val="2"/>
        <scheme val="minor"/>
      </rPr>
      <t xml:space="preserve">ctrl </t>
    </r>
    <r>
      <rPr>
        <sz val="10"/>
        <rFont val="Calibri"/>
        <family val="2"/>
        <scheme val="minor"/>
      </rPr>
      <t>= 1,259,808)</t>
    </r>
  </si>
  <si>
    <r>
      <t>(N</t>
    </r>
    <r>
      <rPr>
        <vertAlign val="subscript"/>
        <sz val="10"/>
        <rFont val="Calibri"/>
        <family val="2"/>
        <scheme val="minor"/>
      </rPr>
      <t>case</t>
    </r>
    <r>
      <rPr>
        <sz val="10"/>
        <rFont val="Calibri"/>
        <family val="2"/>
        <scheme val="minor"/>
      </rPr>
      <t xml:space="preserve"> = 30,297 N</t>
    </r>
    <r>
      <rPr>
        <vertAlign val="subscript"/>
        <sz val="10"/>
        <rFont val="Calibri"/>
        <family val="2"/>
        <scheme val="minor"/>
      </rPr>
      <t xml:space="preserve">ctrl </t>
    </r>
    <r>
      <rPr>
        <sz val="10"/>
        <rFont val="Calibri"/>
        <family val="2"/>
        <scheme val="minor"/>
      </rPr>
      <t>= 86,134)</t>
    </r>
  </si>
  <si>
    <t>Visual disturbances (VD)</t>
  </si>
  <si>
    <r>
      <t>(N</t>
    </r>
    <r>
      <rPr>
        <vertAlign val="subscript"/>
        <sz val="10"/>
        <rFont val="Calibri"/>
        <family val="2"/>
        <scheme val="minor"/>
      </rPr>
      <t>case</t>
    </r>
    <r>
      <rPr>
        <sz val="10"/>
        <rFont val="Calibri"/>
        <family val="2"/>
        <scheme val="minor"/>
      </rPr>
      <t xml:space="preserve"> = 16,603 N</t>
    </r>
    <r>
      <rPr>
        <vertAlign val="subscript"/>
        <sz val="10"/>
        <rFont val="Calibri"/>
        <family val="2"/>
        <scheme val="minor"/>
      </rPr>
      <t xml:space="preserve">ctrl </t>
    </r>
    <r>
      <rPr>
        <sz val="10"/>
        <rFont val="Calibri"/>
        <family val="2"/>
        <scheme val="minor"/>
      </rPr>
      <t>= 1,336,517)</t>
    </r>
  </si>
  <si>
    <r>
      <t>(N</t>
    </r>
    <r>
      <rPr>
        <vertAlign val="subscript"/>
        <sz val="10"/>
        <rFont val="Calibri"/>
        <family val="2"/>
        <scheme val="minor"/>
      </rPr>
      <t>case</t>
    </r>
    <r>
      <rPr>
        <sz val="10"/>
        <rFont val="Calibri"/>
        <family val="2"/>
        <scheme val="minor"/>
      </rPr>
      <t xml:space="preserve"> = 11,718 N</t>
    </r>
    <r>
      <rPr>
        <vertAlign val="subscript"/>
        <sz val="10"/>
        <rFont val="Calibri"/>
        <family val="2"/>
        <scheme val="minor"/>
      </rPr>
      <t xml:space="preserve">ctrl </t>
    </r>
    <r>
      <rPr>
        <sz val="10"/>
        <rFont val="Calibri"/>
        <family val="2"/>
        <scheme val="minor"/>
      </rPr>
      <t>= 1,330,747)</t>
    </r>
  </si>
  <si>
    <t>strand
prot</t>
  </si>
  <si>
    <t>mLog10pval</t>
  </si>
  <si>
    <t>Count
Proteins
per
Locus</t>
  </si>
  <si>
    <t>Rank
Loci
per
Protein</t>
  </si>
  <si>
    <t>Count
Loci
per
Protein</t>
  </si>
  <si>
    <t>rs2152315</t>
  </si>
  <si>
    <t>ZMYND12,PPCS,RIMKLA,CCDC30,FOXJ3,PPIH</t>
  </si>
  <si>
    <t>PCMT1,LRP11,NUP43,RAET1E-AS1,RAET1E,LATS1</t>
  </si>
  <si>
    <t>intergenic_variant</t>
  </si>
  <si>
    <t>intron_variant</t>
  </si>
  <si>
    <t>rs3790455</t>
  </si>
  <si>
    <t>downstream_gene_variant</t>
  </si>
  <si>
    <t>upstream_gene_variant</t>
  </si>
  <si>
    <t>3_prime_UTR_variant</t>
  </si>
  <si>
    <t>MTMR3</t>
  </si>
  <si>
    <t>regulatory_region_variant</t>
  </si>
  <si>
    <t>rs5752973</t>
  </si>
  <si>
    <t>chr1:42441912:SG</t>
  </si>
  <si>
    <t>chr6:149802180:IG.0</t>
  </si>
  <si>
    <t>Log10
pval
gc
cor
unadj</t>
  </si>
  <si>
    <t>Effect
Amin
unadj</t>
  </si>
  <si>
    <t>strand</t>
  </si>
  <si>
    <t>rs10908504</t>
  </si>
  <si>
    <t>chr22:30195180:SG</t>
  </si>
  <si>
    <t>HORMAD2,LIF,OSM,CASTOR1,TBC1D10A,HORMAD2-AS1</t>
  </si>
  <si>
    <t>chr6:149762580:IG.0:0</t>
  </si>
  <si>
    <t>GATATAT</t>
  </si>
  <si>
    <t>PCMT1,NUP43,LRP11,LATS1,RAET1E-AS1,RAET1E</t>
  </si>
  <si>
    <t>GWASCAT
PUBMEDID</t>
  </si>
  <si>
    <t>GWASCAT
DISEASE
TRAIT</t>
  </si>
  <si>
    <t>GWASCAT
REPORTED
GENES</t>
  </si>
  <si>
    <t>GWASCAT
SNPS</t>
  </si>
  <si>
    <t>GWASCAT
MAPPED
TRAIT</t>
  </si>
  <si>
    <t>[1.10-1.13]</t>
  </si>
  <si>
    <t>migraine disorder</t>
  </si>
  <si>
    <t>rs2075968</t>
  </si>
  <si>
    <t>[1.083-1.122]</t>
  </si>
  <si>
    <t>Headache</t>
  </si>
  <si>
    <t>rs56304645</t>
  </si>
  <si>
    <t>[0.0071-0.0133] unit increase</t>
  </si>
  <si>
    <t>Motion sickness</t>
  </si>
  <si>
    <t>rs61759167</t>
  </si>
  <si>
    <t>[0.034-0.059] unit increase</t>
  </si>
  <si>
    <t>motion sickness</t>
  </si>
  <si>
    <t>Medication use (antimigraine preparations)</t>
  </si>
  <si>
    <t>[0.11-0.2] unit increase</t>
  </si>
  <si>
    <t>Antimigraine preparation use measurement</t>
  </si>
  <si>
    <t>rs61759178</t>
  </si>
  <si>
    <t>[0.1-0.2] unit increase</t>
  </si>
  <si>
    <t>Self-reported math ability</t>
  </si>
  <si>
    <t>Intergenic</t>
  </si>
  <si>
    <t>rs12030690</t>
  </si>
  <si>
    <t>[0.0093-0.0179] unit increase</t>
  </si>
  <si>
    <t>mathematical ability</t>
  </si>
  <si>
    <t>Self-reported math ability (MTAG)</t>
  </si>
  <si>
    <t>(MTAG)</t>
  </si>
  <si>
    <t>[0.0097-0.0175] unit decrease</t>
  </si>
  <si>
    <t>Aortic root size</t>
  </si>
  <si>
    <t>rs6702619</t>
  </si>
  <si>
    <t>[0.015-0.027] cm increase</t>
  </si>
  <si>
    <t>aortic root size</t>
  </si>
  <si>
    <t>Calcific aortic valve stenosis</t>
  </si>
  <si>
    <t>[1.20-1.36]</t>
  </si>
  <si>
    <t>aortic stenosis, aortic valve calcification</t>
  </si>
  <si>
    <t>rs7543039</t>
  </si>
  <si>
    <t>[1.19-1.29]</t>
  </si>
  <si>
    <t>Aortic valve stenosis</t>
  </si>
  <si>
    <t>rs7543130</t>
  </si>
  <si>
    <t>[1.16-1.25]</t>
  </si>
  <si>
    <t>aortic stenosis</t>
  </si>
  <si>
    <t>Bicuspid aortic valve</t>
  </si>
  <si>
    <t>TSPAN2, NGF</t>
  </si>
  <si>
    <t>[1.09-1.13]</t>
  </si>
  <si>
    <t>NGF, TSPAN2</t>
  </si>
  <si>
    <t>[1.12-1.25]</t>
  </si>
  <si>
    <t>migraine without aura, susceptibility to, 4</t>
  </si>
  <si>
    <t>[1.10-1.18]</t>
  </si>
  <si>
    <t>[1.11-1.26]</t>
  </si>
  <si>
    <t>[1.06-1.11]</t>
  </si>
  <si>
    <t>[0.0095-0.0177] unit increase</t>
  </si>
  <si>
    <t>rs12740679</t>
  </si>
  <si>
    <t>[0.0079-0.0141] unit increase</t>
  </si>
  <si>
    <t>Spontaneous coronary artery dissection</t>
  </si>
  <si>
    <t>C1orf51</t>
  </si>
  <si>
    <t>[0.42-0.77] unit increase</t>
  </si>
  <si>
    <t>coronary artery disease</t>
  </si>
  <si>
    <t>[0.42-0.75] unit increase</t>
  </si>
  <si>
    <t>RPRD2</t>
  </si>
  <si>
    <t>rs1260387</t>
  </si>
  <si>
    <t>[0.41-0.73] unit decrease</t>
  </si>
  <si>
    <t>rs4970935</t>
  </si>
  <si>
    <t>[1.54-2.03]</t>
  </si>
  <si>
    <t>spontaneous coronary artery dissection</t>
  </si>
  <si>
    <t>ADAMTSL4, ECM1</t>
  </si>
  <si>
    <t>[1.03-1.06]</t>
  </si>
  <si>
    <t>Migraine and/or pulse pressure</t>
  </si>
  <si>
    <t>NR</t>
  </si>
  <si>
    <t>migraine disorder, pulse pressure measurement</t>
  </si>
  <si>
    <t>Cortical thickness</t>
  </si>
  <si>
    <t>cortical thickness</t>
  </si>
  <si>
    <t>Vertex-wise cortical surface area</t>
  </si>
  <si>
    <t>z score increase</t>
  </si>
  <si>
    <t>cortical surface area measurement</t>
  </si>
  <si>
    <t>Vertex-wise cortical thickness</t>
  </si>
  <si>
    <t>Platelet count</t>
  </si>
  <si>
    <t>[0.018-0.033] unit decrease</t>
  </si>
  <si>
    <t>platelet count</t>
  </si>
  <si>
    <t>Plateletcrit</t>
  </si>
  <si>
    <t>[0.022-0.037] unit decrease</t>
  </si>
  <si>
    <t>platelet crit</t>
  </si>
  <si>
    <t>[0.0069-0.0127] unit decrease</t>
  </si>
  <si>
    <t>TPE interval (resting)</t>
  </si>
  <si>
    <t>(women)</t>
  </si>
  <si>
    <t>[0.038-0.066] unit decrease</t>
  </si>
  <si>
    <t>TPE interval measurement</t>
  </si>
  <si>
    <t>(men)</t>
  </si>
  <si>
    <t>[0.058-0.09] unit decrease</t>
  </si>
  <si>
    <t>[0.051-0.071] unit decrease</t>
  </si>
  <si>
    <t>Alanine aminotransferase levels</t>
  </si>
  <si>
    <t>[0.0092-0.017] unit increase</t>
  </si>
  <si>
    <t>serum alanine aminotransferase measurement</t>
  </si>
  <si>
    <t>Serum levels of protein NOG</t>
  </si>
  <si>
    <t>[0.12-0.2] unit increase</t>
  </si>
  <si>
    <t>blood protein measurement</t>
  </si>
  <si>
    <t>MEF2D, APOA1BP</t>
  </si>
  <si>
    <t>[1.05-1.10]</t>
  </si>
  <si>
    <t>[1.06-1.09]</t>
  </si>
  <si>
    <t>[1.056-1.089]</t>
  </si>
  <si>
    <t>Body mass index</t>
  </si>
  <si>
    <t>[0.0091-0.0161] unit decrease</t>
  </si>
  <si>
    <t>body mass index</t>
  </si>
  <si>
    <t>Waist circumference adjusted for body mass index</t>
  </si>
  <si>
    <t>BMI-adjusted waist circumference</t>
  </si>
  <si>
    <t>Waist-to-hip ratio adjusted for BMI</t>
  </si>
  <si>
    <t>BMI-adjusted waist-hip ratio</t>
  </si>
  <si>
    <t>Migraine and/or diastolic blood pressure</t>
  </si>
  <si>
    <t>migraine disorder, diastolic blood pressure</t>
  </si>
  <si>
    <t>Migraine and/or systolic blood pressure</t>
  </si>
  <si>
    <t>migraine disorder, systolic blood pressure</t>
  </si>
  <si>
    <t>Migraine without aura and/or diastolic blood pressure</t>
  </si>
  <si>
    <t>migraine without aura, susceptibility to, 4, diastolic blood pressure</t>
  </si>
  <si>
    <t>Migraine without aura and/or systolic blood pressure</t>
  </si>
  <si>
    <t>migraine without aura, susceptibility to, 4, systolic blood pressure</t>
  </si>
  <si>
    <t>Mitochondrial DNA copy number</t>
  </si>
  <si>
    <t>[0.0096-0.0182] unit decrease</t>
  </si>
  <si>
    <t>mitochondrial DNA measurement</t>
  </si>
  <si>
    <t>Serum levels of protein MMP1</t>
  </si>
  <si>
    <t>rs2282286</t>
  </si>
  <si>
    <t>[0.11-0.19] unit decrease</t>
  </si>
  <si>
    <t>[1.14-1.27]</t>
  </si>
  <si>
    <t>Brain shape (segment 40)</t>
  </si>
  <si>
    <t>rs3790457</t>
  </si>
  <si>
    <t>brain measurement</t>
  </si>
  <si>
    <t>rs3790459</t>
  </si>
  <si>
    <t>[0.077-0.155] unit decrease</t>
  </si>
  <si>
    <t>[0.083-0.162] unit increase</t>
  </si>
  <si>
    <t>[0.022-0.03] SD unit decrease</t>
  </si>
  <si>
    <t>Electrocardiogram morphology (amplitude at temporal datapoints)</t>
  </si>
  <si>
    <t>(118 ms)</t>
  </si>
  <si>
    <t>[0.026-0.049] unit decrease</t>
  </si>
  <si>
    <t>electrocardiography</t>
  </si>
  <si>
    <t>(120 ms)</t>
  </si>
  <si>
    <t>[0.03-0.053] unit decrease</t>
  </si>
  <si>
    <t>(84 ms)</t>
  </si>
  <si>
    <t>[0.024-0.047] unit decrease</t>
  </si>
  <si>
    <t>(146 ms)</t>
  </si>
  <si>
    <t>[0.035-0.058] unit decrease</t>
  </si>
  <si>
    <t>(170 ms)</t>
  </si>
  <si>
    <t>[0.033-0.056] unit decrease</t>
  </si>
  <si>
    <t>(148 ms)</t>
  </si>
  <si>
    <t>[0.036-0.059] unit decrease</t>
  </si>
  <si>
    <t>(128 ms)</t>
  </si>
  <si>
    <t>[0.032-0.054] unit decrease</t>
  </si>
  <si>
    <t>Height</t>
  </si>
  <si>
    <t>rs10908505</t>
  </si>
  <si>
    <t>body height</t>
  </si>
  <si>
    <t>[0.027-0.036] unit decrease</t>
  </si>
  <si>
    <t>[0.02-0.029] unit decrease</t>
  </si>
  <si>
    <t>A body shape index</t>
  </si>
  <si>
    <t>[0.013-0.025] unit increase</t>
  </si>
  <si>
    <t>[0.015-0.026] unit increase</t>
  </si>
  <si>
    <t>Waist-hip index</t>
  </si>
  <si>
    <t>[0.012-0.023] unit increase</t>
  </si>
  <si>
    <t>[0.011-0.022] unit increase</t>
  </si>
  <si>
    <t>Systolic blood pressure</t>
  </si>
  <si>
    <t>rs7080472</t>
  </si>
  <si>
    <t>(East Asian)</t>
  </si>
  <si>
    <t>[0.23-0.48] unit decrease</t>
  </si>
  <si>
    <t>systolic blood pressure</t>
  </si>
  <si>
    <t>White blood cell count</t>
  </si>
  <si>
    <t>[0.01-0.02] unit decrease</t>
  </si>
  <si>
    <t>leukocyte count</t>
  </si>
  <si>
    <t>Lymphocyte counts</t>
  </si>
  <si>
    <t>lymphocyte count</t>
  </si>
  <si>
    <t>[0.01-0.018] SD unit decrease</t>
  </si>
  <si>
    <t>Sex hormone-binding globulin levels adjusted for BMI</t>
  </si>
  <si>
    <t>[0.0029-0.0062] unit increase</t>
  </si>
  <si>
    <t>sex hormone-binding globulin measurement</t>
  </si>
  <si>
    <t>rs10786156</t>
  </si>
  <si>
    <t>[1.04-1.06]</t>
  </si>
  <si>
    <t>Cardiovascular disease</t>
  </si>
  <si>
    <t>cardiovascular disease</t>
  </si>
  <si>
    <t>Aspartate aminotransferase levels</t>
  </si>
  <si>
    <t>[0.0091-0.0165] unit decrease</t>
  </si>
  <si>
    <t>aspartate aminotransferase measurement</t>
  </si>
  <si>
    <t>Cortical surface area</t>
  </si>
  <si>
    <t>Vertex-wise sulcal depth</t>
  </si>
  <si>
    <t>Glaucoma (primary open-angle)</t>
  </si>
  <si>
    <t>rs3891783</t>
  </si>
  <si>
    <t>[1.05-1.11]</t>
  </si>
  <si>
    <t>open-angle glaucoma</t>
  </si>
  <si>
    <t>rs57866767</t>
  </si>
  <si>
    <t>[0.24-0.37] mmHg increase</t>
  </si>
  <si>
    <t>Medication use (calcium channel blockers)</t>
  </si>
  <si>
    <t>[0.036-0.068] unit decrease</t>
  </si>
  <si>
    <t>Calcium channel blocker use measurement</t>
  </si>
  <si>
    <t>unit decrease</t>
  </si>
  <si>
    <t>[0.0077-0.0151] unit decrease</t>
  </si>
  <si>
    <t>rs11187838</t>
  </si>
  <si>
    <t>[1.032-1.063]</t>
  </si>
  <si>
    <t>Fat-free mass</t>
  </si>
  <si>
    <t>[0.1-0.19] unit increase</t>
  </si>
  <si>
    <t>lean body mass</t>
  </si>
  <si>
    <t>Appendicular lean mass</t>
  </si>
  <si>
    <t>[0.069-0.096] unit increase</t>
  </si>
  <si>
    <t>appendicular lean mass</t>
  </si>
  <si>
    <t>[0.082-0.121] unit increase</t>
  </si>
  <si>
    <t>[0.018-0.027] unit decrease</t>
  </si>
  <si>
    <t>(-18 ms)</t>
  </si>
  <si>
    <t>[0.029-0.051] unit increase</t>
  </si>
  <si>
    <t>(-4 ms)</t>
  </si>
  <si>
    <t>[0.032-0.054] unit increase</t>
  </si>
  <si>
    <t>(6 ms)</t>
  </si>
  <si>
    <t>[0.034-0.056] unit increase</t>
  </si>
  <si>
    <t>(-6 ms)</t>
  </si>
  <si>
    <t>[0.035-0.057] unit increase</t>
  </si>
  <si>
    <t>(-12 ms)</t>
  </si>
  <si>
    <t>[0.04-0.062] unit increase</t>
  </si>
  <si>
    <t>(8 ms)</t>
  </si>
  <si>
    <t>[0.033-0.055] unit increase</t>
  </si>
  <si>
    <t>(-16 ms)</t>
  </si>
  <si>
    <t>(-14 ms)</t>
  </si>
  <si>
    <t>[0.037-0.059] unit increase</t>
  </si>
  <si>
    <t>(-2 ms)</t>
  </si>
  <si>
    <t>[0.031-0.053] unit increase</t>
  </si>
  <si>
    <t>(0 ms)</t>
  </si>
  <si>
    <t>(10 ms)</t>
  </si>
  <si>
    <t>(-10 ms)</t>
  </si>
  <si>
    <t>(2 ms)</t>
  </si>
  <si>
    <t>(-8 ms)</t>
  </si>
  <si>
    <t>[0.038-0.06] unit increase</t>
  </si>
  <si>
    <t>(4 ms)</t>
  </si>
  <si>
    <t>Intracranial aneurysm</t>
  </si>
  <si>
    <t>[0.058-0.116] unit decrease</t>
  </si>
  <si>
    <t>brain aneurysm</t>
  </si>
  <si>
    <t>Calcium levels</t>
  </si>
  <si>
    <t>[0.014-0.022] unit decrease</t>
  </si>
  <si>
    <t>calcium measurement</t>
  </si>
  <si>
    <t>Mean arterial pressure</t>
  </si>
  <si>
    <t>[0.018-0.025] unit decrease</t>
  </si>
  <si>
    <t>mean arterial pressure</t>
  </si>
  <si>
    <t>[0.034-0.056] unit decrease</t>
  </si>
  <si>
    <t>Pulse pressure</t>
  </si>
  <si>
    <t>[0.011-0.018] unit decrease</t>
  </si>
  <si>
    <t>pulse pressure measurement</t>
  </si>
  <si>
    <t>Serum alkaline phosphatase levels</t>
  </si>
  <si>
    <t>[0.012-0.019] unit decrease</t>
  </si>
  <si>
    <t>alkaline phosphatase measurement</t>
  </si>
  <si>
    <t>[0.018-0.026] unit decrease</t>
  </si>
  <si>
    <t>Language functional connectivity</t>
  </si>
  <si>
    <t>unit increase (z-stat)</t>
  </si>
  <si>
    <t>functional brain measurement, language measurement</t>
  </si>
  <si>
    <t>Body fat percentage</t>
  </si>
  <si>
    <t>(male)</t>
  </si>
  <si>
    <t>[0.12-0.22] unit decrease</t>
  </si>
  <si>
    <t>body fat percentage</t>
  </si>
  <si>
    <t>[0.13-0.21] unit decrease</t>
  </si>
  <si>
    <t>Birth weight</t>
  </si>
  <si>
    <t>[0.016-0.026] unit increase</t>
  </si>
  <si>
    <t>birth weight</t>
  </si>
  <si>
    <t>Offspring birth weight</t>
  </si>
  <si>
    <t>[0.012-0.024] unit increase</t>
  </si>
  <si>
    <t>birth weight, parental genotype effect measurement</t>
  </si>
  <si>
    <t>[0.017-0.029] z score increase</t>
  </si>
  <si>
    <t>Hypertension</t>
  </si>
  <si>
    <t>NR unit increase</t>
  </si>
  <si>
    <t>hypertension</t>
  </si>
  <si>
    <t>Vertical cup-disc ratio (multi-trait analysis)</t>
  </si>
  <si>
    <t>PLCE1; PLCE1-AS1</t>
  </si>
  <si>
    <t>NR unit decrease</t>
  </si>
  <si>
    <t>cup-to-disc ratio measurement</t>
  </si>
  <si>
    <t>Monocyte count</t>
  </si>
  <si>
    <t>monocyte count</t>
  </si>
  <si>
    <t>myeloid white cell count</t>
  </si>
  <si>
    <t>Cataracts</t>
  </si>
  <si>
    <t>[1.02-1.04]</t>
  </si>
  <si>
    <t>cataract</t>
  </si>
  <si>
    <t>[0.0013-0.0022] unit decrease</t>
  </si>
  <si>
    <t>U/L increase</t>
  </si>
  <si>
    <t>% increase</t>
  </si>
  <si>
    <t>Metabolic biomarkers (multivariate analysis)</t>
  </si>
  <si>
    <t>aspartate aminotransferase measurement, serum alanine aminotransferase measurement, low density lipoprotein triglyceride measurement, body fat percentage, high density lipoprotein cholesterol measurement, sex hormone-binding globulin measurement</t>
  </si>
  <si>
    <t>[0.013-0.021] unit decrease</t>
  </si>
  <si>
    <t>Red blood cell count</t>
  </si>
  <si>
    <t>rs6484437</t>
  </si>
  <si>
    <t>erythrocyte count</t>
  </si>
  <si>
    <t>White matter microstructure (fractional anisotropy)</t>
  </si>
  <si>
    <t>(Fornix (column and body))</t>
  </si>
  <si>
    <t>white matter microstructure measurement</t>
  </si>
  <si>
    <t>rs2052692</t>
  </si>
  <si>
    <t>Migraine with aura and/or diastolic blood pressure</t>
  </si>
  <si>
    <t>migraine with aura, diastolic blood pressure</t>
  </si>
  <si>
    <t>Migraine with aura and/or systolic blood pressure</t>
  </si>
  <si>
    <t>migraine with aura, systolic blood pressure</t>
  </si>
  <si>
    <t>Brain region volumes</t>
  </si>
  <si>
    <t>(right lateral ventricle)</t>
  </si>
  <si>
    <t>brain volume measurement</t>
  </si>
  <si>
    <t>[0.017-0.025] SD unit increase</t>
  </si>
  <si>
    <t>(left lateral ventricle)</t>
  </si>
  <si>
    <t>[0.0058-0.0116] unit increase</t>
  </si>
  <si>
    <t>Hemoglobin levels</t>
  </si>
  <si>
    <t>[NR] unit decrease</t>
  </si>
  <si>
    <t>hemoglobin measurement</t>
  </si>
  <si>
    <t>Triglyceride levels</t>
  </si>
  <si>
    <t>[0.0088-0.0172] unit decrease</t>
  </si>
  <si>
    <t>triglyceride measurement</t>
  </si>
  <si>
    <t>Mean platelet volume</t>
  </si>
  <si>
    <t>[0.024-0.034] unit decrease</t>
  </si>
  <si>
    <t>mean platelet volume</t>
  </si>
  <si>
    <t>[1.02-1.1]</t>
  </si>
  <si>
    <t>MRVI1, CTR9</t>
  </si>
  <si>
    <t>[1.033-1.067]</t>
  </si>
  <si>
    <t>Respiratory diseases</t>
  </si>
  <si>
    <t>respiratory system disease</t>
  </si>
  <si>
    <t>[0.028-0.036] SD unit increase</t>
  </si>
  <si>
    <t>Haemorrhoidal disease</t>
  </si>
  <si>
    <t>[1.03-1.04]</t>
  </si>
  <si>
    <t>hemorrhoid</t>
  </si>
  <si>
    <t>Arterial stiffness index</t>
  </si>
  <si>
    <t>rs10840457</t>
  </si>
  <si>
    <t>[0.016-0.032] unit decrease</t>
  </si>
  <si>
    <t>arterial stiffness measurement</t>
  </si>
  <si>
    <t>rs1544861</t>
  </si>
  <si>
    <t>(X3rd ventricle)</t>
  </si>
  <si>
    <t>Hematocrit</t>
  </si>
  <si>
    <t>[0.014-0.024] unit increase</t>
  </si>
  <si>
    <t>hematocrit</t>
  </si>
  <si>
    <t>Hemoglobin</t>
  </si>
  <si>
    <t>[0.015-0.024] unit increase</t>
  </si>
  <si>
    <t>rs1024905</t>
  </si>
  <si>
    <t>[1.04-1.08]</t>
  </si>
  <si>
    <t>[1.08-1.16]</t>
  </si>
  <si>
    <t>rs10849061</t>
  </si>
  <si>
    <t>[0.081-0.157] unit increase</t>
  </si>
  <si>
    <t>[0.074-0.148] unit decrease</t>
  </si>
  <si>
    <t>rs11175656</t>
  </si>
  <si>
    <t>[0.013-0.02] SD unit decrease</t>
  </si>
  <si>
    <t>[1.08-1.15]</t>
  </si>
  <si>
    <t>Pulmonary function</t>
  </si>
  <si>
    <t>(FEV1/FVC)</t>
  </si>
  <si>
    <t>[0.020-0.044] unit decrease</t>
  </si>
  <si>
    <t>pulmonary function measurement, FEV/FEC ratio</t>
  </si>
  <si>
    <t>[1.10-1.23]</t>
  </si>
  <si>
    <t>[1.09-1.14]</t>
  </si>
  <si>
    <t>[1.1-1.19]</t>
  </si>
  <si>
    <t>LRP1, STAT6, SDR9C7</t>
  </si>
  <si>
    <t>[1.1-1.12]</t>
  </si>
  <si>
    <t>[1.12-1.22]</t>
  </si>
  <si>
    <t>[1.086-1.120]</t>
  </si>
  <si>
    <t>[0.017-0.023] unit decrease</t>
  </si>
  <si>
    <t>Lung function (FEV1/FVC)</t>
  </si>
  <si>
    <t>FEV/FEC ratio</t>
  </si>
  <si>
    <t>Peak expiratory flow</t>
  </si>
  <si>
    <t>[0.011-0.021] unit decrease</t>
  </si>
  <si>
    <t>peak expiratory flow</t>
  </si>
  <si>
    <t>Medication use (anilides)</t>
  </si>
  <si>
    <t>[0.04-0.066] unit decrease</t>
  </si>
  <si>
    <t>Anilide use measurement</t>
  </si>
  <si>
    <t>[0.11-0.18] unit decrease</t>
  </si>
  <si>
    <t>[0.27-0.56] unit decrease</t>
  </si>
  <si>
    <t>[1.47-1.94]</t>
  </si>
  <si>
    <t>[0.012-0.02] unit increase</t>
  </si>
  <si>
    <t>Migraine with aura and/or pulse pressure</t>
  </si>
  <si>
    <t>pulse pressure measurement, migraine with aura</t>
  </si>
  <si>
    <t>Migraine without aura and/or pulse pressure</t>
  </si>
  <si>
    <t>pulse pressure measurement, migraine without aura, susceptibility to, 4</t>
  </si>
  <si>
    <t>Aortic aneurysm</t>
  </si>
  <si>
    <t>[0.085-0.177] unit decrease</t>
  </si>
  <si>
    <t>aortic aneurysm</t>
  </si>
  <si>
    <t>[0.039-0.065] unit decrease</t>
  </si>
  <si>
    <t>[0.0069-0.0143] unit increase</t>
  </si>
  <si>
    <t>Carotid intima media thickness (mean)</t>
  </si>
  <si>
    <t>[0.026-0.05] unit decrease</t>
  </si>
  <si>
    <t>carotid artery intima media thickness</t>
  </si>
  <si>
    <t>Carotid intima media thickness (minimum)</t>
  </si>
  <si>
    <t>[0.03-0.054] unit decrease</t>
  </si>
  <si>
    <t>BCAR1, RP11-252K23.2</t>
  </si>
  <si>
    <t>rs11646044</t>
  </si>
  <si>
    <t>[0.1-0.19] unit decrease</t>
  </si>
  <si>
    <t>LOC105371345</t>
  </si>
  <si>
    <t>rs4888372</t>
  </si>
  <si>
    <t>rs10781976</t>
  </si>
  <si>
    <t>[0.0088-0.0162] unit increase</t>
  </si>
  <si>
    <t>rs1011121</t>
  </si>
  <si>
    <t>[0.0053-0.0107] unit decrease</t>
  </si>
  <si>
    <t>rs11643209</t>
  </si>
  <si>
    <t>[0.24-0.44] unit decrease</t>
  </si>
  <si>
    <t>Medication use (agents acting on the renin-angiotensin system)</t>
  </si>
  <si>
    <t>rs11646852</t>
  </si>
  <si>
    <t>[0.022-0.042] unit increase</t>
  </si>
  <si>
    <t>Agents acting on the renin-angiotensin system use measurement</t>
  </si>
  <si>
    <t>Coronary artery disease</t>
  </si>
  <si>
    <t>rs4888378</t>
  </si>
  <si>
    <t>[0.033-0.055] unit decrease</t>
  </si>
  <si>
    <t>Chronic obstructive pulmonary disease</t>
  </si>
  <si>
    <t>rs4888379</t>
  </si>
  <si>
    <t>[1.08-1.12]</t>
  </si>
  <si>
    <t>chronic obstructive pulmonary disease</t>
  </si>
  <si>
    <t>Medication use (vasodilators used in cardiac diseases)</t>
  </si>
  <si>
    <t>rs8057535</t>
  </si>
  <si>
    <t>[0.038-0.079] unit increase</t>
  </si>
  <si>
    <t>Vasodilators used in cardiac diseases use measurement</t>
  </si>
  <si>
    <t>rs3851738</t>
  </si>
  <si>
    <t>[1.03-1.07]</t>
  </si>
  <si>
    <t>Carotid intima media thickness</t>
  </si>
  <si>
    <t>rs3851740</t>
  </si>
  <si>
    <t>[0.002-0.006] unit decrease</t>
  </si>
  <si>
    <t>rs4888387</t>
  </si>
  <si>
    <t>[0.021-0.041] unit increase</t>
  </si>
  <si>
    <t>Pulmonary function (smoking interaction)</t>
  </si>
  <si>
    <t>(FEV1/FVC, Pack-years)</t>
  </si>
  <si>
    <t>pulmonary function measurement, smoking behaviour measurement, FEV/FEC ratio</t>
  </si>
  <si>
    <t>rs17696696</t>
  </si>
  <si>
    <t>[0.01-0.022] cm decrease</t>
  </si>
  <si>
    <t>rs1364077</t>
  </si>
  <si>
    <t>[0.015-0.022] SD unit increase</t>
  </si>
  <si>
    <t>rs8057203</t>
  </si>
  <si>
    <t>FEV1</t>
  </si>
  <si>
    <t>rs11858992</t>
  </si>
  <si>
    <t>[0.018-0.027] unit increase</t>
  </si>
  <si>
    <t>forced expiratory volume</t>
  </si>
  <si>
    <t>[0.033-0.043] unit increase</t>
  </si>
  <si>
    <t>[0.025-0.035] unit increase</t>
  </si>
  <si>
    <t>Chronic obstructive pulmonary disease or high blood pressure (pleiotropy)</t>
  </si>
  <si>
    <t>CFDP1, TMEM170A</t>
  </si>
  <si>
    <t>rs1549306</t>
  </si>
  <si>
    <t>blood pressure, chronic obstructive pulmonary disease</t>
  </si>
  <si>
    <t>Angina pectoris</t>
  </si>
  <si>
    <t>rs4146810</t>
  </si>
  <si>
    <t>[0.033-0.064] unit increase</t>
  </si>
  <si>
    <t>angina pectoris</t>
  </si>
  <si>
    <t>Carotid intima media thickness (maximum)</t>
  </si>
  <si>
    <t>rs1808435</t>
  </si>
  <si>
    <t>[0.028-0.052] unit decrease</t>
  </si>
  <si>
    <t>[0.032-0.056] unit decrease</t>
  </si>
  <si>
    <t>rs4888408</t>
  </si>
  <si>
    <t>RP11-252K23.2, BCAR1</t>
  </si>
  <si>
    <t>rs7184525</t>
  </si>
  <si>
    <t>[0.10-0.17] unit increase</t>
  </si>
  <si>
    <t>rs77505915</t>
  </si>
  <si>
    <t>[0.037-0.059] unit decrease</t>
  </si>
  <si>
    <t>[0.043-0.062] unit increase</t>
  </si>
  <si>
    <t>Chronic obstructive pulmonary disease or coronary artery disease (pleiotropy)</t>
  </si>
  <si>
    <t>BCAR1, CFDP1, CHST6, CTRB1, CTRB2, LOC100506281, TMEM170A</t>
  </si>
  <si>
    <t>rs8046697</t>
  </si>
  <si>
    <t>chronic obstructive pulmonary disease, coronary artery disease</t>
  </si>
  <si>
    <t>Systolic blood pressure x smoking status (current vs non-current) interaction (2df test)</t>
  </si>
  <si>
    <t>LDHD, CFDP1, TMEM231, TERF2IP</t>
  </si>
  <si>
    <t>rs4888411</t>
  </si>
  <si>
    <t>(EA)</t>
  </si>
  <si>
    <t>smoking status measurement, systolic blood pressure</t>
  </si>
  <si>
    <t>Systolic blood pressure x smoking status (ever vs never) interaction (2df test)</t>
  </si>
  <si>
    <t>[0.023-0.047] unit decrease</t>
  </si>
  <si>
    <t>rs35261357</t>
  </si>
  <si>
    <t>rs12930452</t>
  </si>
  <si>
    <t>Chronic obstructive pulmonary disease in ever smokers</t>
  </si>
  <si>
    <t>[0.88-0.94]</t>
  </si>
  <si>
    <t>Chronic obstructive pulmonary disease in never smokers</t>
  </si>
  <si>
    <t>[0.87-0.93]</t>
  </si>
  <si>
    <t>Chronic obstructive pulmonary disease x ever smoker interaction (2df)</t>
  </si>
  <si>
    <t>[NR]</t>
  </si>
  <si>
    <t>smoking status measurement, chronic obstructive pulmonary disease</t>
  </si>
  <si>
    <t>Chronic obstructive pulmonary disease x ever smoker interaction (main effect)</t>
  </si>
  <si>
    <t>[0.88-0.93]</t>
  </si>
  <si>
    <t>rs4888420</t>
  </si>
  <si>
    <t>rs12449170</t>
  </si>
  <si>
    <t>[0.18-0.28] mmHg increase</t>
  </si>
  <si>
    <t>Chronic obstructive pulmonary disease in non-current smokers</t>
  </si>
  <si>
    <t>Chronic obstructive pulmonary disease x current smoker interaction (2df)</t>
  </si>
  <si>
    <t>Chronic obstructive pulmonary disease x current smoker interaction (main effect)</t>
  </si>
  <si>
    <t>[0.028-0.056] unit decrease</t>
  </si>
  <si>
    <t>rs7186831</t>
  </si>
  <si>
    <t>[1.08,1.16]</t>
  </si>
  <si>
    <t>rs12928036</t>
  </si>
  <si>
    <t>RP11-77K12.1, TMEM170A, RP11-77K12.3</t>
  </si>
  <si>
    <t>rs34539062</t>
  </si>
  <si>
    <t>[0.014-0.023] unit increase</t>
  </si>
  <si>
    <t>rs12932606</t>
  </si>
  <si>
    <t>Non-lobar intracerebral hemorrhage (MTAG)</t>
  </si>
  <si>
    <t>[1.06-1.15]</t>
  </si>
  <si>
    <t>non-lobar intracerebral hemorrhage</t>
  </si>
  <si>
    <t>White matter integrity (fractional anisotropy)</t>
  </si>
  <si>
    <t>ICA1L, WDR12, CARF, NBEAL1</t>
  </si>
  <si>
    <t>[0.24-0.48] unit increase</t>
  </si>
  <si>
    <t>white matter integrity</t>
  </si>
  <si>
    <t>White matter fractional anisotropy x age interaction (2df)</t>
  </si>
  <si>
    <t>white matter integrity, age at assessment</t>
  </si>
  <si>
    <t>White matter microstructure (mean diusivities)</t>
  </si>
  <si>
    <t>rs74675536</t>
  </si>
  <si>
    <t>(External capsule )</t>
  </si>
  <si>
    <t>(Anterior limb of internal capsule)</t>
  </si>
  <si>
    <t>Cholesterol, total</t>
  </si>
  <si>
    <t>[0.036-0.072] s.d. increase</t>
  </si>
  <si>
    <t>total cholesterol measurement</t>
  </si>
  <si>
    <t>rs186399184</t>
  </si>
  <si>
    <t>(Average across all tracts)</t>
  </si>
  <si>
    <t>White matter microstructure (radial diusivities)</t>
  </si>
  <si>
    <t>(Superior corona radiata)</t>
  </si>
  <si>
    <t>(Anterior corona radiata)</t>
  </si>
  <si>
    <t>Alzheimer's disease</t>
  </si>
  <si>
    <t>rs139643391</t>
  </si>
  <si>
    <t>[0.92-0.96]</t>
  </si>
  <si>
    <t>Alzheimer disease</t>
  </si>
  <si>
    <t>Myocardial infarction (early onset)</t>
  </si>
  <si>
    <t>rs6725887</t>
  </si>
  <si>
    <t>[1.11-1.23]</t>
  </si>
  <si>
    <t>myocardial infarction</t>
  </si>
  <si>
    <t>Coronary heart disease</t>
  </si>
  <si>
    <t>[1.09-1.19]</t>
  </si>
  <si>
    <t>[1.10-1.19]</t>
  </si>
  <si>
    <t>Body fat percentage or coronary artery disease (MTAG)</t>
  </si>
  <si>
    <t>rs6435169</t>
  </si>
  <si>
    <t>[0.1-0.16] unit decrease</t>
  </si>
  <si>
    <t>body fat percentage, coronary artery disease</t>
  </si>
  <si>
    <t>Coronary artery disease or ischemic stroke</t>
  </si>
  <si>
    <t>rs7582720</t>
  </si>
  <si>
    <t>stroke, coronary artery disease</t>
  </si>
  <si>
    <t>Coronary artery disease or large artery stroke</t>
  </si>
  <si>
    <t>large artery stroke, coronary artery disease</t>
  </si>
  <si>
    <t>Periventricular white matter hyperintensities</t>
  </si>
  <si>
    <t>rs72934760</t>
  </si>
  <si>
    <t>[0.036-0.072] unit decrease</t>
  </si>
  <si>
    <t>white matter hyperintensity measurement</t>
  </si>
  <si>
    <t>White matter hyperintensities</t>
  </si>
  <si>
    <t>ALS2CR8</t>
  </si>
  <si>
    <t>rs149163995</t>
  </si>
  <si>
    <t>White matter hyperintensity volume</t>
  </si>
  <si>
    <t>CARF1</t>
  </si>
  <si>
    <t>rs7603972</t>
  </si>
  <si>
    <t>[0.051-0.089] unit increase</t>
  </si>
  <si>
    <t>Myocardial infarction</t>
  </si>
  <si>
    <t>rs72926767</t>
  </si>
  <si>
    <t>rs72926772</t>
  </si>
  <si>
    <t>[1.11-1.15]</t>
  </si>
  <si>
    <t>LDL cholesterol</t>
  </si>
  <si>
    <t>rs140244541</t>
  </si>
  <si>
    <t>[0.032-0.068] s.d. increase</t>
  </si>
  <si>
    <t>low density lipoprotein cholesterol measurement</t>
  </si>
  <si>
    <t>(Genu of corpus callosum)</t>
  </si>
  <si>
    <t>[0.066-0.095] unit increase</t>
  </si>
  <si>
    <t>White matter mean diffusivity x age interaction (2df)</t>
  </si>
  <si>
    <t>Coronary artery disease (myocardial infarction, percutaneous transluminal coronary angioplasty, coronary artery bypass grafting, angina or chromic ischemic heart disease)</t>
  </si>
  <si>
    <t>rs114123510</t>
  </si>
  <si>
    <t>[1.10-1.15]</t>
  </si>
  <si>
    <t>Brain morphology (MOSTest)</t>
  </si>
  <si>
    <t>FAM117B, ICA1L, WDR12, CARF, NBEAL1, CYP20A1, ABI2</t>
  </si>
  <si>
    <t>rs72928605</t>
  </si>
  <si>
    <t>brain measurement, neuroimaging measurement</t>
  </si>
  <si>
    <t>rs6728861</t>
  </si>
  <si>
    <t>[0.088-0.123] unit increase</t>
  </si>
  <si>
    <t>rs4675310</t>
  </si>
  <si>
    <t>[0.057-0.113] unit decrease</t>
  </si>
  <si>
    <t>rs2351524</t>
  </si>
  <si>
    <t>rs115654617</t>
  </si>
  <si>
    <t>[0.098-0.137] unit increase</t>
  </si>
  <si>
    <t>rs181256816</t>
  </si>
  <si>
    <t>White matter hyperintensity burden</t>
  </si>
  <si>
    <t>rs72934505</t>
  </si>
  <si>
    <t>ICA1L, WDR12, CARF, NBEAL1, CYP20A1</t>
  </si>
  <si>
    <t>[NR] Zscore increase</t>
  </si>
  <si>
    <t>rs72934573</t>
  </si>
  <si>
    <t>[0.1-0.17] unit increase</t>
  </si>
  <si>
    <t>rs72934583</t>
  </si>
  <si>
    <t>[0.036-0.07] unit increase</t>
  </si>
  <si>
    <t>[0.046-0.08] unit increase</t>
  </si>
  <si>
    <t>White matter hyperintensity volume (adjusted for hypertension)</t>
  </si>
  <si>
    <t>[0.045-0.08] unit increase</t>
  </si>
  <si>
    <t>White matter hyperintensity volume x hypertension interaction (2df)</t>
  </si>
  <si>
    <t>hypertension, white matter hyperintensity measurement</t>
  </si>
  <si>
    <t>Renin levels</t>
  </si>
  <si>
    <t>rs72936304</t>
  </si>
  <si>
    <t>renin measurement</t>
  </si>
  <si>
    <t>Hemoglobin concentration</t>
  </si>
  <si>
    <t>rs116219813</t>
  </si>
  <si>
    <t>[0.013-0.024] SD unit increase</t>
  </si>
  <si>
    <t>CYP20A1</t>
  </si>
  <si>
    <t>rs114407963</t>
  </si>
  <si>
    <t>rs4663983</t>
  </si>
  <si>
    <t>[0.04-0.072] unit decrease</t>
  </si>
  <si>
    <t>[0.14-0.24] unit decrease</t>
  </si>
  <si>
    <t>[0.13-0.22] unit decrease</t>
  </si>
  <si>
    <t>TRPM8, HJURP</t>
  </si>
  <si>
    <t>rs6724624</t>
  </si>
  <si>
    <t>[1.11-1.22]</t>
  </si>
  <si>
    <t>rs1985366</t>
  </si>
  <si>
    <t>[0.034-0.064] unit decrease</t>
  </si>
  <si>
    <t>MSL3P1, TRPM8</t>
  </si>
  <si>
    <t>rs1965629</t>
  </si>
  <si>
    <t>[1.07-1.11]</t>
  </si>
  <si>
    <t>[1.19-1.37]</t>
  </si>
  <si>
    <t>[1.01-1.12]</t>
  </si>
  <si>
    <t>rs2362290</t>
  </si>
  <si>
    <t>[0.011-0.017] unit decrease</t>
  </si>
  <si>
    <t>Bilirubin levels</t>
  </si>
  <si>
    <t>rs10490012</t>
  </si>
  <si>
    <t>[0.011-0.023] unit decrease</t>
  </si>
  <si>
    <t>bilirubin measurement</t>
  </si>
  <si>
    <t>rs6035355</t>
  </si>
  <si>
    <t>[0.019-0.026] unit increase</t>
  </si>
  <si>
    <t>rs6081613</t>
  </si>
  <si>
    <t>[1.05-1.09]</t>
  </si>
  <si>
    <t>[0.18-0.34] unit increase</t>
  </si>
  <si>
    <t>[0.22-0.32] mmHg increase</t>
  </si>
  <si>
    <t>Diastolic blood pressure</t>
  </si>
  <si>
    <t>rs3790228</t>
  </si>
  <si>
    <t>[0.12-0.23] mmHg increase</t>
  </si>
  <si>
    <t>diastolic blood pressure</t>
  </si>
  <si>
    <t>rs4814863</t>
  </si>
  <si>
    <t>[0.07-0.136] unit increase</t>
  </si>
  <si>
    <t>[1.10- 1.17]</t>
  </si>
  <si>
    <t>[1.09-1.17]</t>
  </si>
  <si>
    <t>[1.11-1.17]</t>
  </si>
  <si>
    <t>[0.099-0.139] unit increase</t>
  </si>
  <si>
    <t>[0.1-0.139] unit increase</t>
  </si>
  <si>
    <t>[0.091-0.126] unit increase</t>
  </si>
  <si>
    <t>Heel bone mineral density</t>
  </si>
  <si>
    <t>[0.016-0.028] unit increase</t>
  </si>
  <si>
    <t>heel bone mineral density</t>
  </si>
  <si>
    <t>LINC00310</t>
  </si>
  <si>
    <t>Waist-hip ratio</t>
  </si>
  <si>
    <t>waist-hip ratio</t>
  </si>
  <si>
    <t>[0.11-0.23] mmHg decrease</t>
  </si>
  <si>
    <t>[1.11-1.25]</t>
  </si>
  <si>
    <t>LINC00310, KCNE2</t>
  </si>
  <si>
    <t>[0.43-0.9] unit increase</t>
  </si>
  <si>
    <t>[1.70-2.81]</t>
  </si>
  <si>
    <t>AP000320.7, AP000318.2</t>
  </si>
  <si>
    <t>[0.02-0.037] unit increase</t>
  </si>
  <si>
    <t>Hip circumference adjusted for BMI</t>
  </si>
  <si>
    <t>[0.017-0.035] unit decrease</t>
  </si>
  <si>
    <t>BMI-adjusted hip circumference</t>
  </si>
  <si>
    <t>[0.019-0.036] unit increase</t>
  </si>
  <si>
    <t>[0.021-0.04] unit increase</t>
  </si>
  <si>
    <t>[0.022-0.04] unit increase</t>
  </si>
  <si>
    <t>[0.089-0.144] unit increase</t>
  </si>
  <si>
    <t>[0.017-0.031] unit increase</t>
  </si>
  <si>
    <t>[0.12-0.18] unit increase</t>
  </si>
  <si>
    <t>[0.013-0.026] unit decrease</t>
  </si>
  <si>
    <t>Stable angina pectoris</t>
  </si>
  <si>
    <t>[0.092-0.16] unit increase</t>
  </si>
  <si>
    <t>rs9305545</t>
  </si>
  <si>
    <t>[0.011-0.021] unit increase</t>
  </si>
  <si>
    <t>rs9976596</t>
  </si>
  <si>
    <t>[0.14-0.23] unit increase</t>
  </si>
  <si>
    <t>SLC5A3, KCNE2, MRPS6</t>
  </si>
  <si>
    <t>rs9982601</t>
  </si>
  <si>
    <t>[1.12-1.24]</t>
  </si>
  <si>
    <t>[0.13-0.22] mmHg decrease</t>
  </si>
  <si>
    <t>Estimated glomerular filtration rate</t>
  </si>
  <si>
    <t>ZMAT5</t>
  </si>
  <si>
    <t>rs131263</t>
  </si>
  <si>
    <t>[0.0016-0.0032] unit increase</t>
  </si>
  <si>
    <t>glomerular filtration rate</t>
  </si>
  <si>
    <t>Hip index</t>
  </si>
  <si>
    <t>rs140138</t>
  </si>
  <si>
    <t>[0.011-0.023] unit increase</t>
  </si>
  <si>
    <t>Noncognitive aspects of educational attainment</t>
  </si>
  <si>
    <t>rs140150</t>
  </si>
  <si>
    <t>[0.037-0.065] unit increase</t>
  </si>
  <si>
    <t>self reported educational attainment</t>
  </si>
  <si>
    <t>Reticulocyte count</t>
  </si>
  <si>
    <t>reticulocyte count</t>
  </si>
  <si>
    <t>Reticulocyte fraction of red cells</t>
  </si>
  <si>
    <t>[0.013-0.022] unit increase</t>
  </si>
  <si>
    <t>reticulocyte measurement</t>
  </si>
  <si>
    <t>rs6006288</t>
  </si>
  <si>
    <t>Highest math class taken (MTAG)</t>
  </si>
  <si>
    <t>rs9614099</t>
  </si>
  <si>
    <t>[0.0071-0.0137] unit increase</t>
  </si>
  <si>
    <t>Mean corpuscular volume</t>
  </si>
  <si>
    <t>rs6006310</t>
  </si>
  <si>
    <t>[0.021-0.035] unit decrease</t>
  </si>
  <si>
    <t>mean corpuscular volume</t>
  </si>
  <si>
    <t>rs5763646</t>
  </si>
  <si>
    <t>[0.0014-0.0026] unit decrease</t>
  </si>
  <si>
    <t>Serum creatinine levels</t>
  </si>
  <si>
    <t>rs2007446</t>
  </si>
  <si>
    <t>creatinine measurement</t>
  </si>
  <si>
    <t>Educational attainment</t>
  </si>
  <si>
    <t>rs737911</t>
  </si>
  <si>
    <t>educational attainment</t>
  </si>
  <si>
    <t>rs5763779</t>
  </si>
  <si>
    <t>[0.027-0.055] unit decrease</t>
  </si>
  <si>
    <t>Neutrophil percentage of white cells</t>
  </si>
  <si>
    <t>rs2412972</t>
  </si>
  <si>
    <t>[0.019-0.028] unit decrease</t>
  </si>
  <si>
    <t>neutrophil percentage of leukocytes</t>
  </si>
  <si>
    <t>Creatine kinase levels</t>
  </si>
  <si>
    <t>rs5763790</t>
  </si>
  <si>
    <t>[0.019-0.039] unit increase novel</t>
  </si>
  <si>
    <t>creatine kinase measurement</t>
  </si>
  <si>
    <t>Type 1 diabetes</t>
  </si>
  <si>
    <t>rs4820830</t>
  </si>
  <si>
    <t>type 1 diabetes mellitus</t>
  </si>
  <si>
    <t>rs4336042</t>
  </si>
  <si>
    <t>type 2 diabetes mellitus</t>
  </si>
  <si>
    <t>[1.04-1.17]</t>
  </si>
  <si>
    <t>rs7640543</t>
  </si>
  <si>
    <t>[1.13-1.26]</t>
  </si>
  <si>
    <t>rs6791480</t>
  </si>
  <si>
    <t>rs34097149</t>
  </si>
  <si>
    <t>[0.021-0.039] unit decrease</t>
  </si>
  <si>
    <t>[1.1-1.2]</t>
  </si>
  <si>
    <t>Lifetime smoking index</t>
  </si>
  <si>
    <t>rs317021</t>
  </si>
  <si>
    <t>smoking behaviour measurement</t>
  </si>
  <si>
    <t>rs6833641</t>
  </si>
  <si>
    <t>[0.031-0.062] unit increase</t>
  </si>
  <si>
    <t>Coronary artery calcification</t>
  </si>
  <si>
    <t>[0.16-0.24] % decrease</t>
  </si>
  <si>
    <t>coronary artery calcification</t>
  </si>
  <si>
    <t>(LAD)</t>
  </si>
  <si>
    <t>[1.22-1.44]</t>
  </si>
  <si>
    <t>(CAD)</t>
  </si>
  <si>
    <t>[1.22-1.47]</t>
  </si>
  <si>
    <t>[1.10-1.21]</t>
  </si>
  <si>
    <t>TBC1D7, PHACTR1</t>
  </si>
  <si>
    <t>[1.04-1.1]</t>
  </si>
  <si>
    <t>TSC1, TBC1D7, PHACTR1</t>
  </si>
  <si>
    <t>Cervical artery dissection</t>
  </si>
  <si>
    <t>[1.20-1.39]</t>
  </si>
  <si>
    <t>cervical artery dissection</t>
  </si>
  <si>
    <t>[1.12- 1.16]</t>
  </si>
  <si>
    <t>[1.12-1.16]</t>
  </si>
  <si>
    <t>[1.09-1.18]</t>
  </si>
  <si>
    <t>[0.11-0.13] unit decrease</t>
  </si>
  <si>
    <t>[0.096-0.119] unit decrease</t>
  </si>
  <si>
    <t>[0.0083-0.0137] unit decrease</t>
  </si>
  <si>
    <t>[0.11-0.23] mmHg increase</t>
  </si>
  <si>
    <t>mmHg increase</t>
  </si>
  <si>
    <t>unit increase</t>
  </si>
  <si>
    <t>[0.19-0.3] mmHg increase</t>
  </si>
  <si>
    <t>[0.16-0.29] mmHg increase</t>
  </si>
  <si>
    <t>Alcohol consumption (drinks per week)</t>
  </si>
  <si>
    <t>[0.0089-0.0178] unit decrease</t>
  </si>
  <si>
    <t>alcohol consumption measurement</t>
  </si>
  <si>
    <t>[0.14-0.22] unit decrease</t>
  </si>
  <si>
    <t>[1.11-1.20]</t>
  </si>
  <si>
    <t>[0.0087-0.0181] unit increase</t>
  </si>
  <si>
    <t>(females)</t>
  </si>
  <si>
    <t>[0.23-0.48] unit increase</t>
  </si>
  <si>
    <t>[0.22-0.40] unit increase</t>
  </si>
  <si>
    <t>[0.26-0.55] unit decrease</t>
  </si>
  <si>
    <t>[1.49-1.97]</t>
  </si>
  <si>
    <t>[0.1-0.15] unit increase</t>
  </si>
  <si>
    <t>[0.1-0.12] unit increase</t>
  </si>
  <si>
    <t>[1.12-1.15]</t>
  </si>
  <si>
    <t>[0.07-0.129] unit increase</t>
  </si>
  <si>
    <t>[0.078-0.11] unit increase</t>
  </si>
  <si>
    <t>[0.14-0.21] unit decrease</t>
  </si>
  <si>
    <t>Medication use (antithrombotic agents)</t>
  </si>
  <si>
    <t>[0.035-0.071] unit increase</t>
  </si>
  <si>
    <t>Antithrombotic agent use measurement</t>
  </si>
  <si>
    <t>Medication use (salicylic acid and derivatives)</t>
  </si>
  <si>
    <t>[0.039-0.077] unit increase</t>
  </si>
  <si>
    <t>aspirin use measurement</t>
  </si>
  <si>
    <t>[0.022-0.047] unit increase</t>
  </si>
  <si>
    <t>[0.065-0.119] unit increase</t>
  </si>
  <si>
    <t>[0.069-0.113] unit increase</t>
  </si>
  <si>
    <t>[0.15-0.22] unit increase</t>
  </si>
  <si>
    <t>[0.14-0.17] unit increase</t>
  </si>
  <si>
    <t>[0.077-0.112] unit increase</t>
  </si>
  <si>
    <t>[0.08-0.133] unit increase</t>
  </si>
  <si>
    <t>[0.0093-0.0171] unit decrease</t>
  </si>
  <si>
    <t>Unstable angina pectoris</t>
  </si>
  <si>
    <t>[0.092-0.179] unit increase</t>
  </si>
  <si>
    <t>rs4839828</t>
  </si>
  <si>
    <t>FHL5, UFL1</t>
  </si>
  <si>
    <t>rs7775721</t>
  </si>
  <si>
    <t>Cluster headache</t>
  </si>
  <si>
    <t>[1.19-1.42]</t>
  </si>
  <si>
    <t>rs9486715</t>
  </si>
  <si>
    <t>[0.014-0.02] unit increase</t>
  </si>
  <si>
    <t>U4</t>
  </si>
  <si>
    <t>rs74809038</t>
  </si>
  <si>
    <t>[0.11-0.21] unit increase</t>
  </si>
  <si>
    <t>Brainstem volume</t>
  </si>
  <si>
    <t>rs9322194</t>
  </si>
  <si>
    <t>NR z score increase</t>
  </si>
  <si>
    <t>brain stem volume measurement</t>
  </si>
  <si>
    <t>Testicular germ cell tumor</t>
  </si>
  <si>
    <t>KATNA1, LATS1</t>
  </si>
  <si>
    <t>rs11155671</t>
  </si>
  <si>
    <t>[1.10–1.20]</t>
  </si>
  <si>
    <t>Testicular Germ Cell Tumor</t>
  </si>
  <si>
    <t>Subcortical volume (MOSTest)</t>
  </si>
  <si>
    <t>MARCH4, SMARCAL1, RPL37A</t>
  </si>
  <si>
    <t>rs12523793</t>
  </si>
  <si>
    <t>neuroimaging measurement, brain volume measurement</t>
  </si>
  <si>
    <t>C-reactive protein levels</t>
  </si>
  <si>
    <t>[0.0078-0.016] unit decrease</t>
  </si>
  <si>
    <t>C-reactive protein measurement</t>
  </si>
  <si>
    <t>Serum levels of protein LRP11</t>
  </si>
  <si>
    <t>rs34337297</t>
  </si>
  <si>
    <t>[0.46-0.53] unit increase</t>
  </si>
  <si>
    <t>Subcortical volume (min-P)</t>
  </si>
  <si>
    <t>RALGPS2, ANGPTL1</t>
  </si>
  <si>
    <t>Brain morphology (min-P)</t>
  </si>
  <si>
    <t>THADA, ZFP36L2, PLEKHH2</t>
  </si>
  <si>
    <t>rs4421206</t>
  </si>
  <si>
    <t>PPIL4, GINM1, KATNA1, LATS1, NUP43, PCMT1, LRP11, RAET1E, RAET1G</t>
  </si>
  <si>
    <t>Blood protein levels</t>
  </si>
  <si>
    <t>rs10872645</t>
  </si>
  <si>
    <t>(LRP11, 8330_1_3)</t>
  </si>
  <si>
    <t>[0.44-0.54] unit increase</t>
  </si>
  <si>
    <t>(left hippocampus)</t>
  </si>
  <si>
    <t>Brain shape (segment 116)</t>
  </si>
  <si>
    <t>rs12178835</t>
  </si>
  <si>
    <t>Serum metabolite levels</t>
  </si>
  <si>
    <t>rs2095375</t>
  </si>
  <si>
    <t>(S-adenosylhomocysteine (SAH))</t>
  </si>
  <si>
    <t>[0.17-0.26] unit decrease</t>
  </si>
  <si>
    <t>serum metabolite measurement</t>
  </si>
  <si>
    <t>Macular thickness</t>
  </si>
  <si>
    <t>rs14314</t>
  </si>
  <si>
    <t>[0.47-0.76] unit decrease</t>
  </si>
  <si>
    <t>macula measurement</t>
  </si>
  <si>
    <t>rs2342764</t>
  </si>
  <si>
    <t>C7orf10</t>
  </si>
  <si>
    <t>[1.07-1.12]</t>
  </si>
  <si>
    <t>rs17171703</t>
  </si>
  <si>
    <t>[0.013-0.022] unit decrease</t>
  </si>
  <si>
    <t>rs12532479</t>
  </si>
  <si>
    <t>[0.12-0.24] unit increase</t>
  </si>
  <si>
    <t>rs77024938</t>
  </si>
  <si>
    <t>[0.18-0.36] unit decrease</t>
  </si>
  <si>
    <t>rs17171710</t>
  </si>
  <si>
    <t>rs76206723</t>
  </si>
  <si>
    <t>[0.25-0.44] unit decrease</t>
  </si>
  <si>
    <t>[0.35-0.52] mmHg decrease</t>
  </si>
  <si>
    <t>[0.3-0.52] mmHg decrease</t>
  </si>
  <si>
    <t>(Japanese)</t>
  </si>
  <si>
    <t>[0.2-0.41] unit decrease</t>
  </si>
  <si>
    <t>rs12538229</t>
  </si>
  <si>
    <t>[0.015-0.031] unit decrease</t>
  </si>
  <si>
    <t>[0.21-0.43] unit decrease</t>
  </si>
  <si>
    <t>c7orf10</t>
  </si>
  <si>
    <t>rs1319467</t>
  </si>
  <si>
    <t>[0.012-0.026] unit increase</t>
  </si>
  <si>
    <t>[0.018-0.028] unit increase</t>
  </si>
  <si>
    <t>Total hippocampal volume</t>
  </si>
  <si>
    <t>rs7873551</t>
  </si>
  <si>
    <t>NR mm3 decrease</t>
  </si>
  <si>
    <t>hippocampal volume</t>
  </si>
  <si>
    <t>rs17220352</t>
  </si>
  <si>
    <t>[0.0073-0.0135] unit increase</t>
  </si>
  <si>
    <t>Total cerebellar volume (excluding Crus I vermis)</t>
  </si>
  <si>
    <t>cerebellar volume measurement</t>
  </si>
  <si>
    <t>rs34979631</t>
  </si>
  <si>
    <t>(right hippocampus)</t>
  </si>
  <si>
    <t>Total bilirubin levels</t>
  </si>
  <si>
    <t>[0.0091-0.0189] unit increase</t>
  </si>
  <si>
    <t>Activated partial thromboplastin time</t>
  </si>
  <si>
    <t>LOC653163, SURF2, SURF4, ADAMTS13, C9orf7, ABO</t>
  </si>
  <si>
    <t>rs687621</t>
  </si>
  <si>
    <t>[0.73-0.90] unit increase</t>
  </si>
  <si>
    <t>partial thromboplastin time</t>
  </si>
  <si>
    <t>Venous thromboembolism</t>
  </si>
  <si>
    <t>[1.47-1.64]</t>
  </si>
  <si>
    <t>venous thromboembolism</t>
  </si>
  <si>
    <t>vWF levels</t>
  </si>
  <si>
    <t>[21.4-26.8] unit increase</t>
  </si>
  <si>
    <t>von Willebrand factor measurement</t>
  </si>
  <si>
    <t>(Carbohydrate sulfotransferase 11, CHST11.7779.86.3)</t>
  </si>
  <si>
    <t>(Desmoglein-2, DSG2.9484.75.3)</t>
  </si>
  <si>
    <t>[0.16-0.28] unit increase</t>
  </si>
  <si>
    <t>[0.021-0.043] unit decrease novel</t>
  </si>
  <si>
    <t>Type 2 diabetes</t>
  </si>
  <si>
    <t>[0.028-0.058] unit increase</t>
  </si>
  <si>
    <t>Adolescent idiopathic scoliosis</t>
  </si>
  <si>
    <t>adolescent idiopathic scoliosis</t>
  </si>
  <si>
    <t>Factor VIII levels</t>
  </si>
  <si>
    <t>factor VIII measurement</t>
  </si>
  <si>
    <t>Platelet reactivity measurement (collagen-ADP)</t>
  </si>
  <si>
    <t>platelet reactivity measurement</t>
  </si>
  <si>
    <t>z-score increase</t>
  </si>
  <si>
    <t>Peptic ulcer disease</t>
  </si>
  <si>
    <t>peptic ulcer disease</t>
  </si>
  <si>
    <t>[0.014-0.027] unit increase</t>
  </si>
  <si>
    <t>[0.018-0.026] unit increase</t>
  </si>
  <si>
    <t>[0.016-0.033] unit decrease</t>
  </si>
  <si>
    <t>Serum levels of protein CASC4</t>
  </si>
  <si>
    <t>[0.23-0.31] unit increase</t>
  </si>
  <si>
    <t>Serum levels of protein F8</t>
  </si>
  <si>
    <t>[0.34-0.42] unit increase</t>
  </si>
  <si>
    <t>Serum levels of protein LRRC32</t>
  </si>
  <si>
    <t>[0.21-0.29] unit increase</t>
  </si>
  <si>
    <t>FAS plasma levels</t>
  </si>
  <si>
    <t>[0.14-0.25] ng/mL increase</t>
  </si>
  <si>
    <t>Glycoprotein acetyls levels</t>
  </si>
  <si>
    <t>[0.021-0.038] unit decrease</t>
  </si>
  <si>
    <t>glycoprotein measurement</t>
  </si>
  <si>
    <t>rs687289</t>
  </si>
  <si>
    <t>[15.4-20] unit increase</t>
  </si>
  <si>
    <t>Coagulation factor levels</t>
  </si>
  <si>
    <t>OBP2A, C9orf96, LOC286310, SURF6, LOC653163, SURF5, ADAMTS13, ABO, OBP2B</t>
  </si>
  <si>
    <t>[0.30-0.36] lU/dL increase</t>
  </si>
  <si>
    <t>coagulation factor measurement</t>
  </si>
  <si>
    <t>Urinary metabolites (H-NMR features)</t>
  </si>
  <si>
    <t>(4.2375, Unknown)</t>
  </si>
  <si>
    <t>[NR] unit increase</t>
  </si>
  <si>
    <t>urinary metabolite measurement</t>
  </si>
  <si>
    <t>(5.1625, Unknown)</t>
  </si>
  <si>
    <t>Pancreatic cancer</t>
  </si>
  <si>
    <t>ADAMTS13, ABO</t>
  </si>
  <si>
    <t>[1.20–1.35]</t>
  </si>
  <si>
    <t>pancreatic carcinoma</t>
  </si>
  <si>
    <t>[0.033-0.048] unit decrease</t>
  </si>
  <si>
    <t>[0.11-0.14] unit decrease novel</t>
  </si>
  <si>
    <t>[0.14-0.15] unit increase</t>
  </si>
  <si>
    <t>[0.19-0.2] unit increase</t>
  </si>
  <si>
    <t>[0.27-0.31] unit increase</t>
  </si>
  <si>
    <t>[1.31-1.36]</t>
  </si>
  <si>
    <t>(HGF)</t>
  </si>
  <si>
    <t>(FAS)</t>
  </si>
  <si>
    <t>(VWF)</t>
  </si>
  <si>
    <t>[0.026-0.038] unit decrease</t>
  </si>
  <si>
    <t>Fibroblast growth factor 23 levels</t>
  </si>
  <si>
    <t>fibroblast growth factor 23 measurement</t>
  </si>
  <si>
    <t>[1.573-2.108]</t>
  </si>
  <si>
    <t>Mannose-binding protein C levels</t>
  </si>
  <si>
    <t>[0.19-0.37] unit increase</t>
  </si>
  <si>
    <t>mannose-binding protein C measurement</t>
  </si>
  <si>
    <t>Ornithine levels</t>
  </si>
  <si>
    <t>(zscore) increase</t>
  </si>
  <si>
    <t>ornithine measurement</t>
  </si>
  <si>
    <t>Liver enzyme levels</t>
  </si>
  <si>
    <t>rs657152</t>
  </si>
  <si>
    <t>(ALP)</t>
  </si>
  <si>
    <t>[0.039-0.055] U/L decrease</t>
  </si>
  <si>
    <t>alkaline phosphatase measurement, liver enzyme measurement</t>
  </si>
  <si>
    <t>Phytosterol levels</t>
  </si>
  <si>
    <t>(campesterol)</t>
  </si>
  <si>
    <t>[NR] % increase</t>
  </si>
  <si>
    <t>phytosterol measurement</t>
  </si>
  <si>
    <t>Obesity-related traits</t>
  </si>
  <si>
    <t>(IL6 )</t>
  </si>
  <si>
    <t>[NR] pg/mL increase</t>
  </si>
  <si>
    <t>interleukin-6 measurement</t>
  </si>
  <si>
    <t>Thyroid hormone levels</t>
  </si>
  <si>
    <t>(TSH)</t>
  </si>
  <si>
    <t>[0.04-0.076] unit increase</t>
  </si>
  <si>
    <t>hormone measurement, thyroid stimulating hormone measurement</t>
  </si>
  <si>
    <t>[NR] U/L decrease</t>
  </si>
  <si>
    <t>(1.2975, Unknown)</t>
  </si>
  <si>
    <t>Gastric parietal cell autoantibody levels in type 1 diabetes</t>
  </si>
  <si>
    <t>[2.13-4.00]</t>
  </si>
  <si>
    <t>autoantibody measurement</t>
  </si>
  <si>
    <t>Severe COVID-19 infection with respiratory failure (analysis I)</t>
  </si>
  <si>
    <t>[1.20-1.47]</t>
  </si>
  <si>
    <t>COVID-19</t>
  </si>
  <si>
    <t>Estradiol levels</t>
  </si>
  <si>
    <t>[0.0066-0.0101] unit increase</t>
  </si>
  <si>
    <t>estradiol measurement</t>
  </si>
  <si>
    <t>[0.863-0.911]</t>
  </si>
  <si>
    <t>ABO blood group (AB vs non-AB)</t>
  </si>
  <si>
    <t>blood group AB</t>
  </si>
  <si>
    <t>Colon polyp</t>
  </si>
  <si>
    <t>[0.036-0.074] unit decrease</t>
  </si>
  <si>
    <t>polyp of colon</t>
  </si>
  <si>
    <t>Myocardial infarction in coronary artery disease</t>
  </si>
  <si>
    <t>rs514659</t>
  </si>
  <si>
    <t>[1.13-1.29]</t>
  </si>
  <si>
    <t>Liver enzyme levels (alanine transaminase)</t>
  </si>
  <si>
    <t>[0.004-0.0057] unit decrease</t>
  </si>
  <si>
    <t>Serum levels of protein B3GNT2</t>
  </si>
  <si>
    <t>[0.15-0.23] unit increase</t>
  </si>
  <si>
    <t>Serum levels of protein VWF</t>
  </si>
  <si>
    <t>[0.27-0.35] unit increase</t>
  </si>
  <si>
    <t>Protein biomarker</t>
  </si>
  <si>
    <t>rs644234</t>
  </si>
  <si>
    <t>(Galectin-3)</t>
  </si>
  <si>
    <t>[0.059-0.078] unit decrease</t>
  </si>
  <si>
    <t>protein measurement</t>
  </si>
  <si>
    <t>Inflammatory biomarkers</t>
  </si>
  <si>
    <t>rs643434</t>
  </si>
  <si>
    <t>(IL-6)</t>
  </si>
  <si>
    <t>End-stage coagulation</t>
  </si>
  <si>
    <t>(vWF)</t>
  </si>
  <si>
    <t>[0.44-0.58] unit decrease</t>
  </si>
  <si>
    <t>[0.015-0.031] unit increase</t>
  </si>
  <si>
    <t>[1.01-1.08]</t>
  </si>
  <si>
    <t>Interleukin-6 levels</t>
  </si>
  <si>
    <t>[0.22-0.29] unit decrease</t>
  </si>
  <si>
    <t>Thyroid stimulating hormone levels</t>
  </si>
  <si>
    <t>rs544873</t>
  </si>
  <si>
    <t>[0.032-0.05] SD increase</t>
  </si>
  <si>
    <t>thyroid stimulating hormone measurement</t>
  </si>
  <si>
    <t>rs545971</t>
  </si>
  <si>
    <t>[0.028-0.048] unit increase</t>
  </si>
  <si>
    <t>Faecalicatena lactaris abundance in stool</t>
  </si>
  <si>
    <t>[0.076-0.134] unit increase</t>
  </si>
  <si>
    <t>gut microbiome measurement</t>
  </si>
  <si>
    <t>Metabolic traits</t>
  </si>
  <si>
    <t>rs612169</t>
  </si>
  <si>
    <t>(SM-8 + 3 other traits)</t>
  </si>
  <si>
    <t>metabolite measurement</t>
  </si>
  <si>
    <t>Thrombomodulin levels</t>
  </si>
  <si>
    <t>thrombomodulin measurement</t>
  </si>
  <si>
    <t>Cholesteryl ester_17:0_[M+NH4]1+ levels</t>
  </si>
  <si>
    <t>[0.043-0.082] unit increase</t>
  </si>
  <si>
    <t>cholesteryl ester measurement</t>
  </si>
  <si>
    <t>von Willebrand factor levels</t>
  </si>
  <si>
    <t>[0.33-0.5] unit increase</t>
  </si>
  <si>
    <t>Citrulline levels</t>
  </si>
  <si>
    <t>citrulline measurement</t>
  </si>
  <si>
    <t>rs491626</t>
  </si>
  <si>
    <t>[0.017-0.034] unit increase novel</t>
  </si>
  <si>
    <t>rs492488</t>
  </si>
  <si>
    <t>(ABO, 9253_52_3)</t>
  </si>
  <si>
    <t>[1.43-1.48] unit decrease</t>
  </si>
  <si>
    <t>(QSOX2, 8397_147_3)</t>
  </si>
  <si>
    <t>[0.54-0.65] unit decrease</t>
  </si>
  <si>
    <t>(DPEP2, 8327_26_3)</t>
  </si>
  <si>
    <t>[0.13-0.24] unit increase</t>
  </si>
  <si>
    <t>(ROBO4, 9232_1_3)</t>
  </si>
  <si>
    <t>[0.14-0.24] unit increase</t>
  </si>
  <si>
    <t>(EPHA4, 7190_50_3)</t>
  </si>
  <si>
    <t>[0.15-0.25] unit increase</t>
  </si>
  <si>
    <t>(MBL2, 3000_66_1)</t>
  </si>
  <si>
    <t>[0.18-0.29] unit decrease</t>
  </si>
  <si>
    <t>(KIN, 14643_27_3)</t>
  </si>
  <si>
    <t>[0.22-0.32] unit increase</t>
  </si>
  <si>
    <t>(VWF, 3050_7_2)</t>
  </si>
  <si>
    <t>[0.28-0.39] unit decrease</t>
  </si>
  <si>
    <t>(F8, 13499_30_3)</t>
  </si>
  <si>
    <t>[0.33-0.43] unit decrease</t>
  </si>
  <si>
    <t>(FAM3D, 13102_1_3)</t>
  </si>
  <si>
    <t>[0.51-0.61] unit decrease</t>
  </si>
  <si>
    <t>(B3GNT2, 7980_72_3)</t>
  </si>
  <si>
    <t>[0.11-0.22] unit decrease</t>
  </si>
  <si>
    <t>(FAM177A1, 8039_41_3)</t>
  </si>
  <si>
    <t>(LIFR, 5837_49_3)</t>
  </si>
  <si>
    <t>(CASC4, 10613_33_3)</t>
  </si>
  <si>
    <t>[0.15-0.26] unit decrease</t>
  </si>
  <si>
    <t>(PNPLA2, 9802_27_3)</t>
  </si>
  <si>
    <t>[0.15-0.26] unit increase</t>
  </si>
  <si>
    <t>(CHST15, 14097_86_3)</t>
  </si>
  <si>
    <t>[0.19-0.3] unit increase</t>
  </si>
  <si>
    <t>(GLCE, 7808_5_3)</t>
  </si>
  <si>
    <t>[0.21-0.32] unit decrease</t>
  </si>
  <si>
    <t>(CD209, 3029_52_2)</t>
  </si>
  <si>
    <t>[0.86-0.96] unit decrease</t>
  </si>
  <si>
    <t>(ICAM5, 8245_27_3)</t>
  </si>
  <si>
    <t>[0.29-0.4] unit increase</t>
  </si>
  <si>
    <t>(ICAM2, 14756_29_3)</t>
  </si>
  <si>
    <t>[0.37-0.48] unit increase</t>
  </si>
  <si>
    <t>(MET, 11814_29_3)</t>
  </si>
  <si>
    <t>[0.11-0.22] unit increase</t>
  </si>
  <si>
    <t>(ICAM5, 5124_62_3)</t>
  </si>
  <si>
    <t>[0.17-0.28] unit increase</t>
  </si>
  <si>
    <t>(CD36, 2973_15_2)</t>
  </si>
  <si>
    <t>[0.18-0.28] unit decrease</t>
  </si>
  <si>
    <t>(CASC4, 8838_10_3)</t>
  </si>
  <si>
    <t>[0.22-0.33] unit decrease</t>
  </si>
  <si>
    <t>(SHANK3, 13242_134_3)</t>
  </si>
  <si>
    <t>[0.29-0.4] unit decrease</t>
  </si>
  <si>
    <t>(TIE1, 2844_53_2)</t>
  </si>
  <si>
    <t>(CHST15, 4469_78_2)</t>
  </si>
  <si>
    <t>[0.21-0.32] unit increase</t>
  </si>
  <si>
    <t>(FLT4, 2358_19_2)</t>
  </si>
  <si>
    <t>[0.24-0.35] unit increase</t>
  </si>
  <si>
    <t>(KDR, 3651_50_5)</t>
  </si>
  <si>
    <t>(LRRC32, 7551_33_4)</t>
  </si>
  <si>
    <t>(CD200, 5112_73_3)</t>
  </si>
  <si>
    <t>[0.12-0.22] unit increase</t>
  </si>
  <si>
    <t>(SELE, 3470_1_2)</t>
  </si>
  <si>
    <t>[0.62-0.72] unit increase</t>
  </si>
  <si>
    <t>(C1GALT1C1, 5735_54_3)</t>
  </si>
  <si>
    <t>[0.19-0.3] unit decrease</t>
  </si>
  <si>
    <t>(ADGRF5, 6409_57_3)</t>
  </si>
  <si>
    <t>[0.3-0.41] unit increase</t>
  </si>
  <si>
    <t>(INSR, 3448_13_2)</t>
  </si>
  <si>
    <t>[0.32-0.42] unit increase</t>
  </si>
  <si>
    <t>(MET, 2837_3_2)</t>
  </si>
  <si>
    <t>[0.22-0.33] unit increase</t>
  </si>
  <si>
    <t>(IL3RA, 13744_37_3)</t>
  </si>
  <si>
    <t>(GOLM1, 8983_7_3)</t>
  </si>
  <si>
    <t>[0.35-0.45] unit decrease</t>
  </si>
  <si>
    <t>(L1CAM, 4246_40_2)</t>
  </si>
  <si>
    <t>(GNS, 3616_3_5)</t>
  </si>
  <si>
    <t>[0.12-0.23] unit increase</t>
  </si>
  <si>
    <t>Glycine levels</t>
  </si>
  <si>
    <t>[0.034-0.069] unit increase</t>
  </si>
  <si>
    <t>glycine measurement</t>
  </si>
  <si>
    <t>Total testosterone levels</t>
  </si>
  <si>
    <t>rs494242</t>
  </si>
  <si>
    <t>testosterone measurement</t>
  </si>
  <si>
    <t>[0.0054-0.0107] unit increase</t>
  </si>
  <si>
    <t>rs495203</t>
  </si>
  <si>
    <t>[0.04-0.059] unit decrease</t>
  </si>
  <si>
    <t>rs9411377</t>
  </si>
  <si>
    <t>(Coagulation Factor VIII, F8.13499.30.3)</t>
  </si>
  <si>
    <t>[0.45-0.57] unit increase</t>
  </si>
  <si>
    <t>[1.33-1.38]</t>
  </si>
  <si>
    <t>rs587707823</t>
  </si>
  <si>
    <t>[0.012-0.024] unit decrease</t>
  </si>
  <si>
    <t>rs13292932</t>
  </si>
  <si>
    <t>Diverticular disease</t>
  </si>
  <si>
    <t>rs582094</t>
  </si>
  <si>
    <t>diverticular disease</t>
  </si>
  <si>
    <t>Circulating fibroblast growth factor 23 levels</t>
  </si>
  <si>
    <t>rs2769071</t>
  </si>
  <si>
    <t>[0.027-0.047] unit decrease</t>
  </si>
  <si>
    <t>Serum levels of protein SHANK3</t>
  </si>
  <si>
    <t>[0.3-0.38] unit increase</t>
  </si>
  <si>
    <t>rs677355</t>
  </si>
  <si>
    <t>rs676996</t>
  </si>
  <si>
    <t>[0.028-0.052] unit increase</t>
  </si>
  <si>
    <t>[0.04-0.048] SD unit decrease</t>
  </si>
  <si>
    <t>[0.94-0.95]</t>
  </si>
  <si>
    <t>rs676457</t>
  </si>
  <si>
    <t>(Dihydrofolate reductase, DHFR.9823.2.3)</t>
  </si>
  <si>
    <t>[0.13-0.25] unit increase</t>
  </si>
  <si>
    <t>rs527210</t>
  </si>
  <si>
    <t>[0.052-0.091] unit increase</t>
  </si>
  <si>
    <t>rs554833</t>
  </si>
  <si>
    <t>[0.032-0.057] unit increase</t>
  </si>
  <si>
    <t>rs8176645</t>
  </si>
  <si>
    <t>[1.22–1.35]</t>
  </si>
  <si>
    <t>Lactate dehydrogenase levels</t>
  </si>
  <si>
    <t>rs116552240</t>
  </si>
  <si>
    <t>[0.016-0.032] unit increase novel</t>
  </si>
  <si>
    <t>L lactate dehydrogenase measurement</t>
  </si>
  <si>
    <t>Non-albumin protein levels</t>
  </si>
  <si>
    <t>[0.017-0.035] unit increase novel</t>
  </si>
  <si>
    <t>serum non-albumin protein measurement</t>
  </si>
  <si>
    <t>[0.09-0.152] unit increase</t>
  </si>
  <si>
    <t>[0.0094-0.0196] unit decrease</t>
  </si>
  <si>
    <t>Gut microbiota abundance (k_Bacteria.p_Actinobacteria.c_Actinobacteria.o_Bifidobacteriales.f_Bifidobacteriaceae.g_Bifidobacterium.s_Bifidobacterium_bifidum)</t>
  </si>
  <si>
    <t>[0.19-0.32] unit decrease</t>
  </si>
  <si>
    <t>Protein quantitative trait loci</t>
  </si>
  <si>
    <t>rs505922</t>
  </si>
  <si>
    <t>(TNFA)</t>
  </si>
  <si>
    <t>tumor necrosis factor-alpha measurement</t>
  </si>
  <si>
    <t>[1.56-2.11]</t>
  </si>
  <si>
    <t>[1.12-1.28]</t>
  </si>
  <si>
    <t>Duodenal ulcer</t>
  </si>
  <si>
    <t>(Recessive)</t>
  </si>
  <si>
    <t>duodenal ulcer</t>
  </si>
  <si>
    <t>[0.49-0.63] unit decrease</t>
  </si>
  <si>
    <t>Graves' disease</t>
  </si>
  <si>
    <t>Graves disease</t>
  </si>
  <si>
    <t>[1.19-1.35]</t>
  </si>
  <si>
    <t>Clinical laboratory measurements</t>
  </si>
  <si>
    <t>(alkaline phosphatase)</t>
  </si>
  <si>
    <t>alkaline phosphatase measurement, clinical laboratory measurement</t>
  </si>
  <si>
    <t>vWF levels in ischaemic stroke and hyperhomocysteinaemia</t>
  </si>
  <si>
    <t>ABO, OBP2B</t>
  </si>
  <si>
    <t>[1.04-1.09]</t>
  </si>
  <si>
    <t>[1.22-1.31]</t>
  </si>
  <si>
    <t>(Histo-blood group ABO system transferase, ABO.9253.52.3)</t>
  </si>
  <si>
    <t>[1.28-1.32] unit increase</t>
  </si>
  <si>
    <t>(CD209 antigen, CD209.3029.52.2)</t>
  </si>
  <si>
    <t>[0.79-0.87] unit increase</t>
  </si>
  <si>
    <t>Insulin disposition index</t>
  </si>
  <si>
    <t>disposition index measurement</t>
  </si>
  <si>
    <t>Peripheral artery disease</t>
  </si>
  <si>
    <t>[1.04-1.07]</t>
  </si>
  <si>
    <t>peripheral arterial disease</t>
  </si>
  <si>
    <t>Mean spheric corpuscular volume</t>
  </si>
  <si>
    <t>[0.02-0.038] unit decrease</t>
  </si>
  <si>
    <t>[0.023-0.041] unit increase</t>
  </si>
  <si>
    <t>(DC-SIGN)</t>
  </si>
  <si>
    <t>U/L decrease</t>
  </si>
  <si>
    <t>High density lipoprotein cholesterol levels</t>
  </si>
  <si>
    <t>mmol/L increase</t>
  </si>
  <si>
    <t>high density lipoprotein cholesterol measurement</t>
  </si>
  <si>
    <t>Triglycerides</t>
  </si>
  <si>
    <t>mmol/L decrease</t>
  </si>
  <si>
    <t>Serum levels of protein MBL2</t>
  </si>
  <si>
    <t>[0.19-0.28] unit increase</t>
  </si>
  <si>
    <t>Serum levels of protein PNPLA2</t>
  </si>
  <si>
    <t>[0.14-0.23] unit decrease</t>
  </si>
  <si>
    <t>CD209 antigen levels</t>
  </si>
  <si>
    <t>[0.74-0.89] unit increase</t>
  </si>
  <si>
    <t>CD209 antigen measurement</t>
  </si>
  <si>
    <t>[0.02-0.028] unit decrease</t>
  </si>
  <si>
    <t>rs529565</t>
  </si>
  <si>
    <t>[1.48-1.63]</t>
  </si>
  <si>
    <t>Thrombosis</t>
  </si>
  <si>
    <t>[1.33-1.43]</t>
  </si>
  <si>
    <t>Ischemic stroke, venous thromboembolism, stroke, Abnormal thrombosis, deep vein thrombosis, pulmonary embolism</t>
  </si>
  <si>
    <t>[0.034-0.049] unit increase</t>
  </si>
  <si>
    <t>Monocyte percentage of white cells</t>
  </si>
  <si>
    <t>[0.022-0.031] unit decrease</t>
  </si>
  <si>
    <t>monocyte percentage of leukocytes</t>
  </si>
  <si>
    <t>ABO blood group (B vs O)</t>
  </si>
  <si>
    <t>blood group B, blood group O</t>
  </si>
  <si>
    <t>ABO blood group (O vs non-O)</t>
  </si>
  <si>
    <t>blood group O</t>
  </si>
  <si>
    <t>Lymphocyte-to-monocyte ratio</t>
  </si>
  <si>
    <t>lymphocyte:monocyte ratio</t>
  </si>
  <si>
    <t>COVID-19 (hospitalized vs population)</t>
  </si>
  <si>
    <t>[0.8734213443494576-0.932036967857528]</t>
  </si>
  <si>
    <t>SARS-CoV-2 infection</t>
  </si>
  <si>
    <t>[0.8914217954151271-0.9183814681761949]</t>
  </si>
  <si>
    <t>Citrate levels</t>
  </si>
  <si>
    <t>[0.02-0.037] unit decrease</t>
  </si>
  <si>
    <t>citrate measurement</t>
  </si>
  <si>
    <t>19p13.13</t>
  </si>
  <si>
    <t>rs78763837</t>
  </si>
  <si>
    <t>HYDIN</t>
  </si>
  <si>
    <t>Novel migraine association</t>
  </si>
  <si>
    <t>novel</t>
  </si>
  <si>
    <t xml:space="preserve"> -</t>
  </si>
  <si>
    <t>3.129 (2.333, 4.196)</t>
  </si>
  <si>
    <t>0.987 (0.961, 1.013)</t>
  </si>
  <si>
    <t>1.039 (1.011, 1.068)</t>
  </si>
  <si>
    <t>0.888 (0.850, 0.928)</t>
  </si>
  <si>
    <t>0.941 (0.917, 0.966)</t>
  </si>
  <si>
    <t>1.099 (1.070, 1.129)</t>
  </si>
  <si>
    <t>1.031 (1.005, 1.058)</t>
  </si>
  <si>
    <t>0.907 (0.884, 0.931)</t>
  </si>
  <si>
    <t>0.981 (0.956, 1.007)</t>
  </si>
  <si>
    <t>1.054 (1.012, 1.098)</t>
  </si>
  <si>
    <t>1.033 (1.004, 1.063)</t>
  </si>
  <si>
    <t>1.028 (1.002, 1.055)</t>
  </si>
  <si>
    <t>0.986 (0.961, 1.012)</t>
  </si>
  <si>
    <t>1.087 (1.051, 1.123)</t>
  </si>
  <si>
    <t>1.037 (1.005, 1.070)</t>
  </si>
  <si>
    <t>1.046 (1.019, 1.075)</t>
  </si>
  <si>
    <t>1.037 (1.007, 1.068)</t>
  </si>
  <si>
    <t>1.112 (1.068, 1.157)</t>
  </si>
  <si>
    <t>1.056 (1.029, 1.083)</t>
  </si>
  <si>
    <t>1.028 (0.999, 1.057)</t>
  </si>
  <si>
    <t>1.043 (1.015, 1.071)</t>
  </si>
  <si>
    <t>0.949 (0.911, 0.988)</t>
  </si>
  <si>
    <t>0.908 (0.880, 0.938)</t>
  </si>
  <si>
    <t>1.062 (1.033, 1.092)</t>
  </si>
  <si>
    <t>1.052 (1.022, 1.084)</t>
  </si>
  <si>
    <t>0.889 (0.827, 0.957)</t>
  </si>
  <si>
    <t>0.920 (0.889, 0.952)</t>
  </si>
  <si>
    <t>1.076 (1.045, 1.108)</t>
  </si>
  <si>
    <t>0.957 (0.930, 0.984)</t>
  </si>
  <si>
    <t>1.063 (1.019, 1.108)</t>
  </si>
  <si>
    <t>1.049 (1.018, 1.082)</t>
  </si>
  <si>
    <t>0.927 (0.903, 0.951)</t>
  </si>
  <si>
    <t>0.930 (0.905, 0.955)</t>
  </si>
  <si>
    <t>1.032 (1.006, 1.059)</t>
  </si>
  <si>
    <t>0.901 (0.878, 0.925)</t>
  </si>
  <si>
    <t>1.030 (1.004, 1.057)</t>
  </si>
  <si>
    <t>0.969 (0.938, 1.001)</t>
  </si>
  <si>
    <t>1.072 (1.041, 1.104)</t>
  </si>
  <si>
    <t>0.961 (0.924, 0.999)</t>
  </si>
  <si>
    <t>1.031 (1.003, 1.058)</t>
  </si>
  <si>
    <t>0.991 (0.963, 1.021)</t>
  </si>
  <si>
    <t>0.960 (0.941, 0.979)</t>
  </si>
  <si>
    <t>1.056 (1.035, 1.078)</t>
  </si>
  <si>
    <t>0.912 (0.883, 0.943)</t>
  </si>
  <si>
    <t>0.918 (0.900, 0.936)</t>
  </si>
  <si>
    <t>1.091 (1.069, 1.114)</t>
  </si>
  <si>
    <t>1.066 (1.045, 1.087)</t>
  </si>
  <si>
    <t>0.905 (0.887, 0.924)</t>
  </si>
  <si>
    <t>0.966 (0.947, 0.985)</t>
  </si>
  <si>
    <t>1.024 (0.995, 1.053)</t>
  </si>
  <si>
    <t>1.030 (1.009, 1.051)</t>
  </si>
  <si>
    <t>1.016 (0.996, 1.036)</t>
  </si>
  <si>
    <t>0.965 (0.946, 0.984)</t>
  </si>
  <si>
    <t>1.125 (1.099, 1.151)</t>
  </si>
  <si>
    <t>11.032 (5.110, 23.815)</t>
  </si>
  <si>
    <t>1.042 (1.019, 1.065)</t>
  </si>
  <si>
    <t>1.036 (1.015, 1.057)</t>
  </si>
  <si>
    <t>1.066 (1.042, 1.090)</t>
  </si>
  <si>
    <t>1.137 (1.104, 1.170)</t>
  </si>
  <si>
    <t>1.013 (0.993, 1.033)</t>
  </si>
  <si>
    <t>1.051 (1.028, 1.074)</t>
  </si>
  <si>
    <t>1.061 (1.039, 1.083)</t>
  </si>
  <si>
    <t>0.930 (0.903, 0.958)</t>
  </si>
  <si>
    <t>0.922 (0.900, 0.946)</t>
  </si>
  <si>
    <t>1.030 (1.008, 1.051)</t>
  </si>
  <si>
    <t>1.039 (1.016, 1.062)</t>
  </si>
  <si>
    <t>0.858 (0.803, 0.916)</t>
  </si>
  <si>
    <t>0.950 (0.926, 0.975)</t>
  </si>
  <si>
    <t>1.073 (1.047, 1.100)</t>
  </si>
  <si>
    <t>0.969 (0.948, 0.989)</t>
  </si>
  <si>
    <t>1.094 (1.060, 1.130)</t>
  </si>
  <si>
    <t>1.089 (1.065, 1.114)</t>
  </si>
  <si>
    <t>0.969 (0.950, 0.988)</t>
  </si>
  <si>
    <t>0.948 (0.928, 0.968)</t>
  </si>
  <si>
    <t>1.066 (1.046, 1.087)</t>
  </si>
  <si>
    <t>0.907 (0.889, 0.925)</t>
  </si>
  <si>
    <t>1.035 (1.015, 1.056)</t>
  </si>
  <si>
    <t>0.926 (0.904, 0.949)</t>
  </si>
  <si>
    <t>1.046 (1.022, 1.069)</t>
  </si>
  <si>
    <t>0.925 (0.899, 0.953)</t>
  </si>
  <si>
    <t>1.044 (1.024, 1.066)</t>
  </si>
  <si>
    <t>0.953 (0.928, 0.980)</t>
  </si>
  <si>
    <t>1.051 (1.021, 1.081)</t>
  </si>
  <si>
    <t>0.882 (0.843, 0.924)</t>
  </si>
  <si>
    <t>0.926 (0.901, 0.951)</t>
  </si>
  <si>
    <t>1.085 (1.055, 1.116)</t>
  </si>
  <si>
    <t>1.048 (1.021, 1.077)</t>
  </si>
  <si>
    <t>0.931 (0.906, 0.957)</t>
  </si>
  <si>
    <t>0.986 (0.959, 1.012)</t>
  </si>
  <si>
    <t>1.061 (1.022, 1.102)</t>
  </si>
  <si>
    <t>0.997 (0.970, 1.024)</t>
  </si>
  <si>
    <t>0.993 (0.967, 1.020)</t>
  </si>
  <si>
    <t>0.952 (0.926, 0.978)</t>
  </si>
  <si>
    <t>1.073 (1.040, 1.107)</t>
  </si>
  <si>
    <t>1.057 (1.026, 1.090)</t>
  </si>
  <si>
    <t>1.032 (1.003, 1.061)</t>
  </si>
  <si>
    <t>1.015 (0.983, 1.047)</t>
  </si>
  <si>
    <t>1.070 (1.027, 1.115)</t>
  </si>
  <si>
    <t>1.003 (0.977, 1.029)</t>
  </si>
  <si>
    <t>1.061 (1.028, 1.095)</t>
  </si>
  <si>
    <t>1.052 (1.023, 1.082)</t>
  </si>
  <si>
    <t>0.960 (0.923, 0.999)</t>
  </si>
  <si>
    <t>0.928 (0.897, 0.960)</t>
  </si>
  <si>
    <t>1.023 (0.994, 1.052)</t>
  </si>
  <si>
    <t>1.020 (0.989, 1.052)</t>
  </si>
  <si>
    <t>0.856 (0.791, 0.927)</t>
  </si>
  <si>
    <t>0.963 (0.930, 0.998)</t>
  </si>
  <si>
    <t>1.023 (0.989, 1.059)</t>
  </si>
  <si>
    <t>0.935 (0.908, 0.962)</t>
  </si>
  <si>
    <t>1.076 (1.031, 1.123)</t>
  </si>
  <si>
    <t>1.023 (0.991, 1.056)</t>
  </si>
  <si>
    <t>0.966 (0.940, 0.992)</t>
  </si>
  <si>
    <t>0.955 (0.928, 0.982)</t>
  </si>
  <si>
    <t>1.049 (1.022, 1.078)</t>
  </si>
  <si>
    <t>0.924 (0.899, 0.949)</t>
  </si>
  <si>
    <t>1.021 (0.994, 1.049)</t>
  </si>
  <si>
    <t>0.945 (0.913, 0.978)</t>
  </si>
  <si>
    <t>1.053 (1.022, 1.085)</t>
  </si>
  <si>
    <t>0.930 (0.893, 0.968)</t>
  </si>
  <si>
    <t>1.050 (1.022, 1.080)</t>
  </si>
  <si>
    <t>1.044 (0.909, 1.199)</t>
  </si>
  <si>
    <t>1.215 (1.054, 1.400)</t>
  </si>
  <si>
    <t>1.070 (0.871, 1.314)</t>
  </si>
  <si>
    <t>0.933 (0.814, 1.069)</t>
  </si>
  <si>
    <t>1.068 (0.923, 1.236)</t>
  </si>
  <si>
    <t>0.912 (0.796, 1.046)</t>
  </si>
  <si>
    <t>0.967 (0.843, 1.110)</t>
  </si>
  <si>
    <t>0.988 (0.861, 1.135)</t>
  </si>
  <si>
    <t>0.893 (0.725, 1.099)</t>
  </si>
  <si>
    <t>1.016 (0.883, 1.168)</t>
  </si>
  <si>
    <t>0.943 (0.824, 1.080)</t>
  </si>
  <si>
    <t>1.036 (0.902, 1.190)</t>
  </si>
  <si>
    <t>1.158 (0.988, 1.357)</t>
  </si>
  <si>
    <t>1.018 (0.867, 1.196)</t>
  </si>
  <si>
    <t>0.997 (0.864, 1.150)</t>
  </si>
  <si>
    <t>1.142 (0.979, 1.334)</t>
  </si>
  <si>
    <t>1.060 (0.862, 1.304)</t>
  </si>
  <si>
    <t>1.094 (0.956, 1.251)</t>
  </si>
  <si>
    <t>1.025 (0.871, 1.205)</t>
  </si>
  <si>
    <t>1.218 (1.059, 1.401)</t>
  </si>
  <si>
    <t>0.930 (0.754, 1.147)</t>
  </si>
  <si>
    <t>0.910 (0.773, 1.071)</t>
  </si>
  <si>
    <t>1.047 (0.906, 1.209)</t>
  </si>
  <si>
    <t>1.179 (1.015, 1.369)</t>
  </si>
  <si>
    <t>0.769 (0.511, 1.158)</t>
  </si>
  <si>
    <t>0.991 (0.824, 1.192)</t>
  </si>
  <si>
    <t>1.073 (0.900, 1.278)</t>
  </si>
  <si>
    <t>0.961 (0.828, 1.115)</t>
  </si>
  <si>
    <t>1.288 (1.051, 1.579)</t>
  </si>
  <si>
    <t>1.142 (0.970, 1.343)</t>
  </si>
  <si>
    <t>0.859 (0.747, 0.988)</t>
  </si>
  <si>
    <t>0.927 (0.804, 1.069)</t>
  </si>
  <si>
    <t>0.911 (0.795, 1.044)</t>
  </si>
  <si>
    <t>0.940 (0.819, 1.078)</t>
  </si>
  <si>
    <t>1.100 (0.955, 1.266)</t>
  </si>
  <si>
    <t>0.975 (0.823, 1.154)</t>
  </si>
  <si>
    <t>1.079 (0.926, 1.256)</t>
  </si>
  <si>
    <t>1.056 (0.868, 1.285)</t>
  </si>
  <si>
    <t>0.920 (0.799, 1.060)</t>
  </si>
  <si>
    <t>0.973 (0.938, 1.010)</t>
  </si>
  <si>
    <t>1.041 (1.002, 1.082)</t>
  </si>
  <si>
    <t>0.883 (0.832, 0.938)</t>
  </si>
  <si>
    <t>0.955 (0.920, 0.990)</t>
  </si>
  <si>
    <t>1.033 (0.995, 1.073)</t>
  </si>
  <si>
    <t>1.008 (0.973, 1.045)</t>
  </si>
  <si>
    <t>0.899 (0.867, 0.933)</t>
  </si>
  <si>
    <t>0.981 (0.946, 1.017)</t>
  </si>
  <si>
    <t>0.999 (0.949, 1.051)</t>
  </si>
  <si>
    <t>1.011 (0.974, 1.049)</t>
  </si>
  <si>
    <t>0.971 (0.937, 1.006)</t>
  </si>
  <si>
    <t>0.973 (0.938, 1.009)</t>
  </si>
  <si>
    <t>1.075 (1.030, 1.121)</t>
  </si>
  <si>
    <t>1.025 (0.984, 1.067)</t>
  </si>
  <si>
    <t>1.023 (0.985, 1.062)</t>
  </si>
  <si>
    <t>1.036 (0.993, 1.081)</t>
  </si>
  <si>
    <t>1.041 (0.986, 1.099)</t>
  </si>
  <si>
    <t>1.023 (0.987, 1.061)</t>
  </si>
  <si>
    <t>1.026 (0.985, 1.068)</t>
  </si>
  <si>
    <t>1.021 (0.983, 1.060)</t>
  </si>
  <si>
    <t>0.954 (0.904, 1.006)</t>
  </si>
  <si>
    <t>0.909 (0.869, 0.951)</t>
  </si>
  <si>
    <t>1.086 (1.046, 1.128)</t>
  </si>
  <si>
    <t>1.029 (0.988, 1.072)</t>
  </si>
  <si>
    <t>0.949 (0.853, 1.057)</t>
  </si>
  <si>
    <t>0.948 (0.904, 0.993)</t>
  </si>
  <si>
    <t>1.044 (0.998, 1.092)</t>
  </si>
  <si>
    <t>0.970 (0.933, 1.008)</t>
  </si>
  <si>
    <t>1.087 (1.025, 1.153)</t>
  </si>
  <si>
    <t>1.042 (1.000, 1.087)</t>
  </si>
  <si>
    <t>0.964 (0.930, 1.000)</t>
  </si>
  <si>
    <t>0.966 (0.929, 1.004)</t>
  </si>
  <si>
    <t>1.009 (0.974, 1.046)</t>
  </si>
  <si>
    <t>0.898 (0.866, 0.932)</t>
  </si>
  <si>
    <t>1.033 (0.996, 1.072)</t>
  </si>
  <si>
    <t>1.013 (0.969, 1.060)</t>
  </si>
  <si>
    <t>1.020 (0.980, 1.062)</t>
  </si>
  <si>
    <t>0.989 (0.937, 1.043)</t>
  </si>
  <si>
    <t>1.034 (0.997, 1.073)</t>
  </si>
  <si>
    <t>0.953 (0.924, 0.982)</t>
  </si>
  <si>
    <t>1.024 (0.993, 1.055)</t>
  </si>
  <si>
    <t>0.938 (0.877, 1.002)</t>
  </si>
  <si>
    <t>0.921 (0.894, 0.948)</t>
  </si>
  <si>
    <t>1.070 (1.036, 1.105)</t>
  </si>
  <si>
    <t>0.933 (0.905, 0.962)</t>
  </si>
  <si>
    <t>0.998 (0.969, 1.028)</t>
  </si>
  <si>
    <t>1.003 (0.965, 1.043)</t>
  </si>
  <si>
    <t>1.018 (0.988, 1.048)</t>
  </si>
  <si>
    <t>1.037 (1.006, 1.068)</t>
  </si>
  <si>
    <t>0.955 (0.926, 0.984)</t>
  </si>
  <si>
    <t>1.071 (1.035, 1.108)</t>
  </si>
  <si>
    <t>1.042 (1.009, 1.076)</t>
  </si>
  <si>
    <t>1.061 (1.027, 1.096)</t>
  </si>
  <si>
    <t>1.041 (1.002, 1.081)</t>
  </si>
  <si>
    <t>1.059 (1.015, 1.105)</t>
  </si>
  <si>
    <t>1.026 (0.996, 1.056)</t>
  </si>
  <si>
    <t>1.047 (1.011, 1.086)</t>
  </si>
  <si>
    <t>1.026 (0.996, 1.057)</t>
  </si>
  <si>
    <t>0.980 (0.935, 1.027)</t>
  </si>
  <si>
    <t>0.956 (0.918, 0.995)</t>
  </si>
  <si>
    <t>1.041 (1.008, 1.075)</t>
  </si>
  <si>
    <t>1.056 (1.021, 1.093)</t>
  </si>
  <si>
    <t>0.963 (0.929, 0.999)</t>
  </si>
  <si>
    <t>1.028 (0.992, 1.065)</t>
  </si>
  <si>
    <t>0.975 (0.945, 1.006)</t>
  </si>
  <si>
    <t>0.937 (0.908, 0.966)</t>
  </si>
  <si>
    <t>1.039 (1.009, 1.070)</t>
  </si>
  <si>
    <t>0.933 (0.905, 0.961)</t>
  </si>
  <si>
    <t>1.068 (1.037, 1.100)</t>
  </si>
  <si>
    <t>0.969 (0.937, 1.003)</t>
  </si>
  <si>
    <t>1.049 (1.012, 1.087)</t>
  </si>
  <si>
    <t>0.940 (0.902, 0.979)</t>
  </si>
  <si>
    <t>1.031 (0.998, 1.065)</t>
  </si>
  <si>
    <t>0.965 (0.954, 0.976)</t>
  </si>
  <si>
    <t>1.046 (1.033, 1.059)</t>
  </si>
  <si>
    <t>0.902 (0.884, 0.920)</t>
  </si>
  <si>
    <t>0.928 (0.917, 0.939)</t>
  </si>
  <si>
    <t>1.082 (1.069, 1.096)</t>
  </si>
  <si>
    <t>1.044 (1.032, 1.056)</t>
  </si>
  <si>
    <t>0.915 (0.904, 0.925)</t>
  </si>
  <si>
    <t>0.979 (0.968, 0.991)</t>
  </si>
  <si>
    <t>1.028 (1.011, 1.046)</t>
  </si>
  <si>
    <t>1.020 (1.008, 1.032)</t>
  </si>
  <si>
    <t>1.012 (1.000, 1.024)</t>
  </si>
  <si>
    <t>0.966 (0.955, 0.978)</t>
  </si>
  <si>
    <t>1.094 (1.079, 1.109)</t>
  </si>
  <si>
    <t>1.042 (1.028, 1.056)</t>
  </si>
  <si>
    <t>1.039 (1.026, 1.052)</t>
  </si>
  <si>
    <t>1.044 (1.030, 1.058)</t>
  </si>
  <si>
    <t>1.096 (1.077, 1.115)</t>
  </si>
  <si>
    <t>1.023 (1.011, 1.035)</t>
  </si>
  <si>
    <t>1.044 (1.031, 1.058)</t>
  </si>
  <si>
    <t>1.047 (1.034, 1.059)</t>
  </si>
  <si>
    <t>0.949 (0.933, 0.966)</t>
  </si>
  <si>
    <t>0.923 (0.910, 0.937)</t>
  </si>
  <si>
    <t>1.042 (1.030, 1.055)</t>
  </si>
  <si>
    <t>1.041 (1.027, 1.054)</t>
  </si>
  <si>
    <t>0.892 (0.862, 0.922)</t>
  </si>
  <si>
    <t>0.949 (0.935, 0.963)</t>
  </si>
  <si>
    <t>1.060 (1.044, 1.077)</t>
  </si>
  <si>
    <t>0.958 (0.945, 0.971)</t>
  </si>
  <si>
    <t>1.084 (1.062, 1.106)</t>
  </si>
  <si>
    <t>1.055 (1.041, 1.070)</t>
  </si>
  <si>
    <t>0.959 (0.948, 0.970)</t>
  </si>
  <si>
    <t>0.945 (0.934, 0.957)</t>
  </si>
  <si>
    <t>1.045 (1.033, 1.057)</t>
  </si>
  <si>
    <t>0.912 (0.901, 0.923)</t>
  </si>
  <si>
    <t>1.037 (1.025, 1.049)</t>
  </si>
  <si>
    <t>0.954 (0.941, 0.968)</t>
  </si>
  <si>
    <t>1.050 (1.036, 1.064)</t>
  </si>
  <si>
    <t>0.943 (0.927, 0.959)</t>
  </si>
  <si>
    <t>1.039 (1.027, 1.051)</t>
  </si>
  <si>
    <r>
      <t>rs10405121</t>
    </r>
    <r>
      <rPr>
        <vertAlign val="superscript"/>
        <sz val="10"/>
        <rFont val="Calibri"/>
        <family val="2"/>
        <scheme val="minor"/>
      </rPr>
      <t>1</t>
    </r>
  </si>
  <si>
    <t>5.534 (3.631, 8.435)</t>
  </si>
  <si>
    <t>0.968 (0.922, 1.017)</t>
  </si>
  <si>
    <t>1.016 (0.965, 1.069)</t>
  </si>
  <si>
    <t>0.897 (0.826, 0.975)</t>
  </si>
  <si>
    <t>0.976 (0.929, 1.026)</t>
  </si>
  <si>
    <t>1.092 (1.037, 1.149)</t>
  </si>
  <si>
    <t>0.997 (0.950, 1.046)</t>
  </si>
  <si>
    <t>0.923 (0.879, 0.970)</t>
  </si>
  <si>
    <t>0.934 (0.889, 0.981)</t>
  </si>
  <si>
    <t>1.116 (1.034, 1.204)</t>
  </si>
  <si>
    <t>1.097 (1.040, 1.157)</t>
  </si>
  <si>
    <t>1.046 (0.997, 1.099)</t>
  </si>
  <si>
    <t>0.968 (0.922, 1.016)</t>
  </si>
  <si>
    <t>1.085 (1.019, 1.155)</t>
  </si>
  <si>
    <t>1.023 (0.964, 1.086)</t>
  </si>
  <si>
    <t>1.023 (0.972, 1.076)</t>
  </si>
  <si>
    <t>1.024 (0.968, 1.082)</t>
  </si>
  <si>
    <t>1.138 (1.056, 1.226)</t>
  </si>
  <si>
    <t>1.009 (0.961, 1.060)</t>
  </si>
  <si>
    <t>1.042 (0.988, 1.099)</t>
  </si>
  <si>
    <t>1.004 (0.955, 1.056)</t>
  </si>
  <si>
    <t>0.914 (0.846, 0.988)</t>
  </si>
  <si>
    <t>0.940 (0.885, 0.999)</t>
  </si>
  <si>
    <t>1.061 (1.008, 1.118)</t>
  </si>
  <si>
    <t>1.022 (0.967, 1.081)</t>
  </si>
  <si>
    <t>0.879 (0.764, 1.011)</t>
  </si>
  <si>
    <t>0.893 (0.836, 0.953)</t>
  </si>
  <si>
    <t>1.081 (1.023, 1.142)</t>
  </si>
  <si>
    <t>0.929 (0.880, 0.979)</t>
  </si>
  <si>
    <t>1.010 (0.933, 1.095)</t>
  </si>
  <si>
    <t>1.044 (0.985, 1.106)</t>
  </si>
  <si>
    <t>0.921 (0.877, 0.967)</t>
  </si>
  <si>
    <t>0.926 (0.880, 0.975)</t>
  </si>
  <si>
    <t>0.997 (0.949, 1.047)</t>
  </si>
  <si>
    <t>0.919 (0.875, 0.965)</t>
  </si>
  <si>
    <t>1.059 (1.008, 1.112)</t>
  </si>
  <si>
    <t>0.967 (0.909, 1.028)</t>
  </si>
  <si>
    <t>1.074 (1.015, 1.136)</t>
  </si>
  <si>
    <t>0.957 (0.888, 1.031)</t>
  </si>
  <si>
    <t>1.046 (0.995, 1.100)</t>
  </si>
  <si>
    <t>0.948 (0.887, 1.012)</t>
  </si>
  <si>
    <t>1.050 (0.980, 1.125)</t>
  </si>
  <si>
    <t>0.999 (0.904, 1.105)</t>
  </si>
  <si>
    <t>0.964 (0.901, 1.030)</t>
  </si>
  <si>
    <t>1.005 (0.937, 1.078)</t>
  </si>
  <si>
    <t>1.061 (0.994, 1.133)</t>
  </si>
  <si>
    <t>0.950 (0.888, 1.016)</t>
  </si>
  <si>
    <t>0.938 (0.878, 1.001)</t>
  </si>
  <si>
    <t>1.118 (1.017, 1.227)</t>
  </si>
  <si>
    <t>1.049 (0.979, 1.123)</t>
  </si>
  <si>
    <t>1.098 (1.028, 1.173)</t>
  </si>
  <si>
    <t>0.955 (0.894, 1.020)</t>
  </si>
  <si>
    <t>1.062 (0.983, 1.148)</t>
  </si>
  <si>
    <t>11.686 (1.687, 80.970)</t>
  </si>
  <si>
    <t>1.013 (0.941, 1.091)</t>
  </si>
  <si>
    <t>1.099 (1.027, 1.175)</t>
  </si>
  <si>
    <t>1.085 (1.005, 1.171)</t>
  </si>
  <si>
    <t>0.993 (0.897, 1.099)</t>
  </si>
  <si>
    <t>0.999 (0.936, 1.066)</t>
  </si>
  <si>
    <t>1.017 (0.945, 1.094)</t>
  </si>
  <si>
    <t>1.067 (0.997, 1.143)</t>
  </si>
  <si>
    <t>0.943 (0.854, 1.041)</t>
  </si>
  <si>
    <t>0.980 (0.902, 1.065)</t>
  </si>
  <si>
    <t>1.089 (1.017, 1.167)</t>
  </si>
  <si>
    <t>1.088 (1.010, 1.172)</t>
  </si>
  <si>
    <t>1.006 (0.816, 1.241)</t>
  </si>
  <si>
    <t>0.990 (0.909, 1.078)</t>
  </si>
  <si>
    <t>1.050 (0.967, 1.141)</t>
  </si>
  <si>
    <t>0.976 (0.910, 1.048)</t>
  </si>
  <si>
    <t>1.097 (0.987, 1.220)</t>
  </si>
  <si>
    <t>1.047 (0.969, 1.130)</t>
  </si>
  <si>
    <t>0.969 (0.907, 1.036)</t>
  </si>
  <si>
    <t>0.962 (0.896, 1.033)</t>
  </si>
  <si>
    <t>1.059 (0.992, 1.131)</t>
  </si>
  <si>
    <t>0.951 (0.889, 1.016)</t>
  </si>
  <si>
    <t>1.033 (0.966, 1.103)</t>
  </si>
  <si>
    <t>0.968 (0.892, 1.050)</t>
  </si>
  <si>
    <t>0.995 (0.923, 1.073)</t>
  </si>
  <si>
    <t>0.940 (0.852, 1.037)</t>
  </si>
  <si>
    <t>1.051 (0.983, 1.124)</t>
  </si>
  <si>
    <t>0.914 (0.844, 0.988)</t>
  </si>
  <si>
    <t>1.067 (0.983, 1.158)</t>
  </si>
  <si>
    <t>0.940 (0.827, 1.068)</t>
  </si>
  <si>
    <t>0.930 (0.860, 1.006)</t>
  </si>
  <si>
    <t>1.064 (0.982, 1.153)</t>
  </si>
  <si>
    <t>0.923 (0.855, 0.997)</t>
  </si>
  <si>
    <t>0.940 (0.869, 1.017)</t>
  </si>
  <si>
    <t>0.956 (0.885, 1.033)</t>
  </si>
  <si>
    <t>1.080 (0.969, 1.204)</t>
  </si>
  <si>
    <t>0.995 (0.919, 1.077)</t>
  </si>
  <si>
    <t>0.976 (0.904, 1.053)</t>
  </si>
  <si>
    <t>0.931 (0.861, 1.006)</t>
  </si>
  <si>
    <t>1.013 (0.925, 1.109)</t>
  </si>
  <si>
    <t>1.038 (0.952, 1.132)</t>
  </si>
  <si>
    <t>0.963 (0.889, 1.043)</t>
  </si>
  <si>
    <t>1.017 (0.929, 1.113)</t>
  </si>
  <si>
    <t>0.977 (0.868, 1.099)</t>
  </si>
  <si>
    <t>0.978 (0.906, 1.055)</t>
  </si>
  <si>
    <t>1.042 (0.955, 1.136)</t>
  </si>
  <si>
    <t>1.076 (0.993, 1.167)</t>
  </si>
  <si>
    <t>0.901 (0.803, 1.013)</t>
  </si>
  <si>
    <t>0.933 (0.847, 1.028)</t>
  </si>
  <si>
    <t>1.090 (1.005, 1.182)</t>
  </si>
  <si>
    <t>1.062 (0.974, 1.159)</t>
  </si>
  <si>
    <t>1.087 (0.871, 1.357)</t>
  </si>
  <si>
    <t>1.007 (0.910, 1.113)</t>
  </si>
  <si>
    <t>1.096 (0.997, 1.204)</t>
  </si>
  <si>
    <t>0.931 (0.856, 1.012)</t>
  </si>
  <si>
    <t>1.089 (0.961, 1.235)</t>
  </si>
  <si>
    <t>1.040 (0.951, 1.137)</t>
  </si>
  <si>
    <t>0.993 (0.920, 1.073)</t>
  </si>
  <si>
    <t>1.000 (inf, 0.000)</t>
  </si>
  <si>
    <t>0.929 (0.860, 1.004)</t>
  </si>
  <si>
    <t>0.982 (0.908, 1.062)</t>
  </si>
  <si>
    <t>1.100 (1.001, 1.210)</t>
  </si>
  <si>
    <t>1.018 (0.934, 1.110)</t>
  </si>
  <si>
    <t>1.040 (0.929, 1.165)</t>
  </si>
  <si>
    <t>1.061 (0.981, 1.147)</t>
  </si>
  <si>
    <t>0.901 (0.861, 0.941)</t>
  </si>
  <si>
    <t>1.012 (0.966, 1.060)</t>
  </si>
  <si>
    <t>0.925 (0.860, 0.996)</t>
  </si>
  <si>
    <t>1.006 (0.963, 1.051)</t>
  </si>
  <si>
    <t>1.049 (1.002, 1.099)</t>
  </si>
  <si>
    <t>1.012 (0.969, 1.057)</t>
  </si>
  <si>
    <t>0.964 (0.922, 1.007)</t>
  </si>
  <si>
    <t>0.918 (0.879, 0.959)</t>
  </si>
  <si>
    <t>1.081 (1.018, 1.148)</t>
  </si>
  <si>
    <t>1.020 (0.976, 1.067)</t>
  </si>
  <si>
    <t>1.091 (1.045, 1.139)</t>
  </si>
  <si>
    <t>0.902 (0.863, 0.943)</t>
  </si>
  <si>
    <t>1.060 (1.007, 1.115)</t>
  </si>
  <si>
    <t>0.987 (0.939, 1.038)</t>
  </si>
  <si>
    <t>1.033 (0.987, 1.081)</t>
  </si>
  <si>
    <t>1.034 (0.983, 1.088)</t>
  </si>
  <si>
    <t>0.970 (0.906, 1.038)</t>
  </si>
  <si>
    <t>0.997 (0.954, 1.041)</t>
  </si>
  <si>
    <t>0.993 (0.943, 1.045)</t>
  </si>
  <si>
    <t>1.034 (0.988, 1.081)</t>
  </si>
  <si>
    <t>0.989 (0.928, 1.054)</t>
  </si>
  <si>
    <t>0.963 (0.912, 1.017)</t>
  </si>
  <si>
    <t>1.014 (0.968, 1.061)</t>
  </si>
  <si>
    <t>1.017 (0.968, 1.069)</t>
  </si>
  <si>
    <t>0.913 (0.805, 1.037)</t>
  </si>
  <si>
    <t>0.989 (0.935, 1.047)</t>
  </si>
  <si>
    <t>0.979 (0.925, 1.036)</t>
  </si>
  <si>
    <t>0.922 (0.879, 0.966)</t>
  </si>
  <si>
    <t>0.996 (0.928, 1.069)</t>
  </si>
  <si>
    <t>0.971 (0.922, 1.023)</t>
  </si>
  <si>
    <t>1.004 (0.960, 1.049)</t>
  </si>
  <si>
    <t>1.003 (0.959, 1.050)</t>
  </si>
  <si>
    <t>1.014 (0.971, 1.059)</t>
  </si>
  <si>
    <t>0.954 (0.913, 0.997)</t>
  </si>
  <si>
    <t>1.025 (0.981, 1.071)</t>
  </si>
  <si>
    <t>0.985 (0.932, 1.041)</t>
  </si>
  <si>
    <t>1.013 (0.965, 1.064)</t>
  </si>
  <si>
    <t>0.975 (0.914, 1.040)</t>
  </si>
  <si>
    <t>1.044 (0.998, 1.091)</t>
  </si>
  <si>
    <t>0.915 (0.875, 0.957)</t>
  </si>
  <si>
    <t>1.027 (0.982, 1.074)</t>
  </si>
  <si>
    <t>0.963 (0.873, 1.063)</t>
  </si>
  <si>
    <t>0.915 (0.876, 0.957)</t>
  </si>
  <si>
    <t>1.015 (0.968, 1.065)</t>
  </si>
  <si>
    <t>1.014 (0.971, 1.060)</t>
  </si>
  <si>
    <t>0.951 (0.909, 0.996)</t>
  </si>
  <si>
    <t>0.985 (0.942, 1.029)</t>
  </si>
  <si>
    <t>1.014 (0.957, 1.074)</t>
  </si>
  <si>
    <t>1.001 (0.958, 1.046)</t>
  </si>
  <si>
    <t>1.071 (1.024, 1.119)</t>
  </si>
  <si>
    <t>0.918 (0.877, 0.960)</t>
  </si>
  <si>
    <t>1.075 (1.022, 1.131)</t>
  </si>
  <si>
    <t>1.028 (0.980, 1.079)</t>
  </si>
  <si>
    <t>1.048 (0.998, 1.100)</t>
  </si>
  <si>
    <t>1.040 (0.983, 1.101)</t>
  </si>
  <si>
    <t>1.057 (0.991, 1.126)</t>
  </si>
  <si>
    <t>1.005 (0.962, 1.050)</t>
  </si>
  <si>
    <t>1.059 (1.004, 1.117)</t>
  </si>
  <si>
    <t>1.022 (0.977, 1.068)</t>
  </si>
  <si>
    <t>1.069 (0.998, 1.146)</t>
  </si>
  <si>
    <t>0.960 (0.904, 1.020)</t>
  </si>
  <si>
    <t>1.024 (0.976, 1.075)</t>
  </si>
  <si>
    <t>1.063 (1.011, 1.119)</t>
  </si>
  <si>
    <t>0.997 (0.903, 1.100)</t>
  </si>
  <si>
    <t>0.979 (0.926, 1.034)</t>
  </si>
  <si>
    <t>1.003 (0.951, 1.057)</t>
  </si>
  <si>
    <t>1.021 (0.975, 1.069)</t>
  </si>
  <si>
    <t>0.911 (0.870, 0.955)</t>
  </si>
  <si>
    <t>1.017 (0.974, 1.063)</t>
  </si>
  <si>
    <t>0.949 (0.908, 0.992)</t>
  </si>
  <si>
    <t>1.048 (1.003, 1.095)</t>
  </si>
  <si>
    <t>0.995 (0.945, 1.047)</t>
  </si>
  <si>
    <t>1.016 (0.963, 1.072)</t>
  </si>
  <si>
    <t>0.977 (0.919, 1.038)</t>
  </si>
  <si>
    <t>0.927 (0.905, 0.949)</t>
  </si>
  <si>
    <t>1.026 (1.002, 1.052)</t>
  </si>
  <si>
    <t>0.938 (0.900, 0.977)</t>
  </si>
  <si>
    <t>0.961 (0.939, 0.984)</t>
  </si>
  <si>
    <t>1.046 (1.020, 1.072)</t>
  </si>
  <si>
    <t>1.007 (0.984, 1.030)</t>
  </si>
  <si>
    <t>0.947 (0.925, 0.970)</t>
  </si>
  <si>
    <t>0.946 (0.924, 0.968)</t>
  </si>
  <si>
    <t>1.069 (1.035, 1.105)</t>
  </si>
  <si>
    <t>1.030 (1.006, 1.055)</t>
  </si>
  <si>
    <t>1.065 (1.041, 1.090)</t>
  </si>
  <si>
    <t>0.930 (0.909, 0.952)</t>
  </si>
  <si>
    <t>1.065 (1.036, 1.095)</t>
  </si>
  <si>
    <t>1.015 (0.988, 1.042)</t>
  </si>
  <si>
    <t>1.036 (1.011, 1.062)</t>
  </si>
  <si>
    <t>1.038 (1.010, 1.067)</t>
  </si>
  <si>
    <t>1.035 (0.999, 1.072)</t>
  </si>
  <si>
    <t>1.000 (0.978, 1.024)</t>
  </si>
  <si>
    <t>1.029 (1.002, 1.057)</t>
  </si>
  <si>
    <t>1.031 (1.007, 1.056)</t>
  </si>
  <si>
    <t>0.978 (0.944, 1.014)</t>
  </si>
  <si>
    <t>0.956 (0.928, 0.985)</t>
  </si>
  <si>
    <t>1.044 (1.018, 1.070)</t>
  </si>
  <si>
    <t>1.044 (1.016, 1.072)</t>
  </si>
  <si>
    <t>0.959 (0.901, 1.021)</t>
  </si>
  <si>
    <t>0.967 (0.938, 0.996)</t>
  </si>
  <si>
    <t>1.041 (1.007, 1.076)</t>
  </si>
  <si>
    <t>0.934 (0.907, 0.963)</t>
  </si>
  <si>
    <t>1.029 (0.984, 1.076)</t>
  </si>
  <si>
    <t>1.012 (0.984, 1.040)</t>
  </si>
  <si>
    <t>0.983 (0.960, 1.006)</t>
  </si>
  <si>
    <t>1.008 (0.985, 1.031)</t>
  </si>
  <si>
    <t>0.942 (0.920, 0.964)</t>
  </si>
  <si>
    <t>1.036 (1.012, 1.060)</t>
  </si>
  <si>
    <t>0.992 (0.964, 1.020)</t>
  </si>
  <si>
    <t>1.026 (0.999, 1.054)</t>
  </si>
  <si>
    <t>0.973 (0.941, 1.007)</t>
  </si>
  <si>
    <t>1.048 (1.023, 1.074)</t>
  </si>
  <si>
    <t>Meta P Bonf</t>
  </si>
  <si>
    <t>1.028 (0.962, 1.099)</t>
  </si>
  <si>
    <t>1.095 (1.021, 1.174)</t>
  </si>
  <si>
    <t>0.823 (0.733, 0.924)</t>
  </si>
  <si>
    <t>0.867 (0.809, 0.928)</t>
  </si>
  <si>
    <t>1.093 (1.020, 1.173)</t>
  </si>
  <si>
    <t>1.100 (1.030, 1.176)</t>
  </si>
  <si>
    <t>0.924 (0.864, 0.988)</t>
  </si>
  <si>
    <t>1.018 (0.953, 1.088)</t>
  </si>
  <si>
    <t>1.076 (0.970, 1.194)</t>
  </si>
  <si>
    <t>1.080 (1.004, 1.161)</t>
  </si>
  <si>
    <t>1.004 (0.940, 1.073)</t>
  </si>
  <si>
    <t>1.021 (0.956, 1.092)</t>
  </si>
  <si>
    <t>1.085 (0.996, 1.181)</t>
  </si>
  <si>
    <t>1.054 (0.972, 1.143)</t>
  </si>
  <si>
    <t>1.083 (1.011, 1.160)</t>
  </si>
  <si>
    <t>1.082 (1.003, 1.167)</t>
  </si>
  <si>
    <t>1.086 (0.980, 1.205)</t>
  </si>
  <si>
    <t>1.045 (0.978, 1.116)</t>
  </si>
  <si>
    <t>1.082 (1.006, 1.162)</t>
  </si>
  <si>
    <t>1.084 (1.012, 1.160)</t>
  </si>
  <si>
    <t>0.925 (0.832, 1.029)</t>
  </si>
  <si>
    <t>0.861 (0.792, 0.936)</t>
  </si>
  <si>
    <t>1.049 (0.977, 1.126)</t>
  </si>
  <si>
    <t>1.080 (1.002, 1.165)</t>
  </si>
  <si>
    <t>1.066 (0.889, 1.277)</t>
  </si>
  <si>
    <t>0.957 (0.876, 1.045)</t>
  </si>
  <si>
    <t>1.064 (0.986, 1.147)</t>
  </si>
  <si>
    <t>0.986 (0.917, 1.059)</t>
  </si>
  <si>
    <t>1.204 (1.084, 1.338)</t>
  </si>
  <si>
    <t>1.095 (1.012, 1.184)</t>
  </si>
  <si>
    <t>0.896 (0.838, 0.957)</t>
  </si>
  <si>
    <t>0.942 (0.878, 1.011)</t>
  </si>
  <si>
    <t>1.101 (1.030, 1.176)</t>
  </si>
  <si>
    <t>0.921 (0.861, 0.984)</t>
  </si>
  <si>
    <t>1.024 (0.957, 1.095)</t>
  </si>
  <si>
    <t>0.901 (0.828, 0.981)</t>
  </si>
  <si>
    <t>1.048 (0.970, 1.131)</t>
  </si>
  <si>
    <t>0.911 (0.822, 1.009)</t>
  </si>
  <si>
    <t>1.012 (0.945, 1.084)</t>
  </si>
  <si>
    <t>0.963 (0.816, 1.137)</t>
  </si>
  <si>
    <t>1.312 (1.107, 1.554)</t>
  </si>
  <si>
    <t>0.707 (0.525, 0.953)</t>
  </si>
  <si>
    <t>0.849 (0.716, 1.006)</t>
  </si>
  <si>
    <t>1.147 (0.964, 1.363)</t>
  </si>
  <si>
    <t>1.041 (0.884, 1.227)</t>
  </si>
  <si>
    <t>0.794 (0.669, 0.943)</t>
  </si>
  <si>
    <t>0.801 (0.679, 0.945)</t>
  </si>
  <si>
    <t>0.907 (0.708, 1.161)</t>
  </si>
  <si>
    <t>0.906 (0.760, 1.079)</t>
  </si>
  <si>
    <t>0.937 (0.795, 1.105)</t>
  </si>
  <si>
    <t>0.989 (0.839, 1.167)</t>
  </si>
  <si>
    <t>1.006 (0.826, 1.226)</t>
  </si>
  <si>
    <t>0.018 (0.000, 3176766153164.509)</t>
  </si>
  <si>
    <t>0.857 (0.707, 1.038)</t>
  </si>
  <si>
    <t>0.865 (0.728, 1.028)</t>
  </si>
  <si>
    <t>1.106 (0.914, 1.340)</t>
  </si>
  <si>
    <t>1.112 (0.868, 1.425)</t>
  </si>
  <si>
    <t>1.011 (0.857, 1.194)</t>
  </si>
  <si>
    <t>1.085 (0.903, 1.304)</t>
  </si>
  <si>
    <t>1.169 (0.987, 1.385)</t>
  </si>
  <si>
    <t>0.995 (0.781, 1.267)</t>
  </si>
  <si>
    <t>0.766 (0.615, 0.953)</t>
  </si>
  <si>
    <t>1.061 (0.891, 1.262)</t>
  </si>
  <si>
    <t>1.244 (1.037, 1.492)</t>
  </si>
  <si>
    <t>0.893 (0.516, 1.546)</t>
  </si>
  <si>
    <t>0.903 (0.726, 1.123)</t>
  </si>
  <si>
    <t>1.218 (0.997, 1.488)</t>
  </si>
  <si>
    <t>1.020 (0.855, 1.216)</t>
  </si>
  <si>
    <t>1.141 (0.877, 1.484)</t>
  </si>
  <si>
    <t>1.032 (0.851, 1.252)</t>
  </si>
  <si>
    <t>0.870 (0.736, 1.028)</t>
  </si>
  <si>
    <t>1.018 (0.853, 1.214)</t>
  </si>
  <si>
    <t>1.054 (0.895, 1.242)</t>
  </si>
  <si>
    <t>0.843 (0.712, 0.999)</t>
  </si>
  <si>
    <t>0.944 (0.798, 1.116)</t>
  </si>
  <si>
    <t>1.059 (0.866, 1.294)</t>
  </si>
  <si>
    <t>1.062 (0.881, 1.279)</t>
  </si>
  <si>
    <t>0.755 (0.582, 0.980)</t>
  </si>
  <si>
    <t>1.058 (0.894, 1.251)</t>
  </si>
  <si>
    <t>0.964 (0.885, 1.050)</t>
  </si>
  <si>
    <t>1.106 (1.013, 1.208)</t>
  </si>
  <si>
    <t>0.892 (0.775, 1.026)</t>
  </si>
  <si>
    <t>0.963 (0.884, 1.048)</t>
  </si>
  <si>
    <t>1.043 (0.955, 1.138)</t>
  </si>
  <si>
    <t>1.040 (0.957, 1.131)</t>
  </si>
  <si>
    <t>0.882 (0.809, 0.960)</t>
  </si>
  <si>
    <t>0.934 (0.859, 1.015)</t>
  </si>
  <si>
    <t>1.062 (0.944, 1.195)</t>
  </si>
  <si>
    <t>1.029 (0.944, 1.122)</t>
  </si>
  <si>
    <t>1.034 (0.952, 1.122)</t>
  </si>
  <si>
    <t>0.956 (0.878, 1.041)</t>
  </si>
  <si>
    <t>1.003 (0.908, 1.108)</t>
  </si>
  <si>
    <t>1.074 (0.978, 1.178)</t>
  </si>
  <si>
    <t>1.072 (0.984, 1.168)</t>
  </si>
  <si>
    <t>1.044 (0.947, 1.151)</t>
  </si>
  <si>
    <t>1.053 (0.929, 1.195)</t>
  </si>
  <si>
    <t>1.008 (0.927, 1.096)</t>
  </si>
  <si>
    <t>0.993 (0.904, 1.091)</t>
  </si>
  <si>
    <t>1.073 (0.983, 1.171)</t>
  </si>
  <si>
    <t>0.903 (0.797, 1.025)</t>
  </si>
  <si>
    <t>0.929 (0.836, 1.031)</t>
  </si>
  <si>
    <t>1.047 (0.959, 1.143)</t>
  </si>
  <si>
    <t>1.164 (1.061, 1.278)</t>
  </si>
  <si>
    <t>0.892 (0.692, 1.149)</t>
  </si>
  <si>
    <t>1.043 (0.936, 1.162)</t>
  </si>
  <si>
    <t>1.016 (0.916, 1.127)</t>
  </si>
  <si>
    <t>0.988 (0.903, 1.081)</t>
  </si>
  <si>
    <t>1.111 (0.971, 1.272)</t>
  </si>
  <si>
    <t>1.046 (0.950, 1.153)</t>
  </si>
  <si>
    <t>1.007 (0.927, 1.094)</t>
  </si>
  <si>
    <t>0.941 (0.860, 1.028)</t>
  </si>
  <si>
    <t>1.044 (0.961, 1.134)</t>
  </si>
  <si>
    <t>0.874 (0.803, 0.951)</t>
  </si>
  <si>
    <t>1.021 (0.939, 1.111)</t>
  </si>
  <si>
    <t>0.993 (0.894, 1.103)</t>
  </si>
  <si>
    <t>1.012 (0.921, 1.111)</t>
  </si>
  <si>
    <t>1.105 (0.979, 1.247)</t>
  </si>
  <si>
    <t>0.976 (0.897, 1.063)</t>
  </si>
  <si>
    <t>0.981 (0.938, 1.027)</t>
  </si>
  <si>
    <t>1.129 (1.077, 1.182)</t>
  </si>
  <si>
    <t>0.845 (0.783, 0.913)</t>
  </si>
  <si>
    <t>0.895 (0.855, 0.936)</t>
  </si>
  <si>
    <t>1.093 (1.043, 1.146)</t>
  </si>
  <si>
    <t>1.101 (1.054, 1.151)</t>
  </si>
  <si>
    <t>0.854 (0.816, 0.894)</t>
  </si>
  <si>
    <t>0.996 (0.952, 1.042)</t>
  </si>
  <si>
    <t>1.026 (0.964, 1.092)</t>
  </si>
  <si>
    <t>0.922 (0.880, 0.965)</t>
  </si>
  <si>
    <t>0.946 (0.905, 0.988)</t>
  </si>
  <si>
    <t>0.978 (0.934, 1.023)</t>
  </si>
  <si>
    <t>1.120 (1.064, 1.179)</t>
  </si>
  <si>
    <t>1.062 (1.010, 1.117)</t>
  </si>
  <si>
    <t>1.030 (0.983, 1.079)</t>
  </si>
  <si>
    <t>1.057 (1.004, 1.113)</t>
  </si>
  <si>
    <t>1.134 (1.060, 1.213)</t>
  </si>
  <si>
    <t>1.041 (0.996, 1.088)</t>
  </si>
  <si>
    <t>1.067 (1.013, 1.124)</t>
  </si>
  <si>
    <t>1.123 (1.072, 1.176)</t>
  </si>
  <si>
    <t>0.975 (0.913, 1.041)</t>
  </si>
  <si>
    <t>0.889 (0.840, 0.941)</t>
  </si>
  <si>
    <t>1.031 (0.984, 1.080)</t>
  </si>
  <si>
    <t>1.013 (0.962, 1.065)</t>
  </si>
  <si>
    <t>0.864 (0.757, 0.986)</t>
  </si>
  <si>
    <t>0.890 (0.838, 0.944)</t>
  </si>
  <si>
    <t>1.075 (1.016, 1.137)</t>
  </si>
  <si>
    <t>0.954 (0.909, 1.001)</t>
  </si>
  <si>
    <t>1.121 (1.045, 1.203)</t>
  </si>
  <si>
    <t>1.104 (1.048, 1.163)</t>
  </si>
  <si>
    <t>0.939 (0.897, 0.983)</t>
  </si>
  <si>
    <t>0.882 (0.841, 0.925)</t>
  </si>
  <si>
    <t>0.863 (0.825, 0.903)</t>
  </si>
  <si>
    <t>1.025 (0.980, 1.072)</t>
  </si>
  <si>
    <t>0.976 (0.922, 1.032)</t>
  </si>
  <si>
    <t>1.119 (1.065, 1.176)</t>
  </si>
  <si>
    <t>0.870 (0.813, 0.931)</t>
  </si>
  <si>
    <t>1.040 (0.993, 1.088)</t>
  </si>
  <si>
    <t>0.975 (0.929, 1.022)</t>
  </si>
  <si>
    <t>1.034 (0.986, 1.085)</t>
  </si>
  <si>
    <t>0.894 (0.805, 0.992)</t>
  </si>
  <si>
    <t>0.917 (0.876, 0.961)</t>
  </si>
  <si>
    <t>1.116 (1.061, 1.173)</t>
  </si>
  <si>
    <t>1.086 (1.037, 1.138)</t>
  </si>
  <si>
    <t>0.923 (0.879, 0.968)</t>
  </si>
  <si>
    <t>1.036 (0.989, 1.085)</t>
  </si>
  <si>
    <t>0.997 (0.938, 1.060)</t>
  </si>
  <si>
    <t>0.986 (0.941, 1.033)</t>
  </si>
  <si>
    <t>0.978 (0.932, 1.025)</t>
  </si>
  <si>
    <t>1.100 (1.043, 1.161)</t>
  </si>
  <si>
    <t>1.077 (1.024, 1.133)</t>
  </si>
  <si>
    <t>1.077 (1.023, 1.134)</t>
  </si>
  <si>
    <t>1.083 (1.019, 1.149)</t>
  </si>
  <si>
    <t>1.031 (0.964, 1.103)</t>
  </si>
  <si>
    <t>1.029 (0.983, 1.078)</t>
  </si>
  <si>
    <t>1.086 (1.026, 1.149)</t>
  </si>
  <si>
    <t>1.052 (1.004, 1.102)</t>
  </si>
  <si>
    <t>0.992 (0.922, 1.068)</t>
  </si>
  <si>
    <t>0.942 (0.883, 1.004)</t>
  </si>
  <si>
    <t>1.063 (1.010, 1.119)</t>
  </si>
  <si>
    <t>1.044 (0.989, 1.101)</t>
  </si>
  <si>
    <t>0.927 (0.835, 1.030)</t>
  </si>
  <si>
    <t>0.941 (0.888, 0.998)</t>
  </si>
  <si>
    <t>1.039 (0.982, 1.099)</t>
  </si>
  <si>
    <t>0.963 (0.917, 1.011)</t>
  </si>
  <si>
    <t>0.949 (0.904, 0.997)</t>
  </si>
  <si>
    <t>1.090 (1.041, 1.142)</t>
  </si>
  <si>
    <t>0.929 (0.886, 0.974)</t>
  </si>
  <si>
    <t>1.082 (1.032, 1.133)</t>
  </si>
  <si>
    <t>0.929 (0.880, 0.981)</t>
  </si>
  <si>
    <t>1.078 (1.019, 1.141)</t>
  </si>
  <si>
    <t>0.891 (0.835, 0.950)</t>
  </si>
  <si>
    <t>1.034 (0.982, 1.089)</t>
  </si>
  <si>
    <t>0.985 (0.958, 1.012)</t>
  </si>
  <si>
    <t>1.092 (1.062, 1.123)</t>
  </si>
  <si>
    <t>0.853 (0.812, 0.897)</t>
  </si>
  <si>
    <t>0.904 (0.879, 0.929)</t>
  </si>
  <si>
    <t>1.096 (1.065, 1.128)</t>
  </si>
  <si>
    <t>1.088 (1.059, 1.118)</t>
  </si>
  <si>
    <t>0.889 (0.865, 0.914)</t>
  </si>
  <si>
    <t>1.000 (0.974, 1.028)</t>
  </si>
  <si>
    <t>1.022 (0.984, 1.061)</t>
  </si>
  <si>
    <t>0.972 (0.939, 1.006)</t>
  </si>
  <si>
    <t>0.977 (0.951, 1.004)</t>
  </si>
  <si>
    <t>0.983 (0.956, 1.010)</t>
  </si>
  <si>
    <t>1.092 (1.058, 1.128)</t>
  </si>
  <si>
    <t>1.062 (1.030, 1.095)</t>
  </si>
  <si>
    <t>1.053 (1.023, 1.084)</t>
  </si>
  <si>
    <t>1.069 (1.035, 1.104)</t>
  </si>
  <si>
    <t>1.080 (1.037, 1.125)</t>
  </si>
  <si>
    <t>1.034 (1.006, 1.062)</t>
  </si>
  <si>
    <t>1.067 (1.035, 1.101)</t>
  </si>
  <si>
    <t>1.087 (1.058, 1.118)</t>
  </si>
  <si>
    <t>0.965 (0.926, 1.006)</t>
  </si>
  <si>
    <t>0.900 (0.869, 0.932)</t>
  </si>
  <si>
    <t>1.047 (1.017, 1.077)</t>
  </si>
  <si>
    <t>1.056 (1.024, 1.089)</t>
  </si>
  <si>
    <t>0.925 (0.861, 0.993)</t>
  </si>
  <si>
    <t>0.935 (0.902, 0.968)</t>
  </si>
  <si>
    <t>1.068 (1.025, 1.112)</t>
  </si>
  <si>
    <t>0.970 (0.936, 1.005)</t>
  </si>
  <si>
    <t>1.140 (1.082, 1.202)</t>
  </si>
  <si>
    <t>1.073 (1.039, 1.108)</t>
  </si>
  <si>
    <t>0.944 (0.919, 0.971)</t>
  </si>
  <si>
    <t>0.924 (0.898, 0.951)</t>
  </si>
  <si>
    <t>1.090 (1.061, 1.120)</t>
  </si>
  <si>
    <t>0.895 (0.871, 0.920)</t>
  </si>
  <si>
    <t>1.041 (1.013, 1.069)</t>
  </si>
  <si>
    <t>0.950 (0.919, 0.982)</t>
  </si>
  <si>
    <t>1.081 (1.048, 1.115)</t>
  </si>
  <si>
    <t>0.904 (0.869, 0.941)</t>
  </si>
  <si>
    <t>1.027 (0.998, 1.056)</t>
  </si>
  <si>
    <r>
      <t>rs2274319 (0.64)</t>
    </r>
    <r>
      <rPr>
        <vertAlign val="superscript"/>
        <sz val="10"/>
        <rFont val="Calibri"/>
        <family val="2"/>
        <scheme val="minor"/>
      </rPr>
      <t>1</t>
    </r>
    <r>
      <rPr>
        <sz val="10"/>
        <rFont val="Calibri"/>
        <family val="2"/>
        <scheme val="minor"/>
      </rPr>
      <t>, rs1925950 (0.86)</t>
    </r>
    <r>
      <rPr>
        <vertAlign val="superscript"/>
        <sz val="10"/>
        <rFont val="Calibri"/>
        <family val="2"/>
        <scheme val="minor"/>
      </rPr>
      <t>2</t>
    </r>
  </si>
  <si>
    <r>
      <t>rs10166942 (0.39)</t>
    </r>
    <r>
      <rPr>
        <vertAlign val="superscript"/>
        <sz val="10"/>
        <rFont val="Calibri"/>
        <family val="2"/>
        <scheme val="minor"/>
      </rPr>
      <t>1</t>
    </r>
    <r>
      <rPr>
        <sz val="10"/>
        <rFont val="Calibri"/>
        <family val="2"/>
        <scheme val="minor"/>
      </rPr>
      <t>, rs10166942 (0.96)</t>
    </r>
    <r>
      <rPr>
        <vertAlign val="superscript"/>
        <sz val="10"/>
        <rFont val="Calibri"/>
        <family val="2"/>
        <scheme val="minor"/>
      </rPr>
      <t>2</t>
    </r>
  </si>
  <si>
    <r>
      <t>rs9349379</t>
    </r>
    <r>
      <rPr>
        <vertAlign val="superscript"/>
        <sz val="10"/>
        <rFont val="Calibri"/>
        <family val="2"/>
        <scheme val="minor"/>
      </rPr>
      <t>1,2</t>
    </r>
  </si>
  <si>
    <r>
      <t>rs11153082 (1.00)</t>
    </r>
    <r>
      <rPr>
        <vertAlign val="superscript"/>
        <sz val="10"/>
        <rFont val="Calibri"/>
        <family val="2"/>
        <scheme val="minor"/>
      </rPr>
      <t>1</t>
    </r>
    <r>
      <rPr>
        <sz val="10"/>
        <rFont val="Calibri"/>
        <family val="2"/>
        <scheme val="minor"/>
      </rPr>
      <t>, rs67338227 (0.54)</t>
    </r>
    <r>
      <rPr>
        <vertAlign val="superscript"/>
        <sz val="10"/>
        <rFont val="Calibri"/>
        <family val="2"/>
        <scheme val="minor"/>
      </rPr>
      <t>2</t>
    </r>
  </si>
  <si>
    <r>
      <t>rs2160875</t>
    </r>
    <r>
      <rPr>
        <vertAlign val="superscript"/>
        <sz val="10"/>
        <rFont val="Calibri"/>
        <family val="2"/>
        <scheme val="minor"/>
      </rPr>
      <t>1</t>
    </r>
    <r>
      <rPr>
        <sz val="10"/>
        <rFont val="Calibri"/>
        <family val="2"/>
        <scheme val="minor"/>
      </rPr>
      <t>, rs1024905 (0.83)</t>
    </r>
    <r>
      <rPr>
        <vertAlign val="superscript"/>
        <sz val="10"/>
        <rFont val="Calibri"/>
        <family val="2"/>
        <scheme val="minor"/>
      </rPr>
      <t>2</t>
    </r>
  </si>
  <si>
    <r>
      <t>rs11172113 (0.97)</t>
    </r>
    <r>
      <rPr>
        <vertAlign val="superscript"/>
        <sz val="10"/>
        <rFont val="Calibri"/>
        <family val="2"/>
        <scheme val="minor"/>
      </rPr>
      <t>1,2</t>
    </r>
  </si>
  <si>
    <r>
      <t>rs10405121 (0.96)</t>
    </r>
    <r>
      <rPr>
        <vertAlign val="superscript"/>
        <sz val="10"/>
        <rFont val="Calibri"/>
        <family val="2"/>
        <scheme val="minor"/>
      </rPr>
      <t>1</t>
    </r>
  </si>
  <si>
    <r>
      <t>rs10218452 (1.00)</t>
    </r>
    <r>
      <rPr>
        <vertAlign val="superscript"/>
        <sz val="10"/>
        <rFont val="Calibri"/>
        <family val="2"/>
        <scheme val="minor"/>
      </rPr>
      <t>1</t>
    </r>
    <r>
      <rPr>
        <sz val="10"/>
        <rFont val="Calibri"/>
        <family val="2"/>
        <scheme val="minor"/>
      </rPr>
      <t>, rs2651899 (0.37)</t>
    </r>
    <r>
      <rPr>
        <vertAlign val="superscript"/>
        <sz val="10"/>
        <rFont val="Calibri"/>
        <family val="2"/>
        <scheme val="minor"/>
      </rPr>
      <t>2</t>
    </r>
  </si>
  <si>
    <r>
      <t>rs11165300 (0.88)</t>
    </r>
    <r>
      <rPr>
        <vertAlign val="superscript"/>
        <sz val="10"/>
        <rFont val="Calibri"/>
        <family val="2"/>
        <scheme val="minor"/>
      </rPr>
      <t>1</t>
    </r>
  </si>
  <si>
    <r>
      <t>rs6693567</t>
    </r>
    <r>
      <rPr>
        <vertAlign val="superscript"/>
        <sz val="10"/>
        <rFont val="Calibri"/>
        <family val="2"/>
        <scheme val="minor"/>
      </rPr>
      <t>1,2</t>
    </r>
  </si>
  <si>
    <r>
      <t>rs2274319 (1.00)</t>
    </r>
    <r>
      <rPr>
        <vertAlign val="superscript"/>
        <sz val="10"/>
        <rFont val="Calibri"/>
        <family val="2"/>
        <scheme val="minor"/>
      </rPr>
      <t>1</t>
    </r>
    <r>
      <rPr>
        <sz val="10"/>
        <rFont val="Calibri"/>
        <family val="2"/>
        <scheme val="minor"/>
      </rPr>
      <t>, rs3790455 (1.00)</t>
    </r>
    <r>
      <rPr>
        <vertAlign val="superscript"/>
        <sz val="10"/>
        <rFont val="Calibri"/>
        <family val="2"/>
        <scheme val="minor"/>
      </rPr>
      <t>2</t>
    </r>
  </si>
  <si>
    <r>
      <t>rs149163995 (0.99)</t>
    </r>
    <r>
      <rPr>
        <vertAlign val="superscript"/>
        <sz val="10"/>
        <rFont val="Calibri"/>
        <family val="2"/>
        <scheme val="minor"/>
      </rPr>
      <t>2</t>
    </r>
  </si>
  <si>
    <r>
      <t>rs10166942 (1.00)</t>
    </r>
    <r>
      <rPr>
        <vertAlign val="superscript"/>
        <sz val="10"/>
        <rFont val="Calibri"/>
        <family val="2"/>
        <scheme val="minor"/>
      </rPr>
      <t>1</t>
    </r>
  </si>
  <si>
    <r>
      <t>rs7371912 (0.91)</t>
    </r>
    <r>
      <rPr>
        <vertAlign val="superscript"/>
        <sz val="10"/>
        <rFont val="Calibri"/>
        <family val="2"/>
        <scheme val="minor"/>
      </rPr>
      <t>1</t>
    </r>
    <r>
      <rPr>
        <sz val="10"/>
        <rFont val="Calibri"/>
        <family val="2"/>
        <scheme val="minor"/>
      </rPr>
      <t>, rs7640543 (0.97)</t>
    </r>
    <r>
      <rPr>
        <vertAlign val="superscript"/>
        <sz val="10"/>
        <rFont val="Calibri"/>
        <family val="2"/>
        <scheme val="minor"/>
      </rPr>
      <t>2</t>
    </r>
  </si>
  <si>
    <r>
      <t>rs13078967</t>
    </r>
    <r>
      <rPr>
        <vertAlign val="superscript"/>
        <sz val="10"/>
        <rFont val="Calibri"/>
        <family val="2"/>
        <scheme val="minor"/>
      </rPr>
      <t>1,2</t>
    </r>
  </si>
  <si>
    <r>
      <t>rs73805934 (0.92)</t>
    </r>
    <r>
      <rPr>
        <vertAlign val="superscript"/>
        <sz val="10"/>
        <rFont val="Calibri"/>
        <family val="2"/>
        <scheme val="minor"/>
      </rPr>
      <t>1</t>
    </r>
  </si>
  <si>
    <r>
      <t>rs11153082 (0.99)</t>
    </r>
    <r>
      <rPr>
        <vertAlign val="superscript"/>
        <sz val="10"/>
        <rFont val="Calibri"/>
        <family val="2"/>
        <scheme val="minor"/>
      </rPr>
      <t>1</t>
    </r>
    <r>
      <rPr>
        <sz val="10"/>
        <rFont val="Calibri"/>
        <family val="2"/>
        <scheme val="minor"/>
      </rPr>
      <t>, rs11759769 (0.55)</t>
    </r>
    <r>
      <rPr>
        <vertAlign val="superscript"/>
        <sz val="10"/>
        <rFont val="Calibri"/>
        <family val="2"/>
        <scheme val="minor"/>
      </rPr>
      <t>2</t>
    </r>
  </si>
  <si>
    <r>
      <t>rs28455731 (0.73)</t>
    </r>
    <r>
      <rPr>
        <vertAlign val="superscript"/>
        <sz val="10"/>
        <rFont val="Calibri"/>
        <family val="2"/>
        <scheme val="minor"/>
      </rPr>
      <t>1,2</t>
    </r>
  </si>
  <si>
    <r>
      <t>rs9383843 (0.87)</t>
    </r>
    <r>
      <rPr>
        <vertAlign val="superscript"/>
        <sz val="10"/>
        <rFont val="Calibri"/>
        <family val="2"/>
        <scheme val="minor"/>
      </rPr>
      <t>1</t>
    </r>
  </si>
  <si>
    <r>
      <t>rs10234636 (0.91)</t>
    </r>
    <r>
      <rPr>
        <vertAlign val="superscript"/>
        <sz val="10"/>
        <rFont val="Calibri"/>
        <family val="2"/>
        <scheme val="minor"/>
      </rPr>
      <t>1</t>
    </r>
    <r>
      <rPr>
        <sz val="10"/>
        <rFont val="Calibri"/>
        <family val="2"/>
        <scheme val="minor"/>
      </rPr>
      <t>, rs4379368 (0.91)</t>
    </r>
    <r>
      <rPr>
        <vertAlign val="superscript"/>
        <sz val="10"/>
        <rFont val="Calibri"/>
        <family val="2"/>
        <scheme val="minor"/>
      </rPr>
      <t>2</t>
    </r>
  </si>
  <si>
    <r>
      <t>rs3891689 (0.91)</t>
    </r>
    <r>
      <rPr>
        <vertAlign val="superscript"/>
        <sz val="10"/>
        <rFont val="Calibri"/>
        <family val="2"/>
        <scheme val="minor"/>
      </rPr>
      <t>1</t>
    </r>
    <r>
      <rPr>
        <sz val="10"/>
        <rFont val="Calibri"/>
        <family val="2"/>
        <scheme val="minor"/>
      </rPr>
      <t>, rs6478241 (0.57)</t>
    </r>
    <r>
      <rPr>
        <vertAlign val="superscript"/>
        <sz val="10"/>
        <rFont val="Calibri"/>
        <family val="2"/>
        <scheme val="minor"/>
      </rPr>
      <t>2</t>
    </r>
  </si>
  <si>
    <r>
      <t>rs2274224</t>
    </r>
    <r>
      <rPr>
        <vertAlign val="superscript"/>
        <sz val="10"/>
        <rFont val="Calibri"/>
        <family val="2"/>
        <scheme val="minor"/>
      </rPr>
      <t>1</t>
    </r>
    <r>
      <rPr>
        <sz val="10"/>
        <rFont val="Calibri"/>
        <family val="2"/>
        <scheme val="minor"/>
      </rPr>
      <t>, rs11187838 (1.00)</t>
    </r>
    <r>
      <rPr>
        <vertAlign val="superscript"/>
        <sz val="10"/>
        <rFont val="Calibri"/>
        <family val="2"/>
        <scheme val="minor"/>
      </rPr>
      <t>2</t>
    </r>
  </si>
  <si>
    <r>
      <t>rs4910165 (1.00)</t>
    </r>
    <r>
      <rPr>
        <vertAlign val="superscript"/>
        <sz val="10"/>
        <rFont val="Calibri"/>
        <family val="2"/>
        <scheme val="minor"/>
      </rPr>
      <t>1,2</t>
    </r>
  </si>
  <si>
    <r>
      <t>rs2160875 (1.00)</t>
    </r>
    <r>
      <rPr>
        <vertAlign val="superscript"/>
        <sz val="10"/>
        <rFont val="Calibri"/>
        <family val="2"/>
        <scheme val="minor"/>
      </rPr>
      <t>1</t>
    </r>
    <r>
      <rPr>
        <sz val="10"/>
        <rFont val="Calibri"/>
        <family val="2"/>
        <scheme val="minor"/>
      </rPr>
      <t>, rs140668749 (1.00)</t>
    </r>
    <r>
      <rPr>
        <vertAlign val="superscript"/>
        <sz val="10"/>
        <rFont val="Calibri"/>
        <family val="2"/>
        <scheme val="minor"/>
      </rPr>
      <t>2</t>
    </r>
  </si>
  <si>
    <r>
      <t>rs11172113</t>
    </r>
    <r>
      <rPr>
        <vertAlign val="superscript"/>
        <sz val="10"/>
        <rFont val="Calibri"/>
        <family val="2"/>
        <scheme val="minor"/>
      </rPr>
      <t>1,2</t>
    </r>
  </si>
  <si>
    <r>
      <t>rs8046696 (0.98)</t>
    </r>
    <r>
      <rPr>
        <vertAlign val="superscript"/>
        <sz val="10"/>
        <rFont val="Calibri"/>
        <family val="2"/>
        <scheme val="minor"/>
      </rPr>
      <t>1</t>
    </r>
    <r>
      <rPr>
        <sz val="10"/>
        <rFont val="Calibri"/>
        <family val="2"/>
        <scheme val="minor"/>
      </rPr>
      <t>, rs77505915 (0.91)</t>
    </r>
    <r>
      <rPr>
        <vertAlign val="superscript"/>
        <sz val="10"/>
        <rFont val="Calibri"/>
        <family val="2"/>
        <scheme val="minor"/>
      </rPr>
      <t>2</t>
    </r>
  </si>
  <si>
    <r>
      <t>rs8087942 (0.45)</t>
    </r>
    <r>
      <rPr>
        <vertAlign val="superscript"/>
        <sz val="10"/>
        <rFont val="Calibri"/>
        <family val="2"/>
        <scheme val="minor"/>
      </rPr>
      <t>1</t>
    </r>
  </si>
  <si>
    <r>
      <t>rs4814864(1.00)</t>
    </r>
    <r>
      <rPr>
        <vertAlign val="superscript"/>
        <sz val="10"/>
        <rFont val="Calibri"/>
        <family val="2"/>
        <scheme val="minor"/>
      </rPr>
      <t>1</t>
    </r>
  </si>
  <si>
    <r>
      <t>rs28451064</t>
    </r>
    <r>
      <rPr>
        <vertAlign val="superscript"/>
        <sz val="10"/>
        <rFont val="Calibri"/>
        <family val="2"/>
        <scheme val="minor"/>
      </rPr>
      <t>1</t>
    </r>
  </si>
  <si>
    <t>0.883 (0.788, 0.988)</t>
  </si>
  <si>
    <t>1.073 (0.951, 1.209)</t>
  </si>
  <si>
    <t>0.980 (0.808, 1.190)</t>
  </si>
  <si>
    <t>1.019 (0.907, 1.145)</t>
  </si>
  <si>
    <t>1.059 (0.941, 1.192)</t>
  </si>
  <si>
    <t>0.916 (0.817, 1.026)</t>
  </si>
  <si>
    <t>1.051 (0.937, 1.178)</t>
  </si>
  <si>
    <t>0.914 (0.818, 1.022)</t>
  </si>
  <si>
    <t>1.173 (0.977, 1.409)</t>
  </si>
  <si>
    <t>0.982 (0.869, 1.111)</t>
  </si>
  <si>
    <t>1.196 (1.067, 1.339)</t>
  </si>
  <si>
    <t>0.878 (0.784, 0.983)</t>
  </si>
  <si>
    <t>0.993 (0.863, 1.144)</t>
  </si>
  <si>
    <t>1.055 (0.918, 1.213)</t>
  </si>
  <si>
    <t>0.938 (0.836, 1.052)</t>
  </si>
  <si>
    <t>0.966 (0.848, 1.099)</t>
  </si>
  <si>
    <t>1.123 (0.944, 1.336)</t>
  </si>
  <si>
    <t>0.982 (0.878, 1.098)</t>
  </si>
  <si>
    <t>0.949 (0.840, 1.071)</t>
  </si>
  <si>
    <t>1.030 (0.916, 1.158)</t>
  </si>
  <si>
    <t>0.786 (0.657, 0.940)</t>
  </si>
  <si>
    <t>1.038 (0.901, 1.195)</t>
  </si>
  <si>
    <t>0.971 (0.863, 1.093)</t>
  </si>
  <si>
    <t>0.980 (0.863, 1.114)</t>
  </si>
  <si>
    <t>1.099 (0.784, 1.540)</t>
  </si>
  <si>
    <t>0.863 (0.742, 1.003)</t>
  </si>
  <si>
    <t>0.993 (0.875, 1.127)</t>
  </si>
  <si>
    <t>0.937 (0.829, 1.059)</t>
  </si>
  <si>
    <t>0.913 (0.760, 1.097)</t>
  </si>
  <si>
    <t>0.868 (0.760, 0.991)</t>
  </si>
  <si>
    <t>0.989 (0.884, 1.107)</t>
  </si>
  <si>
    <t>1.074 (0.953, 1.211)</t>
  </si>
  <si>
    <t>0.915 (0.817, 1.026)</t>
  </si>
  <si>
    <t>1.059 (0.944, 1.186)</t>
  </si>
  <si>
    <t>0.932 (0.832, 1.045)</t>
  </si>
  <si>
    <t>1.089 (0.939, 1.262)</t>
  </si>
  <si>
    <t>1.047 (0.919, 1.192)</t>
  </si>
  <si>
    <t>1.101 (0.923, 1.314)</t>
  </si>
  <si>
    <t>0.906 (0.806, 1.018)</t>
  </si>
  <si>
    <t>0.917 (0.893, 0.941)</t>
  </si>
  <si>
    <t>0.972 (0.945, 0.999)</t>
  </si>
  <si>
    <t>0.955 (0.914, 0.998)</t>
  </si>
  <si>
    <t>1.018 (0.991, 1.045)</t>
  </si>
  <si>
    <t>1.011 (0.984, 1.039)</t>
  </si>
  <si>
    <t>0.964 (0.939, 0.989)</t>
  </si>
  <si>
    <t>0.930 (0.906, 0.954)</t>
  </si>
  <si>
    <t>1.095 (1.054, 1.138)</t>
  </si>
  <si>
    <t>1.101 (1.071, 1.132)</t>
  </si>
  <si>
    <t>1.077 (1.050, 1.106)</t>
  </si>
  <si>
    <t>0.915 (0.892, 0.940)</t>
  </si>
  <si>
    <t>1.004 (0.973, 1.035)</t>
  </si>
  <si>
    <t>3.009 (0.586, 15.451)</t>
  </si>
  <si>
    <t>0.987 (0.958, 1.017)</t>
  </si>
  <si>
    <t>0.984 (0.957, 1.010)</t>
  </si>
  <si>
    <t>1.015 (0.985, 1.047)</t>
  </si>
  <si>
    <t>0.995 (0.957, 1.035)</t>
  </si>
  <si>
    <t>1.021 (0.995, 1.048)</t>
  </si>
  <si>
    <t>0.967 (0.941, 0.993)</t>
  </si>
  <si>
    <t>0.975 (0.938, 1.014)</t>
  </si>
  <si>
    <t>0.982 (0.950, 1.015)</t>
  </si>
  <si>
    <t>1.004 (0.977, 1.032)</t>
  </si>
  <si>
    <t>1.024 (0.994, 1.055)</t>
  </si>
  <si>
    <t>1.023 (0.939, 1.116)</t>
  </si>
  <si>
    <t>1.000 (0.981, 1.020)</t>
  </si>
  <si>
    <t>1.024 (0.991, 1.058)</t>
  </si>
  <si>
    <t>0.967 (0.940, 0.994)</t>
  </si>
  <si>
    <t>0.994 (0.952, 1.038)</t>
  </si>
  <si>
    <t>0.956 (0.927, 0.985)</t>
  </si>
  <si>
    <t>1.041 (1.014, 1.069)</t>
  </si>
  <si>
    <t>1.008 (0.980, 1.037)</t>
  </si>
  <si>
    <t>0.965 (0.940, 0.990)</t>
  </si>
  <si>
    <t>1.017 (0.990, 1.045)</t>
  </si>
  <si>
    <t>1.039 (1.012, 1.067)</t>
  </si>
  <si>
    <t>1.034 (1.001, 1.067)</t>
  </si>
  <si>
    <t>0.973 (0.944, 1.002)</t>
  </si>
  <si>
    <t>1.022 (0.983, 1.063)</t>
  </si>
  <si>
    <t>1.035 (1.008, 1.063)</t>
  </si>
  <si>
    <t>0.949 (0.918, 0.981)</t>
  </si>
  <si>
    <t>1.009 (0.975, 1.045)</t>
  </si>
  <si>
    <t>0.915 (0.866, 0.967)</t>
  </si>
  <si>
    <t>0.978 (0.946, 1.011)</t>
  </si>
  <si>
    <t>1.072 (1.036, 1.110)</t>
  </si>
  <si>
    <t>1.039 (1.005, 1.073)</t>
  </si>
  <si>
    <t>0.950 (0.919, 0.983)</t>
  </si>
  <si>
    <t>0.921 (0.891, 0.951)</t>
  </si>
  <si>
    <t>1.094 (1.045, 1.146)</t>
  </si>
  <si>
    <t>1.059 (1.024, 1.095)</t>
  </si>
  <si>
    <t>1.056 (1.022, 1.091)</t>
  </si>
  <si>
    <t>0.948 (0.917, 0.980)</t>
  </si>
  <si>
    <t>1.066 (1.026, 1.108)</t>
  </si>
  <si>
    <t>0.998 (0.962, 1.035)</t>
  </si>
  <si>
    <t>1.044 (1.009, 1.080)</t>
  </si>
  <si>
    <t>1.034 (0.996, 1.075)</t>
  </si>
  <si>
    <t>1.008 (0.958, 1.061)</t>
  </si>
  <si>
    <t>1.023 (0.990, 1.057)</t>
  </si>
  <si>
    <t>1.001 (0.964, 1.041)</t>
  </si>
  <si>
    <t>1.028 (0.994, 1.064)</t>
  </si>
  <si>
    <t>0.993 (0.947, 1.042)</t>
  </si>
  <si>
    <t>0.947 (0.909, 0.987)</t>
  </si>
  <si>
    <t>1.026 (0.992, 1.062)</t>
  </si>
  <si>
    <t>1.020 (0.983, 1.059)</t>
  </si>
  <si>
    <t>0.940 (0.855, 1.034)</t>
  </si>
  <si>
    <t>0.992 (0.951, 1.035)</t>
  </si>
  <si>
    <t>0.976 (0.935, 1.018)</t>
  </si>
  <si>
    <t>0.946 (0.913, 0.980)</t>
  </si>
  <si>
    <t>1.018 (0.966, 1.073)</t>
  </si>
  <si>
    <t>0.964 (0.927, 1.002)</t>
  </si>
  <si>
    <t>0.980 (0.948, 1.012)</t>
  </si>
  <si>
    <t>0.976 (0.943, 1.011)</t>
  </si>
  <si>
    <t>1.040 (1.006, 1.074)</t>
  </si>
  <si>
    <t>1.039 (1.005, 1.074)</t>
  </si>
  <si>
    <t>0.956 (0.917, 0.997)</t>
  </si>
  <si>
    <t>1.041 (1.004, 1.081)</t>
  </si>
  <si>
    <t>0.983 (0.936, 1.033)</t>
  </si>
  <si>
    <t>1.053 (1.019, 1.089)</t>
  </si>
  <si>
    <t>0.928 (0.909, 0.947)</t>
  </si>
  <si>
    <t>0.989 (0.968, 1.010)</t>
  </si>
  <si>
    <t>0.941 (0.909, 0.973)</t>
  </si>
  <si>
    <t>1.002 (0.982, 1.023)</t>
  </si>
  <si>
    <t>1.035 (1.013, 1.057)</t>
  </si>
  <si>
    <t>0.990 (0.970, 1.010)</t>
  </si>
  <si>
    <t>0.994 (0.974, 1.015)</t>
  </si>
  <si>
    <t>0.926 (0.907, 0.945)</t>
  </si>
  <si>
    <t>1.097 (1.065, 1.129)</t>
  </si>
  <si>
    <t>1.081 (1.059, 1.104)</t>
  </si>
  <si>
    <t>1.073 (1.052, 1.094)</t>
  </si>
  <si>
    <t>1.027 (1.003, 1.051)</t>
  </si>
  <si>
    <t>0.993 (0.970, 1.016)</t>
  </si>
  <si>
    <t>1.004 (0.983, 1.025)</t>
  </si>
  <si>
    <t>1.021 (0.997, 1.045)</t>
  </si>
  <si>
    <t>1.020 (1.000, 1.041)</t>
  </si>
  <si>
    <t>0.993 (0.971, 1.016)</t>
  </si>
  <si>
    <t>0.991 (0.971, 1.012)</t>
  </si>
  <si>
    <t>0.976 (0.948, 1.006)</t>
  </si>
  <si>
    <t>0.970 (0.945, 0.995)</t>
  </si>
  <si>
    <t>1.011 (0.990, 1.033)</t>
  </si>
  <si>
    <t>1.021 (0.998, 1.045)</t>
  </si>
  <si>
    <t>0.989 (0.929, 1.053)</t>
  </si>
  <si>
    <t>0.997 (0.979, 1.014)</t>
  </si>
  <si>
    <t>1.005 (0.980, 1.031)</t>
  </si>
  <si>
    <t>0.958 (0.938, 0.979)</t>
  </si>
  <si>
    <t>1.001 (0.968, 1.034)</t>
  </si>
  <si>
    <t>0.956 (0.934, 0.979)</t>
  </si>
  <si>
    <t>1.016 (0.996, 1.037)</t>
  </si>
  <si>
    <t>0.998 (0.976, 1.019)</t>
  </si>
  <si>
    <t>0.991 (0.971, 1.011)</t>
  </si>
  <si>
    <t>0.992 (0.972, 1.013)</t>
  </si>
  <si>
    <t>1.006 (0.981, 1.032)</t>
  </si>
  <si>
    <t>1.010 (0.980, 1.040)</t>
  </si>
  <si>
    <t>1.037 (1.016, 1.059)</t>
  </si>
  <si>
    <t>Pathway identifier</t>
  </si>
  <si>
    <t>Pathway name</t>
  </si>
  <si>
    <t>#Entities found</t>
  </si>
  <si>
    <t>#Entities total</t>
  </si>
  <si>
    <t>Entities ratio</t>
  </si>
  <si>
    <t>Entities pValue</t>
  </si>
  <si>
    <t>Entities FDR</t>
  </si>
  <si>
    <t>#Reactions found</t>
  </si>
  <si>
    <t>#Reactions total</t>
  </si>
  <si>
    <t>Reactions ratio</t>
  </si>
  <si>
    <t>Species identifier</t>
  </si>
  <si>
    <t>Species name</t>
  </si>
  <si>
    <t>Submitted entities found</t>
  </si>
  <si>
    <t>Mapped entities</t>
  </si>
  <si>
    <t>Found reaction identifiers</t>
  </si>
  <si>
    <t>R-HSA-525793</t>
  </si>
  <si>
    <t>Myogenesis</t>
  </si>
  <si>
    <t>Homo sapiens</t>
  </si>
  <si>
    <t>Q14814;Q02078</t>
  </si>
  <si>
    <t>R-HSA-187042</t>
  </si>
  <si>
    <t>TRKA activation by NGF</t>
  </si>
  <si>
    <t>P01138</t>
  </si>
  <si>
    <t>R-HSA-166544;R-HSA-190065;R-HSA-166538;R-HSA-166542</t>
  </si>
  <si>
    <t>R-HSA-205017</t>
  </si>
  <si>
    <t>NFG and proNGF binds to p75NTR</t>
  </si>
  <si>
    <t>R-HSA-193653;R-HSA-193642</t>
  </si>
  <si>
    <t>R-HSA-9033807</t>
  </si>
  <si>
    <t>ABO blood group biosynthesis</t>
  </si>
  <si>
    <t>R-HSA-9033961;R-HSA-9034042;R-HSA-9034053;R-HSA-9033959</t>
  </si>
  <si>
    <t>R-HSA-193681</t>
  </si>
  <si>
    <t>Ceramide signalling</t>
  </si>
  <si>
    <t>R-HSA-193672</t>
  </si>
  <si>
    <t>R-HSA-167060</t>
  </si>
  <si>
    <t>NGF processing</t>
  </si>
  <si>
    <t>R-HSA-167014;R-HSA-167047;R-HSA-187045;R-HSA-187035;R-HSA-187020</t>
  </si>
  <si>
    <t>R-HSA-9036866</t>
  </si>
  <si>
    <t>Expression and Processing of Neurotrophins</t>
  </si>
  <si>
    <t>R-HSA-209563</t>
  </si>
  <si>
    <t>Axonal growth stimulation</t>
  </si>
  <si>
    <t>R-HSA-187706</t>
  </si>
  <si>
    <t>Signalling to p38 via RIT and RIN</t>
  </si>
  <si>
    <t>R-HSA-187698;R-HSA-187746;R-HSA-187697</t>
  </si>
  <si>
    <t>R-HSA-205025</t>
  </si>
  <si>
    <t>NADE modulates death signalling</t>
  </si>
  <si>
    <t>R-HSA-193650;R-HSA-204981;R-HSA-205117</t>
  </si>
  <si>
    <t>R-HSA-193670</t>
  </si>
  <si>
    <t>p75NTR negatively regulates cell cycle via SC1</t>
  </si>
  <si>
    <t>R-HSA-193643</t>
  </si>
  <si>
    <t>R-HSA-170984</t>
  </si>
  <si>
    <t>ARMS-mediated activation</t>
  </si>
  <si>
    <t>R-HSA-169891;R-HSA-169904;R-HSA-169905;R-HSA-169895;R-HSA-9612980;R-HSA-169901</t>
  </si>
  <si>
    <t>R-HSA-187015</t>
  </si>
  <si>
    <t>Activation of TRKA receptors</t>
  </si>
  <si>
    <t>R-HSA-196783</t>
  </si>
  <si>
    <t>Coenzyme A biosynthesis</t>
  </si>
  <si>
    <t>R-HSA-196753</t>
  </si>
  <si>
    <t>R-HSA-193697</t>
  </si>
  <si>
    <t>p75NTR regulates axonogenesis</t>
  </si>
  <si>
    <t>R-HSA-425561</t>
  </si>
  <si>
    <t>Sodium/Calcium exchangers</t>
  </si>
  <si>
    <t>Q9HC58</t>
  </si>
  <si>
    <t>R-HSA-112308</t>
  </si>
  <si>
    <t>Presynaptic depolarization and calcium channel opening</t>
  </si>
  <si>
    <t>R-HSA-210420</t>
  </si>
  <si>
    <t>R-HSA-418457</t>
  </si>
  <si>
    <t>cGMP effects</t>
  </si>
  <si>
    <t>R-HSA-418442</t>
  </si>
  <si>
    <t>R-HSA-167044</t>
  </si>
  <si>
    <t>Signalling to RAS</t>
  </si>
  <si>
    <t>R-HSA-167056;R-HSA-167217;R-HSA-167019</t>
  </si>
  <si>
    <t>Pathway analysis</t>
  </si>
  <si>
    <t>HYDIN|MODERATE|missense_variant|NP_001257903.1:p.Pro1492His</t>
  </si>
  <si>
    <t>rs11359155039</t>
  </si>
  <si>
    <r>
      <t>A. Loci where the lead variants (in Table 1) or highly correlated  (</t>
    </r>
    <r>
      <rPr>
        <b/>
        <i/>
        <sz val="11"/>
        <color theme="1"/>
        <rFont val="Calibri"/>
        <family val="2"/>
        <scheme val="minor"/>
      </rPr>
      <t>r</t>
    </r>
    <r>
      <rPr>
        <b/>
        <i/>
        <vertAlign val="superscript"/>
        <sz val="11"/>
        <color theme="1"/>
        <rFont val="Calibri"/>
        <family val="2"/>
        <scheme val="minor"/>
      </rPr>
      <t>2</t>
    </r>
    <r>
      <rPr>
        <b/>
        <sz val="11"/>
        <color theme="1"/>
        <rFont val="Calibri"/>
        <family val="2"/>
        <scheme val="minor"/>
      </rPr>
      <t>≥0.8) variants associate in cis with plasma protein levels in Icelandic data (SomaScan, Methods)</t>
    </r>
  </si>
  <si>
    <r>
      <t xml:space="preserve">B. </t>
    </r>
    <r>
      <rPr>
        <b/>
        <sz val="11"/>
        <rFont val="Calibri"/>
        <family val="2"/>
        <scheme val="minor"/>
      </rPr>
      <t xml:space="preserve"> Loci where the lead variants (in Table 1) or highly correlated  (</t>
    </r>
    <r>
      <rPr>
        <b/>
        <i/>
        <sz val="11"/>
        <rFont val="Calibri"/>
        <family val="2"/>
        <scheme val="minor"/>
      </rPr>
      <t>r</t>
    </r>
    <r>
      <rPr>
        <b/>
        <i/>
        <vertAlign val="superscript"/>
        <sz val="11"/>
        <rFont val="Calibri"/>
        <family val="2"/>
        <scheme val="minor"/>
      </rPr>
      <t>2</t>
    </r>
    <r>
      <rPr>
        <b/>
        <sz val="11"/>
        <rFont val="Calibri"/>
        <family val="2"/>
        <scheme val="minor"/>
      </rPr>
      <t>≥0.8) variants associate in cis with plasma protein levels in UK Biobank data (Olink, Methods)</t>
    </r>
  </si>
  <si>
    <t>Rank
Proteins
at
Locus</t>
  </si>
  <si>
    <t>Sample sizes of cohorts in GWAS meta-analyses</t>
  </si>
  <si>
    <t>P value</t>
  </si>
  <si>
    <t>Expression quantitative trait loci (eQTL)</t>
  </si>
  <si>
    <t>TOP eqtl</t>
  </si>
  <si>
    <t>Locus number</t>
  </si>
  <si>
    <t>Locus ID</t>
  </si>
  <si>
    <t>CAMTA1</t>
  </si>
  <si>
    <t>TMEM51</t>
  </si>
  <si>
    <t>INPP5B</t>
  </si>
  <si>
    <t>MACF1</t>
  </si>
  <si>
    <t>C1orf87</t>
  </si>
  <si>
    <t>near LEPR</t>
  </si>
  <si>
    <t>near RP4-598G3.1</t>
  </si>
  <si>
    <t>near TSPAN2</t>
  </si>
  <si>
    <t>near ADAMTSL4</t>
  </si>
  <si>
    <t>RABGAP1L</t>
  </si>
  <si>
    <t>PLA2G4A</t>
  </si>
  <si>
    <t>near MAPKAPK2</t>
  </si>
  <si>
    <t>KIF26B</t>
  </si>
  <si>
    <t>THADA</t>
  </si>
  <si>
    <t>ANKRD36C</t>
  </si>
  <si>
    <t>ZEB2</t>
  </si>
  <si>
    <t>near AC064865.1</t>
  </si>
  <si>
    <t>near RNU6-546P</t>
  </si>
  <si>
    <t>MYO3B</t>
  </si>
  <si>
    <t>near HOXD10</t>
  </si>
  <si>
    <t>near TRPM8</t>
  </si>
  <si>
    <t>near TGFBR2</t>
  </si>
  <si>
    <t>ATRIP</t>
  </si>
  <si>
    <t>near HNRNPA3P8</t>
  </si>
  <si>
    <t>near CADM2</t>
  </si>
  <si>
    <t>near C3orf38</t>
  </si>
  <si>
    <t>ITGB5</t>
  </si>
  <si>
    <t>near GPR149</t>
  </si>
  <si>
    <t>near SEC63P2</t>
  </si>
  <si>
    <t>near SPINK2</t>
  </si>
  <si>
    <t>ANKDD1B</t>
  </si>
  <si>
    <t>near SSBP2</t>
  </si>
  <si>
    <t>near ZNF474</t>
  </si>
  <si>
    <t>SNX24</t>
  </si>
  <si>
    <t>near POU4F3</t>
  </si>
  <si>
    <t>TIGD6|HMGXB3</t>
  </si>
  <si>
    <t>near NKX2-5</t>
  </si>
  <si>
    <t>NSD1</t>
  </si>
  <si>
    <t>near PRL</t>
  </si>
  <si>
    <t>near IER3</t>
  </si>
  <si>
    <t>EHMT2</t>
  </si>
  <si>
    <t>KCNK5</t>
  </si>
  <si>
    <t>near KRT19P1</t>
  </si>
  <si>
    <t>REV3L</t>
  </si>
  <si>
    <t>near GJA1</t>
  </si>
  <si>
    <t>near PCMT1</t>
  </si>
  <si>
    <t>MLXIPL</t>
  </si>
  <si>
    <t>TSPAN12</t>
  </si>
  <si>
    <t>PTK2B</t>
  </si>
  <si>
    <t>near RP11-573J24.1</t>
  </si>
  <si>
    <t>NFIB</t>
  </si>
  <si>
    <t>near RP11-373A6.1</t>
  </si>
  <si>
    <t>TJP2</t>
  </si>
  <si>
    <t>ZNF462</t>
  </si>
  <si>
    <t>near EHMT1</t>
  </si>
  <si>
    <t>near RNA5SP299</t>
  </si>
  <si>
    <t>near MLLT10</t>
  </si>
  <si>
    <t>HPSE2</t>
  </si>
  <si>
    <t>CNNM2</t>
  </si>
  <si>
    <t>RBM20</t>
  </si>
  <si>
    <t>HTRA1</t>
  </si>
  <si>
    <t>near GPR26</t>
  </si>
  <si>
    <t>INPP5A</t>
  </si>
  <si>
    <t>MRGPRE</t>
  </si>
  <si>
    <t>near INSC</t>
  </si>
  <si>
    <t>MPPED2</t>
  </si>
  <si>
    <t>AMBRA1</t>
  </si>
  <si>
    <t>near RAB3IL1</t>
  </si>
  <si>
    <t>RBM14-RBM4|RBM4</t>
  </si>
  <si>
    <t>YAP1</t>
  </si>
  <si>
    <t>near SPATA19</t>
  </si>
  <si>
    <t>near FGF6</t>
  </si>
  <si>
    <t>PDZRN4</t>
  </si>
  <si>
    <t>ATP2B1</t>
  </si>
  <si>
    <t>near RP11-690J15.1</t>
  </si>
  <si>
    <t>NCOR2</t>
  </si>
  <si>
    <t>LRCH1</t>
  </si>
  <si>
    <t>RNF219-AS1</t>
  </si>
  <si>
    <t>near COL4A1</t>
  </si>
  <si>
    <t>near RP11-384J4.2</t>
  </si>
  <si>
    <t>near LRFN5</t>
  </si>
  <si>
    <t>near ARID4A</t>
  </si>
  <si>
    <t>DLST</t>
  </si>
  <si>
    <t>IFT43</t>
  </si>
  <si>
    <t>near ITPK1</t>
  </si>
  <si>
    <t>SERPINA1</t>
  </si>
  <si>
    <t>ABHD17C</t>
  </si>
  <si>
    <t>HMOX2</t>
  </si>
  <si>
    <t>near ZCCHC14</t>
  </si>
  <si>
    <t>SMG6</t>
  </si>
  <si>
    <t>ZBTB4</t>
  </si>
  <si>
    <t>HOXB3</t>
  </si>
  <si>
    <t>RP11-81K2.1</t>
  </si>
  <si>
    <t>MRC2</t>
  </si>
  <si>
    <t>TBC1D16</t>
  </si>
  <si>
    <t>RNF213</t>
  </si>
  <si>
    <t>near RBBP8</t>
  </si>
  <si>
    <t>near SKOR2</t>
  </si>
  <si>
    <t>near FECH</t>
  </si>
  <si>
    <t>SUGP1</t>
  </si>
  <si>
    <t>B9D2|TMEM91</t>
  </si>
  <si>
    <t>near JAG1</t>
  </si>
  <si>
    <t>C20orf112</t>
  </si>
  <si>
    <t>ZMYND8</t>
  </si>
  <si>
    <t>near MRPS6</t>
  </si>
  <si>
    <t>RUNX1</t>
  </si>
  <si>
    <t>near AC006547.14</t>
  </si>
  <si>
    <t>near FAM47A</t>
  </si>
  <si>
    <t>near MED14</t>
  </si>
  <si>
    <t>0.49 (0.40, 0.58)</t>
  </si>
  <si>
    <t>0.60 (0.49, 0.72)</t>
  </si>
  <si>
    <t>0.65 (0.55, 0.75)</t>
  </si>
  <si>
    <t>-0.09 (-0.23, 0.05)</t>
  </si>
  <si>
    <t>0.65 (0.52, 0.78)</t>
  </si>
  <si>
    <t>0.26 (0.05, 0.48)</t>
  </si>
  <si>
    <t>Total Subjects</t>
  </si>
  <si>
    <t>Migraine (G43 and inlcuding repeated Triptan use), vs population controls</t>
  </si>
  <si>
    <t>rs72854118</t>
  </si>
  <si>
    <t>rs34965002</t>
  </si>
  <si>
    <t>rs12252027</t>
  </si>
  <si>
    <t>rs10774231</t>
  </si>
  <si>
    <t>Visual disturbances (VD) before headaches vs. headaches without VD (SR)</t>
  </si>
  <si>
    <r>
      <t>Coding variants among genome-wide significant variants or correlated (</t>
    </r>
    <r>
      <rPr>
        <i/>
        <sz val="11"/>
        <color theme="1"/>
        <rFont val="Calibri"/>
        <family val="2"/>
        <scheme val="minor"/>
      </rPr>
      <t>r</t>
    </r>
    <r>
      <rPr>
        <i/>
        <vertAlign val="superscript"/>
        <sz val="11"/>
        <color theme="1"/>
        <rFont val="Calibri"/>
        <family val="2"/>
        <scheme val="minor"/>
      </rPr>
      <t xml:space="preserve">2 </t>
    </r>
    <r>
      <rPr>
        <sz val="11"/>
        <color theme="1"/>
        <rFont val="Calibri"/>
        <family val="2"/>
      </rPr>
      <t>≥</t>
    </r>
    <r>
      <rPr>
        <sz val="11"/>
        <color theme="1"/>
        <rFont val="Calibri"/>
        <family val="2"/>
        <scheme val="minor"/>
      </rPr>
      <t xml:space="preserve">0.8) </t>
    </r>
  </si>
  <si>
    <t>Data sources for eQTL study</t>
  </si>
  <si>
    <t>Plasma protein quantitative trait loci (pQTL)</t>
  </si>
  <si>
    <r>
      <t>GWAS catalogue results for lead variants or correlated (</t>
    </r>
    <r>
      <rPr>
        <i/>
        <sz val="11"/>
        <color theme="1"/>
        <rFont val="Calibri"/>
        <family val="2"/>
        <scheme val="minor"/>
      </rPr>
      <t>r</t>
    </r>
    <r>
      <rPr>
        <i/>
        <vertAlign val="superscript"/>
        <sz val="11"/>
        <color theme="1"/>
        <rFont val="Calibri"/>
        <family val="2"/>
        <scheme val="minor"/>
      </rPr>
      <t>2</t>
    </r>
    <r>
      <rPr>
        <i/>
        <sz val="11"/>
        <color theme="1"/>
        <rFont val="Calibri"/>
        <family val="2"/>
        <scheme val="minor"/>
      </rPr>
      <t xml:space="preserve"> </t>
    </r>
    <r>
      <rPr>
        <sz val="11"/>
        <color theme="1"/>
        <rFont val="Calibri"/>
        <family val="2"/>
        <scheme val="minor"/>
      </rPr>
      <t xml:space="preserve">≥0.8) </t>
    </r>
  </si>
  <si>
    <t>Tissue facet</t>
  </si>
  <si>
    <t>chr6p21.2</t>
  </si>
  <si>
    <t>ACUTE_LYMPHOBLASTIC_LEUKEMIA</t>
  </si>
  <si>
    <t>KCNK5 (chr6:39280316:SG)</t>
  </si>
  <si>
    <t>ACUTE_PROMYELOCYTIC_LEUKEMIA</t>
  </si>
  <si>
    <t>ADIPOSE_TISSUE</t>
  </si>
  <si>
    <t>AMNION</t>
  </si>
  <si>
    <t>ARM_MUSCLE</t>
  </si>
  <si>
    <t>B_CELL_LYMPHOMA</t>
  </si>
  <si>
    <t>BACK_MUSCLE</t>
  </si>
  <si>
    <t>BONE_MARROW_STROMAL_CELL</t>
  </si>
  <si>
    <t>BREAST_EPITHELIAL_CELL</t>
  </si>
  <si>
    <t>CARDIAC_FIBROBLAST</t>
  </si>
  <si>
    <t>CD14_MONOCYTE</t>
  </si>
  <si>
    <t>CD34_CMP</t>
  </si>
  <si>
    <t>CERVIX_ADENOCARCINOMA</t>
  </si>
  <si>
    <t>COLON_CARCINOMA</t>
  </si>
  <si>
    <t>COLON_MUCOSA</t>
  </si>
  <si>
    <t>COLORECTAL_ADENOCARCINOMA</t>
  </si>
  <si>
    <t>DUODENUM_MUSCLE</t>
  </si>
  <si>
    <t>ENDOMETRIAL_ADENOCARCINOMA</t>
  </si>
  <si>
    <t>ESC</t>
  </si>
  <si>
    <t>FIBROSARCOMA</t>
  </si>
  <si>
    <t>GLIOBLASTOMA</t>
  </si>
  <si>
    <t>GLOMERULUS_EPITHELIAL_CELL</t>
  </si>
  <si>
    <t>HEART</t>
  </si>
  <si>
    <t>HEART_LEFT_VENTRICLE</t>
  </si>
  <si>
    <t>HEART_RIGHT_ATRIUM</t>
  </si>
  <si>
    <t>HEART_RIGHT_VENTRICLE</t>
  </si>
  <si>
    <t>HEPATIC_STELLATE_CELL</t>
  </si>
  <si>
    <t>HEPATOCELLULAR_CARCINOMA</t>
  </si>
  <si>
    <t>HEPATOCYTE</t>
  </si>
  <si>
    <t>INFERIOR_PARIETAL_CORTEX</t>
  </si>
  <si>
    <t>iPSC</t>
  </si>
  <si>
    <t>ISLET_PRECURSOR_CELL</t>
  </si>
  <si>
    <t>KIDNEY</t>
  </si>
  <si>
    <t>KIDNEY_CAPILLARY_ENDOTHELIAL_CELL</t>
  </si>
  <si>
    <t>KIDNEY_CELL</t>
  </si>
  <si>
    <t>KIDNEY_EPITHELIAL_CELL</t>
  </si>
  <si>
    <t>LARGE_CELL_LUNG_CANCER</t>
  </si>
  <si>
    <t>LARGE_INTESTINE</t>
  </si>
  <si>
    <t>LEG_MUSCLE</t>
  </si>
  <si>
    <t>LIMB_EMBRYO</t>
  </si>
  <si>
    <t>LIVER</t>
  </si>
  <si>
    <t>LUNG</t>
  </si>
  <si>
    <t>LUNG_ADENOCARCINOMA</t>
  </si>
  <si>
    <t>LUNG_EPITHELIAL_CARCINOMA</t>
  </si>
  <si>
    <t>LYMPHOBLASTOID_CELL_LINE</t>
  </si>
  <si>
    <t>KCNK5 (chr6:39280316:SG), DAAM2 (chr6:39280316:SG), MOCS1 (chr6:39280316:SG)</t>
  </si>
  <si>
    <t>LYMPHOCYTE</t>
  </si>
  <si>
    <t>MAMMARY_EPITHELIAL_CELL</t>
  </si>
  <si>
    <t>KCNK5 (chr6:39244135:SG, chr6:39280316:SG)</t>
  </si>
  <si>
    <t>MAMMARY_GLAND_ADENOCARCINOMA</t>
  </si>
  <si>
    <t>MAMMARY_GLAND_DUCTAL_CARCINOMA</t>
  </si>
  <si>
    <t>MAMMARY_LUMINAL_EPITHELIAL_CELL</t>
  </si>
  <si>
    <t>MAMMARY_MYOEPITHELIAL_CELL</t>
  </si>
  <si>
    <t>KCNK5 (chr6:39244135:SG)</t>
  </si>
  <si>
    <t>MAMMARY_STEM_CELL</t>
  </si>
  <si>
    <t>MEDULLA_OBLONGATA</t>
  </si>
  <si>
    <t>MEDULLOBLASTOMA</t>
  </si>
  <si>
    <t>MELANOMA</t>
  </si>
  <si>
    <t>MESENCHYMAL_STEM_CELL</t>
  </si>
  <si>
    <t>MIDBRAIN</t>
  </si>
  <si>
    <t>MIDDLE_FRONTAL_GYRUS</t>
  </si>
  <si>
    <t>MONONUCLEAR_CELL</t>
  </si>
  <si>
    <t>MPP</t>
  </si>
  <si>
    <t>MYELOGENOUS_LEUKEMIA</t>
  </si>
  <si>
    <t>KCNK5 (chr6:39244135:SG, chr6:39280316:SG), DAAM2 (chr6:39280316:SG)</t>
  </si>
  <si>
    <t>NEUROBLASTOMA</t>
  </si>
  <si>
    <t>NEUROGLIOMA</t>
  </si>
  <si>
    <t>NK_CELL</t>
  </si>
  <si>
    <t>OLFACTORY_NEUROSPHERE</t>
  </si>
  <si>
    <t>OMENTAL_FAT_PAD</t>
  </si>
  <si>
    <t>OSTEOBLAST</t>
  </si>
  <si>
    <t>OSTEOSARCOMA</t>
  </si>
  <si>
    <t>OVARY</t>
  </si>
  <si>
    <t>PANCREAS</t>
  </si>
  <si>
    <t>PANCREAS_ADENOCARCINOMA</t>
  </si>
  <si>
    <t>PANCREATIC_DUCT_EPITHELIAL_CELL</t>
  </si>
  <si>
    <t>PEYERS_PATCH</t>
  </si>
  <si>
    <t>PLACENTA</t>
  </si>
  <si>
    <t>PONS</t>
  </si>
  <si>
    <t>PROSTATE_ADENOCARCINOMA</t>
  </si>
  <si>
    <t>PROSTATE_EPITHELIAL_CARCINOMA</t>
  </si>
  <si>
    <t>PROSTATE_EPITHELIAL_CELL</t>
  </si>
  <si>
    <t>PROSTATE_GLAND</t>
  </si>
  <si>
    <t>PROXIMAL_TUBULE_EPITHELIAL_CELL</t>
  </si>
  <si>
    <t>PSOAS_MUSCLE</t>
  </si>
  <si>
    <t>RECTUM_MUCOSA</t>
  </si>
  <si>
    <t>RENAL_CELL_ADENOCARCINOMA</t>
  </si>
  <si>
    <t>RENAL_CELL_CARCINOMA</t>
  </si>
  <si>
    <t>RENAL_CORTEX_INTERSTITIUM</t>
  </si>
  <si>
    <t>RENAL_CORTICAL_EPITHELIAL_CELL</t>
  </si>
  <si>
    <t>RENAL_PELVIS</t>
  </si>
  <si>
    <t>RETINAL_EPITHELIAL_CELL</t>
  </si>
  <si>
    <t>SIGMOID_COLON</t>
  </si>
  <si>
    <t>SKELETAL_MUSCLE</t>
  </si>
  <si>
    <t>DAAM2 (chr6:39280316:SG), KCNK5 (chr6:39280316:SG)</t>
  </si>
  <si>
    <t>SKELETAL_MUSCLE_MYOBLAST</t>
  </si>
  <si>
    <t>SKIN_FIBROBLAST</t>
  </si>
  <si>
    <t>SKIN_LEG</t>
  </si>
  <si>
    <t>SKIN_OF_BODY</t>
  </si>
  <si>
    <t>SMALL_INTESTINE</t>
  </si>
  <si>
    <t>SPINAL_CORD</t>
  </si>
  <si>
    <t>SPLEEN</t>
  </si>
  <si>
    <t>SQUAMOUS_CELL_CARCINOMA</t>
  </si>
  <si>
    <t>STOMACH</t>
  </si>
  <si>
    <t>STOMACH_MUCOSA</t>
  </si>
  <si>
    <t>STOMACH_MUSCLE</t>
  </si>
  <si>
    <t>SUPERIOR_TEMPORAL_GYRUS</t>
  </si>
  <si>
    <t>TESTIS</t>
  </si>
  <si>
    <t>THYMUS</t>
  </si>
  <si>
    <t>THYROID_GLAND</t>
  </si>
  <si>
    <t>TIBIAL_ARTERY</t>
  </si>
  <si>
    <t>TIBIAL_NERVE</t>
  </si>
  <si>
    <t>TONGUE</t>
  </si>
  <si>
    <t>TRANSVERSE_COLON</t>
  </si>
  <si>
    <t>TREG_CELL</t>
  </si>
  <si>
    <t>TROPHOBLAST</t>
  </si>
  <si>
    <t>TROPHOBLAST_DERIV</t>
  </si>
  <si>
    <t>TRUNK_MUSCLE</t>
  </si>
  <si>
    <t>TUBULE_CELL</t>
  </si>
  <si>
    <t>URINARY_BLADDER</t>
  </si>
  <si>
    <t>UROTHELIUM_CELL</t>
  </si>
  <si>
    <t>VAGINA</t>
  </si>
  <si>
    <t>DNA binding protein</t>
  </si>
  <si>
    <t>Cell / Tissue type</t>
  </si>
  <si>
    <t>AATF</t>
  </si>
  <si>
    <t>NALM-6</t>
  </si>
  <si>
    <t>chr6:39244135:SG</t>
  </si>
  <si>
    <t>AHR</t>
  </si>
  <si>
    <t>MCF-7</t>
  </si>
  <si>
    <t>chr6:39280316:SG</t>
  </si>
  <si>
    <t>ARID1A</t>
  </si>
  <si>
    <t>chr6:39280316:SG,chr6:39280757:SG</t>
  </si>
  <si>
    <t>RMG-I</t>
  </si>
  <si>
    <t>ARID2</t>
  </si>
  <si>
    <t>BIN-67</t>
  </si>
  <si>
    <t>ARNT</t>
  </si>
  <si>
    <t>PC-3</t>
  </si>
  <si>
    <t>BMPR1A</t>
  </si>
  <si>
    <t>HUVEC-C</t>
  </si>
  <si>
    <t>BRD2</t>
  </si>
  <si>
    <t>HCC1806</t>
  </si>
  <si>
    <t>SK-MEL-147</t>
  </si>
  <si>
    <t>SUM149PT</t>
  </si>
  <si>
    <t>BRD3</t>
  </si>
  <si>
    <t>HEK293T</t>
  </si>
  <si>
    <t>BRD4</t>
  </si>
  <si>
    <t>402-91</t>
  </si>
  <si>
    <t>HCC1937</t>
  </si>
  <si>
    <t>HCT-15</t>
  </si>
  <si>
    <t>HT29</t>
  </si>
  <si>
    <t>KOPT-K1</t>
  </si>
  <si>
    <t>LNCaP-C4-2</t>
  </si>
  <si>
    <t>MV4-11-B</t>
  </si>
  <si>
    <t>SUM229PE</t>
  </si>
  <si>
    <t>SW480</t>
  </si>
  <si>
    <t>retina</t>
  </si>
  <si>
    <t>CBFB</t>
  </si>
  <si>
    <t>ME-1</t>
  </si>
  <si>
    <t>CDK6</t>
  </si>
  <si>
    <t>KB</t>
  </si>
  <si>
    <t>CDKN1B</t>
  </si>
  <si>
    <t>MDA-BoM-1833</t>
  </si>
  <si>
    <t>MDA-MB-231</t>
  </si>
  <si>
    <t>CDX2</t>
  </si>
  <si>
    <t>Caco-2</t>
  </si>
  <si>
    <t>chr6:39280757:SG</t>
  </si>
  <si>
    <t>LS180</t>
  </si>
  <si>
    <t>adult-duodenal-cell</t>
  </si>
  <si>
    <t>CEBPB</t>
  </si>
  <si>
    <t>THP-1</t>
  </si>
  <si>
    <t>CLOCK</t>
  </si>
  <si>
    <t>U2OS</t>
  </si>
  <si>
    <t>CREBBP</t>
  </si>
  <si>
    <t>monocyte</t>
  </si>
  <si>
    <t>CTCF</t>
  </si>
  <si>
    <t>hiPSC</t>
  </si>
  <si>
    <t>nerve</t>
  </si>
  <si>
    <t>EHF</t>
  </si>
  <si>
    <t>RWPE-1</t>
  </si>
  <si>
    <t>primary-bronchial-epithelial</t>
  </si>
  <si>
    <t>ELF3</t>
  </si>
  <si>
    <t>PDAC</t>
  </si>
  <si>
    <t>ERG</t>
  </si>
  <si>
    <t>SEM</t>
  </si>
  <si>
    <t>SKNO-1</t>
  </si>
  <si>
    <t>VCaP</t>
  </si>
  <si>
    <t>aortic-endothelial-cell</t>
  </si>
  <si>
    <t>ESRRA</t>
  </si>
  <si>
    <t>SK-BR-3</t>
  </si>
  <si>
    <t>ETS1</t>
  </si>
  <si>
    <t>786-O</t>
  </si>
  <si>
    <t>SCC-25</t>
  </si>
  <si>
    <t>ETV1</t>
  </si>
  <si>
    <t>GIST-T1</t>
  </si>
  <si>
    <t>K-562</t>
  </si>
  <si>
    <t>MDA-Pca-2b</t>
  </si>
  <si>
    <t>EZH2</t>
  </si>
  <si>
    <t>SU-DHL-6</t>
  </si>
  <si>
    <t>FLI1</t>
  </si>
  <si>
    <t>FOSL1</t>
  </si>
  <si>
    <t>143B</t>
  </si>
  <si>
    <t>FOSL2</t>
  </si>
  <si>
    <t>LPS141</t>
  </si>
  <si>
    <t>FOS</t>
  </si>
  <si>
    <t>CFPAC-1</t>
  </si>
  <si>
    <t>HCT-116</t>
  </si>
  <si>
    <t>MCF-10A</t>
  </si>
  <si>
    <t>MV4-11</t>
  </si>
  <si>
    <t>endothelial</t>
  </si>
  <si>
    <t>FOXA2</t>
  </si>
  <si>
    <t>FOXO1</t>
  </si>
  <si>
    <t>CD34</t>
  </si>
  <si>
    <t>GFI1B</t>
  </si>
  <si>
    <t>GFI1</t>
  </si>
  <si>
    <t>HDAC2</t>
  </si>
  <si>
    <t>HIF1A</t>
  </si>
  <si>
    <t>RCC10</t>
  </si>
  <si>
    <t>HNF1A</t>
  </si>
  <si>
    <t>NY15</t>
  </si>
  <si>
    <t>HNF1B</t>
  </si>
  <si>
    <t>HNF4A</t>
  </si>
  <si>
    <t>GP5D</t>
  </si>
  <si>
    <t>IM95</t>
  </si>
  <si>
    <t>KATO-III</t>
  </si>
  <si>
    <t>gastric-epithelial-cell</t>
  </si>
  <si>
    <t>HOXB13</t>
  </si>
  <si>
    <t>prostate</t>
  </si>
  <si>
    <t>HOXB8</t>
  </si>
  <si>
    <t>IRF1</t>
  </si>
  <si>
    <t>AsPC-1</t>
  </si>
  <si>
    <t>CD14</t>
  </si>
  <si>
    <t>IRF2</t>
  </si>
  <si>
    <t>keratinocyte</t>
  </si>
  <si>
    <t>JUNB</t>
  </si>
  <si>
    <t>MCF10A-Er-Src</t>
  </si>
  <si>
    <t>JUND</t>
  </si>
  <si>
    <t>A-549</t>
  </si>
  <si>
    <t>KLF5</t>
  </si>
  <si>
    <t>ESO-26</t>
  </si>
  <si>
    <t>KLF9</t>
  </si>
  <si>
    <t>GBM1A</t>
  </si>
  <si>
    <t>KMT2B-D</t>
  </si>
  <si>
    <t>KMT2B</t>
  </si>
  <si>
    <t>AML</t>
  </si>
  <si>
    <t>KMT2D</t>
  </si>
  <si>
    <t>LMO2</t>
  </si>
  <si>
    <t>CCRF-CEM</t>
  </si>
  <si>
    <t>MAML1</t>
  </si>
  <si>
    <t>SCC</t>
  </si>
  <si>
    <t>MED1</t>
  </si>
  <si>
    <t>MM1-S</t>
  </si>
  <si>
    <t>U-87MG</t>
  </si>
  <si>
    <t>MED26</t>
  </si>
  <si>
    <t>MGA</t>
  </si>
  <si>
    <t>MORC2</t>
  </si>
  <si>
    <t>HeLa</t>
  </si>
  <si>
    <t>MTF2</t>
  </si>
  <si>
    <t>DU145</t>
  </si>
  <si>
    <t>MYB</t>
  </si>
  <si>
    <t>NCOR1</t>
  </si>
  <si>
    <t>NELFCD</t>
  </si>
  <si>
    <t>DLD-1</t>
  </si>
  <si>
    <t>NELFE</t>
  </si>
  <si>
    <t>NFKB1</t>
  </si>
  <si>
    <t>NIPBL</t>
  </si>
  <si>
    <t>NKX2-1</t>
  </si>
  <si>
    <t>NCI-H3122</t>
  </si>
  <si>
    <t>NKX3-1</t>
  </si>
  <si>
    <t>islet</t>
  </si>
  <si>
    <t>NOTCH1</t>
  </si>
  <si>
    <t>HCC1599</t>
  </si>
  <si>
    <t>NR1H2</t>
  </si>
  <si>
    <t>NR3C1</t>
  </si>
  <si>
    <t>BEAS-2B</t>
  </si>
  <si>
    <t>HCC70</t>
  </si>
  <si>
    <t>LNCaP</t>
  </si>
  <si>
    <t>chr6:39244135:SG,chr6:39280316:SG</t>
  </si>
  <si>
    <t>NRF1</t>
  </si>
  <si>
    <t>HCC1954</t>
  </si>
  <si>
    <t>HeLa-S3</t>
  </si>
  <si>
    <t>NRIP1</t>
  </si>
  <si>
    <t>PHIP</t>
  </si>
  <si>
    <t>POU5F1</t>
  </si>
  <si>
    <t>BG03</t>
  </si>
  <si>
    <t>PPARG</t>
  </si>
  <si>
    <t>RBPJ</t>
  </si>
  <si>
    <t>chr6:39244135:SG,chr6:39280316:SG,chr6:39280757:SG</t>
  </si>
  <si>
    <t>RCOR1</t>
  </si>
  <si>
    <t>RELA</t>
  </si>
  <si>
    <t>Detroit-562</t>
  </si>
  <si>
    <t>FaDu</t>
  </si>
  <si>
    <t>HAEC</t>
  </si>
  <si>
    <t>RNF2</t>
  </si>
  <si>
    <t>HMELBRAF</t>
  </si>
  <si>
    <t>Jurkat</t>
  </si>
  <si>
    <t>NB4</t>
  </si>
  <si>
    <t>epididymis</t>
  </si>
  <si>
    <t>SMAD3-HIF1A</t>
  </si>
  <si>
    <t>SMAD3</t>
  </si>
  <si>
    <t>H69</t>
  </si>
  <si>
    <t>NCI-H441</t>
  </si>
  <si>
    <t>SMARCA4</t>
  </si>
  <si>
    <t>SMARCB1</t>
  </si>
  <si>
    <t>SMARCC1</t>
  </si>
  <si>
    <t>Aska-SS</t>
  </si>
  <si>
    <t>TTC-1240</t>
  </si>
  <si>
    <t>SMARCD3</t>
  </si>
  <si>
    <t>SMC3</t>
  </si>
  <si>
    <t>SNAI2</t>
  </si>
  <si>
    <t>PC-9</t>
  </si>
  <si>
    <t>SOX2</t>
  </si>
  <si>
    <t>RENVM</t>
  </si>
  <si>
    <t>SPDEF</t>
  </si>
  <si>
    <t>SPI1</t>
  </si>
  <si>
    <t>DC</t>
  </si>
  <si>
    <t>SREBP2</t>
  </si>
  <si>
    <t>SS18-SSX</t>
  </si>
  <si>
    <t>fibroblast</t>
  </si>
  <si>
    <t>SS18</t>
  </si>
  <si>
    <t>STAT1</t>
  </si>
  <si>
    <t>NCI-H358</t>
  </si>
  <si>
    <t>STAT3</t>
  </si>
  <si>
    <t>A139</t>
  </si>
  <si>
    <t>SUPT5H</t>
  </si>
  <si>
    <t>TAF3</t>
  </si>
  <si>
    <t>TCF3</t>
  </si>
  <si>
    <t>Kasumi-1</t>
  </si>
  <si>
    <t>TCF7L2</t>
  </si>
  <si>
    <t>TEAD1</t>
  </si>
  <si>
    <t>HUCCT1</t>
  </si>
  <si>
    <t>adipocyte</t>
  </si>
  <si>
    <t>TEAD4</t>
  </si>
  <si>
    <t>TFAP4</t>
  </si>
  <si>
    <t>TP63</t>
  </si>
  <si>
    <t>SUIT-2</t>
  </si>
  <si>
    <t>TRIM25</t>
  </si>
  <si>
    <t>VDR</t>
  </si>
  <si>
    <t>kidney-cortex</t>
  </si>
  <si>
    <t>YY1AP1</t>
  </si>
  <si>
    <t>YY1</t>
  </si>
  <si>
    <t>ZBTB48</t>
  </si>
  <si>
    <t>ZEB1</t>
  </si>
  <si>
    <t>ZNF143</t>
  </si>
  <si>
    <t>ZNF257</t>
  </si>
  <si>
    <t>ZNF467</t>
  </si>
  <si>
    <t>HEK293</t>
  </si>
  <si>
    <t>ZNF554</t>
  </si>
  <si>
    <t>ZSCAN22</t>
  </si>
  <si>
    <t xml:space="preserve">The chr6p21.2 association signal is located within protein binding sites in DNA, in various tissue / cell-types, based on the Remap 2022 repository.  </t>
  </si>
  <si>
    <r>
      <t xml:space="preserve">Predicted genes targeted by severe headache variant near </t>
    </r>
    <r>
      <rPr>
        <i/>
        <sz val="11"/>
        <color theme="1"/>
        <rFont val="Calibri"/>
        <family val="2"/>
        <scheme val="minor"/>
      </rPr>
      <t>KCNK5</t>
    </r>
    <r>
      <rPr>
        <sz val="11"/>
        <color theme="1"/>
        <rFont val="Calibri"/>
        <family val="2"/>
        <scheme val="minor"/>
      </rPr>
      <t xml:space="preserve"> at chr6p21.2</t>
    </r>
  </si>
  <si>
    <t xml:space="preserve">Visual disturbances (VD) before or near headaches, yes vs no </t>
  </si>
  <si>
    <t>rs7850573</t>
  </si>
  <si>
    <t>[1.03-1.05] increase</t>
  </si>
  <si>
    <t>Lung function (FVC)</t>
  </si>
  <si>
    <t>rs12571363</t>
  </si>
  <si>
    <t>vital capacity</t>
  </si>
  <si>
    <t>[0.0055-0.0109] unit decrease</t>
  </si>
  <si>
    <t>Discovery phenotype in current study</t>
  </si>
  <si>
    <t>6p21.2</t>
  </si>
  <si>
    <t>9q21.11</t>
  </si>
  <si>
    <t>10q26.13</t>
  </si>
  <si>
    <t>FXN,TJP2</t>
  </si>
  <si>
    <r>
      <t>rs7034179</t>
    </r>
    <r>
      <rPr>
        <vertAlign val="superscript"/>
        <sz val="10"/>
        <rFont val="Calibri"/>
        <family val="2"/>
        <scheme val="minor"/>
      </rPr>
      <t xml:space="preserve">1 </t>
    </r>
    <r>
      <rPr>
        <sz val="10"/>
        <rFont val="Calibri"/>
        <family val="2"/>
        <scheme val="minor"/>
      </rPr>
      <t>(0.87)</t>
    </r>
  </si>
  <si>
    <r>
      <t>Migraine association previously reported at locus (r</t>
    </r>
    <r>
      <rPr>
        <b/>
        <vertAlign val="superscript"/>
        <sz val="10"/>
        <color theme="1"/>
        <rFont val="Calibri"/>
        <family val="2"/>
        <scheme val="minor"/>
      </rPr>
      <t>2</t>
    </r>
    <r>
      <rPr>
        <b/>
        <sz val="10"/>
        <color theme="1"/>
        <rFont val="Calibri"/>
        <family val="2"/>
        <scheme val="minor"/>
      </rPr>
      <t xml:space="preserve"> if correl  </t>
    </r>
    <r>
      <rPr>
        <b/>
        <sz val="10"/>
        <color theme="1"/>
        <rFont val="Calibri"/>
        <family val="2"/>
      </rPr>
      <t xml:space="preserve">≥ 0.8 </t>
    </r>
    <r>
      <rPr>
        <b/>
        <sz val="10"/>
        <color theme="1"/>
        <rFont val="Calibri"/>
        <family val="2"/>
        <scheme val="minor"/>
      </rPr>
      <t xml:space="preserve"> SNP</t>
    </r>
    <r>
      <rPr>
        <b/>
        <vertAlign val="superscript"/>
        <sz val="10"/>
        <color theme="1"/>
        <rFont val="Calibri"/>
        <family val="2"/>
        <scheme val="minor"/>
      </rPr>
      <t xml:space="preserve"> </t>
    </r>
    <r>
      <rPr>
        <b/>
        <sz val="10"/>
        <color theme="1"/>
        <rFont val="Calibri"/>
        <family val="2"/>
        <scheme val="minor"/>
      </rPr>
      <t>)</t>
    </r>
    <r>
      <rPr>
        <b/>
        <vertAlign val="superscript"/>
        <sz val="10"/>
        <color theme="1"/>
        <rFont val="Calibri"/>
        <family val="2"/>
        <scheme val="minor"/>
      </rPr>
      <t>1,2</t>
    </r>
  </si>
  <si>
    <r>
      <t>(N</t>
    </r>
    <r>
      <rPr>
        <vertAlign val="subscript"/>
        <sz val="10"/>
        <rFont val="Calibri"/>
        <family val="2"/>
        <scheme val="minor"/>
      </rPr>
      <t>case</t>
    </r>
    <r>
      <rPr>
        <sz val="10"/>
        <rFont val="Calibri"/>
        <family val="2"/>
        <scheme val="minor"/>
      </rPr>
      <t xml:space="preserve"> = 1,249 N</t>
    </r>
    <r>
      <rPr>
        <vertAlign val="subscript"/>
        <sz val="10"/>
        <rFont val="Calibri"/>
        <family val="2"/>
        <scheme val="minor"/>
      </rPr>
      <t xml:space="preserve">ctrl </t>
    </r>
    <r>
      <rPr>
        <sz val="10"/>
        <rFont val="Calibri"/>
        <family val="2"/>
        <scheme val="minor"/>
      </rPr>
      <t>= 8,360)</t>
    </r>
  </si>
  <si>
    <r>
      <t xml:space="preserve"> (N</t>
    </r>
    <r>
      <rPr>
        <vertAlign val="subscript"/>
        <sz val="10"/>
        <rFont val="Calibri"/>
        <family val="2"/>
        <scheme val="minor"/>
      </rPr>
      <t>case</t>
    </r>
    <r>
      <rPr>
        <sz val="10"/>
        <rFont val="Calibri"/>
        <family val="2"/>
        <scheme val="minor"/>
      </rPr>
      <t xml:space="preserve"> = 48,8162 N</t>
    </r>
    <r>
      <rPr>
        <vertAlign val="subscript"/>
        <sz val="10"/>
        <rFont val="Calibri"/>
        <family val="2"/>
        <scheme val="minor"/>
      </rPr>
      <t>ctrl</t>
    </r>
    <r>
      <rPr>
        <sz val="10"/>
        <rFont val="Calibri"/>
        <family val="2"/>
        <scheme val="minor"/>
      </rPr>
      <t xml:space="preserve"> = 98,250)</t>
    </r>
  </si>
  <si>
    <r>
      <t>(N</t>
    </r>
    <r>
      <rPr>
        <vertAlign val="subscript"/>
        <sz val="10"/>
        <rFont val="Calibri"/>
        <family val="2"/>
        <scheme val="minor"/>
      </rPr>
      <t xml:space="preserve">case </t>
    </r>
    <r>
      <rPr>
        <sz val="10"/>
        <rFont val="Calibri"/>
        <family val="2"/>
        <scheme val="minor"/>
      </rPr>
      <t>=1,738, N</t>
    </r>
    <r>
      <rPr>
        <vertAlign val="subscript"/>
        <sz val="10"/>
        <rFont val="Calibri"/>
        <family val="2"/>
        <scheme val="minor"/>
      </rPr>
      <t xml:space="preserve">ctrl </t>
    </r>
    <r>
      <rPr>
        <sz val="10"/>
        <rFont val="Calibri"/>
        <family val="2"/>
        <scheme val="minor"/>
      </rPr>
      <t>= 17,122)</t>
    </r>
  </si>
  <si>
    <t>Bad recurrent headaches</t>
  </si>
  <si>
    <r>
      <t>(N</t>
    </r>
    <r>
      <rPr>
        <vertAlign val="subscript"/>
        <sz val="10"/>
        <rFont val="Calibri"/>
        <family val="2"/>
        <scheme val="minor"/>
      </rPr>
      <t>case</t>
    </r>
    <r>
      <rPr>
        <sz val="10"/>
        <rFont val="Calibri"/>
        <family val="2"/>
        <scheme val="minor"/>
      </rPr>
      <t xml:space="preserve"> = 51,803 N</t>
    </r>
    <r>
      <rPr>
        <vertAlign val="subscript"/>
        <sz val="10"/>
        <rFont val="Calibri"/>
        <family val="2"/>
        <scheme val="minor"/>
      </rPr>
      <t xml:space="preserve">ctrl </t>
    </r>
    <r>
      <rPr>
        <sz val="10"/>
        <rFont val="Calibri"/>
        <family val="2"/>
        <scheme val="minor"/>
      </rPr>
      <t>= 123,732)</t>
    </r>
  </si>
  <si>
    <t>Combined - Bad and recurrent headache meta-analysis</t>
  </si>
  <si>
    <r>
      <t>(N</t>
    </r>
    <r>
      <rPr>
        <vertAlign val="subscript"/>
        <sz val="10"/>
        <rFont val="Calibri"/>
        <family val="2"/>
        <scheme val="minor"/>
      </rPr>
      <t>case</t>
    </r>
    <r>
      <rPr>
        <sz val="10"/>
        <rFont val="Calibri"/>
        <family val="2"/>
        <scheme val="minor"/>
      </rPr>
      <t xml:space="preserve"> = 51,830, N</t>
    </r>
    <r>
      <rPr>
        <vertAlign val="subscript"/>
        <sz val="10"/>
        <rFont val="Calibri"/>
        <family val="2"/>
        <scheme val="minor"/>
      </rPr>
      <t>ctrl</t>
    </r>
    <r>
      <rPr>
        <sz val="10"/>
        <rFont val="Calibri"/>
        <family val="2"/>
        <scheme val="minor"/>
      </rPr>
      <t xml:space="preserve"> = 123,732)</t>
    </r>
  </si>
  <si>
    <t xml:space="preserve"> -- </t>
  </si>
  <si>
    <t>Migraine, overall</t>
  </si>
  <si>
    <t>Bad and recurrent headaches</t>
  </si>
  <si>
    <t>Gene</t>
  </si>
  <si>
    <t>See sample sizes per cohort in Supplementary Table 1</t>
  </si>
  <si>
    <t>0.85 (0.77, 0.94)</t>
  </si>
  <si>
    <t>0.51 (0.38, 0.64)</t>
  </si>
  <si>
    <t>Migraine without aura, MO (ICD10-G430)</t>
  </si>
  <si>
    <t>Migraine with aura, MA (ICD10-G431)</t>
  </si>
  <si>
    <t>Epilepsy (ICD10-G40)</t>
  </si>
  <si>
    <t>Phenotype, clinically defined with ICD-10 code or self-reported (SR)</t>
  </si>
  <si>
    <t>Bad and recurrent headaches,  BRH, yes vs no  (SR)</t>
  </si>
  <si>
    <t>0.62 (0.49, 0.75)</t>
  </si>
  <si>
    <t>0.52 (0.40, 0.64)</t>
  </si>
  <si>
    <r>
      <t xml:space="preserve">Migraine </t>
    </r>
    <r>
      <rPr>
        <i/>
        <sz val="11"/>
        <color rgb="FF000000"/>
        <rFont val="Calibri"/>
        <family val="2"/>
        <scheme val="minor"/>
      </rPr>
      <t>(ICD10-G43)</t>
    </r>
  </si>
  <si>
    <r>
      <t xml:space="preserve">Visual disturbances (VD) before headaches vs headaches wo VD </t>
    </r>
    <r>
      <rPr>
        <i/>
        <sz val="11"/>
        <color rgb="FF000000"/>
        <rFont val="Calibri"/>
        <family val="2"/>
        <scheme val="minor"/>
      </rPr>
      <t>(SR)</t>
    </r>
  </si>
  <si>
    <r>
      <t xml:space="preserve">Bad and recurrent headaches,BRH, yes vs no </t>
    </r>
    <r>
      <rPr>
        <i/>
        <sz val="11"/>
        <color rgb="FF000000"/>
        <rFont val="Calibri"/>
        <family val="2"/>
        <scheme val="minor"/>
      </rPr>
      <t>(SR)</t>
    </r>
  </si>
  <si>
    <r>
      <t xml:space="preserve">Migraine without aura, MO </t>
    </r>
    <r>
      <rPr>
        <i/>
        <sz val="11"/>
        <color rgb="FF000000"/>
        <rFont val="Calibri"/>
        <family val="2"/>
        <scheme val="minor"/>
      </rPr>
      <t>(ICD10-G430)</t>
    </r>
  </si>
  <si>
    <r>
      <t xml:space="preserve">Migraine with aura </t>
    </r>
    <r>
      <rPr>
        <i/>
        <sz val="11"/>
        <color rgb="FF000000"/>
        <rFont val="Calibri"/>
        <family val="2"/>
        <scheme val="minor"/>
      </rPr>
      <t>(ICD10-G431)</t>
    </r>
  </si>
  <si>
    <t>* Phenotypes listed here are selected based on epidemiologically determined comorbidities of migraine and epilepsy Ref: Kowalska M, Prendecki M, Piekut T, Kozubski W, Dorszewska J. Migraine: Calcium Channels and Glia. International Journal of Molecular Sciences. 2021; 22(5):2688. https://doi.org/10.3390/ijms22052688  and Mark R Keezer, Sanjay M Sisodiya, Josemir W Sander,
Comorbidities of epilepsy: current concepts and future perspectives, The Lancet Neurology,Volume 15, Issue 1, 2016, Pages 106-115,https://doi.org/10.1016/S1474-4422(15)00225-2.</t>
  </si>
  <si>
    <t>GWASCAT
95 CI
TEXT</t>
  </si>
  <si>
    <t>GWASCAT
OR or
BETA</t>
  </si>
  <si>
    <t>GWASCAT
P-VALUE
TEXT</t>
  </si>
  <si>
    <t>GWASCAT
P-VALUE</t>
  </si>
  <si>
    <t>Chromosome</t>
  </si>
  <si>
    <t>Genetic correlations between studied phenotypes</t>
  </si>
  <si>
    <t>Associations of 123 migraine variants from Hautakangas et al. (2022) with migraine phenotypes in current study</t>
  </si>
  <si>
    <t>position (hg38)</t>
  </si>
  <si>
    <t>position (hg38) of eQTL variant</t>
  </si>
  <si>
    <t>rsname of eQTL variant</t>
  </si>
  <si>
    <t>rs149918890</t>
  </si>
  <si>
    <t>rs398102675</t>
  </si>
  <si>
    <t>rs77067873</t>
  </si>
  <si>
    <t>rs35389913</t>
  </si>
  <si>
    <t>rs4038372</t>
  </si>
  <si>
    <t>rs57578249</t>
  </si>
  <si>
    <t>rs58391587</t>
  </si>
  <si>
    <t>rs5880853</t>
  </si>
  <si>
    <t>rs35988887</t>
  </si>
  <si>
    <t>r2 with lead variant</t>
  </si>
  <si>
    <t>effect type</t>
  </si>
  <si>
    <t>eQTL source (See Supplementary Table 15)</t>
  </si>
  <si>
    <t>Phase 4 - resting membrane potential</t>
  </si>
  <si>
    <t>Cardiac conduction</t>
  </si>
  <si>
    <t>#Interactors found</t>
  </si>
  <si>
    <t>#Interactors total</t>
  </si>
  <si>
    <t>Submitted entities hit interactor</t>
  </si>
  <si>
    <t>Interacts with</t>
  </si>
  <si>
    <t>KCNK5;LRRK2</t>
  </si>
  <si>
    <t>P52564;Q12982</t>
  </si>
  <si>
    <t>R-HSA-448951;R-HSA-448963;R-HSA-376121;R-HSA-448955</t>
  </si>
  <si>
    <t>NGF;NGF</t>
  </si>
  <si>
    <t>P08138</t>
  </si>
  <si>
    <t>R-HSA-193668;R-HSA-193646</t>
  </si>
  <si>
    <t>R-HSA-5619036</t>
  </si>
  <si>
    <t>Defective SLC24A5 causes oculocutaneous albinism 6 (OCA6)</t>
  </si>
  <si>
    <t>R-HSA-5626356</t>
  </si>
  <si>
    <t>R-HSA-5619077</t>
  </si>
  <si>
    <t>Defective SLC24A1 causes congenital stationary night blindness 1D (CSNB1D)</t>
  </si>
  <si>
    <t>R-HSA-5625841</t>
  </si>
  <si>
    <t>R-HSA-9673202</t>
  </si>
  <si>
    <t>Defective F9 variant does not activate FX</t>
  </si>
  <si>
    <t>R-HSA-9670874</t>
  </si>
  <si>
    <t>R-HSA-9672396</t>
  </si>
  <si>
    <t>Defective cofactor function of FVIIIa variant</t>
  </si>
  <si>
    <t>R-HSA-9668365</t>
  </si>
  <si>
    <t>R-HSA-5619055</t>
  </si>
  <si>
    <t>Defective SLC24A4 causes hypomineralized amelogenesis imperfecta (AI)</t>
  </si>
  <si>
    <t>R-HSA-5626270</t>
  </si>
  <si>
    <t>P04629</t>
  </si>
  <si>
    <t>R-HSA-9763198</t>
  </si>
  <si>
    <t>Impaired BRCA2 binding to SEM1 (DSS1)</t>
  </si>
  <si>
    <t>P60896</t>
  </si>
  <si>
    <t>R-HSA-9763200</t>
  </si>
  <si>
    <t>R-HSA-1912399</t>
  </si>
  <si>
    <t>Pre-NOTCH Processing in the Endoplasmic Reticulum</t>
  </si>
  <si>
    <t>R-HSA-1912349</t>
  </si>
  <si>
    <t>R-HSA-140342</t>
  </si>
  <si>
    <t>Apoptosis induced DNA fragmentation</t>
  </si>
  <si>
    <t>O00273</t>
  </si>
  <si>
    <t>R-HSA-211207;R-HSA-211224</t>
  </si>
  <si>
    <t>R-HSA-9673221</t>
  </si>
  <si>
    <t>Defective F9 activation</t>
  </si>
  <si>
    <t>R-HSA-9673223</t>
  </si>
  <si>
    <t>R-HSA-9672383</t>
  </si>
  <si>
    <t>Defective factor IX causes thrombophilia</t>
  </si>
  <si>
    <t>R-HSA-9668253</t>
  </si>
  <si>
    <t>R-HSA-5632968</t>
  </si>
  <si>
    <t>Defective Mismatch Repair Associated With MSH6</t>
  </si>
  <si>
    <t>P43246</t>
  </si>
  <si>
    <t>R-HSA-5632970</t>
  </si>
  <si>
    <t>R-HSA-399710</t>
  </si>
  <si>
    <t>Activation of AMPA receptors</t>
  </si>
  <si>
    <t>R-HSA-399712</t>
  </si>
  <si>
    <t>R-HSA-5632927</t>
  </si>
  <si>
    <t>Defective Mismatch Repair Associated With MSH3</t>
  </si>
  <si>
    <t>R-HSA-5578663</t>
  </si>
  <si>
    <t>R-HSA-9667769</t>
  </si>
  <si>
    <t>Acetylcholine inhibits contraction of outer hair cells</t>
  </si>
  <si>
    <t>R-HSA-9667809;R-HSA-9663785</t>
  </si>
  <si>
    <t>R-HSA-5576886</t>
  </si>
  <si>
    <t>R-HSA-5578910</t>
  </si>
  <si>
    <t>R-HSA-168277</t>
  </si>
  <si>
    <t>Influenza Virus Induced Apoptosis</t>
  </si>
  <si>
    <t>P12236</t>
  </si>
  <si>
    <t>R-HSA-168878</t>
  </si>
  <si>
    <t>R-HSA-9662001</t>
  </si>
  <si>
    <t>Defective factor VIII causes hemophilia A</t>
  </si>
  <si>
    <t>R-HSA-629597</t>
  </si>
  <si>
    <t>Highly calcium permeable nicotinic acetylcholine receptors</t>
  </si>
  <si>
    <t>R-HSA-622326</t>
  </si>
  <si>
    <t>R-HSA-5358493</t>
  </si>
  <si>
    <t>Synthesis of diphthamide-EEF2</t>
  </si>
  <si>
    <t>P13639</t>
  </si>
  <si>
    <t>R-HSA-5358484;R-HSA-5358475;R-HSA-5367022;R-HSA-5358494</t>
  </si>
  <si>
    <t>R-HSA-2855086</t>
  </si>
  <si>
    <t>Ficolins bind to repetitive carbohydrate structures on the target cell surface</t>
  </si>
  <si>
    <t>R-HSA-2855054;R-HSA-2855077;R-HSA-2855125</t>
  </si>
  <si>
    <t>R-HSA-140834</t>
  </si>
  <si>
    <t>Extrinsic Pathway of Fibrin Clot Formation</t>
  </si>
  <si>
    <t>R-HSA-140736;R-HSA-140823;R-HSA-140783;R-HSA-140748</t>
  </si>
  <si>
    <t>R-HSA-629594</t>
  </si>
  <si>
    <t>Highly calcium permeable postsynaptic nicotinic acetylcholine receptors</t>
  </si>
  <si>
    <t>R-HSA-629595</t>
  </si>
  <si>
    <t>R-HSA-451308</t>
  </si>
  <si>
    <t>Activation of Ca-permeable Kainate Receptor</t>
  </si>
  <si>
    <t>R-HSA-451311</t>
  </si>
  <si>
    <t>R-HSA-1300642</t>
  </si>
  <si>
    <t>Sperm Motility And Taxes</t>
  </si>
  <si>
    <t>R-HSA-2534359</t>
  </si>
  <si>
    <t>R-HSA-9668250</t>
  </si>
  <si>
    <t>Defective factor IX causes hemophilia B</t>
  </si>
  <si>
    <t>R-HSA-9673223;R-HSA-9670874</t>
  </si>
  <si>
    <t>R-HSA-451306</t>
  </si>
  <si>
    <t>Ionotropic activity of kainate receptors</t>
  </si>
  <si>
    <t>R-HSA-166662</t>
  </si>
  <si>
    <t>Lectin pathway of complement activation</t>
  </si>
  <si>
    <t>R-HSA-166721;R-HSA-2855054;R-HSA-8852509;R-HSA-2855077;R-HSA-2855125</t>
  </si>
  <si>
    <t>R-HSA-352238</t>
  </si>
  <si>
    <t>Breakdown of the nuclear lamina</t>
  </si>
  <si>
    <t>P20700</t>
  </si>
  <si>
    <t>R-HSA-264871</t>
  </si>
  <si>
    <t>R-HSA-622323</t>
  </si>
  <si>
    <t>Presynaptic nicotinic acetylcholine receptors</t>
  </si>
  <si>
    <t>R-HSA-181431</t>
  </si>
  <si>
    <t>Acetylcholine binding and downstream events</t>
  </si>
  <si>
    <t>R-HSA-629595;R-HSA-622326</t>
  </si>
  <si>
    <t>R-HSA-622327</t>
  </si>
  <si>
    <t>Postsynaptic nicotinic acetylcholine receptors</t>
  </si>
  <si>
    <t>R-HSA-5607763</t>
  </si>
  <si>
    <t>CLEC7A (Dectin-1) induces NFAT activation</t>
  </si>
  <si>
    <t>R-HSA-2730872;R-HSA-74448;R-HSA-169683</t>
  </si>
  <si>
    <t>R-HSA-392851</t>
  </si>
  <si>
    <t>Prostacyclin signalling through prostacyclin receptor</t>
  </si>
  <si>
    <t>R-HSA-392870</t>
  </si>
  <si>
    <t>R-HSA-2025928</t>
  </si>
  <si>
    <t>Calcineurin activates NFAT</t>
  </si>
  <si>
    <t>R-HSA-2025890</t>
  </si>
  <si>
    <t>R-HSA-5576893</t>
  </si>
  <si>
    <t>Phase 2 - plateau phase</t>
  </si>
  <si>
    <t>R-HSA-5577213</t>
  </si>
  <si>
    <t>R-HSA-139853</t>
  </si>
  <si>
    <t>Elevation of cytosolic Ca2+ levels</t>
  </si>
  <si>
    <t>R-HSA-434798;R-HSA-139854;R-HSA-139855</t>
  </si>
  <si>
    <t>R-HSA-445095</t>
  </si>
  <si>
    <t>Interaction between L1 and Ankyrins</t>
  </si>
  <si>
    <t>R-HSA-373739</t>
  </si>
  <si>
    <t>R-HSA-9768777</t>
  </si>
  <si>
    <t>Regulation of NPAS4 gene transcription</t>
  </si>
  <si>
    <t>R-HSA-9639567;R-HSA-9640063;R-HSA-9640060</t>
  </si>
  <si>
    <t>R-HSA-4419969</t>
  </si>
  <si>
    <t>Depolymerisation of the Nuclear Lamina</t>
  </si>
  <si>
    <t>R-HSA-5223304</t>
  </si>
  <si>
    <t>R-HSA-418359</t>
  </si>
  <si>
    <t>Reduction of cytosolic Ca++ levels</t>
  </si>
  <si>
    <t>R-HSA-418309;R-HSA-425661;R-HSA-418365</t>
  </si>
  <si>
    <t>R-HSA-2485179</t>
  </si>
  <si>
    <t>Activation of the phototransduction cascade</t>
  </si>
  <si>
    <t>R-HSA-2514867;R-HSA-2514891</t>
  </si>
  <si>
    <t>R-HSA-9671793</t>
  </si>
  <si>
    <t>Diseases of hemostasis</t>
  </si>
  <si>
    <t>R-HSA-9673223;R-HSA-9670874;R-HSA-9668253;R-HSA-9668365</t>
  </si>
  <si>
    <t>R-HSA-9651496</t>
  </si>
  <si>
    <t>Defects of contact activation system (CAS) and kallikrein/kinin system (KKS)</t>
  </si>
  <si>
    <t>R-HSA-70221</t>
  </si>
  <si>
    <t>Glycogen breakdown (glycogenolysis)</t>
  </si>
  <si>
    <t>R-HSA-71541;R-HSA-71588;R-HSA-453337</t>
  </si>
  <si>
    <t>R-HSA-425678;R-HSA-425822;R-HSA-5626316;R-HSA-425661</t>
  </si>
  <si>
    <t>R-HSA-193636;R-HSA-193668;R-HSA-193646</t>
  </si>
  <si>
    <t>R-HSA-193634</t>
  </si>
  <si>
    <t>Axonal growth inhibition (RHOA activation)</t>
  </si>
  <si>
    <t>R-HSA-193636</t>
  </si>
  <si>
    <t>R-HSA-5576891</t>
  </si>
  <si>
    <t>KCNK5;SCN11A</t>
  </si>
  <si>
    <t>O95279;Q9UI33</t>
  </si>
  <si>
    <t>LRRK2;LRP1</t>
  </si>
  <si>
    <t>29108;P17612</t>
  </si>
  <si>
    <t>R-HSA-427910;R-HSA-418309;R-HSA-2855020;R-HSA-2089943;R-HSA-434798;R-HSA-5577213;R-HSA-5576895;R-HSA-5617182;R-HSA-5578910;R-HSA-139854;R-HSA-5617179;R-HSA-169683;R-HSA-425661</t>
  </si>
  <si>
    <t>R-HSA-392154</t>
  </si>
  <si>
    <t>Nitric oxide stimulates guanylate cyclase</t>
  </si>
  <si>
    <t>R-HSA-5358606</t>
  </si>
  <si>
    <t>Mismatch repair (MMR) directed by MSH2:MSH3 (MutSbeta)</t>
  </si>
  <si>
    <t>R-HSA-5444511</t>
  </si>
  <si>
    <t xml:space="preserve">The chr6p21.2 association signal is located within regulatory elements that are predicted to influence the expression of KCNK5 in most tissues/cell types where active, such as in the kidney, as defined in the Epimap Repository (Broix et al, Nature 2021).  Other target genes are DAAM2 and MOCS1 in a few tissue types i.e. lymphoid, myelogenous leukemia cells, and skeletal muscle.   </t>
  </si>
  <si>
    <t>rs11297063</t>
  </si>
  <si>
    <t>Genetic correlations were calculated using  cross-trait LD score regression in non-overlapping samples(Methods).                                                                     P-value significance threshold for 15 correlation tests = 0.05/15 = 0.003</t>
  </si>
  <si>
    <t>Bad and recurrent headaches, yes vs no</t>
  </si>
  <si>
    <t>Ncase/ctrl</t>
  </si>
  <si>
    <t>Brain aneurysms (ruptured or unruptured)</t>
  </si>
  <si>
    <t>Coronary Artery Bypass Surgery (CABG)</t>
  </si>
  <si>
    <t xml:space="preserve">Systolic Blood Pressure </t>
  </si>
  <si>
    <t>Other allele</t>
  </si>
  <si>
    <t>A) Case-Control meta-GWAS results:</t>
  </si>
  <si>
    <t>26,506 / 1,241,112</t>
  </si>
  <si>
    <t>79,495 / 1,259,808</t>
  </si>
  <si>
    <t>cPos (hg38)</t>
  </si>
  <si>
    <t>51,803 / 123,732</t>
  </si>
  <si>
    <t>6,043 / 1,071,744</t>
  </si>
  <si>
    <t>N measured</t>
  </si>
  <si>
    <t>Effect allele</t>
  </si>
  <si>
    <r>
      <t xml:space="preserve">Phenome-wide associations with rare </t>
    </r>
    <r>
      <rPr>
        <i/>
        <sz val="11"/>
        <color theme="1"/>
        <rFont val="Calibri"/>
        <family val="2"/>
        <scheme val="minor"/>
      </rPr>
      <t xml:space="preserve">KCNK5 </t>
    </r>
    <r>
      <rPr>
        <sz val="11"/>
        <color theme="1"/>
        <rFont val="Calibri"/>
        <family val="2"/>
        <scheme val="minor"/>
      </rPr>
      <t>variant rs72854118</t>
    </r>
  </si>
  <si>
    <t>B) Quantitative Trait meta-GWAS results:</t>
  </si>
  <si>
    <t>0.28 (0.16, 0.40)</t>
  </si>
  <si>
    <t>0.10 (-0.08, 0.28)</t>
  </si>
  <si>
    <t>0.28 (0.13, 0.43)</t>
  </si>
  <si>
    <t>0.05 (-0.14, 0.24)</t>
  </si>
  <si>
    <t>0.16 (0.00, 0.33)</t>
  </si>
  <si>
    <t>(5.40, 10.37)</t>
  </si>
  <si>
    <r>
      <t>Epilepsy (G40)</t>
    </r>
    <r>
      <rPr>
        <vertAlign val="superscript"/>
        <sz val="11"/>
        <color rgb="FF000000"/>
        <rFont val="Calibri"/>
        <family val="2"/>
        <scheme val="minor"/>
      </rPr>
      <t xml:space="preserve">) </t>
    </r>
    <r>
      <rPr>
        <sz val="11"/>
        <color rgb="FF000000"/>
        <rFont val="Calibri"/>
        <family val="2"/>
        <scheme val="minor"/>
      </rPr>
      <t>vs population controls*</t>
    </r>
  </si>
  <si>
    <t>*The Epilepsy meta-GWAS is included for the purpose of calculating genetic correlation.</t>
  </si>
  <si>
    <t>Coronary Artery Disease (CAD)</t>
  </si>
  <si>
    <t xml:space="preserve">Migraine </t>
  </si>
  <si>
    <t>Bad and recurrent headaches (BRH)</t>
  </si>
  <si>
    <t>190,998 / 1,171,907</t>
  </si>
  <si>
    <t>Ischemic Heart Disease (IHD)</t>
  </si>
  <si>
    <t>79,847 / 443,608</t>
  </si>
  <si>
    <r>
      <t>Migraine association previously reported at locus (r</t>
    </r>
    <r>
      <rPr>
        <b/>
        <vertAlign val="superscript"/>
        <sz val="10"/>
        <rFont val="Calibri"/>
        <family val="2"/>
        <scheme val="minor"/>
      </rPr>
      <t>2</t>
    </r>
    <r>
      <rPr>
        <b/>
        <sz val="10"/>
        <rFont val="Calibri"/>
        <family val="2"/>
        <scheme val="minor"/>
      </rPr>
      <t xml:space="preserve"> if correl  </t>
    </r>
    <r>
      <rPr>
        <b/>
        <sz val="10"/>
        <rFont val="Calibri"/>
        <family val="2"/>
      </rPr>
      <t xml:space="preserve">≥ 0.8 </t>
    </r>
    <r>
      <rPr>
        <b/>
        <sz val="10"/>
        <rFont val="Calibri"/>
        <family val="2"/>
        <scheme val="minor"/>
      </rPr>
      <t xml:space="preserve"> SNP</t>
    </r>
    <r>
      <rPr>
        <b/>
        <vertAlign val="superscript"/>
        <sz val="10"/>
        <rFont val="Calibri"/>
        <family val="2"/>
        <scheme val="minor"/>
      </rPr>
      <t xml:space="preserve"> </t>
    </r>
    <r>
      <rPr>
        <b/>
        <sz val="10"/>
        <rFont val="Calibri"/>
        <family val="2"/>
        <scheme val="minor"/>
      </rPr>
      <t>)</t>
    </r>
    <r>
      <rPr>
        <b/>
        <vertAlign val="superscript"/>
        <sz val="10"/>
        <rFont val="Calibri"/>
        <family val="2"/>
        <scheme val="minor"/>
      </rPr>
      <t>1,2</t>
    </r>
  </si>
  <si>
    <t>Headache-related visual disturbances (VD, self-report)</t>
  </si>
  <si>
    <t>Bad and recurent headaches (BRH, self-report)</t>
  </si>
  <si>
    <t>(2.10, 13.23)</t>
  </si>
  <si>
    <t>rs587778771 (freq = 0.117%)</t>
  </si>
  <si>
    <t>rs1388176180 (freq = 0.022%)</t>
  </si>
  <si>
    <t>(1.86, 56.61)</t>
  </si>
  <si>
    <t>2.482 (1.202, 5.125)</t>
  </si>
  <si>
    <t>3.553 (0.489, 25.791)</t>
  </si>
  <si>
    <t>3.038 (2.320, 3.977)</t>
  </si>
  <si>
    <t>0.773 (0.641, 0.933)</t>
  </si>
  <si>
    <t>1.020 (0.994, 1.047)</t>
  </si>
  <si>
    <t>0.991 (0.950, 1.035)</t>
  </si>
  <si>
    <t>0.793 (0.701, 0.895)</t>
  </si>
  <si>
    <t>1.045 (1.024, 1.066)</t>
  </si>
  <si>
    <t>0.934 (0.906, 0.962)</t>
  </si>
  <si>
    <t>1.368 (0.625, 2.998)</t>
  </si>
  <si>
    <t>1.058 (0.924, 1.212)</t>
  </si>
  <si>
    <t>1.231 (1.008, 1.502)</t>
  </si>
  <si>
    <t>0.799 (0.675, 0.946)</t>
  </si>
  <si>
    <t>1.011 (0.984, 1.038)</t>
  </si>
  <si>
    <t>1.003 (0.962, 1.046)</t>
  </si>
  <si>
    <t>0.910 (0.736, 1.124)</t>
  </si>
  <si>
    <t>1.011 (0.975, 1.048)</t>
  </si>
  <si>
    <t>0.999 (0.944, 1.058)</t>
  </si>
  <si>
    <t>0.939 (0.803, 1.099)</t>
  </si>
  <si>
    <t>1.030 (1.000, 1.061)</t>
  </si>
  <si>
    <t>0.940 (0.889, 0.993)</t>
  </si>
  <si>
    <t>0.836 (0.778, 0.898)</t>
  </si>
  <si>
    <t>0.968 (0.950, 0.986)</t>
  </si>
  <si>
    <t>1.028 (1.016, 1.040)</t>
  </si>
  <si>
    <t>3.019 (0.283, 32.163)</t>
  </si>
  <si>
    <t>5.869 (0.712, 48.348)</t>
  </si>
  <si>
    <t>5.446 (3.626, 8.148)</t>
  </si>
  <si>
    <t>0.924 (0.646, 1.322)</t>
  </si>
  <si>
    <t>1.016 (0.967, 1.066)</t>
  </si>
  <si>
    <t>0.987 (0.911, 1.070)</t>
  </si>
  <si>
    <t>0.941 (0.637, 1.391)</t>
  </si>
  <si>
    <t>1.034 (0.968, 1.104)</t>
  </si>
  <si>
    <t>1.027 (0.931, 1.134)</t>
  </si>
  <si>
    <t>0.856 (0.539, 1.358)</t>
  </si>
  <si>
    <t>1.032 (0.956, 1.115)</t>
  </si>
  <si>
    <t>1.092 (0.972, 1.226)</t>
  </si>
  <si>
    <t>0.786 (0.596, 1.037)</t>
  </si>
  <si>
    <t>1.025 (0.981, 1.070)</t>
  </si>
  <si>
    <t>0.946 (0.884, 1.013)</t>
  </si>
  <si>
    <t>1.068 (0.847, 1.346)</t>
  </si>
  <si>
    <t>1.029 (0.985, 1.076)</t>
  </si>
  <si>
    <t>1.003 (0.923, 1.089)</t>
  </si>
  <si>
    <t>0.930 (0.808, 1.071)</t>
  </si>
  <si>
    <t>1.026 (1.002, 1.050)</t>
  </si>
  <si>
    <t>0.994 (0.957, 1.032)</t>
  </si>
  <si>
    <t>1.025 (0.283, 3.712)</t>
  </si>
  <si>
    <t>0.017 (0.000, 4357619.32)</t>
  </si>
  <si>
    <t>0.017 (0.000, 15176.02)</t>
  </si>
  <si>
    <t xml:space="preserve">0.972 (0.271, 3.489) </t>
  </si>
  <si>
    <t>0.967 (0.614, 1.525)</t>
  </si>
  <si>
    <t>1.081 (1.011, 1.155)</t>
  </si>
  <si>
    <t>0.928 (0.829, 1.038)</t>
  </si>
  <si>
    <t>1.400 (0.595, 3.293)</t>
  </si>
  <si>
    <t>1.107 (0.939, 1.305)</t>
  </si>
  <si>
    <t>0.981 (0.763, 1.261)</t>
  </si>
  <si>
    <t>1.087 (0.683, 1.730)</t>
  </si>
  <si>
    <t>1.019 (0.938, 1.107)</t>
  </si>
  <si>
    <t>0.893 (0.783, 1.018)</t>
  </si>
  <si>
    <t>0.655 (0.486, 0.883)</t>
  </si>
  <si>
    <t>1.045 (1.000, 1.093)</t>
  </si>
  <si>
    <t>0.941 (0.878, 1.009)</t>
  </si>
  <si>
    <t>0.933 (0.728, 1.194)</t>
  </si>
  <si>
    <t>0.971 (0.891, 1.059)</t>
  </si>
  <si>
    <t>0.873 (0.743, 1.026)</t>
  </si>
  <si>
    <t>1.038 (1.011, 1.067)</t>
  </si>
  <si>
    <t>0.942 (0.901, 0.986)</t>
  </si>
  <si>
    <t>8.344 (1.952, 35.662)</t>
  </si>
  <si>
    <t>2.274 (0.764, 6.771)</t>
  </si>
  <si>
    <t>3.634 (1.519, 8.696)</t>
  </si>
  <si>
    <t>1.137 (0.447, 2.892)</t>
  </si>
  <si>
    <t>0.996 (0.891, 1.113)</t>
  </si>
  <si>
    <t>1.044 (0.862, 1.266)</t>
  </si>
  <si>
    <t>1.126 (0.953, 1.332)</t>
  </si>
  <si>
    <t>1.015 (0.989, 1.042)</t>
  </si>
  <si>
    <t>1.031 (0.990, 1.073)</t>
  </si>
  <si>
    <t>0.781 (0.637, 0.956)</t>
  </si>
  <si>
    <t>1.031 (0.997, 1.064)</t>
  </si>
  <si>
    <t>0.974 (0.857, 1.107)</t>
  </si>
  <si>
    <t>0.991 (0.960, 1.022)</t>
  </si>
  <si>
    <t>1.981 (0.857, 4.581)</t>
  </si>
  <si>
    <t>5.276 (2.104, 13.227)</t>
  </si>
  <si>
    <t xml:space="preserve">3.091 (1.664, 5.742) </t>
  </si>
  <si>
    <t>BRH</t>
  </si>
  <si>
    <r>
      <t>Supplementary Table 12.          Loci where the lead variants from Table 1, or highly correlated (</t>
    </r>
    <r>
      <rPr>
        <b/>
        <i/>
        <sz val="11"/>
        <color theme="1"/>
        <rFont val="Calibri"/>
        <family val="2"/>
        <scheme val="minor"/>
      </rPr>
      <t>r</t>
    </r>
    <r>
      <rPr>
        <b/>
        <i/>
        <vertAlign val="superscript"/>
        <sz val="11"/>
        <color theme="1"/>
        <rFont val="Calibri"/>
        <family val="2"/>
        <scheme val="minor"/>
      </rPr>
      <t>2</t>
    </r>
    <r>
      <rPr>
        <b/>
        <sz val="11"/>
        <color theme="1"/>
        <rFont val="Calibri"/>
        <family val="2"/>
        <scheme val="minor"/>
      </rPr>
      <t>≥0.8) variants, associate with GWAS results from the GWAS catalogue</t>
    </r>
  </si>
  <si>
    <t>Effect_Allele</t>
  </si>
  <si>
    <t>Other_Allele</t>
  </si>
  <si>
    <t>coding_effect</t>
  </si>
  <si>
    <t>P meta</t>
  </si>
  <si>
    <t>OR meta</t>
  </si>
  <si>
    <t>rs13032423</t>
  </si>
  <si>
    <t>SCN1A</t>
  </si>
  <si>
    <t>rs4744696</t>
  </si>
  <si>
    <t>rs3740422</t>
  </si>
  <si>
    <t>MGEA5</t>
  </si>
  <si>
    <t>rs876793</t>
  </si>
  <si>
    <t>RYR2</t>
  </si>
  <si>
    <t>rs11688767</t>
  </si>
  <si>
    <t>rs62151809</t>
  </si>
  <si>
    <t>rs6721964</t>
  </si>
  <si>
    <t>rs9861238</t>
  </si>
  <si>
    <t>rs739431</t>
  </si>
  <si>
    <t>SLC38A3</t>
  </si>
  <si>
    <t>rs1463849</t>
  </si>
  <si>
    <t>PCDH7</t>
  </si>
  <si>
    <t>rs4596374</t>
  </si>
  <si>
    <t>chr5</t>
  </si>
  <si>
    <t>rs2905552</t>
  </si>
  <si>
    <t>SPOCK1</t>
  </si>
  <si>
    <t>rs13219424</t>
  </si>
  <si>
    <t>PTPRK</t>
  </si>
  <si>
    <t>rs37276</t>
  </si>
  <si>
    <t>rs2780103</t>
  </si>
  <si>
    <t>C9orf64</t>
  </si>
  <si>
    <t>rs11191156</t>
  </si>
  <si>
    <t>ARMH3</t>
  </si>
  <si>
    <t>rs4762030</t>
  </si>
  <si>
    <t>rs62014006</t>
  </si>
  <si>
    <t>RBFOX1</t>
  </si>
  <si>
    <t>rs2585398</t>
  </si>
  <si>
    <t>chr17</t>
  </si>
  <si>
    <t>PER1</t>
  </si>
  <si>
    <t>rs16955463</t>
  </si>
  <si>
    <t>SKAP1</t>
  </si>
  <si>
    <t>rs75483641</t>
  </si>
  <si>
    <t>chr19</t>
  </si>
  <si>
    <t>AP3D1</t>
  </si>
  <si>
    <t>rs1487946</t>
  </si>
  <si>
    <t>rs7277479</t>
  </si>
  <si>
    <t>rs469999</t>
  </si>
  <si>
    <t>rs12185644</t>
  </si>
  <si>
    <t>rs17537141</t>
  </si>
  <si>
    <t>GABRA2</t>
  </si>
  <si>
    <t>rs3019359</t>
  </si>
  <si>
    <t>chr8</t>
  </si>
  <si>
    <t>TMEM74</t>
  </si>
  <si>
    <t>rs1046276</t>
  </si>
  <si>
    <t>CTF1</t>
  </si>
  <si>
    <t>Eur MAF (%)</t>
  </si>
  <si>
    <t>Pos (hg38)</t>
  </si>
  <si>
    <t>1) Berkovic, S.F., Cavalleri, G.L. &amp; Koeleman, B.P. Genome-wide meta-analysis of over 29,000 people with epilepsy reveals 26 loci and subtype-specific genetic architecture. medRxiv, 2022.06.08.22276120 (2022).</t>
  </si>
  <si>
    <r>
      <t>Supplementary Table 11.                   Association of 30 epilepsy variants</t>
    </r>
    <r>
      <rPr>
        <b/>
        <vertAlign val="superscript"/>
        <sz val="11"/>
        <color theme="1"/>
        <rFont val="Calibri"/>
        <family val="2"/>
        <scheme val="minor"/>
      </rPr>
      <t>1)</t>
    </r>
    <r>
      <rPr>
        <b/>
        <sz val="11"/>
        <color theme="1"/>
        <rFont val="Calibri"/>
        <family val="2"/>
        <scheme val="minor"/>
      </rPr>
      <t xml:space="preserve"> with migraine phenotypes (Threshold </t>
    </r>
    <r>
      <rPr>
        <b/>
        <i/>
        <sz val="11"/>
        <color theme="1"/>
        <rFont val="Calibri"/>
        <family val="2"/>
        <scheme val="minor"/>
      </rPr>
      <t>P</t>
    </r>
    <r>
      <rPr>
        <b/>
        <sz val="11"/>
        <color theme="1"/>
        <rFont val="Calibri"/>
        <family val="2"/>
        <scheme val="minor"/>
      </rPr>
      <t xml:space="preserve"> &lt; 3.3 × 10</t>
    </r>
    <r>
      <rPr>
        <b/>
        <vertAlign val="superscript"/>
        <sz val="11"/>
        <color theme="1"/>
        <rFont val="Calibri"/>
        <family val="2"/>
        <scheme val="minor"/>
      </rPr>
      <t>-4</t>
    </r>
    <r>
      <rPr>
        <b/>
        <sz val="11"/>
        <color theme="1"/>
        <rFont val="Calibri"/>
        <family val="2"/>
        <scheme val="minor"/>
      </rPr>
      <t xml:space="preserve"> = 0.05/30 variants × 5 phenotypes)</t>
    </r>
  </si>
  <si>
    <t>VRK2/FANCL</t>
  </si>
  <si>
    <t>ANXA1</t>
  </si>
  <si>
    <t>Genes</t>
  </si>
  <si>
    <t>TMEM182</t>
  </si>
  <si>
    <t>rs59237858*</t>
  </si>
  <si>
    <t>rs11890028*</t>
  </si>
  <si>
    <t>1.112 (1.092, 1,132)</t>
  </si>
  <si>
    <t>1.035 (1.023, 1.048)</t>
  </si>
  <si>
    <t>1.009 (0.980, 1.038)</t>
  </si>
  <si>
    <t>1.020 (0.999, 1.041)</t>
  </si>
  <si>
    <t>1.030 (0.990, 1.072)</t>
  </si>
  <si>
    <t>1.005 (0.995, 1.015)</t>
  </si>
  <si>
    <t>1.086 (1.044, 1.129)</t>
  </si>
  <si>
    <t>1.139 (1.112, 1.166)</t>
  </si>
  <si>
    <t>1.042 (1.026, 1.058)</t>
  </si>
  <si>
    <t>1.016 (0.931, 1.110)</t>
  </si>
  <si>
    <t>1.058 (0.965, 1.159)</t>
  </si>
  <si>
    <t>0.834 (0.717, 0.970)</t>
  </si>
  <si>
    <t>0.882 (0.806, 0.965)</t>
  </si>
  <si>
    <t>1.143 (1.043, 1.253)</t>
  </si>
  <si>
    <t>1.101 (1.007, 1.203)</t>
  </si>
  <si>
    <t>0.907 (0.830, 0.991)</t>
  </si>
  <si>
    <t>1.011 (0.926, 1.104)</t>
  </si>
  <si>
    <t>1.025 (0.892, 1.177)</t>
  </si>
  <si>
    <t>1.049 (0.953, 1.154)</t>
  </si>
  <si>
    <t>1.023 (0.936, 1.118)</t>
  </si>
  <si>
    <t>1.024 (0.938, 1.119)</t>
  </si>
  <si>
    <t>1.014 (0.904, 1.137)</t>
  </si>
  <si>
    <t>0.978 (0.878, 1.090)</t>
  </si>
  <si>
    <t>0.989 (0.902, 1.084)</t>
  </si>
  <si>
    <t>1.037 (0.939, 1.144)</t>
  </si>
  <si>
    <t>1.163 (1.014, 1.333)</t>
  </si>
  <si>
    <t>1.122 (1.028, 1.225)</t>
  </si>
  <si>
    <t>1.084 (0.985, 1.192)</t>
  </si>
  <si>
    <t>1.072 (0.980, 1.172)</t>
  </si>
  <si>
    <t>0.941 (0.818, 1.082)</t>
  </si>
  <si>
    <t>0.914 (0.820, 1.019)</t>
  </si>
  <si>
    <t>1.039 (0.947, 1.141)</t>
  </si>
  <si>
    <t>1.120 (1.014, 1.236)</t>
  </si>
  <si>
    <t>0.946 (0.742, 1.205)</t>
  </si>
  <si>
    <t>0.858 (0.761, 0.968)</t>
  </si>
  <si>
    <t>1.104 (1.005, 1.212)</t>
  </si>
  <si>
    <t>0.911 (0.828, 1.002)</t>
  </si>
  <si>
    <t>1.058 (0.916, 1.223)</t>
  </si>
  <si>
    <t>1.085 (0.978, 1.205)</t>
  </si>
  <si>
    <t>0.888 (0.814, 0.969)</t>
  </si>
  <si>
    <t>0.905 (0.825, 0.993)</t>
  </si>
  <si>
    <t>0.882 (0.807, 0.964)</t>
  </si>
  <si>
    <t>0.973 (0.891, 1.064)</t>
  </si>
  <si>
    <t>0.934 (0.836, 1.044)</t>
  </si>
  <si>
    <t>1.106 (0.999, 1.225)</t>
  </si>
  <si>
    <t>1.034 (0.907, 1.179)</t>
  </si>
  <si>
    <t>1.033 (0.942, 1.132)</t>
  </si>
  <si>
    <t>0.268 (0.103, 0.695)</t>
  </si>
  <si>
    <t>1.025 (0.939, 1.119)</t>
  </si>
  <si>
    <t>0.979 (0.845, 1.135)</t>
  </si>
  <si>
    <t>0.970 (0.955, 0.986)</t>
  </si>
  <si>
    <t>1.061 (1.043, 1.079)</t>
  </si>
  <si>
    <t>0.915 (0.891, 0.940)</t>
  </si>
  <si>
    <t>0.922 (0.908, 0.938)</t>
  </si>
  <si>
    <t>1.089 (1.071, 1.108)</t>
  </si>
  <si>
    <t>1.054 (1.037, 1.071)</t>
  </si>
  <si>
    <t>0.904 (0.889, 0.919)</t>
  </si>
  <si>
    <t>0.992 (0.976, 1.008)</t>
  </si>
  <si>
    <t>0.989 (0.966, 1.013)</t>
  </si>
  <si>
    <t>1.024 (1.007, 1.042)</t>
  </si>
  <si>
    <t>1.008 (0.992, 1.025)</t>
  </si>
  <si>
    <t>0.973 (0.958, 0.989)</t>
  </si>
  <si>
    <t>1.077 (1.057, 1.098)</t>
  </si>
  <si>
    <t>1.253 (0.432, 3.637)</t>
  </si>
  <si>
    <t>1.004 (0.986, 1.022)</t>
  </si>
  <si>
    <t>1.033 (1.016, 1.051)</t>
  </si>
  <si>
    <t>1.034 (1.015, 1.054)</t>
  </si>
  <si>
    <t>1.123 (1.096, 1.151)</t>
  </si>
  <si>
    <t>1.022 (1.006, 1.039)</t>
  </si>
  <si>
    <t>1.031 (1.013, 1.050)</t>
  </si>
  <si>
    <t>1.065 (1.048, 1.083)</t>
  </si>
  <si>
    <t>0.954 (0.931, 0.977)</t>
  </si>
  <si>
    <t>0.912 (0.894, 0.931)</t>
  </si>
  <si>
    <t>1.017 (1.000, 1.034)</t>
  </si>
  <si>
    <t>1.029 (1.011, 1.048)</t>
  </si>
  <si>
    <t>0.877 (0.833, 0.924)</t>
  </si>
  <si>
    <t>0.953 (0.934, 0.973)</t>
  </si>
  <si>
    <t>1.059 (1.038, 1.081)</t>
  </si>
  <si>
    <t>0.972 (0.956, 0.989)</t>
  </si>
  <si>
    <t>1.051 (1.024, 1.080)</t>
  </si>
  <si>
    <t>1.056 (1.036, 1.076)</t>
  </si>
  <si>
    <t>0.951 (0.936, 0.967)</t>
  </si>
  <si>
    <t>0.934 (0.918, 0.950)</t>
  </si>
  <si>
    <t>0.904 (0.889, 0.918)</t>
  </si>
  <si>
    <t>1.023 (1.007, 1.040)</t>
  </si>
  <si>
    <t>0.962 (0.944, 0.982)</t>
  </si>
  <si>
    <t>1.051 (1.032, 1.071)</t>
  </si>
  <si>
    <t>0.945 (0.923, 0.967)</t>
  </si>
  <si>
    <t>1.008 (0.991, 1.024)</t>
  </si>
  <si>
    <t>0.709 (0.643, 0.781)</t>
  </si>
  <si>
    <t>1.060 (1.043, 1.077)</t>
  </si>
  <si>
    <t>0.925 (0.903, 0.948)</t>
  </si>
  <si>
    <t>0.928 (0.863, 0.996)</t>
  </si>
  <si>
    <t>1.090 (1.011, 1.175)</t>
  </si>
  <si>
    <t>0.932 (0.826, 1.051)</t>
  </si>
  <si>
    <t>0.908 (0.844, 0.976)</t>
  </si>
  <si>
    <t>0.980 (0.908, 1.057)</t>
  </si>
  <si>
    <t>0.991 (0.923, 1.064)</t>
  </si>
  <si>
    <t>0.925 (0.860, 0.994)</t>
  </si>
  <si>
    <t>0.987 (0.919, 1.060)</t>
  </si>
  <si>
    <t>1.089 (0.987, 1.201)</t>
  </si>
  <si>
    <t>1.046 (0.973, 1.126)</t>
  </si>
  <si>
    <t>1.024 (0.954, 1.099)</t>
  </si>
  <si>
    <t>0.936 (0.871, 1.005)</t>
  </si>
  <si>
    <t>1.042 (0.958, 1.133)</t>
  </si>
  <si>
    <t>1.005 (0.927, 1.088)</t>
  </si>
  <si>
    <t>1.118 (1.039, 1.204)</t>
  </si>
  <si>
    <t>1.001 (0.923, 1.086)</t>
  </si>
  <si>
    <t>1.156 (1.039, 1.286)</t>
  </si>
  <si>
    <t>1.030 (0.960, 1.105)</t>
  </si>
  <si>
    <t>1.071 (0.986, 1.164)</t>
  </si>
  <si>
    <t>1.100 (1.022, 1.184)</t>
  </si>
  <si>
    <t>0.952 (0.857, 1.057)</t>
  </si>
  <si>
    <t>0.914 (0.835, 1.001)</t>
  </si>
  <si>
    <t>1.119 (1.039, 1.204)</t>
  </si>
  <si>
    <t>0.987 (0.910, 1.071)</t>
  </si>
  <si>
    <t>0.978 (0.799, 1.197)</t>
  </si>
  <si>
    <t>0.967 (0.881, 1.062)</t>
  </si>
  <si>
    <t>0.984 (0.898, 1.079)</t>
  </si>
  <si>
    <t>0.940 (0.871, 1.015)</t>
  </si>
  <si>
    <t>1.036 (0.924, 1.162)</t>
  </si>
  <si>
    <t>1.041 (0.957, 1.132)</t>
  </si>
  <si>
    <t>0.983 (0.915, 1.056)</t>
  </si>
  <si>
    <t>0.886 (0.821, 0.956)</t>
  </si>
  <si>
    <t>0.987 (0.919, 1.059)</t>
  </si>
  <si>
    <t>0.931 (0.867, 1.001)</t>
  </si>
  <si>
    <t>1.004 (0.934, 1.079)</t>
  </si>
  <si>
    <t>0.909 (0.829, 0.996)</t>
  </si>
  <si>
    <t>0.940 (0.866, 1.020)</t>
  </si>
  <si>
    <t>0.944 (0.848, 1.051)</t>
  </si>
  <si>
    <t>0.991 (0.922, 1.066)</t>
  </si>
  <si>
    <t>0.577 (0.351, 0.946)</t>
  </si>
  <si>
    <t>0.995 (0.927, 1.067)</t>
  </si>
  <si>
    <t>0.911 (0.815, 1.019)</t>
  </si>
  <si>
    <t>0.970 (0.955, 0.985)</t>
  </si>
  <si>
    <t>1.062 (1.045, 1.080)</t>
  </si>
  <si>
    <t>0.914 (0.891, 0.937)</t>
  </si>
  <si>
    <t>0.921 (0.906, 0.935)</t>
  </si>
  <si>
    <t>1.086 (1.068, 1.104)</t>
  </si>
  <si>
    <t>1.052 (1.036, 1.069)</t>
  </si>
  <si>
    <t>0.905 (0.891, 0.920)</t>
  </si>
  <si>
    <t>0.992 (0.977, 1.007)</t>
  </si>
  <si>
    <t>0.995 (0.973, 1.018)</t>
  </si>
  <si>
    <t>1.026 (1.010, 1.043)</t>
  </si>
  <si>
    <t>1.010 (0.994, 1.025)</t>
  </si>
  <si>
    <t>0.973 (0.958, 0.988)</t>
  </si>
  <si>
    <t>1.074 (1.054, 1.094)</t>
  </si>
  <si>
    <t>1.003 (0.986, 1.021)</t>
  </si>
  <si>
    <t>1.036 (1.019, 1.052)</t>
  </si>
  <si>
    <t>1.033 (1.014, 1.052)</t>
  </si>
  <si>
    <t>1.126 (1.100, 1.152)</t>
  </si>
  <si>
    <t>1.026 (1.010, 1.042)</t>
  </si>
  <si>
    <t>1.035 (1.017, 1.053)</t>
  </si>
  <si>
    <t>1.067 (1.050, 1.084)</t>
  </si>
  <si>
    <t>0.954 (0.932, 0.976)</t>
  </si>
  <si>
    <t>0.913 (0.895, 0.931)</t>
  </si>
  <si>
    <t>1.030 (1.012, 1.048)</t>
  </si>
  <si>
    <t>0.886 (0.843, 0.930)</t>
  </si>
  <si>
    <t>0.951 (0.932, 0.970)</t>
  </si>
  <si>
    <t>1.058 (1.037, 1.078)</t>
  </si>
  <si>
    <t>0.969 (0.953, 0.985)</t>
  </si>
  <si>
    <t>1.051 (1.024, 1.078)</t>
  </si>
  <si>
    <t>1.056 (1.037, 1.075)</t>
  </si>
  <si>
    <t>0.951 (0.936, 0.966)</t>
  </si>
  <si>
    <t>0.931 (0.915, 0.946)</t>
  </si>
  <si>
    <t>1.052 (1.036, 1.068)</t>
  </si>
  <si>
    <t>0.904 (0.890, 0.918)</t>
  </si>
  <si>
    <t>1.021 (1.005, 1.037)</t>
  </si>
  <si>
    <t>0.959 (0.941, 0.978)</t>
  </si>
  <si>
    <t>1.048 (1.029, 1.066)</t>
  </si>
  <si>
    <t>0.947 (0.926, 0.969)</t>
  </si>
  <si>
    <t>1.008 (0.992, 1.024)</t>
  </si>
  <si>
    <t>0.697 (0.634, 0.766)</t>
  </si>
  <si>
    <t>1.056 (1.039, 1.072)</t>
  </si>
  <si>
    <t>0.926 (0.904, 0.948)</t>
  </si>
  <si>
    <t>** The Combined Annotation Dependent Depletion (CADD) tool (URL: https://cadd.gs.washington.edu/snv) scores the predicted deleteriousness of single nucleotide variants and insertion/deletions variants in the human genome by integrating multiple annotations including conservation and functional information into one metric. A CADD score  greater than 10 indicates that these are predicted to be the 10% most deleterious substitutions that you can do to the human genome, a score of greater than 20 indicates the 1% most deleterious and so on.  Potentially pathogenic variants have a CADD score of 20 or higher.</t>
  </si>
  <si>
    <t>CADD score**</t>
  </si>
  <si>
    <r>
      <t xml:space="preserve">*correlated variants </t>
    </r>
    <r>
      <rPr>
        <i/>
        <sz val="11"/>
        <color theme="1"/>
        <rFont val="Calibri"/>
        <family val="2"/>
        <scheme val="minor"/>
      </rPr>
      <t>r</t>
    </r>
    <r>
      <rPr>
        <i/>
        <vertAlign val="superscript"/>
        <sz val="11"/>
        <color theme="1"/>
        <rFont val="Calibri"/>
        <family val="2"/>
        <scheme val="minor"/>
      </rPr>
      <t>2</t>
    </r>
    <r>
      <rPr>
        <sz val="11"/>
        <color theme="1"/>
        <rFont val="Calibri"/>
        <family val="2"/>
        <scheme val="minor"/>
      </rPr>
      <t xml:space="preserve"> = 0.81</t>
    </r>
  </si>
  <si>
    <t>Beta_MO</t>
  </si>
  <si>
    <t>SE_MO</t>
  </si>
  <si>
    <t>Beta_MA</t>
  </si>
  <si>
    <t>SE_MA</t>
  </si>
  <si>
    <t>Beta_VD</t>
  </si>
  <si>
    <t>SE_VD</t>
  </si>
  <si>
    <r>
      <t xml:space="preserve">Supplementary Table 15.          Phenome-wide meta-GWAS associations with rare </t>
    </r>
    <r>
      <rPr>
        <b/>
        <i/>
        <sz val="11"/>
        <color theme="1"/>
        <rFont val="Calibri"/>
        <family val="2"/>
        <scheme val="minor"/>
      </rPr>
      <t xml:space="preserve">KCNK5 </t>
    </r>
    <r>
      <rPr>
        <b/>
        <sz val="11"/>
        <color theme="1"/>
        <rFont val="Calibri"/>
        <family val="2"/>
        <scheme val="minor"/>
      </rPr>
      <t>variant rs72854118 in deCODE data (</t>
    </r>
    <r>
      <rPr>
        <b/>
        <i/>
        <sz val="11"/>
        <color theme="1"/>
        <rFont val="Calibri"/>
        <family val="2"/>
        <scheme val="minor"/>
      </rPr>
      <t>P</t>
    </r>
    <r>
      <rPr>
        <b/>
        <sz val="11"/>
        <color theme="1"/>
        <rFont val="Calibri"/>
        <family val="2"/>
        <scheme val="minor"/>
      </rPr>
      <t xml:space="preserve"> threshold = 0.05/1000 phenotypes tested = 5.0E-05) </t>
    </r>
  </si>
  <si>
    <r>
      <t>Supplementary Table 16.          Genome-wide significant variants reported in Table 1 and correlated (r</t>
    </r>
    <r>
      <rPr>
        <b/>
        <vertAlign val="superscript"/>
        <sz val="11"/>
        <color theme="1"/>
        <rFont val="Calibri"/>
        <family val="2"/>
        <scheme val="minor"/>
      </rPr>
      <t xml:space="preserve">2 </t>
    </r>
    <r>
      <rPr>
        <b/>
        <sz val="11"/>
        <color theme="1"/>
        <rFont val="Calibri"/>
        <family val="2"/>
      </rPr>
      <t>≥</t>
    </r>
    <r>
      <rPr>
        <b/>
        <sz val="11"/>
        <color theme="1"/>
        <rFont val="Calibri"/>
        <family val="2"/>
        <scheme val="minor"/>
      </rPr>
      <t xml:space="preserve"> 0.8), that are predicted to have moderate to high impact on gene protein product</t>
    </r>
  </si>
  <si>
    <r>
      <t>Supplementary Table 17.          Loci where the lead variants or highly correlated  (</t>
    </r>
    <r>
      <rPr>
        <b/>
        <i/>
        <sz val="11"/>
        <color theme="1"/>
        <rFont val="Calibri"/>
        <family val="2"/>
        <scheme val="minor"/>
      </rPr>
      <t>r</t>
    </r>
    <r>
      <rPr>
        <b/>
        <i/>
        <vertAlign val="superscript"/>
        <sz val="11"/>
        <color theme="1"/>
        <rFont val="Calibri"/>
        <family val="2"/>
        <scheme val="minor"/>
      </rPr>
      <t>2</t>
    </r>
    <r>
      <rPr>
        <b/>
        <sz val="11"/>
        <color theme="1"/>
        <rFont val="Calibri"/>
        <family val="2"/>
        <scheme val="minor"/>
      </rPr>
      <t>≥0.8) variants, associate with RNA expression (eQTL)</t>
    </r>
  </si>
  <si>
    <t>Supplementary Table 19.          Loci where the lead variants or highly correlated  (r2≥0.8) variants, associate with protein quantitative traits (pQTL)</t>
  </si>
  <si>
    <r>
      <rPr>
        <b/>
        <i/>
        <sz val="10"/>
        <color theme="1"/>
        <rFont val="Calibri"/>
        <family val="2"/>
        <scheme val="minor"/>
      </rPr>
      <t xml:space="preserve">a) </t>
    </r>
    <r>
      <rPr>
        <i/>
        <sz val="10"/>
        <color theme="1"/>
        <rFont val="Calibri"/>
        <family val="2"/>
        <scheme val="minor"/>
      </rPr>
      <t xml:space="preserve">BOTH represents &gt;95% posterior probability that a nonzero effect is present in both MO and MA(or VD) (model BOTH), or that the effect is present only in MO or only in MA(or VD) but not both (models MO and
MA(or VD), respectively). Variants with a probability &lt;95% for each of the three models are shown as gray in Supplementary Figure 3 and not classified here. </t>
    </r>
    <r>
      <rPr>
        <b/>
        <i/>
        <sz val="10"/>
        <color theme="1"/>
        <rFont val="Calibri"/>
        <family val="2"/>
        <scheme val="minor"/>
      </rPr>
      <t xml:space="preserve">b) </t>
    </r>
    <r>
      <rPr>
        <i/>
        <sz val="10"/>
        <color theme="1"/>
        <rFont val="Calibri"/>
        <family val="2"/>
        <scheme val="minor"/>
      </rPr>
      <t xml:space="preserve">The effects log(OR) of variants  differ between the subtypes at significance level of 0.0011 = 0.05/47 tests (See Supplementary Tables 13 and 14). </t>
    </r>
  </si>
  <si>
    <t>MA &amp; VD &gt; MO</t>
  </si>
  <si>
    <t>MA &gt; MO</t>
  </si>
  <si>
    <t>BOTH</t>
  </si>
  <si>
    <t>MO &gt; MA</t>
  </si>
  <si>
    <t>MO &gt; VD</t>
  </si>
  <si>
    <t>b) Effects log(OR) differ between MO and MA(VD), respectively</t>
  </si>
  <si>
    <t>Other</t>
  </si>
  <si>
    <t>MO &gt; MA &amp; VD</t>
  </si>
  <si>
    <t>Results in more details in Supplementary Figure 3 and Supplementary Tables 13-14</t>
  </si>
  <si>
    <t>a) Subtype specificity - Posterior probability over 95% that variant is MA (VD)or MO specific, or that a non-zero effect is present in BOTH MA (VD) and MO, probability &lt;95% for each of the three models are Other.</t>
  </si>
  <si>
    <t>BOTH/MO</t>
  </si>
  <si>
    <t xml:space="preserve">MO &gt; VD </t>
  </si>
  <si>
    <t xml:space="preserve">MO &gt; MA </t>
  </si>
  <si>
    <t xml:space="preserve">Summarized </t>
  </si>
  <si>
    <t>Bayesian posterior probability analysis resuls for MA and MO</t>
  </si>
  <si>
    <t xml:space="preserve">Associations of 30 epilepsy variants with migraine phenotypes </t>
  </si>
  <si>
    <t>Bayesian posterior probability analysis resuls for VD and MO</t>
  </si>
  <si>
    <t>DNA binding proteins at chr6p21.2</t>
  </si>
  <si>
    <r>
      <t xml:space="preserve">Supplementary Table 22.     Results from protein network analysis (https://reactome.org) with entities </t>
    </r>
    <r>
      <rPr>
        <b/>
        <i/>
        <sz val="11"/>
        <color theme="1"/>
        <rFont val="Calibri"/>
        <family val="2"/>
        <scheme val="minor"/>
      </rPr>
      <t>P-</t>
    </r>
    <r>
      <rPr>
        <b/>
        <sz val="11"/>
        <color theme="1"/>
        <rFont val="Calibri"/>
        <family val="2"/>
        <scheme val="minor"/>
      </rPr>
      <t>value &lt; 0.05)</t>
    </r>
  </si>
  <si>
    <t>Supplementary Table 21.                                  DNA binding proteins at chr6p21.2</t>
  </si>
  <si>
    <r>
      <rPr>
        <b/>
        <sz val="11"/>
        <color theme="1"/>
        <rFont val="Calibri"/>
        <family val="2"/>
        <scheme val="minor"/>
      </rPr>
      <t xml:space="preserve">Supplementary Table 20. </t>
    </r>
    <r>
      <rPr>
        <sz val="11"/>
        <color theme="1"/>
        <rFont val="Calibri"/>
        <family val="2"/>
        <scheme val="minor"/>
      </rPr>
      <t xml:space="preserve">       </t>
    </r>
    <r>
      <rPr>
        <b/>
        <sz val="11"/>
        <color theme="1"/>
        <rFont val="Calibri"/>
        <family val="2"/>
        <scheme val="minor"/>
      </rPr>
      <t xml:space="preserve"> Predicted Gene Targets for rare intergenic variant at chr6.</t>
    </r>
  </si>
  <si>
    <r>
      <t xml:space="preserve">correlation with lead variant </t>
    </r>
    <r>
      <rPr>
        <b/>
        <i/>
        <sz val="11"/>
        <color theme="1"/>
        <rFont val="Calibri"/>
        <family val="2"/>
        <scheme val="minor"/>
      </rPr>
      <t>r</t>
    </r>
    <r>
      <rPr>
        <b/>
        <i/>
        <vertAlign val="superscript"/>
        <sz val="11"/>
        <color theme="1"/>
        <rFont val="Calibri"/>
        <family val="2"/>
        <scheme val="minor"/>
      </rPr>
      <t>2</t>
    </r>
  </si>
  <si>
    <t>P_MO</t>
  </si>
  <si>
    <t>P_VD</t>
  </si>
  <si>
    <t>* adjusted effects and p-values after conditional analysis</t>
  </si>
  <si>
    <t>P_MA</t>
  </si>
  <si>
    <t>P-value for effect being different (0.05/43 = 0.0012)</t>
  </si>
  <si>
    <t>a) p.Arg217ProfsTer8 (insertion, rs587778771, rs772994486, chr16-29813694-G-GC (CRCh38)</t>
  </si>
  <si>
    <t>b) p.Arg217GlufsTer12 (deletion, rs1388176180, rs730882071, chr16-29813694-GC-G (GRCh38)</t>
  </si>
  <si>
    <t>Population</t>
  </si>
  <si>
    <t xml:space="preserve">Allele count </t>
  </si>
  <si>
    <t xml:space="preserve">Allele number </t>
  </si>
  <si>
    <t xml:space="preserve">Number of homozygotes </t>
  </si>
  <si>
    <t xml:space="preserve">Allele frequency </t>
  </si>
  <si>
    <t>European (non-Finnish)</t>
  </si>
  <si>
    <t>European (Finnish)</t>
  </si>
  <si>
    <t>Latino/Admixed American</t>
  </si>
  <si>
    <t>East Asian</t>
  </si>
  <si>
    <t>South Asian</t>
  </si>
  <si>
    <t>African/African American</t>
  </si>
  <si>
    <t>Amish</t>
  </si>
  <si>
    <t>Ashkenazi Jewish</t>
  </si>
  <si>
    <t>Middle Eastern</t>
  </si>
  <si>
    <t xml:space="preserve">Total </t>
  </si>
  <si>
    <t>Allele count</t>
  </si>
  <si>
    <t>Allele number</t>
  </si>
  <si>
    <t>Number of homozygotes</t>
  </si>
  <si>
    <t>Allele frequency</t>
  </si>
  <si>
    <t>US Intermountain</t>
  </si>
  <si>
    <t xml:space="preserve">Norway </t>
  </si>
  <si>
    <r>
      <t xml:space="preserve">Supplementary Table 10b).                </t>
    </r>
    <r>
      <rPr>
        <b/>
        <i/>
        <sz val="11"/>
        <rFont val="Calibri"/>
        <family val="2"/>
        <scheme val="minor"/>
      </rPr>
      <t>PRRT2</t>
    </r>
    <r>
      <rPr>
        <b/>
        <sz val="11"/>
        <rFont val="Calibri"/>
        <family val="2"/>
        <scheme val="minor"/>
      </rPr>
      <t xml:space="preserve"> frameshift variants' association with selected* phenotypes in Icelandic GWAS data</t>
    </r>
  </si>
  <si>
    <t>10a)</t>
  </si>
  <si>
    <t>10b)</t>
  </si>
  <si>
    <r>
      <rPr>
        <i/>
        <sz val="11"/>
        <color theme="1"/>
        <rFont val="Calibri"/>
        <family val="2"/>
        <scheme val="minor"/>
      </rPr>
      <t xml:space="preserve">PRRT2 </t>
    </r>
    <r>
      <rPr>
        <sz val="11"/>
        <color theme="1"/>
        <rFont val="Calibri"/>
        <family val="2"/>
        <scheme val="minor"/>
      </rPr>
      <t>variants' frequencies in studied cohorts and GNOMAD</t>
    </r>
  </si>
  <si>
    <r>
      <rPr>
        <i/>
        <sz val="11"/>
        <color theme="1"/>
        <rFont val="Calibri"/>
        <family val="2"/>
        <scheme val="minor"/>
      </rPr>
      <t>PRRT2</t>
    </r>
    <r>
      <rPr>
        <sz val="11"/>
        <color theme="1"/>
        <rFont val="Calibri"/>
        <family val="2"/>
        <scheme val="minor"/>
      </rPr>
      <t xml:space="preserve"> variants' association with selected phenotypes</t>
    </r>
  </si>
  <si>
    <t>Interaction Type</t>
  </si>
  <si>
    <t>PMIDs</t>
  </si>
  <si>
    <t>PubChemCID</t>
  </si>
  <si>
    <t>LinkOut</t>
  </si>
  <si>
    <t>Linkout 2</t>
  </si>
  <si>
    <t>Linkout 3</t>
  </si>
  <si>
    <t>BRYOSTATIN</t>
  </si>
  <si>
    <t>inhibitor</t>
  </si>
  <si>
    <t>MyCancerGenomeClinicalTrial</t>
  </si>
  <si>
    <t/>
  </si>
  <si>
    <t>BEPRIDIL</t>
  </si>
  <si>
    <t>TdgClinicalTrial|TEND</t>
  </si>
  <si>
    <t>17139284|17016423|7565636</t>
  </si>
  <si>
    <t> PMID: 24016212</t>
  </si>
  <si>
    <t>PMID: 21804595</t>
  </si>
  <si>
    <t>GABAPENTIN ENACARBIL</t>
  </si>
  <si>
    <t>modulator</t>
  </si>
  <si>
    <t>ChemblInteractions</t>
  </si>
  <si>
    <t>GABAPENTIN</t>
  </si>
  <si>
    <t>IMAGABALIN</t>
  </si>
  <si>
    <t>ATAGABALIN</t>
  </si>
  <si>
    <t>BEPRIDIL HYDROCHLORIDE</t>
  </si>
  <si>
    <t>blocker</t>
  </si>
  <si>
    <t>ELPETRIGINE</t>
  </si>
  <si>
    <t>PREGABALIN</t>
  </si>
  <si>
    <t>inhibitor|modulator</t>
  </si>
  <si>
    <t>TdgClinicalTrial|ChemblInteractions|TEND</t>
  </si>
  <si>
    <t>16899342|17088553|17144644|17489948|17126531</t>
  </si>
  <si>
    <t>CELECOXIB</t>
  </si>
  <si>
    <t>PharmGKB</t>
  </si>
  <si>
    <t>22336956</t>
  </si>
  <si>
    <t>FLUNARIZINE</t>
  </si>
  <si>
    <t>TTD</t>
  </si>
  <si>
    <t>NISOLDIPINE</t>
  </si>
  <si>
    <t>MENTHOL</t>
  </si>
  <si>
    <t>inducer</t>
  </si>
  <si>
    <t>DTC|TdgClinicalTrial|ChemblInteractions|TEND|TTD</t>
  </si>
  <si>
    <t>15311065|14757700|12654248|15190109|7529306|11752352|15046718|17293875</t>
  </si>
  <si>
    <t>PF-05105679</t>
  </si>
  <si>
    <t>D-3263</t>
  </si>
  <si>
    <t>agonist</t>
  </si>
  <si>
    <t>ChemblInteractions|TTD</t>
  </si>
  <si>
    <t>19680529</t>
  </si>
  <si>
    <t>5-BENZYLOXYTRYPTAMINE</t>
  </si>
  <si>
    <t>DTC</t>
  </si>
  <si>
    <t>20965726</t>
  </si>
  <si>
    <t>R-406</t>
  </si>
  <si>
    <t>TAE-684</t>
  </si>
  <si>
    <t>22335897</t>
  </si>
  <si>
    <t>VANDETANIB</t>
  </si>
  <si>
    <t>DOVITINIB</t>
  </si>
  <si>
    <t>CHEMBL225519</t>
  </si>
  <si>
    <t>FASUDIL</t>
  </si>
  <si>
    <t>RG-1530</t>
  </si>
  <si>
    <t>PALBOCICLIB</t>
  </si>
  <si>
    <t>PICTILISIB</t>
  </si>
  <si>
    <t>CENISERTIB</t>
  </si>
  <si>
    <t>AST-487</t>
  </si>
  <si>
    <t>TOZASERTIB</t>
  </si>
  <si>
    <t>CHEMBL2204495</t>
  </si>
  <si>
    <t>22863203</t>
  </si>
  <si>
    <t>DACTOLISIB</t>
  </si>
  <si>
    <t>ALISERTIB</t>
  </si>
  <si>
    <t>ILORASERTIB</t>
  </si>
  <si>
    <t>PF-00562271</t>
  </si>
  <si>
    <t>CHEMBL1997335</t>
  </si>
  <si>
    <t>CHEMBL379975</t>
  </si>
  <si>
    <t>JNJ-7706621</t>
  </si>
  <si>
    <t>ADAVOSERTIB</t>
  </si>
  <si>
    <t>PD-0166285</t>
  </si>
  <si>
    <t>ENTRECTINIB</t>
  </si>
  <si>
    <t>SOTRASTAURIN</t>
  </si>
  <si>
    <t>FASINUMAB</t>
  </si>
  <si>
    <t>FULRANUMAB</t>
  </si>
  <si>
    <t>TANEZUMAB</t>
  </si>
  <si>
    <t>TdgClinicalTrial|ChemblInteractions|TTD</t>
  </si>
  <si>
    <t>METHADONE</t>
  </si>
  <si>
    <t>21358750|23651024</t>
  </si>
  <si>
    <t>MEDI-578</t>
  </si>
  <si>
    <t>NKTR-171</t>
  </si>
  <si>
    <t>PHENACEMIDE</t>
  </si>
  <si>
    <t>INDECAINIDE HYDROCHLORIDE</t>
  </si>
  <si>
    <t>RUFINAMIDE</t>
  </si>
  <si>
    <t>PHENAZOPYRIDINE HYDROCHLORIDE</t>
  </si>
  <si>
    <t>PRILOCAINE</t>
  </si>
  <si>
    <t>FOSPHENYTOIN SODIUM</t>
  </si>
  <si>
    <t>COCAINE</t>
  </si>
  <si>
    <t>17139284|17016423</t>
  </si>
  <si>
    <t>MEPIVACAINE HYDROCHLORIDE</t>
  </si>
  <si>
    <t>ZONISAMIDE</t>
  </si>
  <si>
    <t>inhibitor|blocker</t>
  </si>
  <si>
    <t>TdgClinicalTrial|ChemblInteractions</t>
  </si>
  <si>
    <t>19557119|20001433|19948168|15511691|20025128|14704463|18433351</t>
  </si>
  <si>
    <t>MORICIZINE HYDROCHLORIDE</t>
  </si>
  <si>
    <t>MEXILETINE HYDROCHLORIDE</t>
  </si>
  <si>
    <t>LAMOTRIGINE</t>
  </si>
  <si>
    <t>ESLICARBAZEPINE ACETATE</t>
  </si>
  <si>
    <t>ARTICAINE HYDROCHLORIDE</t>
  </si>
  <si>
    <t>QUINIDINE POLYGALACTURONATE</t>
  </si>
  <si>
    <t>PROCAINAMIDE HYDROCHLORIDE</t>
  </si>
  <si>
    <t>DISOPYRAMIDE PHOSPHATE</t>
  </si>
  <si>
    <t>LIDOCAINE HYDROCHLORIDE</t>
  </si>
  <si>
    <t>LIDOCAINE</t>
  </si>
  <si>
    <t>PROPAFENONE HYDROCHLORIDE</t>
  </si>
  <si>
    <t>PROPOXYCAINE HYDROCHLORIDE</t>
  </si>
  <si>
    <t>NERISPIRDINE</t>
  </si>
  <si>
    <t>MERETHOXYLLINE PROCAINE</t>
  </si>
  <si>
    <t>ESLICARBAZEPINE</t>
  </si>
  <si>
    <t>PRIMIDONE</t>
  </si>
  <si>
    <t>ROPIVACAINE HYDROCHLORIDE</t>
  </si>
  <si>
    <t>CARBAMAZEPINE</t>
  </si>
  <si>
    <t>RILUZOLE</t>
  </si>
  <si>
    <t>DRONEDARONE HYDROCHLORIDE</t>
  </si>
  <si>
    <t>BENOXINATE HYDROCHLORIDE</t>
  </si>
  <si>
    <t>AFACIFENACIN</t>
  </si>
  <si>
    <t>ORPHENADRINE CITRATE</t>
  </si>
  <si>
    <t>CHLOROPROCAINE HYDROCHLORIDE</t>
  </si>
  <si>
    <t>TOPIRAMATE</t>
  </si>
  <si>
    <t>ETIDOCAINE HYDROCHLORIDE</t>
  </si>
  <si>
    <t>IRAMPANEL</t>
  </si>
  <si>
    <t>PROCAINE HYDROCHLORIDE</t>
  </si>
  <si>
    <t>OXCARBAZEPINE</t>
  </si>
  <si>
    <t>QUINIDINE SULFATE</t>
  </si>
  <si>
    <t>HEXYLCAINE HYDROCHLORIDE</t>
  </si>
  <si>
    <t>QUINIDINE GLUCONATE</t>
  </si>
  <si>
    <t>PHENYTOIN SODIUM</t>
  </si>
  <si>
    <t>DYCLONINE HYDROCHLORIDE</t>
  </si>
  <si>
    <t>TOCAINIDE HYDROCHLORIDE</t>
  </si>
  <si>
    <t>PRILOCAINE HYDROCHLORIDE</t>
  </si>
  <si>
    <t>ORPHENADRINE HYDROCHLORIDE</t>
  </si>
  <si>
    <t>ETHOTOIN</t>
  </si>
  <si>
    <t>EVENAMIDE</t>
  </si>
  <si>
    <t>MEPHENYTOIN</t>
  </si>
  <si>
    <t>PHENYTOIN</t>
  </si>
  <si>
    <t>TETRACAINE HYDROCHLORIDE</t>
  </si>
  <si>
    <t>ERLOSAMIDE</t>
  </si>
  <si>
    <t>TETRACAINE</t>
  </si>
  <si>
    <t>PROPARACAINE HYDROCHLORIDE</t>
  </si>
  <si>
    <t>RALFINAMIDE</t>
  </si>
  <si>
    <t>TETRODOTOXIN</t>
  </si>
  <si>
    <t>TdgClinicalTrial</t>
  </si>
  <si>
    <t>TOLPERISONE</t>
  </si>
  <si>
    <t>FLECAINIDE</t>
  </si>
  <si>
    <t>SAFINAMIDE</t>
  </si>
  <si>
    <t>HYDROCHLOROTHIAZIDE</t>
  </si>
  <si>
    <t>31327267</t>
  </si>
  <si>
    <t>https://www.dgidb.org/</t>
  </si>
  <si>
    <t>Database</t>
  </si>
  <si>
    <t>Supplementary Table 23.     Drug gene interactions and drug targets</t>
  </si>
  <si>
    <t>https://www.opentargets.org/</t>
  </si>
  <si>
    <t>ELISMETREP</t>
  </si>
  <si>
    <t>OPENER</t>
  </si>
  <si>
    <t>INHIBITOR</t>
  </si>
  <si>
    <t>AGONIST</t>
  </si>
  <si>
    <t>PG-110</t>
  </si>
  <si>
    <t>Mechanism of action</t>
  </si>
  <si>
    <t>Beta-nerve growth factor inhibitor</t>
  </si>
  <si>
    <t>Type</t>
  </si>
  <si>
    <t>Antibody</t>
  </si>
  <si>
    <t>osteoarthritis, hip</t>
  </si>
  <si>
    <t>Low back pain</t>
  </si>
  <si>
    <t>osteoarthritis, knee</t>
  </si>
  <si>
    <t>Chronic pain</t>
  </si>
  <si>
    <t>pain</t>
  </si>
  <si>
    <t>osteoarthritis</t>
  </si>
  <si>
    <t>postherpetic neuralgia</t>
  </si>
  <si>
    <t>chronic pancreatitis</t>
  </si>
  <si>
    <t>chronic interstitial cystitis</t>
  </si>
  <si>
    <t>Abdominal pain</t>
  </si>
  <si>
    <t>diabetic neuropathy</t>
  </si>
  <si>
    <t>endometriosis</t>
  </si>
  <si>
    <t>prostatitis</t>
  </si>
  <si>
    <t>Back pain</t>
  </si>
  <si>
    <t>Sciatica</t>
  </si>
  <si>
    <t>Transient receptor potential cation channel subfamily M member 8 opener</t>
  </si>
  <si>
    <t>Transient receptor potential cation channel subfamily M member 8 inhibitor</t>
  </si>
  <si>
    <t>Transient receptor potential cation channel subfamily M member 8 agonist</t>
  </si>
  <si>
    <t>Small molecule</t>
  </si>
  <si>
    <t>Disease - indication</t>
  </si>
  <si>
    <t>sprain</t>
  </si>
  <si>
    <t>Cough</t>
  </si>
  <si>
    <t>sunburn</t>
  </si>
  <si>
    <t>common cold</t>
  </si>
  <si>
    <t>burn</t>
  </si>
  <si>
    <t>tendinitis</t>
  </si>
  <si>
    <t>Tendinopathy</t>
  </si>
  <si>
    <t>bronchitis</t>
  </si>
  <si>
    <t>Nasal congestion</t>
  </si>
  <si>
    <t>skin infection</t>
  </si>
  <si>
    <t>Myalgia</t>
  </si>
  <si>
    <t>muscle cramp</t>
  </si>
  <si>
    <t>Pruritus</t>
  </si>
  <si>
    <t>Irritability</t>
  </si>
  <si>
    <t>Muscle spasm</t>
  </si>
  <si>
    <t>frozen shoulder</t>
  </si>
  <si>
    <t>pulmonary vascular congestion</t>
  </si>
  <si>
    <t>actinic keratosis</t>
  </si>
  <si>
    <t>pharyngitis</t>
  </si>
  <si>
    <t>injury</t>
  </si>
  <si>
    <t>Oral ulcer</t>
  </si>
  <si>
    <t>asthma</t>
  </si>
  <si>
    <t>bursitis</t>
  </si>
  <si>
    <t>Arthralgia</t>
  </si>
  <si>
    <t>Herpes Labialis</t>
  </si>
  <si>
    <t>arthritis</t>
  </si>
  <si>
    <t>nicotine dependence</t>
  </si>
  <si>
    <t>gastric cancer</t>
  </si>
  <si>
    <t>Hot flashes</t>
  </si>
  <si>
    <t>Dysphagia</t>
  </si>
  <si>
    <t>neoplasm</t>
  </si>
  <si>
    <t>PROPAFENONE</t>
  </si>
  <si>
    <t>ROPIVACAINE</t>
  </si>
  <si>
    <t>PROCAINAMIDE</t>
  </si>
  <si>
    <t>TOCAINIDE</t>
  </si>
  <si>
    <t>CHLOROPROCAINE</t>
  </si>
  <si>
    <t>DRONEDARONE</t>
  </si>
  <si>
    <t>ARTICAINE</t>
  </si>
  <si>
    <t>DISOPYRAMIDE</t>
  </si>
  <si>
    <t>MEPIVACAINE</t>
  </si>
  <si>
    <t>MORICIZINE</t>
  </si>
  <si>
    <t>ORPHENADRINE</t>
  </si>
  <si>
    <t>QUINIDINE</t>
  </si>
  <si>
    <t>CENOBAMATE</t>
  </si>
  <si>
    <t>MEXILETINE</t>
  </si>
  <si>
    <t>FOSPHENYTOIN</t>
  </si>
  <si>
    <t>BENOXINATE</t>
  </si>
  <si>
    <t>PHENAZOPYRIDINE</t>
  </si>
  <si>
    <t>PROPARACAINE</t>
  </si>
  <si>
    <t>ENCAINIDE</t>
  </si>
  <si>
    <t>PROCAINE</t>
  </si>
  <si>
    <t>COCAINE HYDROCHLORIDE</t>
  </si>
  <si>
    <t>Sodium channel alpha subunit blocker</t>
  </si>
  <si>
    <t>BLOCKER</t>
  </si>
  <si>
    <t>ANTAGONIST</t>
  </si>
  <si>
    <t>osteoarthritis, hand</t>
  </si>
  <si>
    <t>epilepsy</t>
  </si>
  <si>
    <t>cerebral palsy</t>
  </si>
  <si>
    <t>Hip pain</t>
  </si>
  <si>
    <t>epicondylitis</t>
  </si>
  <si>
    <t>rotator cuff tear</t>
  </si>
  <si>
    <t>Seizure</t>
  </si>
  <si>
    <t>bipolar disorder</t>
  </si>
  <si>
    <t>Spinal cord injury</t>
  </si>
  <si>
    <t>infection</t>
  </si>
  <si>
    <t>atrial fibrillation</t>
  </si>
  <si>
    <t>diabetes mellitus</t>
  </si>
  <si>
    <t>lung cancer</t>
  </si>
  <si>
    <t>cardiac arrhythmia</t>
  </si>
  <si>
    <t>cocaine dependence</t>
  </si>
  <si>
    <t>cervical incompetence</t>
  </si>
  <si>
    <t>Focal-onset seizure</t>
  </si>
  <si>
    <t>major depressive disorder</t>
  </si>
  <si>
    <t>myofascial pain syndrome</t>
  </si>
  <si>
    <t>trigeminal neuralgia</t>
  </si>
  <si>
    <t>alcohol abuse</t>
  </si>
  <si>
    <t>Renal Colic</t>
  </si>
  <si>
    <t>tenosynovitis</t>
  </si>
  <si>
    <t>Neck pain</t>
  </si>
  <si>
    <t>lymphoma</t>
  </si>
  <si>
    <t>ventricular tachycardia</t>
  </si>
  <si>
    <t>Lennox-Gastaut syndrome</t>
  </si>
  <si>
    <t>partial epilepsy</t>
  </si>
  <si>
    <t>Parkinson disease</t>
  </si>
  <si>
    <t>radius fracture</t>
  </si>
  <si>
    <t>obesity</t>
  </si>
  <si>
    <t>bacteriemia</t>
  </si>
  <si>
    <t>Shoulder pain</t>
  </si>
  <si>
    <t>carpal tunnel syndrome</t>
  </si>
  <si>
    <t>opioid dependence</t>
  </si>
  <si>
    <t>ankle fracture</t>
  </si>
  <si>
    <t>memory impairment</t>
  </si>
  <si>
    <t>hip fracture</t>
  </si>
  <si>
    <t>bipolar I disorder</t>
  </si>
  <si>
    <t>pulpitis</t>
  </si>
  <si>
    <t>periodontal disorder</t>
  </si>
  <si>
    <t>Cognitive impairment</t>
  </si>
  <si>
    <t>benign prostatic hyperplasia</t>
  </si>
  <si>
    <t>acne</t>
  </si>
  <si>
    <t>dental pulp disease</t>
  </si>
  <si>
    <t>Agitation</t>
  </si>
  <si>
    <t>hypospadias</t>
  </si>
  <si>
    <t>non-Hodgkins lymphoma</t>
  </si>
  <si>
    <t>alcohol dependence</t>
  </si>
  <si>
    <t>rib fracture</t>
  </si>
  <si>
    <t>femoral neck fracture</t>
  </si>
  <si>
    <t>leukemia</t>
  </si>
  <si>
    <t>Urinary incontinence</t>
  </si>
  <si>
    <t>Bilateral tonic-clonic seizure</t>
  </si>
  <si>
    <t>lateral epicondylitis</t>
  </si>
  <si>
    <t>neuropathic pain</t>
  </si>
  <si>
    <t>brain injury</t>
  </si>
  <si>
    <t>amyotrophic lateral sclerosis</t>
  </si>
  <si>
    <t>Ventricular arrhythmia</t>
  </si>
  <si>
    <t>myelosuppression</t>
  </si>
  <si>
    <t>bone fracture</t>
  </si>
  <si>
    <t>nephrolithiasis</t>
  </si>
  <si>
    <t>musculoskeletal system disease</t>
  </si>
  <si>
    <t>Epiphora</t>
  </si>
  <si>
    <t>Knee pain</t>
  </si>
  <si>
    <t>severe cutaneous adverse reaction</t>
  </si>
  <si>
    <t>Hip dysplasia</t>
  </si>
  <si>
    <t>breast cancer</t>
  </si>
  <si>
    <t>epistaxis</t>
  </si>
  <si>
    <t>Tinnitus</t>
  </si>
  <si>
    <t>sinusitis</t>
  </si>
  <si>
    <t>post operative nausea and vomiting</t>
  </si>
  <si>
    <t>Inguinal hernia</t>
  </si>
  <si>
    <t>hypotension</t>
  </si>
  <si>
    <t>prostate cancer</t>
  </si>
  <si>
    <t>Arthropathy</t>
  </si>
  <si>
    <t>Cutaneous abscess</t>
  </si>
  <si>
    <t>Facial wrinkling</t>
  </si>
  <si>
    <t>Abdominal Aortic Aneurysm</t>
  </si>
  <si>
    <t>endophthalmitis</t>
  </si>
  <si>
    <t>cholelithiasis</t>
  </si>
  <si>
    <t>epilepsy with generalized tonic-clonic seizures</t>
  </si>
  <si>
    <t>Mastodynia</t>
  </si>
  <si>
    <t>fragile X syndrome</t>
  </si>
  <si>
    <t>childhood epilepsy with centrotemporal spikes</t>
  </si>
  <si>
    <t>femur fracture</t>
  </si>
  <si>
    <t>tooth disease</t>
  </si>
  <si>
    <t>vulvovaginitis</t>
  </si>
  <si>
    <t>urethritis</t>
  </si>
  <si>
    <t>depressive disorder</t>
  </si>
  <si>
    <t>multiple sclerosis</t>
  </si>
  <si>
    <t>leg injury</t>
  </si>
  <si>
    <t>radiculopathy</t>
  </si>
  <si>
    <t>drug dependence</t>
  </si>
  <si>
    <t>abscess</t>
  </si>
  <si>
    <t>prostate carcinoma</t>
  </si>
  <si>
    <t>Urinary retention</t>
  </si>
  <si>
    <t>Vomiting</t>
  </si>
  <si>
    <t>Hallux valgus</t>
  </si>
  <si>
    <t>Rolandic epilepsy</t>
  </si>
  <si>
    <t>toothache</t>
  </si>
  <si>
    <t>Abnormality of cardiovascular system morphology</t>
  </si>
  <si>
    <t>neuralgia</t>
  </si>
  <si>
    <t>colorectal carcinoma</t>
  </si>
  <si>
    <t>social anxiety disorder</t>
  </si>
  <si>
    <t>Parkinsonism</t>
  </si>
  <si>
    <t>Abnormality of the skin</t>
  </si>
  <si>
    <t>bacterial vaginosis</t>
  </si>
  <si>
    <t>stenosing tenosynovitis</t>
  </si>
  <si>
    <t>Tourette syndrome</t>
  </si>
  <si>
    <t>inflammation</t>
  </si>
  <si>
    <t>glaucoma</t>
  </si>
  <si>
    <t>periodontitis</t>
  </si>
  <si>
    <t>ankylosing spondylitis</t>
  </si>
  <si>
    <t>Varicose veins</t>
  </si>
  <si>
    <t>Borderline personality disorder</t>
  </si>
  <si>
    <t>insomnia</t>
  </si>
  <si>
    <t>cholecystolithiasis</t>
  </si>
  <si>
    <t>Skin ulcer</t>
  </si>
  <si>
    <t>alcohol drinking</t>
  </si>
  <si>
    <t>bladder tumor</t>
  </si>
  <si>
    <t>Cholecystitis</t>
  </si>
  <si>
    <t>gallstones</t>
  </si>
  <si>
    <t>Sleep Disorder</t>
  </si>
  <si>
    <t>appendicitis</t>
  </si>
  <si>
    <t>response to surgery</t>
  </si>
  <si>
    <t>obsessive-compulsive disorder</t>
  </si>
  <si>
    <t>post-traumatic stress disorder</t>
  </si>
  <si>
    <t>skin disease</t>
  </si>
  <si>
    <t>hippocampal atrophy</t>
  </si>
  <si>
    <t>heart disease</t>
  </si>
  <si>
    <t>peripheral nervous system disease</t>
  </si>
  <si>
    <t>pulmonary arterial hypertension</t>
  </si>
  <si>
    <t>unipolar depression</t>
  </si>
  <si>
    <t>avascular necrosis</t>
  </si>
  <si>
    <t>polyneuropathy</t>
  </si>
  <si>
    <t>hemorrhage</t>
  </si>
  <si>
    <t>bulimia nervosa</t>
  </si>
  <si>
    <t>uterine fibroid</t>
  </si>
  <si>
    <t>malaria</t>
  </si>
  <si>
    <t>breast ductal carcinoma in situ</t>
  </si>
  <si>
    <t>retinal detachment</t>
  </si>
  <si>
    <t>restless legs syndrome</t>
  </si>
  <si>
    <t>Morton Neuroma</t>
  </si>
  <si>
    <t>Mental deterioration</t>
  </si>
  <si>
    <t>hypertrophy</t>
  </si>
  <si>
    <t>erythromelalgia</t>
  </si>
  <si>
    <t>pelvic organ prolapse</t>
  </si>
  <si>
    <t>respiratory depression</t>
  </si>
  <si>
    <t>conduct disorder</t>
  </si>
  <si>
    <t>overactive bladder</t>
  </si>
  <si>
    <t>mood disorder</t>
  </si>
  <si>
    <t>atrial flutter</t>
  </si>
  <si>
    <t>heart failure</t>
  </si>
  <si>
    <t>multiple system atrophy</t>
  </si>
  <si>
    <t>aggressive behavior</t>
  </si>
  <si>
    <t>peripheral neuropathy</t>
  </si>
  <si>
    <t>pregnancy</t>
  </si>
  <si>
    <t>sudden cardiac arrest</t>
  </si>
  <si>
    <t>oral mucositis</t>
  </si>
  <si>
    <t>schizoaffective disorder</t>
  </si>
  <si>
    <t>Myelopathy</t>
  </si>
  <si>
    <t>schizophrenia</t>
  </si>
  <si>
    <t>smoking cessation</t>
  </si>
  <si>
    <t>anxiety</t>
  </si>
  <si>
    <t>acute pancreatitis</t>
  </si>
  <si>
    <t>parathyroid disease</t>
  </si>
  <si>
    <t>ventricular fibrillation</t>
  </si>
  <si>
    <t>eating disorder</t>
  </si>
  <si>
    <t>Steinert myotonic dystrophy</t>
  </si>
  <si>
    <t>postmenopausal osteoporosis</t>
  </si>
  <si>
    <t>ovarian cancer</t>
  </si>
  <si>
    <t>myoclonus-dystonia syndrome</t>
  </si>
  <si>
    <t>body weight gain</t>
  </si>
  <si>
    <t>knee injury</t>
  </si>
  <si>
    <t>hyperlipidemia</t>
  </si>
  <si>
    <t>Dementia</t>
  </si>
  <si>
    <t>childhood absence epilepsy</t>
  </si>
  <si>
    <t>fibromyalgia</t>
  </si>
  <si>
    <t>Paralysis</t>
  </si>
  <si>
    <t>Hypertriglyceridemia</t>
  </si>
  <si>
    <t>primary erythermalgia</t>
  </si>
  <si>
    <t>complex partial epilepsy</t>
  </si>
  <si>
    <t>status epilepticus</t>
  </si>
  <si>
    <t>congestive heart failure</t>
  </si>
  <si>
    <t>dysuria</t>
  </si>
  <si>
    <t>muscular disease</t>
  </si>
  <si>
    <t>metabolic syndrome</t>
  </si>
  <si>
    <t>spinocerebellar ataxia type 2</t>
  </si>
  <si>
    <t>septic shock</t>
  </si>
  <si>
    <t>colorectal neoplasm</t>
  </si>
  <si>
    <t>gambling behaviour</t>
  </si>
  <si>
    <t>progressive supranuclear palsy</t>
  </si>
  <si>
    <t>periarthritis</t>
  </si>
  <si>
    <t>non-allergic rhinitis</t>
  </si>
  <si>
    <t>urinary tract infection</t>
  </si>
  <si>
    <t>nutritional disorder</t>
  </si>
  <si>
    <t>scoliosis</t>
  </si>
  <si>
    <t>Ovarian cyst</t>
  </si>
  <si>
    <t>essential tremor</t>
  </si>
  <si>
    <t>Extramammary Paget Disease</t>
  </si>
  <si>
    <t>myotonic dystrophy</t>
  </si>
  <si>
    <t>upper extremity fracture</t>
  </si>
  <si>
    <t>preeclampsia</t>
  </si>
  <si>
    <t>stroke</t>
  </si>
  <si>
    <t>binge eating</t>
  </si>
  <si>
    <t>Huntington disease</t>
  </si>
  <si>
    <t>Prader-Willi syndrome</t>
  </si>
  <si>
    <t>male reproductive organ cancer</t>
  </si>
  <si>
    <t>morbid obesity</t>
  </si>
  <si>
    <t>cardiac arrest</t>
  </si>
  <si>
    <t>ileus</t>
  </si>
  <si>
    <t>Chemotherapy-induced nausea and vomiting</t>
  </si>
  <si>
    <t>Benign essential blepharospasm</t>
  </si>
  <si>
    <t>temporomandibular joint disorder</t>
  </si>
  <si>
    <t>anus disease</t>
  </si>
  <si>
    <t>mucositis</t>
  </si>
  <si>
    <t>spinocerebellar ataxia type 7</t>
  </si>
  <si>
    <t>Thalassemia</t>
  </si>
  <si>
    <t>neurofibromatosis type 1</t>
  </si>
  <si>
    <t>leiomyoma</t>
  </si>
  <si>
    <t>shoulder impingement syndrome</t>
  </si>
  <si>
    <t>cutaneous melanoma</t>
  </si>
  <si>
    <t>cerebellar ataxia</t>
  </si>
  <si>
    <t>Charcot-Marie-Tooth disease</t>
  </si>
  <si>
    <t>dysplasia of cervix</t>
  </si>
  <si>
    <t>liver cancer</t>
  </si>
  <si>
    <t>photosensitive epilepsy</t>
  </si>
  <si>
    <t>dystonic disorder</t>
  </si>
  <si>
    <t>interstitial cystitis</t>
  </si>
  <si>
    <t>head and neck malignant neoplasia</t>
  </si>
  <si>
    <t>cancer</t>
  </si>
  <si>
    <t>carcinoma</t>
  </si>
  <si>
    <t>optic neuritis</t>
  </si>
  <si>
    <t>brain neoplasm</t>
  </si>
  <si>
    <t>HIV infection</t>
  </si>
  <si>
    <t>spinal muscular atrophy</t>
  </si>
  <si>
    <t>secondary progressive multiple sclerosis</t>
  </si>
  <si>
    <t>Malignant Pleural Neoplasm</t>
  </si>
  <si>
    <t>sporadic amyotrophic lateral sclerosis</t>
  </si>
  <si>
    <t>age-related macular degeneration</t>
  </si>
  <si>
    <t>autism</t>
  </si>
  <si>
    <t>methamphetamine dependence</t>
  </si>
  <si>
    <t>Dysmenorrhea</t>
  </si>
  <si>
    <t>irritable bowel syndrome</t>
  </si>
  <si>
    <t>relapsing-remitting multiple sclerosis</t>
  </si>
  <si>
    <t>Ewing sarcoma</t>
  </si>
  <si>
    <t>hearing loss</t>
  </si>
  <si>
    <t>stomatitis</t>
  </si>
  <si>
    <t>scleroderma</t>
  </si>
  <si>
    <t>infertility</t>
  </si>
  <si>
    <t>deafness</t>
  </si>
  <si>
    <t>glioma</t>
  </si>
  <si>
    <t>Nausea and vomiting</t>
  </si>
  <si>
    <t>sickle cell anemia</t>
  </si>
  <si>
    <t>central nervous system cancer</t>
  </si>
  <si>
    <t>lumbar disc herniation</t>
  </si>
  <si>
    <t>autism spectrum disorder</t>
  </si>
  <si>
    <t>humerus fracture</t>
  </si>
  <si>
    <t>cannabis dependence</t>
  </si>
  <si>
    <t>brain ischemia</t>
  </si>
  <si>
    <t>squamous cell carcinoma</t>
  </si>
  <si>
    <t>breast carcinoma</t>
  </si>
  <si>
    <t>hepatitis B virus infection</t>
  </si>
  <si>
    <t>anemia (phenotype)</t>
  </si>
  <si>
    <t>noise-induced hearing loss</t>
  </si>
  <si>
    <t>Fish-eye disease</t>
  </si>
  <si>
    <t>Plantar Fasciitis</t>
  </si>
  <si>
    <t>cocaine use disorder</t>
  </si>
  <si>
    <t>non-alcoholic steatohepatitis</t>
  </si>
  <si>
    <t>Glycogen storage disease due to acid maltase deficiency</t>
  </si>
  <si>
    <t>Respiratory Syncytial Virus Infection</t>
  </si>
  <si>
    <t>Thromboembolism</t>
  </si>
  <si>
    <t>glioblastoma multiforme</t>
  </si>
  <si>
    <t>cystic, mucinous, and serous neoplasm</t>
  </si>
  <si>
    <t>neuroma</t>
  </si>
  <si>
    <t>liver disease</t>
  </si>
  <si>
    <t>allergic disease</t>
  </si>
  <si>
    <t>metastatic malignant neoplasm</t>
  </si>
  <si>
    <t>Constipation</t>
  </si>
  <si>
    <t>substance withdrawal syndrome</t>
  </si>
  <si>
    <t>congenital heart disease</t>
  </si>
  <si>
    <t>mental or behavioural disorder</t>
  </si>
  <si>
    <t>compartment syndrome</t>
  </si>
  <si>
    <t>premature birth</t>
  </si>
  <si>
    <t>kidney disease</t>
  </si>
  <si>
    <t>neuroblastoma</t>
  </si>
  <si>
    <t>migraine without aura</t>
  </si>
  <si>
    <t>breast neoplasm</t>
  </si>
  <si>
    <t>osteomyelitis</t>
  </si>
  <si>
    <t>spinal stenosis</t>
  </si>
  <si>
    <t>spinal fracture</t>
  </si>
  <si>
    <t>parathyroid adenoma</t>
  </si>
  <si>
    <t>complex regional pain syndrome</t>
  </si>
  <si>
    <t>attention deficit hyperactivity disorder</t>
  </si>
  <si>
    <t>skin neoplasm</t>
  </si>
  <si>
    <t>kidney failure</t>
  </si>
  <si>
    <t>ANG1005</t>
  </si>
  <si>
    <t>Protein</t>
  </si>
  <si>
    <t>malignant glioma</t>
  </si>
  <si>
    <t>Prolow-density lipoprotein receptor-related protein 1 binding agent</t>
  </si>
  <si>
    <t>TERODILINE</t>
  </si>
  <si>
    <t>SULOCTIDIL</t>
  </si>
  <si>
    <t>Voltage-gated calcium channel blocker</t>
  </si>
  <si>
    <t>Polyuria</t>
  </si>
  <si>
    <t>generalized anxiety disorder</t>
  </si>
  <si>
    <t>Renal insufficiency</t>
  </si>
  <si>
    <t>MODULATOR</t>
  </si>
  <si>
    <t>sunitinib</t>
  </si>
  <si>
    <t>fostamatinib</t>
  </si>
  <si>
    <t>halothane</t>
  </si>
  <si>
    <t>ANESTHETIC</t>
  </si>
  <si>
    <t>An indole and pyrrole derivative that inhibits VEGFR-2 and PDGFR BETA RECEPTOR TYROSINE KINASES. It is used as an antineoplastic agent for the treatment of GASTROINTESTINAL STROMAL TUMORS, and for treatment of advanced or metastatic RENAL CELL CARCINOMA.</t>
  </si>
  <si>
    <t>Fostamatinib is a tyrosine kinase inhibitor with demonstrated activity against spleen tyrosine kinase (SYK). The major metabolite of fostamatinib, R406, inhibits signal transduction of Fc-activating receptors and B-cell receptor. The fostamatinib metabolite R406 reduces antibody-mediated destruction of platelets.</t>
  </si>
  <si>
    <t>A nonflammable, halogenated, hydrocarbon anesthetic that provides relatively rapid induction with little or no excitement. Analgesia may not be adequate. NITROUS OXIDE is often given concomitantly. Because halothane may not produce sufficient muscle relaxation, supplemental neuromuscular blocking agents may be required. (From AMA Drug Evaluations Annual, 1994, p178)</t>
  </si>
  <si>
    <t>https://pharos.nih.gov/</t>
  </si>
  <si>
    <t>Bioorg. Med. Chem. Lett., (2013) 23:13:3690</t>
  </si>
  <si>
    <t>Bioorg. Med. Chem. Lett., (2013) 23:14:4085</t>
  </si>
  <si>
    <t>https://www.ebi.ac.uk/chembl/compound/inspect/CHEMBL2103830</t>
  </si>
  <si>
    <t>GASTROINTESTINAL STROMAL TUMORS, RENAL CELL CARCINOMA</t>
  </si>
  <si>
    <t>General anesthesia</t>
  </si>
  <si>
    <t>Drug</t>
  </si>
  <si>
    <t>Database provided source</t>
  </si>
  <si>
    <t>mibefradil</t>
  </si>
  <si>
    <t>A nonselective calcium channel blocker (trade name Posicor) developed for the treatment of hypertension and chronic angina pectoris. It is a nonselective calcium channel blocker. It was voluntary pulled from the market ten months after FDA approval, citing potential serious health hazards shown in post release studies.</t>
  </si>
  <si>
    <t>hypertention and chronic angina</t>
  </si>
  <si>
    <t>https://pubmed.ncbi.nlm.nih.gov/7565636/</t>
  </si>
  <si>
    <t>levomenthol</t>
  </si>
  <si>
    <t>A monoterpene cyclohexanol produced from mint oils.</t>
  </si>
  <si>
    <t>ACTIVATOR</t>
  </si>
  <si>
    <t>ACS Med Chem Lett, (2017) 8:7:715</t>
  </si>
  <si>
    <t>Drug gene interactions and drug targets</t>
  </si>
  <si>
    <t>p.Arg217ProfsTer8 in datasets at deCODE Genetics:</t>
  </si>
  <si>
    <t xml:space="preserve"> p.Arg217GlufsTer12  in datasets at deCODE Genetics:</t>
  </si>
  <si>
    <t>Genome-wide significant variants and their association with all migraine, by cohort</t>
  </si>
  <si>
    <t>Genome-wide significant variants and their association with migraine with aura (MA), by cohort</t>
  </si>
  <si>
    <t>Genome-wide significant variants and their association with all studied migraine phenotypes</t>
  </si>
  <si>
    <t>Genome-wide significant variants and their association with bad and recurrent headaches (BRH), by cohort</t>
  </si>
  <si>
    <t>Genome-wide significant variants and their association with headache-related visual disturbances (VD), by cohort</t>
  </si>
  <si>
    <t>Genome-wide significant variants and their association with migraine without aura (MO), by cohort</t>
  </si>
  <si>
    <t>Index of Supplementary Tables</t>
  </si>
  <si>
    <t>Supplementary Table 1.                                 Sample sizes of GWAS case-control studies used in this study</t>
  </si>
  <si>
    <t>Supplementary Table 2.                                Genome-wide significant variants and their association with all migraine (MIG), by cohort</t>
  </si>
  <si>
    <t>Supplementary Table 3.                                Genome-wide significant variants and their association with migraine with aura (MA), by cohort</t>
  </si>
  <si>
    <t>Supplementary Table 4.                                Genome-wide significant variants and their association with migraine without aura (MO), by cohort</t>
  </si>
  <si>
    <t>Supplementary Table 5.                                Genome-wide significant variants and their association with headache-related visual disturbances (VD) by cohort</t>
  </si>
  <si>
    <t>Supplementary Table 6.                                Genome-wide significant variants and their association with bad and recurrent headaches (BRH) by cohort</t>
  </si>
  <si>
    <t>Supplementary Table 7.         Genome-wide significant variants and their association with all migraine phenotypes</t>
  </si>
  <si>
    <t>Supplementary Table 8.                       Genetic correlations between migraine subtypes, migraine and epilepsy</t>
  </si>
  <si>
    <t xml:space="preserve">Supplementary Table 9.                     Association results for 123 previously published migraine variants by Hautakangas et al.* </t>
  </si>
  <si>
    <r>
      <t xml:space="preserve">Supplementary Table 10a).    Population frequencies of </t>
    </r>
    <r>
      <rPr>
        <b/>
        <i/>
        <sz val="11"/>
        <color theme="1"/>
        <rFont val="Calibri"/>
        <family val="2"/>
        <scheme val="minor"/>
      </rPr>
      <t xml:space="preserve">PRRT2 </t>
    </r>
    <r>
      <rPr>
        <b/>
        <sz val="11"/>
        <color theme="1"/>
        <rFont val="Calibri"/>
        <family val="2"/>
        <scheme val="minor"/>
      </rPr>
      <t xml:space="preserve">variants; p.Arg217ProfsTer8 and p.Arg217GlufsTer12, reported in GNOMAD v3.1.2 (https://gnomad.broadinstitute.org)  and compared to datasets available at deCODE (from Iceland, UKB, US, Denmark and Norway). </t>
    </r>
  </si>
  <si>
    <t>Supplementary Table 18.     Data sources for expression quantitative trait loci (eQTL) results presented in Supplementary Table 17.</t>
  </si>
  <si>
    <r>
      <t xml:space="preserve">Table shows for all previously published migraine variants, from Hautakangas et.al.*, combined odds ratio (OR) and P-value for all studied phenotypes in current study determined by inverse variance weighted meta-analysis of genome-wide association results under an additive model. P- value after a variant class-specific Bonferroni adjustment (Sveinbjornsson et al. (2016, doi: 10.1038/ng.3507). (Methods). Table shows for each variant the basepair position in Hg38, its rs-id,  other allele (OA), effect allele (EA), the effect allele frequency (EAF), and the effect estimate </t>
    </r>
    <r>
      <rPr>
        <sz val="10"/>
        <rFont val="Calibri"/>
        <family val="2"/>
      </rPr>
      <t>β</t>
    </r>
    <r>
      <rPr>
        <sz val="10"/>
        <rFont val="Calibri"/>
        <family val="2"/>
        <scheme val="minor"/>
      </rPr>
      <t xml:space="preserve"> and </t>
    </r>
    <r>
      <rPr>
        <i/>
        <sz val="10"/>
        <rFont val="Calibri"/>
        <family val="2"/>
        <scheme val="minor"/>
      </rPr>
      <t>P</t>
    </r>
    <r>
      <rPr>
        <sz val="10"/>
        <rFont val="Calibri"/>
        <family val="2"/>
        <scheme val="minor"/>
      </rPr>
      <t xml:space="preserve">-value for association with migraine from Hautakangas et.al., and from the current meta-analysis results for all migraine, MA, MO, VD,  and BRH. The effect allele frequency is calculated as a simple average over the frequency in cohorts included in the migraine meta-analysis in this paper. One marker, rs111404218, was not found in our data, nor a correlated substitute marker. Significant association is consided for markers with </t>
    </r>
    <r>
      <rPr>
        <i/>
        <sz val="10"/>
        <rFont val="Calibri"/>
        <family val="2"/>
        <scheme val="minor"/>
      </rPr>
      <t xml:space="preserve">P </t>
    </r>
    <r>
      <rPr>
        <sz val="10"/>
        <rFont val="Calibri"/>
        <family val="2"/>
        <scheme val="minor"/>
      </rPr>
      <t xml:space="preserve">value &lt; 0.05/122 or 4.1E-04. </t>
    </r>
  </si>
  <si>
    <r>
      <t xml:space="preserve">Table shows odds ratio (OR) and P-value for each genome-wide association study (GWAS) determined by logistic regression assuming an additive model. P- value determined after a variant class-specific Bonferroni adjustment (Sveinbjornsson et al. (2016, doi: 10.1038/ng.3507). Adjusted </t>
    </r>
    <r>
      <rPr>
        <i/>
        <sz val="10"/>
        <color theme="1"/>
        <rFont val="Calibri"/>
        <family val="2"/>
        <scheme val="minor"/>
      </rPr>
      <t xml:space="preserve">P </t>
    </r>
    <r>
      <rPr>
        <sz val="10"/>
        <color theme="1"/>
        <rFont val="Calibri"/>
        <family val="2"/>
        <scheme val="minor"/>
      </rPr>
      <t xml:space="preserve">value cutoff for significance of individual association &lt; 0.05/(36 tests*2variants) or </t>
    </r>
    <r>
      <rPr>
        <i/>
        <sz val="10"/>
        <color theme="1"/>
        <rFont val="Calibri"/>
        <family val="2"/>
        <scheme val="minor"/>
      </rPr>
      <t xml:space="preserve">P </t>
    </r>
    <r>
      <rPr>
        <sz val="10"/>
        <color theme="1"/>
        <rFont val="Calibri"/>
        <family val="2"/>
        <scheme val="minor"/>
      </rPr>
      <t>&lt; 1.4E-3</t>
    </r>
  </si>
  <si>
    <t>Table shows for all known epilepsy variants  (Berkovic et al., 2022) combined (meta) odds ratio (OR) and P-value  for all studied phenotypes in current study, determined by inverse variance weighted meta-analysis of genome-wide association results. P- value after a variant class-specific Bonferroni adjustment (Sveinbjornsson et al. (2016, doi: 10.1038/ng.3507). (Methods)</t>
  </si>
  <si>
    <t>Supplementary Table 13.          Subtype analysis resuls for MA vs MO</t>
  </si>
  <si>
    <t>Supplementary Table 14.          Subtype analysis results for VD vs MO</t>
  </si>
  <si>
    <t>To classify our lead variants by migraine subtype, we plotted their effects on VD versus MO using the method applied by Hautakangas et al.(10.1038/s41588-021-00990-0) (Methods). Table shows additive effect estimates (Beta and standard error (SE)). The effects of variants differ between the migraine subtypes at a significance threshold of P = 0.0012 = 0.05/43 variants tested.  Effects are adjusted with sample overlap (rij ) estimated from counts of cases, controls and the counts of overlaps in these groups between phenotypes (See Supplementary Table 1), from all cohorts except FinnGen (for which we only have summary statistics). The parameter representing sample overlap between VD and MO are rij = 0.198.</t>
  </si>
  <si>
    <t>To classify our lead variants by migraine subtype, we plotted their effects on VD versus MO using the method applied by Hautakangas et al.(10.1038/s41588-021-00990-0) (Methods). Table shows additive effect estimates (Beta and standard error (SE)). The effects of variants differ between the migraine subtypes at a significance threshold of P = 0.0012 = 0.05/43 variants tested.  Effects are adjusted with sample overlap (rij ) estimated from counts of cases, controls and the counts of overlaps in these groups between phenotypes (See Supplementary Table 1), from all cohorts except FinnGen (for which we only have summary statistics).The parameter representing sample overlap between MA and MO are rij = 0.59.</t>
  </si>
  <si>
    <t>Meta-GWAS</t>
  </si>
  <si>
    <t>Meta_Pval</t>
  </si>
  <si>
    <t>Meta_Effect (SD)</t>
  </si>
  <si>
    <t>Meta_Effect (OR)</t>
  </si>
  <si>
    <t>Table A) shows combined (meta) odds ratio (OR) and P-value and Table B meta effect in standard deviations (SD) from genome-wide-association study (GWAS) meta-analyses of selected phenotypes under study at deCODE Genetics, determined by inverse variance weighted meta-analysis. P- value after a variant class-specific Bonferroni adjustment (Sveinbjornsson et al. (2016, doi: 10.1038/ng.3507). (Methods)</t>
  </si>
  <si>
    <t xml:space="preserve">Table shows migraine association determined by logistic regression assuming an additive model for all genome-wide significant variants from Tables 1 and 2 by cohort. EAF (Effect allele frequency) is average frequency of effect allele in the cohorts studied. Combined OR and two-sided P-value  determined by inverse variance weighted meta-analysis of association results using a fixed-effects inverse variance method based on effect estimates and standard errors under the additive model, in which each dataset was assumed to have a common odds ratio (OR) but allowed to have different population frequencies for alleles and genotypes. Two-sided P- value after a variant class-specific Bonferroni adjustment (Sveinbjornsson et al. (2016, doi: 10.1038/ng.3507). *Unadjusted association results, see Table 1 and Table 2 in manuscript and Supplementary Table 7 for adjusted results after conditional analysis (Methods). </t>
  </si>
  <si>
    <t xml:space="preserve">Table shows migraine with aura (MA) association determined by logistic regression assuming an additive model for all genome-wide significant variants from Tables 1 and 2 by cohort. EAF (Effect allele frequency) is average frequency of effect allele in the cohorts studied. Combined OR and two-sided P-value  determined by inverse variance weighted meta-analysis of association results using a fixed-effects inverse variance method based on effect estimates and standard errors under the additive model, in which each dataset was assumed to have a common odds ratio (OR) but allowed to have different population frequencies for alleles and genotypes. Two-sided P- value after a variant class-specific Bonferroni adjustment (Sveinbjornsson et al. (2016, doi: 10.1038/ng.3507). *Unadjusted association results, see Table 1 and Table 2 in manuscript and Supplementary Table 7 for adjusted results after conditional analysis (Methods). </t>
  </si>
  <si>
    <t xml:space="preserve">Table shows migraine without aura (MO) association determined by logistic regression assuming an additive model for all genome-wide significant variants from Tables 1 and 2 by cohort. EAF (Effect allele frequency) is average frequency of effect allele in the cohorts studied. Combined OR and two-sided P-value  determined by inverse variance weighted meta-analysis of association results using a fixed-effects inverse variance method based on effect estimates and standard errors under the additive model, in which each dataset was assumed to have a common odds ratio (OR) but allowed to have different population frequencies for alleles and genotypes. Two-sided P- value after a variant class-specific Bonferroni adjustment (Sveinbjornsson et al. (2016, doi: 10.1038/ng.3507). *Unadjusted association results, see Table 1 and Table 2 in manuscript and Supplementary Table 7 for adjusted results after conditional analysis (Methods). </t>
  </si>
  <si>
    <t xml:space="preserve">Table shows headache-related visual disturbances (VD) association determined by logistic regression assuming an additive model for all genome-wide significant variants from Tables 1 and 2 by cohort. EAF (Effect allele frequency) is average frequency of effect allele in the cohorts studied. Combined OR and two-sided P-value  determined by inverse variance weighted meta-analysis of association results using a fixed-effects inverse variance method based on effect estimates and standard errors under the additive model, in which each dataset was assumed to have a common odds ratio (OR) but allowed to have different population frequencies for alleles and genotypes. Two-sided P- value after a variant class-specific Bonferroni adjustment (Sveinbjornsson et al. (2016, doi: 10.1038/ng.3507). *Unadjusted association results, see Table 1 and Table 2 in manuscript and Supplementary Table 7 for adjusted results after conditional analysis (Methods). </t>
  </si>
  <si>
    <t xml:space="preserve">Table shows bad and recurrent headaches (BRH) association determined by logistic regression assuming an additive model for all genome-wide significant variants from Tables 1 and 2 by cohort. EAF (Effect allele frequency) is average frequency of effect allele in the cohorts studied. Combined OR and two-sided P-value  determined by inverse variance weighted meta-analysis of association results using a fixed-effects inverse variance method based on effect estimates and standard errors under the additive model, in which each dataset was assumed to have a common odds ratio (OR) but allowed to have different population frequencies for alleles and genotypes. Two-sided P- value after a variant class-specific Bonferroni adjustment (Sveinbjornsson et al. (2016, doi: 10.1038/ng.3507). *Unadjusted association results, see Table 1 and Table 2 in manuscript and Supplementary Table 7 for adjusted results after conditional analysis (Methods). </t>
  </si>
  <si>
    <t>Table shows combined OR and two-sided P-value determined by inverse variance weighted meta-analysis of association results using a fixed-effects inverse variance method based on effect estimates and standard errors under the additive model, in which each dataset was assumed to have a common odds ratio (OR) but allowed to have different population frequencies for alleles and genotypes. Two-sided P- value after a variant class-specific Bonferroni adjustment (Sveinbjornsson et al. (2016, doi: 10.1038/ng.3507). *Unadjusted association results, see Table 1 and Table 2 in manuscript and Supplementary Table 7 for adjusted results after conditional analysis (Methods). * Adjusted OR and P values are presented for these variants, after conditional analysis (Methods)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</si>
</sst>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0"/>
    <numFmt numFmtId="167" formatCode="0.0000"/>
    <numFmt numFmtId="168" formatCode="0.0E+00"/>
    <numFmt numFmtId="169" formatCode="0.0%"/>
    <numFmt numFmtId="170" formatCode="0.000E+00"/>
  </numFmts>
  <fonts count="53" x14ac:knownFonts="1">
    <font>
      <sz val="11"/>
      <color theme="1"/>
      <name val="Calibri"/>
      <family val="2"/>
      <scheme val="minor"/>
    </font>
    <font>
      <b/>
      <sz val="11"/>
      <color theme="1"/>
      <name val="Calibri"/>
      <family val="2"/>
      <scheme val="minor"/>
    </font>
    <font>
      <b/>
      <sz val="11"/>
      <name val="Calibri"/>
      <family val="2"/>
      <scheme val="minor"/>
    </font>
    <font>
      <b/>
      <sz val="10"/>
      <name val="Calibri"/>
      <family val="2"/>
      <scheme val="minor"/>
    </font>
    <font>
      <sz val="10"/>
      <name val="Calibri"/>
      <family val="2"/>
      <scheme val="minor"/>
    </font>
    <font>
      <b/>
      <u/>
      <sz val="10"/>
      <name val="Calibri"/>
      <family val="2"/>
      <scheme val="minor"/>
    </font>
    <font>
      <vertAlign val="subscript"/>
      <sz val="10"/>
      <name val="Calibri"/>
      <family val="2"/>
      <scheme val="minor"/>
    </font>
    <font>
      <b/>
      <i/>
      <sz val="10"/>
      <name val="Calibri"/>
      <family val="2"/>
      <scheme val="minor"/>
    </font>
    <font>
      <b/>
      <vertAlign val="superscript"/>
      <sz val="10"/>
      <name val="Calibri"/>
      <family val="2"/>
      <scheme val="minor"/>
    </font>
    <font>
      <b/>
      <i/>
      <sz val="11"/>
      <name val="Calibri"/>
      <family val="2"/>
      <scheme val="minor"/>
    </font>
    <font>
      <i/>
      <sz val="11"/>
      <color theme="1"/>
      <name val="Calibri"/>
      <family val="2"/>
      <scheme val="minor"/>
    </font>
    <font>
      <sz val="10"/>
      <color theme="1"/>
      <name val="Calibri"/>
      <family val="2"/>
      <scheme val="minor"/>
    </font>
    <font>
      <sz val="9"/>
      <color theme="1"/>
      <name val="Calibri"/>
      <family val="2"/>
      <scheme val="minor"/>
    </font>
    <font>
      <i/>
      <sz val="10"/>
      <color theme="1"/>
      <name val="Calibri"/>
      <family val="2"/>
      <scheme val="minor"/>
    </font>
    <font>
      <sz val="11"/>
      <color rgb="FFFF0000"/>
      <name val="Calibri"/>
      <family val="2"/>
      <scheme val="minor"/>
    </font>
    <font>
      <sz val="11"/>
      <name val="Calibri"/>
      <family val="2"/>
      <scheme val="minor"/>
    </font>
    <font>
      <u/>
      <sz val="11"/>
      <color theme="10"/>
      <name val="Calibri"/>
      <family val="2"/>
      <scheme val="minor"/>
    </font>
    <font>
      <sz val="10"/>
      <color theme="1"/>
      <name val="Arial"/>
      <family val="2"/>
    </font>
    <font>
      <b/>
      <sz val="10"/>
      <color theme="1"/>
      <name val="Calibri"/>
      <family val="2"/>
      <scheme val="minor"/>
    </font>
    <font>
      <b/>
      <sz val="10"/>
      <color theme="1"/>
      <name val="Arial"/>
      <family val="2"/>
    </font>
    <font>
      <u/>
      <sz val="10"/>
      <color theme="10"/>
      <name val="Calibri"/>
      <family val="2"/>
      <scheme val="minor"/>
    </font>
    <font>
      <sz val="11"/>
      <color rgb="FF000000"/>
      <name val="Calibri"/>
      <family val="2"/>
      <scheme val="minor"/>
    </font>
    <font>
      <u/>
      <sz val="11"/>
      <color rgb="FF000000"/>
      <name val="Calibri"/>
      <family val="2"/>
      <scheme val="minor"/>
    </font>
    <font>
      <sz val="10"/>
      <color rgb="FFFF0000"/>
      <name val="Calibri"/>
      <family val="2"/>
      <scheme val="minor"/>
    </font>
    <font>
      <b/>
      <u/>
      <sz val="10"/>
      <color theme="1"/>
      <name val="Calibri"/>
      <family val="2"/>
      <scheme val="minor"/>
    </font>
    <font>
      <u/>
      <sz val="10"/>
      <color theme="1"/>
      <name val="Calibri"/>
      <family val="2"/>
      <scheme val="minor"/>
    </font>
    <font>
      <b/>
      <i/>
      <sz val="10"/>
      <color theme="1"/>
      <name val="Calibri"/>
      <family val="2"/>
      <scheme val="minor"/>
    </font>
    <font>
      <sz val="10"/>
      <color rgb="FF000000"/>
      <name val="Calibri"/>
      <family val="2"/>
      <scheme val="minor"/>
    </font>
    <font>
      <b/>
      <i/>
      <u/>
      <sz val="10"/>
      <color theme="1"/>
      <name val="Calibri"/>
      <family val="2"/>
      <scheme val="minor"/>
    </font>
    <font>
      <i/>
      <sz val="10"/>
      <name val="Calibri"/>
      <family val="2"/>
      <scheme val="minor"/>
    </font>
    <font>
      <b/>
      <vertAlign val="superscript"/>
      <sz val="11"/>
      <color theme="1"/>
      <name val="Calibri"/>
      <family val="2"/>
      <scheme val="minor"/>
    </font>
    <font>
      <b/>
      <i/>
      <sz val="11"/>
      <color theme="1"/>
      <name val="Calibri"/>
      <family val="2"/>
      <scheme val="minor"/>
    </font>
    <font>
      <b/>
      <i/>
      <vertAlign val="superscript"/>
      <sz val="11"/>
      <color theme="1"/>
      <name val="Calibri"/>
      <family val="2"/>
      <scheme val="minor"/>
    </font>
    <font>
      <b/>
      <sz val="11"/>
      <color theme="1"/>
      <name val="Calibri"/>
      <family val="2"/>
    </font>
    <font>
      <i/>
      <sz val="11"/>
      <name val="Calibri"/>
      <family val="2"/>
      <scheme val="minor"/>
    </font>
    <font>
      <b/>
      <vertAlign val="superscript"/>
      <sz val="10"/>
      <color theme="1"/>
      <name val="Calibri"/>
      <family val="2"/>
      <scheme val="minor"/>
    </font>
    <font>
      <vertAlign val="superscript"/>
      <sz val="10"/>
      <color theme="1"/>
      <name val="Calibri"/>
      <family val="2"/>
      <scheme val="minor"/>
    </font>
    <font>
      <vertAlign val="superscript"/>
      <sz val="10"/>
      <name val="Calibri"/>
      <family val="2"/>
      <scheme val="minor"/>
    </font>
    <font>
      <sz val="8"/>
      <color theme="1"/>
      <name val="Calibri"/>
      <family val="2"/>
      <scheme val="minor"/>
    </font>
    <font>
      <sz val="8"/>
      <name val="Calibri"/>
      <family val="2"/>
      <scheme val="minor"/>
    </font>
    <font>
      <b/>
      <i/>
      <vertAlign val="superscript"/>
      <sz val="11"/>
      <name val="Calibri"/>
      <family val="2"/>
      <scheme val="minor"/>
    </font>
    <font>
      <i/>
      <vertAlign val="superscript"/>
      <sz val="11"/>
      <color theme="1"/>
      <name val="Calibri"/>
      <family val="2"/>
      <scheme val="minor"/>
    </font>
    <font>
      <i/>
      <sz val="11"/>
      <color rgb="FF000000"/>
      <name val="Calibri"/>
      <family val="2"/>
      <scheme val="minor"/>
    </font>
    <font>
      <vertAlign val="superscript"/>
      <sz val="11"/>
      <color rgb="FF000000"/>
      <name val="Calibri"/>
      <family val="2"/>
      <scheme val="minor"/>
    </font>
    <font>
      <sz val="11"/>
      <color theme="1"/>
      <name val="Calibri"/>
      <family val="2"/>
    </font>
    <font>
      <b/>
      <sz val="10"/>
      <color theme="1"/>
      <name val="Calibri"/>
      <family val="2"/>
    </font>
    <font>
      <b/>
      <i/>
      <sz val="11"/>
      <color rgb="FF000000"/>
      <name val="Calibri"/>
      <family val="2"/>
      <scheme val="minor"/>
    </font>
    <font>
      <i/>
      <sz val="10"/>
      <color rgb="FF000000"/>
      <name val="Calibri"/>
      <family val="2"/>
      <scheme val="minor"/>
    </font>
    <font>
      <b/>
      <sz val="10"/>
      <name val="Calibri"/>
      <family val="2"/>
    </font>
    <font>
      <b/>
      <sz val="10"/>
      <color rgb="FF000000"/>
      <name val="Calibri"/>
      <family val="2"/>
      <scheme val="minor"/>
    </font>
    <font>
      <sz val="10"/>
      <name val="Calibri"/>
      <family val="2"/>
    </font>
    <font>
      <sz val="9"/>
      <name val="Calibri"/>
      <family val="2"/>
      <scheme val="minor"/>
    </font>
    <font>
      <sz val="10"/>
      <color rgb="FF333333"/>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9FAFB"/>
        <bgColor indexed="64"/>
      </patternFill>
    </fill>
    <fill>
      <patternFill patternType="solid">
        <fgColor rgb="FFFFFFFF"/>
        <bgColor indexed="64"/>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6" fillId="0" borderId="0" applyNumberFormat="0" applyFill="0" applyBorder="0" applyAlignment="0" applyProtection="0"/>
  </cellStyleXfs>
  <cellXfs count="653">
    <xf numFmtId="0" fontId="0" fillId="0" borderId="0" xfId="0"/>
    <xf numFmtId="0" fontId="1" fillId="2" borderId="0" xfId="0" applyFont="1" applyFill="1"/>
    <xf numFmtId="0" fontId="1" fillId="0" borderId="0" xfId="0" applyFont="1"/>
    <xf numFmtId="0" fontId="0" fillId="2" borderId="0" xfId="0" applyFill="1"/>
    <xf numFmtId="0" fontId="2" fillId="2" borderId="0" xfId="0" applyNumberFormat="1" applyFont="1" applyFill="1" applyAlignment="1">
      <alignment horizontal="left"/>
    </xf>
    <xf numFmtId="0" fontId="0" fillId="2" borderId="0" xfId="0" applyFont="1" applyFill="1"/>
    <xf numFmtId="0" fontId="11" fillId="0" borderId="0" xfId="0" applyFont="1"/>
    <xf numFmtId="0" fontId="0" fillId="0" borderId="0" xfId="0" applyFont="1"/>
    <xf numFmtId="0" fontId="12" fillId="2" borderId="0" xfId="0" applyFont="1" applyFill="1" applyAlignment="1"/>
    <xf numFmtId="0" fontId="0" fillId="2" borderId="0" xfId="0" applyFill="1" applyAlignment="1"/>
    <xf numFmtId="49" fontId="3" fillId="2" borderId="0" xfId="0" applyNumberFormat="1" applyFont="1" applyFill="1" applyBorder="1"/>
    <xf numFmtId="0" fontId="4" fillId="2" borderId="0" xfId="0" applyFont="1" applyFill="1" applyBorder="1" applyAlignment="1"/>
    <xf numFmtId="0" fontId="3" fillId="2" borderId="1" xfId="0" applyFont="1" applyFill="1" applyBorder="1" applyAlignment="1">
      <alignment horizontal="center" wrapText="1"/>
    </xf>
    <xf numFmtId="0" fontId="7" fillId="2" borderId="1" xfId="0" applyFont="1" applyFill="1" applyBorder="1" applyAlignment="1">
      <alignment horizontal="center" wrapText="1"/>
    </xf>
    <xf numFmtId="0" fontId="3" fillId="2" borderId="0" xfId="0" applyNumberFormat="1" applyFont="1" applyFill="1" applyBorder="1" applyAlignment="1"/>
    <xf numFmtId="0" fontId="4" fillId="2" borderId="0" xfId="0" applyNumberFormat="1" applyFont="1" applyFill="1" applyBorder="1"/>
    <xf numFmtId="0" fontId="3" fillId="2" borderId="9" xfId="0" applyFont="1" applyFill="1" applyBorder="1" applyAlignment="1">
      <alignment horizontal="center" wrapText="1"/>
    </xf>
    <xf numFmtId="0" fontId="7" fillId="2" borderId="4" xfId="0" applyFont="1" applyFill="1" applyBorder="1" applyAlignment="1">
      <alignment horizontal="center" wrapText="1"/>
    </xf>
    <xf numFmtId="0" fontId="7" fillId="2" borderId="9" xfId="0" applyFont="1" applyFill="1" applyBorder="1" applyAlignment="1">
      <alignment horizontal="center" wrapText="1"/>
    </xf>
    <xf numFmtId="49" fontId="4" fillId="2" borderId="8" xfId="0" applyNumberFormat="1" applyFont="1" applyFill="1" applyBorder="1" applyAlignment="1">
      <alignment horizontal="left"/>
    </xf>
    <xf numFmtId="164" fontId="4" fillId="2" borderId="8" xfId="0" applyNumberFormat="1" applyFont="1" applyFill="1" applyBorder="1" applyAlignment="1"/>
    <xf numFmtId="0" fontId="3" fillId="2" borderId="4" xfId="0" applyFont="1" applyFill="1" applyBorder="1" applyAlignment="1">
      <alignment horizontal="center" wrapText="1"/>
    </xf>
    <xf numFmtId="11" fontId="0" fillId="0" borderId="0" xfId="0" applyNumberFormat="1"/>
    <xf numFmtId="0" fontId="0" fillId="0" borderId="0" xfId="0" applyFill="1"/>
    <xf numFmtId="0" fontId="0" fillId="0" borderId="0" xfId="0" applyFill="1" applyAlignment="1"/>
    <xf numFmtId="0" fontId="0" fillId="0" borderId="0" xfId="0"/>
    <xf numFmtId="0" fontId="1" fillId="0" borderId="0" xfId="0" applyFont="1"/>
    <xf numFmtId="0" fontId="0" fillId="2" borderId="0" xfId="0" applyFill="1"/>
    <xf numFmtId="0" fontId="11" fillId="0" borderId="0" xfId="0" applyFont="1"/>
    <xf numFmtId="0" fontId="0" fillId="0" borderId="0" xfId="0" applyAlignment="1">
      <alignment horizontal="center"/>
    </xf>
    <xf numFmtId="0" fontId="1" fillId="0" borderId="1" xfId="0" applyFont="1" applyBorder="1" applyAlignment="1">
      <alignment horizontal="center" vertical="center"/>
    </xf>
    <xf numFmtId="0" fontId="17" fillId="5" borderId="0" xfId="0" applyFont="1" applyFill="1" applyAlignment="1">
      <alignment vertical="center" wrapText="1"/>
    </xf>
    <xf numFmtId="0" fontId="19" fillId="0" borderId="0" xfId="0" applyFont="1" applyAlignment="1">
      <alignment vertical="center" wrapText="1"/>
    </xf>
    <xf numFmtId="0" fontId="11" fillId="0" borderId="0" xfId="0" applyFont="1" applyAlignment="1">
      <alignment vertical="center" wrapText="1"/>
    </xf>
    <xf numFmtId="0" fontId="17" fillId="0" borderId="0" xfId="0" applyFont="1" applyAlignment="1">
      <alignment vertical="center" wrapText="1"/>
    </xf>
    <xf numFmtId="0" fontId="14" fillId="2" borderId="0" xfId="0" applyFont="1" applyFill="1"/>
    <xf numFmtId="0" fontId="15" fillId="2" borderId="0" xfId="0" applyFont="1" applyFill="1"/>
    <xf numFmtId="0" fontId="15" fillId="0" borderId="0" xfId="0" applyFont="1"/>
    <xf numFmtId="0" fontId="11" fillId="0" borderId="0" xfId="0" applyFont="1" applyAlignment="1">
      <alignment horizontal="center"/>
    </xf>
    <xf numFmtId="2" fontId="11" fillId="0" borderId="0" xfId="0" applyNumberFormat="1" applyFont="1" applyAlignment="1">
      <alignment horizontal="center"/>
    </xf>
    <xf numFmtId="164" fontId="11" fillId="0" borderId="0" xfId="0" applyNumberFormat="1" applyFont="1" applyAlignment="1">
      <alignment horizontal="center"/>
    </xf>
    <xf numFmtId="164" fontId="11" fillId="0" borderId="0" xfId="0" applyNumberFormat="1" applyFont="1" applyBorder="1" applyAlignment="1">
      <alignment horizontal="center"/>
    </xf>
    <xf numFmtId="0" fontId="11" fillId="0" borderId="0" xfId="0" applyFont="1" applyBorder="1" applyAlignment="1">
      <alignment horizontal="center"/>
    </xf>
    <xf numFmtId="0" fontId="11" fillId="0" borderId="0" xfId="0" applyFont="1" applyBorder="1"/>
    <xf numFmtId="0" fontId="11" fillId="2" borderId="0" xfId="0" applyFont="1" applyFill="1"/>
    <xf numFmtId="0" fontId="18" fillId="2" borderId="0" xfId="0" applyFont="1" applyFill="1"/>
    <xf numFmtId="0" fontId="21" fillId="2" borderId="0" xfId="0" applyFont="1" applyFill="1" applyAlignment="1">
      <alignment vertical="center" wrapText="1"/>
    </xf>
    <xf numFmtId="0" fontId="15" fillId="2" borderId="0" xfId="0" applyFont="1" applyFill="1" applyAlignment="1">
      <alignment vertical="center" wrapText="1"/>
    </xf>
    <xf numFmtId="3" fontId="15" fillId="3" borderId="0" xfId="0" applyNumberFormat="1" applyFont="1" applyFill="1" applyAlignment="1">
      <alignment horizontal="center" vertical="center" wrapText="1"/>
    </xf>
    <xf numFmtId="0" fontId="15" fillId="2" borderId="0" xfId="0" applyFont="1" applyFill="1" applyAlignment="1">
      <alignment horizontal="center" vertical="center" wrapText="1"/>
    </xf>
    <xf numFmtId="3" fontId="15" fillId="2" borderId="0" xfId="0" applyNumberFormat="1" applyFont="1" applyFill="1" applyAlignment="1">
      <alignment horizontal="center" vertical="center" wrapText="1"/>
    </xf>
    <xf numFmtId="0" fontId="15" fillId="3" borderId="0" xfId="0" applyFont="1" applyFill="1" applyAlignment="1">
      <alignment horizontal="center" vertical="center" wrapText="1"/>
    </xf>
    <xf numFmtId="3" fontId="21" fillId="3" borderId="0" xfId="0" applyNumberFormat="1" applyFont="1" applyFill="1" applyAlignment="1">
      <alignment horizontal="center" vertical="center" wrapText="1"/>
    </xf>
    <xf numFmtId="0" fontId="21" fillId="2" borderId="0" xfId="0" applyFont="1" applyFill="1" applyAlignment="1">
      <alignment horizontal="center" vertical="center" wrapText="1"/>
    </xf>
    <xf numFmtId="3" fontId="21" fillId="2" borderId="0" xfId="0" applyNumberFormat="1" applyFont="1" applyFill="1" applyAlignment="1">
      <alignment horizontal="center" vertical="center" wrapText="1"/>
    </xf>
    <xf numFmtId="0" fontId="21" fillId="3" borderId="0" xfId="0" applyFont="1" applyFill="1" applyAlignment="1">
      <alignment horizontal="center" vertical="center" wrapText="1"/>
    </xf>
    <xf numFmtId="0" fontId="0" fillId="0" borderId="0" xfId="0" applyFont="1" applyFill="1"/>
    <xf numFmtId="0" fontId="21" fillId="2" borderId="0" xfId="0" applyFont="1" applyFill="1" applyBorder="1" applyAlignment="1">
      <alignment vertical="center" wrapText="1"/>
    </xf>
    <xf numFmtId="3" fontId="21" fillId="3" borderId="0" xfId="0" applyNumberFormat="1" applyFont="1" applyFill="1" applyBorder="1" applyAlignment="1">
      <alignment horizontal="center" vertical="center" wrapText="1"/>
    </xf>
    <xf numFmtId="3" fontId="21" fillId="2" borderId="0" xfId="0" applyNumberFormat="1" applyFont="1" applyFill="1" applyBorder="1" applyAlignment="1">
      <alignment horizontal="center" vertical="center" wrapText="1"/>
    </xf>
    <xf numFmtId="49" fontId="4" fillId="2" borderId="0" xfId="0" applyNumberFormat="1" applyFont="1" applyFill="1" applyBorder="1" applyAlignment="1">
      <alignment horizontal="center"/>
    </xf>
    <xf numFmtId="0" fontId="11" fillId="0" borderId="0" xfId="0" applyFont="1" applyFill="1"/>
    <xf numFmtId="0" fontId="11" fillId="0" borderId="0" xfId="0" applyFont="1" applyFill="1" applyAlignment="1">
      <alignment horizontal="center"/>
    </xf>
    <xf numFmtId="0" fontId="11" fillId="0" borderId="5" xfId="0" applyFont="1" applyFill="1" applyBorder="1" applyAlignment="1">
      <alignment horizontal="center"/>
    </xf>
    <xf numFmtId="0" fontId="11" fillId="0" borderId="7" xfId="0" applyFont="1" applyFill="1" applyBorder="1" applyAlignment="1">
      <alignment horizontal="center"/>
    </xf>
    <xf numFmtId="11" fontId="11" fillId="0" borderId="8" xfId="0" applyNumberFormat="1" applyFont="1" applyBorder="1" applyAlignment="1">
      <alignment horizontal="right"/>
    </xf>
    <xf numFmtId="0" fontId="18" fillId="2" borderId="1" xfId="0" applyFont="1" applyFill="1" applyBorder="1" applyAlignment="1">
      <alignment horizontal="center"/>
    </xf>
    <xf numFmtId="0" fontId="0" fillId="0" borderId="0" xfId="0" applyFont="1" applyFill="1" applyAlignment="1">
      <alignment horizontal="left"/>
    </xf>
    <xf numFmtId="0" fontId="11" fillId="2" borderId="0" xfId="0" applyFont="1" applyFill="1" applyBorder="1" applyAlignment="1">
      <alignment horizontal="center"/>
    </xf>
    <xf numFmtId="11" fontId="11" fillId="2" borderId="0" xfId="0" applyNumberFormat="1" applyFont="1" applyFill="1" applyBorder="1" applyAlignment="1">
      <alignment horizontal="center"/>
    </xf>
    <xf numFmtId="0" fontId="11" fillId="2" borderId="1" xfId="0" applyFont="1" applyFill="1" applyBorder="1" applyAlignment="1">
      <alignment horizontal="center"/>
    </xf>
    <xf numFmtId="11" fontId="11" fillId="3" borderId="0" xfId="0" applyNumberFormat="1" applyFont="1" applyFill="1" applyAlignment="1">
      <alignment horizontal="center"/>
    </xf>
    <xf numFmtId="0" fontId="0" fillId="0" borderId="0" xfId="0" applyFill="1" applyAlignment="1">
      <alignment horizontal="center"/>
    </xf>
    <xf numFmtId="0" fontId="1" fillId="0" borderId="0" xfId="0" applyFont="1" applyFill="1"/>
    <xf numFmtId="0" fontId="18" fillId="0" borderId="1" xfId="0" applyFont="1" applyFill="1" applyBorder="1" applyAlignment="1">
      <alignment wrapText="1"/>
    </xf>
    <xf numFmtId="0" fontId="3" fillId="2" borderId="0" xfId="0" applyNumberFormat="1" applyFont="1" applyFill="1" applyAlignment="1">
      <alignment horizontal="left"/>
    </xf>
    <xf numFmtId="0" fontId="11" fillId="3" borderId="0" xfId="0" applyFont="1" applyFill="1"/>
    <xf numFmtId="0" fontId="18" fillId="2" borderId="1" xfId="0" applyFont="1" applyFill="1" applyBorder="1"/>
    <xf numFmtId="0" fontId="26" fillId="3" borderId="1" xfId="0" applyFont="1" applyFill="1" applyBorder="1" applyAlignment="1">
      <alignment horizontal="center"/>
    </xf>
    <xf numFmtId="0" fontId="18" fillId="3" borderId="1" xfId="0" applyFont="1" applyFill="1" applyBorder="1" applyAlignment="1">
      <alignment horizontal="center"/>
    </xf>
    <xf numFmtId="0" fontId="26" fillId="2" borderId="1" xfId="0" applyFont="1" applyFill="1" applyBorder="1" applyAlignment="1">
      <alignment horizontal="center"/>
    </xf>
    <xf numFmtId="0" fontId="18" fillId="2" borderId="0" xfId="0" applyFont="1" applyFill="1" applyBorder="1"/>
    <xf numFmtId="0" fontId="11" fillId="3" borderId="0" xfId="0" applyFont="1" applyFill="1" applyBorder="1" applyAlignment="1">
      <alignment horizontal="center"/>
    </xf>
    <xf numFmtId="1" fontId="11" fillId="3" borderId="0" xfId="0" applyNumberFormat="1" applyFont="1" applyFill="1" applyBorder="1" applyAlignment="1">
      <alignment horizontal="center"/>
    </xf>
    <xf numFmtId="2" fontId="11" fillId="3" borderId="0" xfId="0" applyNumberFormat="1" applyFont="1" applyFill="1" applyAlignment="1">
      <alignment horizontal="center"/>
    </xf>
    <xf numFmtId="165" fontId="11" fillId="3" borderId="0" xfId="0" applyNumberFormat="1" applyFont="1" applyFill="1" applyAlignment="1">
      <alignment horizontal="center"/>
    </xf>
    <xf numFmtId="165" fontId="11" fillId="2" borderId="0" xfId="0" applyNumberFormat="1" applyFont="1" applyFill="1" applyAlignment="1">
      <alignment horizontal="center"/>
    </xf>
    <xf numFmtId="2" fontId="11" fillId="2" borderId="0" xfId="0" applyNumberFormat="1" applyFont="1" applyFill="1" applyAlignment="1">
      <alignment horizontal="center"/>
    </xf>
    <xf numFmtId="1" fontId="11" fillId="3" borderId="0" xfId="0" applyNumberFormat="1" applyFont="1" applyFill="1" applyAlignment="1">
      <alignment horizontal="center"/>
    </xf>
    <xf numFmtId="0" fontId="11" fillId="2" borderId="0" xfId="0" applyFont="1" applyFill="1" applyBorder="1"/>
    <xf numFmtId="11" fontId="11" fillId="3" borderId="0" xfId="0" applyNumberFormat="1" applyFont="1" applyFill="1" applyBorder="1" applyAlignment="1">
      <alignment horizontal="center"/>
    </xf>
    <xf numFmtId="2" fontId="11" fillId="3" borderId="0" xfId="0" applyNumberFormat="1" applyFont="1" applyFill="1" applyBorder="1" applyAlignment="1">
      <alignment horizontal="center"/>
    </xf>
    <xf numFmtId="2" fontId="11" fillId="2" borderId="0" xfId="0" applyNumberFormat="1" applyFont="1" applyFill="1" applyBorder="1" applyAlignment="1">
      <alignment horizontal="center"/>
    </xf>
    <xf numFmtId="3" fontId="27"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0" fontId="13" fillId="3" borderId="0" xfId="0" applyFont="1" applyFill="1" applyBorder="1" applyAlignment="1">
      <alignment horizontal="center"/>
    </xf>
    <xf numFmtId="0" fontId="13" fillId="2" borderId="0" xfId="0" applyFont="1" applyFill="1" applyBorder="1" applyAlignment="1">
      <alignment horizontal="center"/>
    </xf>
    <xf numFmtId="0" fontId="28" fillId="3" borderId="0" xfId="0" applyFont="1" applyFill="1" applyBorder="1" applyAlignment="1">
      <alignment horizontal="center"/>
    </xf>
    <xf numFmtId="2" fontId="24" fillId="3" borderId="0" xfId="0" applyNumberFormat="1" applyFont="1" applyFill="1" applyBorder="1" applyAlignment="1">
      <alignment horizontal="center"/>
    </xf>
    <xf numFmtId="0" fontId="24" fillId="3" borderId="0" xfId="0" applyFont="1" applyFill="1" applyBorder="1" applyAlignment="1">
      <alignment horizontal="center"/>
    </xf>
    <xf numFmtId="0" fontId="26" fillId="2" borderId="0" xfId="0" applyFont="1" applyFill="1" applyBorder="1" applyAlignment="1">
      <alignment horizontal="center"/>
    </xf>
    <xf numFmtId="2" fontId="24" fillId="2" borderId="0" xfId="0" applyNumberFormat="1" applyFont="1" applyFill="1" applyBorder="1" applyAlignment="1">
      <alignment horizontal="center"/>
    </xf>
    <xf numFmtId="0" fontId="24" fillId="2" borderId="0" xfId="0" applyFont="1" applyFill="1" applyBorder="1" applyAlignment="1">
      <alignment horizontal="center"/>
    </xf>
    <xf numFmtId="1" fontId="24" fillId="3" borderId="0" xfId="0" applyNumberFormat="1" applyFont="1" applyFill="1" applyBorder="1" applyAlignment="1">
      <alignment horizontal="center"/>
    </xf>
    <xf numFmtId="0" fontId="24" fillId="2" borderId="0" xfId="0" applyFont="1" applyFill="1" applyBorder="1"/>
    <xf numFmtId="0" fontId="24" fillId="2" borderId="0" xfId="0" applyFont="1" applyFill="1"/>
    <xf numFmtId="0" fontId="0" fillId="0" borderId="0" xfId="0" applyAlignment="1">
      <alignment wrapText="1"/>
    </xf>
    <xf numFmtId="0" fontId="1" fillId="0" borderId="0" xfId="0" applyFont="1" applyAlignment="1">
      <alignment wrapText="1"/>
    </xf>
    <xf numFmtId="0" fontId="10" fillId="2" borderId="0" xfId="0" applyFont="1" applyFill="1"/>
    <xf numFmtId="0" fontId="0" fillId="0" borderId="0" xfId="0" applyBorder="1"/>
    <xf numFmtId="3" fontId="21" fillId="3" borderId="1" xfId="0" applyNumberFormat="1" applyFont="1" applyFill="1" applyBorder="1" applyAlignment="1">
      <alignment horizontal="center" vertical="center" wrapText="1"/>
    </xf>
    <xf numFmtId="0" fontId="21" fillId="2" borderId="1" xfId="0" applyFont="1" applyFill="1" applyBorder="1" applyAlignment="1">
      <alignment vertical="center" wrapText="1"/>
    </xf>
    <xf numFmtId="3" fontId="21" fillId="2"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2" fontId="11" fillId="0" borderId="0" xfId="0" applyNumberFormat="1" applyFont="1" applyFill="1" applyAlignment="1">
      <alignment horizontal="center"/>
    </xf>
    <xf numFmtId="164" fontId="11" fillId="0" borderId="0" xfId="0" applyNumberFormat="1" applyFont="1" applyFill="1" applyAlignment="1">
      <alignment horizontal="center"/>
    </xf>
    <xf numFmtId="164" fontId="11" fillId="0" borderId="0" xfId="0" applyNumberFormat="1" applyFont="1" applyAlignment="1">
      <alignment horizontal="center" vertical="center"/>
    </xf>
    <xf numFmtId="0" fontId="11" fillId="0" borderId="0" xfId="0" applyFont="1" applyAlignment="1">
      <alignment horizontal="center" vertical="center"/>
    </xf>
    <xf numFmtId="0" fontId="7" fillId="2" borderId="0" xfId="0" applyNumberFormat="1" applyFont="1" applyFill="1" applyBorder="1" applyAlignment="1"/>
    <xf numFmtId="0" fontId="0" fillId="2" borderId="0" xfId="0" applyFill="1" applyAlignment="1">
      <alignment horizontal="center"/>
    </xf>
    <xf numFmtId="0" fontId="23" fillId="0" borderId="0" xfId="0" applyFont="1" applyFill="1" applyAlignment="1">
      <alignment horizontal="center"/>
    </xf>
    <xf numFmtId="0" fontId="14" fillId="0" borderId="0" xfId="0" applyFont="1" applyFill="1"/>
    <xf numFmtId="0" fontId="0" fillId="0" borderId="0" xfId="0" applyFont="1" applyFill="1" applyAlignment="1">
      <alignment horizontal="center"/>
    </xf>
    <xf numFmtId="0" fontId="11" fillId="2" borderId="0" xfId="0" applyFont="1" applyFill="1" applyAlignment="1">
      <alignment horizontal="left" wrapText="1"/>
    </xf>
    <xf numFmtId="164" fontId="4" fillId="2" borderId="0" xfId="0" applyNumberFormat="1" applyFont="1" applyFill="1" applyBorder="1" applyAlignment="1">
      <alignment horizontal="center"/>
    </xf>
    <xf numFmtId="0" fontId="11" fillId="2" borderId="0" xfId="0" applyFont="1" applyFill="1" applyAlignment="1">
      <alignment horizontal="center"/>
    </xf>
    <xf numFmtId="0" fontId="4" fillId="2" borderId="0" xfId="0" applyFont="1" applyFill="1" applyBorder="1" applyAlignment="1">
      <alignment horizontal="center"/>
    </xf>
    <xf numFmtId="0" fontId="1"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4" fillId="0" borderId="0" xfId="0" applyFont="1"/>
    <xf numFmtId="0" fontId="10" fillId="0" borderId="0" xfId="0" applyFont="1"/>
    <xf numFmtId="0" fontId="11" fillId="0" borderId="0" xfId="0" applyFont="1" applyBorder="1" applyAlignment="1">
      <alignment horizontal="center" vertical="center"/>
    </xf>
    <xf numFmtId="0" fontId="13" fillId="0" borderId="0" xfId="0" applyFont="1" applyBorder="1" applyAlignment="1">
      <alignment horizontal="center" vertical="center"/>
    </xf>
    <xf numFmtId="0" fontId="11" fillId="0" borderId="0" xfId="0" applyFont="1" applyFill="1" applyBorder="1" applyAlignment="1">
      <alignment wrapText="1"/>
    </xf>
    <xf numFmtId="0" fontId="11" fillId="0" borderId="0" xfId="0" applyFont="1" applyBorder="1" applyAlignment="1">
      <alignment vertical="center"/>
    </xf>
    <xf numFmtId="164" fontId="11" fillId="0" borderId="0" xfId="0" applyNumberFormat="1" applyFont="1" applyBorder="1" applyAlignment="1">
      <alignment horizontal="center" vertical="center"/>
    </xf>
    <xf numFmtId="165" fontId="11" fillId="0" borderId="0" xfId="0" applyNumberFormat="1" applyFont="1" applyBorder="1" applyAlignment="1">
      <alignment horizontal="center" vertical="center"/>
    </xf>
    <xf numFmtId="2" fontId="11" fillId="0" borderId="0" xfId="0" applyNumberFormat="1" applyFont="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164" fontId="4" fillId="0" borderId="0" xfId="0" applyNumberFormat="1" applyFont="1" applyFill="1" applyBorder="1" applyAlignment="1">
      <alignment horizontal="center" vertical="center"/>
    </xf>
    <xf numFmtId="0" fontId="29" fillId="0" borderId="0" xfId="0" applyFont="1" applyFill="1" applyBorder="1" applyAlignment="1">
      <alignment horizontal="center" vertical="center"/>
    </xf>
    <xf numFmtId="0" fontId="38"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165" fontId="4" fillId="0" borderId="0" xfId="0" applyNumberFormat="1" applyFont="1" applyBorder="1" applyAlignment="1">
      <alignment horizontal="center" vertical="center"/>
    </xf>
    <xf numFmtId="0" fontId="29" fillId="0" borderId="0" xfId="0" applyFont="1" applyBorder="1" applyAlignment="1">
      <alignment horizontal="center" vertical="center"/>
    </xf>
    <xf numFmtId="0" fontId="18" fillId="0" borderId="1" xfId="0" applyFont="1" applyBorder="1" applyAlignment="1">
      <alignment horizontal="center" vertical="center" wrapText="1"/>
    </xf>
    <xf numFmtId="0" fontId="18" fillId="0" borderId="0" xfId="0" applyFont="1" applyFill="1" applyBorder="1" applyAlignment="1">
      <alignment horizontal="center" wrapText="1"/>
    </xf>
    <xf numFmtId="0" fontId="11" fillId="2" borderId="0" xfId="0" applyFont="1" applyFill="1" applyAlignment="1">
      <alignment wrapText="1"/>
    </xf>
    <xf numFmtId="0" fontId="18" fillId="0" borderId="4" xfId="0" applyFont="1" applyBorder="1" applyAlignment="1">
      <alignment horizontal="center" vertical="center" wrapText="1"/>
    </xf>
    <xf numFmtId="0" fontId="11" fillId="0" borderId="8" xfId="0" applyFont="1" applyBorder="1" applyAlignment="1">
      <alignment horizontal="center" vertical="center"/>
    </xf>
    <xf numFmtId="0" fontId="4" fillId="0" borderId="8" xfId="0" applyFont="1" applyFill="1" applyBorder="1" applyAlignment="1">
      <alignment horizontal="center" vertical="center"/>
    </xf>
    <xf numFmtId="0" fontId="4" fillId="0" borderId="8" xfId="0" applyFont="1" applyBorder="1" applyAlignment="1">
      <alignment horizontal="center" vertical="center"/>
    </xf>
    <xf numFmtId="165" fontId="11" fillId="0" borderId="0" xfId="0" applyNumberFormat="1" applyFont="1" applyFill="1" applyAlignment="1">
      <alignment horizontal="center"/>
    </xf>
    <xf numFmtId="11" fontId="11" fillId="0" borderId="6" xfId="0" applyNumberFormat="1" applyFont="1" applyFill="1" applyBorder="1" applyAlignment="1">
      <alignment horizontal="right"/>
    </xf>
    <xf numFmtId="11" fontId="11" fillId="0" borderId="8" xfId="0" applyNumberFormat="1" applyFont="1" applyFill="1" applyBorder="1" applyAlignment="1">
      <alignment horizontal="right"/>
    </xf>
    <xf numFmtId="0" fontId="0" fillId="2" borderId="0" xfId="0" applyFill="1" applyAlignment="1">
      <alignment horizontal="left"/>
    </xf>
    <xf numFmtId="49" fontId="3" fillId="2" borderId="0" xfId="0" applyNumberFormat="1" applyFont="1" applyFill="1" applyBorder="1" applyAlignment="1">
      <alignment horizontal="left"/>
    </xf>
    <xf numFmtId="0" fontId="11" fillId="0" borderId="0" xfId="0" applyFont="1" applyBorder="1" applyAlignment="1">
      <alignment horizontal="left" vertical="center"/>
    </xf>
    <xf numFmtId="0" fontId="4" fillId="0" borderId="0" xfId="0" applyFont="1" applyFill="1" applyBorder="1" applyAlignment="1">
      <alignment horizontal="left" vertical="center"/>
    </xf>
    <xf numFmtId="0" fontId="4" fillId="0" borderId="0" xfId="0" applyFont="1" applyBorder="1" applyAlignment="1">
      <alignment horizontal="left" vertical="center"/>
    </xf>
    <xf numFmtId="0" fontId="11" fillId="0" borderId="0" xfId="0" applyFont="1" applyFill="1" applyBorder="1" applyAlignment="1">
      <alignment horizontal="center" wrapText="1"/>
    </xf>
    <xf numFmtId="164" fontId="11" fillId="0" borderId="0" xfId="0" applyNumberFormat="1" applyFont="1" applyFill="1" applyBorder="1" applyAlignment="1">
      <alignment horizontal="center" wrapText="1"/>
    </xf>
    <xf numFmtId="11" fontId="11" fillId="0" borderId="0" xfId="0" applyNumberFormat="1" applyFont="1" applyAlignment="1">
      <alignment horizontal="center"/>
    </xf>
    <xf numFmtId="2" fontId="11" fillId="0" borderId="8" xfId="0" applyNumberFormat="1" applyFont="1" applyFill="1" applyBorder="1" applyAlignment="1">
      <alignment horizontal="right"/>
    </xf>
    <xf numFmtId="2" fontId="11" fillId="0" borderId="0" xfId="0" applyNumberFormat="1" applyFont="1" applyAlignment="1">
      <alignment horizontal="right"/>
    </xf>
    <xf numFmtId="2" fontId="11" fillId="0" borderId="0" xfId="0" applyNumberFormat="1" applyFont="1" applyBorder="1" applyAlignment="1">
      <alignment horizontal="right"/>
    </xf>
    <xf numFmtId="2" fontId="11" fillId="0" borderId="8" xfId="0" applyNumberFormat="1" applyFont="1" applyBorder="1" applyAlignment="1">
      <alignment horizontal="right"/>
    </xf>
    <xf numFmtId="11" fontId="11" fillId="0" borderId="8" xfId="0" applyNumberFormat="1" applyFont="1" applyBorder="1" applyAlignment="1">
      <alignment horizontal="center"/>
    </xf>
    <xf numFmtId="11" fontId="11" fillId="0" borderId="0" xfId="0" applyNumberFormat="1" applyFont="1" applyFill="1"/>
    <xf numFmtId="2" fontId="11" fillId="0" borderId="0" xfId="0" applyNumberFormat="1" applyFont="1"/>
    <xf numFmtId="11" fontId="11" fillId="0" borderId="6" xfId="0" applyNumberFormat="1" applyFont="1" applyBorder="1" applyAlignment="1">
      <alignment horizontal="center"/>
    </xf>
    <xf numFmtId="11" fontId="11" fillId="0" borderId="8" xfId="0" applyNumberFormat="1" applyFont="1" applyFill="1" applyBorder="1"/>
    <xf numFmtId="11" fontId="11" fillId="0" borderId="8" xfId="0" applyNumberFormat="1" applyFont="1" applyBorder="1"/>
    <xf numFmtId="2" fontId="11" fillId="0" borderId="8" xfId="0" applyNumberFormat="1" applyFont="1" applyBorder="1"/>
    <xf numFmtId="0" fontId="11" fillId="0" borderId="6" xfId="0" applyFont="1" applyBorder="1" applyAlignment="1">
      <alignment horizontal="center"/>
    </xf>
    <xf numFmtId="0" fontId="11" fillId="0" borderId="8" xfId="0" applyFont="1" applyFill="1" applyBorder="1"/>
    <xf numFmtId="0" fontId="11" fillId="0" borderId="8" xfId="0" applyFont="1" applyBorder="1"/>
    <xf numFmtId="0" fontId="11" fillId="0" borderId="8" xfId="0" applyFont="1" applyBorder="1" applyAlignment="1">
      <alignment horizontal="center"/>
    </xf>
    <xf numFmtId="0" fontId="11" fillId="0" borderId="7" xfId="0" applyFont="1" applyBorder="1" applyAlignment="1">
      <alignment horizontal="center"/>
    </xf>
    <xf numFmtId="168" fontId="11" fillId="0" borderId="0" xfId="0" applyNumberFormat="1" applyFont="1" applyFill="1" applyAlignment="1">
      <alignment horizontal="right"/>
    </xf>
    <xf numFmtId="168" fontId="11" fillId="0" borderId="0" xfId="0" applyNumberFormat="1" applyFont="1" applyFill="1"/>
    <xf numFmtId="168" fontId="11" fillId="0" borderId="0" xfId="0" applyNumberFormat="1" applyFont="1"/>
    <xf numFmtId="168" fontId="11" fillId="0" borderId="0" xfId="0" applyNumberFormat="1" applyFont="1" applyBorder="1"/>
    <xf numFmtId="2" fontId="11" fillId="0" borderId="0" xfId="0" applyNumberFormat="1" applyFont="1" applyFill="1"/>
    <xf numFmtId="2" fontId="11" fillId="0" borderId="0" xfId="0" applyNumberFormat="1" applyFont="1" applyFill="1" applyAlignment="1">
      <alignment horizontal="right"/>
    </xf>
    <xf numFmtId="164" fontId="11" fillId="0" borderId="8" xfId="0" applyNumberFormat="1" applyFont="1" applyFill="1" applyBorder="1" applyAlignment="1">
      <alignment horizontal="right"/>
    </xf>
    <xf numFmtId="164" fontId="11" fillId="0" borderId="8" xfId="0" applyNumberFormat="1" applyFont="1" applyBorder="1" applyAlignment="1">
      <alignment horizontal="right"/>
    </xf>
    <xf numFmtId="164" fontId="11" fillId="0" borderId="0" xfId="0" applyNumberFormat="1" applyFont="1" applyFill="1" applyBorder="1" applyAlignment="1">
      <alignment horizontal="center"/>
    </xf>
    <xf numFmtId="0" fontId="11" fillId="0" borderId="5" xfId="0" applyFont="1" applyBorder="1" applyAlignment="1">
      <alignment horizontal="center"/>
    </xf>
    <xf numFmtId="2" fontId="11" fillId="0" borderId="7" xfId="0" applyNumberFormat="1" applyFont="1" applyBorder="1" applyAlignment="1">
      <alignment horizontal="center"/>
    </xf>
    <xf numFmtId="2" fontId="11" fillId="0" borderId="8" xfId="0" applyNumberFormat="1" applyFont="1" applyFill="1" applyBorder="1"/>
    <xf numFmtId="2" fontId="11" fillId="0" borderId="8" xfId="0" applyNumberFormat="1" applyFont="1" applyBorder="1" applyAlignment="1">
      <alignment horizontal="center"/>
    </xf>
    <xf numFmtId="1" fontId="11" fillId="0" borderId="0" xfId="0" applyNumberFormat="1" applyFont="1" applyFill="1"/>
    <xf numFmtId="1" fontId="11" fillId="0" borderId="0" xfId="0" applyNumberFormat="1" applyFont="1"/>
    <xf numFmtId="1" fontId="11" fillId="0" borderId="0" xfId="0" applyNumberFormat="1" applyFont="1" applyBorder="1"/>
    <xf numFmtId="2" fontId="11" fillId="0" borderId="6" xfId="0" applyNumberFormat="1" applyFont="1" applyFill="1" applyBorder="1" applyAlignment="1">
      <alignment horizontal="right"/>
    </xf>
    <xf numFmtId="0" fontId="11" fillId="0" borderId="6" xfId="0" applyFont="1" applyFill="1" applyBorder="1" applyAlignment="1">
      <alignment horizontal="center"/>
    </xf>
    <xf numFmtId="0" fontId="11" fillId="0" borderId="8" xfId="0" applyFont="1" applyFill="1" applyBorder="1" applyAlignment="1">
      <alignment horizontal="center"/>
    </xf>
    <xf numFmtId="0" fontId="0" fillId="0" borderId="0" xfId="0" applyFill="1" applyBorder="1"/>
    <xf numFmtId="0" fontId="18" fillId="2" borderId="1" xfId="0" applyFont="1" applyFill="1" applyBorder="1" applyAlignment="1">
      <alignment horizontal="center" wrapText="1"/>
    </xf>
    <xf numFmtId="164" fontId="4" fillId="2" borderId="0" xfId="0" applyNumberFormat="1" applyFont="1" applyFill="1" applyBorder="1" applyAlignment="1">
      <alignment horizontal="center"/>
    </xf>
    <xf numFmtId="0" fontId="11" fillId="0" borderId="0" xfId="0" applyFont="1" applyBorder="1" applyAlignment="1">
      <alignment horizontal="left" vertical="center"/>
    </xf>
    <xf numFmtId="0" fontId="11" fillId="0" borderId="0" xfId="0" applyFont="1" applyFill="1" applyBorder="1" applyAlignment="1">
      <alignment horizontal="left" wrapText="1"/>
    </xf>
    <xf numFmtId="0" fontId="0" fillId="0" borderId="0" xfId="0" applyAlignment="1">
      <alignment horizontal="left"/>
    </xf>
    <xf numFmtId="0" fontId="11" fillId="2" borderId="0" xfId="0" applyFont="1" applyFill="1" applyAlignment="1">
      <alignment horizontal="center" wrapText="1"/>
    </xf>
    <xf numFmtId="49" fontId="3" fillId="2" borderId="0" xfId="0" applyNumberFormat="1" applyFont="1" applyFill="1" applyBorder="1" applyAlignment="1">
      <alignment horizontal="center"/>
    </xf>
    <xf numFmtId="0" fontId="4" fillId="2" borderId="0" xfId="0" applyFont="1" applyFill="1" applyBorder="1" applyAlignment="1">
      <alignment horizontal="left"/>
    </xf>
    <xf numFmtId="0" fontId="4" fillId="0" borderId="0" xfId="0" applyFont="1" applyBorder="1"/>
    <xf numFmtId="164" fontId="4" fillId="0" borderId="0" xfId="0" applyNumberFormat="1" applyFont="1" applyBorder="1" applyAlignment="1">
      <alignment horizontal="center" vertical="center"/>
    </xf>
    <xf numFmtId="0" fontId="4" fillId="0" borderId="7" xfId="0" applyFont="1" applyBorder="1" applyAlignment="1">
      <alignment horizontal="center"/>
    </xf>
    <xf numFmtId="0" fontId="4" fillId="0" borderId="0" xfId="0" applyFont="1" applyBorder="1" applyAlignment="1">
      <alignment horizontal="center"/>
    </xf>
    <xf numFmtId="2" fontId="4" fillId="0" borderId="8" xfId="0" applyNumberFormat="1" applyFont="1" applyBorder="1" applyAlignment="1">
      <alignment horizontal="right"/>
    </xf>
    <xf numFmtId="11" fontId="4" fillId="0" borderId="8" xfId="0" applyNumberFormat="1" applyFont="1" applyBorder="1"/>
    <xf numFmtId="164" fontId="4" fillId="0" borderId="0" xfId="0" applyNumberFormat="1" applyFont="1" applyBorder="1" applyAlignment="1">
      <alignment horizontal="center"/>
    </xf>
    <xf numFmtId="0" fontId="4" fillId="0" borderId="8" xfId="0" applyFont="1" applyBorder="1"/>
    <xf numFmtId="164" fontId="4" fillId="0" borderId="0" xfId="0" applyNumberFormat="1" applyFont="1" applyFill="1" applyBorder="1" applyAlignment="1">
      <alignment horizontal="center"/>
    </xf>
    <xf numFmtId="168" fontId="4" fillId="0" borderId="0" xfId="0" applyNumberFormat="1" applyFont="1" applyBorder="1"/>
    <xf numFmtId="2" fontId="4" fillId="0" borderId="0" xfId="0" applyNumberFormat="1" applyFont="1" applyBorder="1" applyAlignment="1">
      <alignment horizontal="right"/>
    </xf>
    <xf numFmtId="164" fontId="4" fillId="0" borderId="8" xfId="0" applyNumberFormat="1" applyFont="1" applyBorder="1" applyAlignment="1">
      <alignment horizontal="right"/>
    </xf>
    <xf numFmtId="0" fontId="15" fillId="0" borderId="0" xfId="0" applyFont="1" applyBorder="1"/>
    <xf numFmtId="0" fontId="4" fillId="0" borderId="0" xfId="0" applyFont="1"/>
    <xf numFmtId="2" fontId="4" fillId="0" borderId="0" xfId="0" applyNumberFormat="1" applyFont="1" applyBorder="1"/>
    <xf numFmtId="0" fontId="4" fillId="0" borderId="0" xfId="0" applyFont="1" applyBorder="1" applyAlignment="1"/>
    <xf numFmtId="0" fontId="0" fillId="0" borderId="0" xfId="0" applyAlignment="1"/>
    <xf numFmtId="2" fontId="4" fillId="0" borderId="8" xfId="0" applyNumberFormat="1" applyFont="1" applyBorder="1"/>
    <xf numFmtId="0" fontId="4" fillId="0" borderId="7" xfId="0" applyFont="1" applyFill="1" applyBorder="1" applyAlignment="1">
      <alignment horizontal="center"/>
    </xf>
    <xf numFmtId="165" fontId="4" fillId="0" borderId="0" xfId="0" applyNumberFormat="1" applyFont="1" applyFill="1" applyAlignment="1">
      <alignment horizontal="center"/>
    </xf>
    <xf numFmtId="2" fontId="4" fillId="0" borderId="8" xfId="0" applyNumberFormat="1" applyFont="1" applyFill="1" applyBorder="1" applyAlignment="1">
      <alignment horizontal="right"/>
    </xf>
    <xf numFmtId="0" fontId="4" fillId="0" borderId="0" xfId="0" applyFont="1" applyFill="1" applyAlignment="1">
      <alignment horizontal="center"/>
    </xf>
    <xf numFmtId="0" fontId="4" fillId="0" borderId="0" xfId="0" applyFont="1" applyFill="1" applyAlignment="1"/>
    <xf numFmtId="11" fontId="4" fillId="0" borderId="8" xfId="0" applyNumberFormat="1" applyFont="1" applyFill="1" applyBorder="1" applyAlignment="1">
      <alignment horizontal="right"/>
    </xf>
    <xf numFmtId="164" fontId="4" fillId="0" borderId="0" xfId="0" applyNumberFormat="1" applyFont="1" applyFill="1" applyAlignment="1">
      <alignment horizontal="center"/>
    </xf>
    <xf numFmtId="11" fontId="4" fillId="0" borderId="0" xfId="0" applyNumberFormat="1" applyFont="1" applyFill="1" applyBorder="1" applyAlignment="1">
      <alignment horizontal="center"/>
    </xf>
    <xf numFmtId="168" fontId="4" fillId="0" borderId="0" xfId="0" applyNumberFormat="1" applyFont="1" applyFill="1" applyAlignment="1">
      <alignment horizontal="right"/>
    </xf>
    <xf numFmtId="2" fontId="4" fillId="0" borderId="0" xfId="0" applyNumberFormat="1" applyFont="1" applyFill="1"/>
    <xf numFmtId="2" fontId="4" fillId="0" borderId="0" xfId="0" applyNumberFormat="1" applyFont="1" applyFill="1" applyAlignment="1">
      <alignment horizontal="right"/>
    </xf>
    <xf numFmtId="164" fontId="4" fillId="0" borderId="8" xfId="0" applyNumberFormat="1" applyFont="1" applyFill="1" applyBorder="1" applyAlignment="1">
      <alignment horizontal="right"/>
    </xf>
    <xf numFmtId="0" fontId="4" fillId="2" borderId="0" xfId="0" applyFont="1" applyFill="1"/>
    <xf numFmtId="0" fontId="4" fillId="0" borderId="0" xfId="0" applyFont="1" applyAlignment="1">
      <alignment horizontal="center"/>
    </xf>
    <xf numFmtId="11" fontId="4" fillId="0" borderId="0" xfId="0" applyNumberFormat="1" applyFont="1" applyBorder="1"/>
    <xf numFmtId="164" fontId="4" fillId="0" borderId="0" xfId="0" applyNumberFormat="1" applyFont="1" applyBorder="1"/>
    <xf numFmtId="164" fontId="4" fillId="0" borderId="0" xfId="0" applyNumberFormat="1" applyFont="1" applyBorder="1" applyAlignment="1">
      <alignment horizontal="right"/>
    </xf>
    <xf numFmtId="165" fontId="11" fillId="0" borderId="8" xfId="0" applyNumberFormat="1" applyFont="1" applyBorder="1" applyAlignment="1">
      <alignment horizontal="right"/>
    </xf>
    <xf numFmtId="168" fontId="4" fillId="0" borderId="0" xfId="0" applyNumberFormat="1" applyFont="1"/>
    <xf numFmtId="0" fontId="4" fillId="0" borderId="8" xfId="0" applyFont="1" applyFill="1" applyBorder="1" applyAlignment="1">
      <alignment horizontal="right"/>
    </xf>
    <xf numFmtId="0" fontId="4" fillId="0" borderId="0" xfId="0" applyFont="1" applyFill="1"/>
    <xf numFmtId="2" fontId="4" fillId="0" borderId="0" xfId="0" applyNumberFormat="1" applyFont="1" applyFill="1" applyAlignment="1">
      <alignment horizontal="center"/>
    </xf>
    <xf numFmtId="164" fontId="4" fillId="0" borderId="8" xfId="0" applyNumberFormat="1" applyFont="1" applyFill="1" applyBorder="1" applyAlignment="1">
      <alignment horizontal="center"/>
    </xf>
    <xf numFmtId="0" fontId="2" fillId="2" borderId="0" xfId="0" applyFont="1" applyFill="1"/>
    <xf numFmtId="0" fontId="4" fillId="2" borderId="0" xfId="0" applyFont="1" applyFill="1" applyAlignment="1">
      <alignment wrapText="1"/>
    </xf>
    <xf numFmtId="0" fontId="15" fillId="0" borderId="0" xfId="0" applyFont="1" applyFill="1"/>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11" fontId="4" fillId="0" borderId="6" xfId="0" applyNumberFormat="1" applyFont="1" applyFill="1" applyBorder="1" applyAlignment="1">
      <alignment horizontal="right"/>
    </xf>
    <xf numFmtId="2" fontId="4" fillId="0" borderId="6" xfId="0" applyNumberFormat="1" applyFont="1" applyFill="1" applyBorder="1" applyAlignment="1">
      <alignment horizontal="center"/>
    </xf>
    <xf numFmtId="164" fontId="4" fillId="0" borderId="7" xfId="0" applyNumberFormat="1" applyFont="1" applyFill="1" applyBorder="1" applyAlignment="1">
      <alignment horizontal="center"/>
    </xf>
    <xf numFmtId="168" fontId="4" fillId="0" borderId="0" xfId="0" applyNumberFormat="1" applyFont="1" applyFill="1"/>
    <xf numFmtId="2" fontId="4" fillId="0" borderId="8" xfId="0" applyNumberFormat="1" applyFont="1" applyFill="1" applyBorder="1" applyAlignment="1">
      <alignment horizontal="center"/>
    </xf>
    <xf numFmtId="2" fontId="4" fillId="0" borderId="8" xfId="0" applyNumberFormat="1" applyFont="1" applyFill="1" applyBorder="1"/>
    <xf numFmtId="0" fontId="4" fillId="0" borderId="0" xfId="0" applyFont="1" applyFill="1" applyBorder="1" applyAlignment="1">
      <alignment wrapText="1"/>
    </xf>
    <xf numFmtId="164" fontId="4" fillId="0" borderId="7" xfId="0" applyNumberFormat="1" applyFont="1" applyBorder="1" applyAlignment="1">
      <alignment horizontal="center"/>
    </xf>
    <xf numFmtId="164" fontId="4" fillId="0" borderId="0" xfId="0" applyNumberFormat="1" applyFont="1" applyAlignment="1">
      <alignment horizontal="center"/>
    </xf>
    <xf numFmtId="2" fontId="4" fillId="0" borderId="0" xfId="0" applyNumberFormat="1" applyFont="1"/>
    <xf numFmtId="2" fontId="4" fillId="0" borderId="0" xfId="0" applyNumberFormat="1" applyFont="1" applyAlignment="1">
      <alignment horizontal="center"/>
    </xf>
    <xf numFmtId="2" fontId="4" fillId="0" borderId="8" xfId="0" applyNumberFormat="1" applyFont="1" applyBorder="1" applyAlignment="1">
      <alignment horizontal="center"/>
    </xf>
    <xf numFmtId="2" fontId="4" fillId="0" borderId="0" xfId="0" applyNumberFormat="1" applyFont="1" applyBorder="1" applyAlignment="1">
      <alignment horizontal="center" vertical="center"/>
    </xf>
    <xf numFmtId="0" fontId="39" fillId="0" borderId="0" xfId="0" applyFont="1" applyBorder="1" applyAlignment="1">
      <alignment horizontal="center" vertical="center"/>
    </xf>
    <xf numFmtId="2" fontId="4" fillId="0" borderId="0" xfId="0" applyNumberFormat="1" applyFont="1" applyBorder="1" applyAlignment="1">
      <alignment horizontal="center"/>
    </xf>
    <xf numFmtId="0" fontId="4" fillId="0" borderId="0" xfId="0" applyFont="1" applyAlignment="1">
      <alignment horizontal="center" vertical="center"/>
    </xf>
    <xf numFmtId="164" fontId="4" fillId="0" borderId="8" xfId="0" applyNumberFormat="1" applyFont="1" applyBorder="1" applyAlignment="1">
      <alignment horizontal="center"/>
    </xf>
    <xf numFmtId="11" fontId="4" fillId="0" borderId="8" xfId="0" applyNumberFormat="1" applyFont="1" applyFill="1" applyBorder="1"/>
    <xf numFmtId="0" fontId="3" fillId="0" borderId="0" xfId="0" applyFont="1" applyFill="1" applyBorder="1" applyAlignment="1">
      <alignment horizontal="center" wrapText="1"/>
    </xf>
    <xf numFmtId="164" fontId="4" fillId="0" borderId="0" xfId="0" applyNumberFormat="1" applyFont="1" applyFill="1" applyBorder="1" applyAlignment="1">
      <alignment horizontal="center" wrapText="1"/>
    </xf>
    <xf numFmtId="0" fontId="1" fillId="2" borderId="0" xfId="0" applyFont="1" applyFill="1" applyAlignment="1">
      <alignment horizontal="center"/>
    </xf>
    <xf numFmtId="0" fontId="0" fillId="2" borderId="0" xfId="0" applyFont="1" applyFill="1" applyAlignment="1">
      <alignment horizontal="center"/>
    </xf>
    <xf numFmtId="0" fontId="18" fillId="2" borderId="0" xfId="0" applyFont="1" applyFill="1" applyAlignment="1">
      <alignment horizontal="center"/>
    </xf>
    <xf numFmtId="0" fontId="18" fillId="2" borderId="1" xfId="0" applyFont="1" applyFill="1" applyBorder="1" applyAlignment="1">
      <alignment wrapText="1"/>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 fillId="0" borderId="0" xfId="0" applyFont="1" applyFill="1" applyBorder="1" applyAlignment="1">
      <alignment horizontal="left" wrapText="1"/>
    </xf>
    <xf numFmtId="0" fontId="11" fillId="0" borderId="1" xfId="0" applyFont="1" applyBorder="1"/>
    <xf numFmtId="0" fontId="11" fillId="0" borderId="9" xfId="0" applyFont="1" applyBorder="1" applyAlignment="1">
      <alignment horizontal="center"/>
    </xf>
    <xf numFmtId="0" fontId="11" fillId="0" borderId="1" xfId="0" applyFont="1" applyBorder="1" applyAlignment="1">
      <alignment horizontal="center"/>
    </xf>
    <xf numFmtId="2" fontId="11" fillId="0" borderId="4" xfId="0" applyNumberFormat="1" applyFont="1" applyBorder="1"/>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2" fontId="11" fillId="0" borderId="1" xfId="0" applyNumberFormat="1" applyFont="1" applyBorder="1"/>
    <xf numFmtId="0" fontId="11" fillId="0" borderId="4" xfId="0" applyFont="1" applyBorder="1" applyAlignment="1">
      <alignment horizontal="center"/>
    </xf>
    <xf numFmtId="0" fontId="11" fillId="0" borderId="1" xfId="0" applyFont="1" applyBorder="1" applyAlignment="1">
      <alignment horizontal="left" vertical="center"/>
    </xf>
    <xf numFmtId="3" fontId="15" fillId="2" borderId="0" xfId="0" applyNumberFormat="1" applyFont="1" applyFill="1"/>
    <xf numFmtId="0" fontId="21" fillId="0" borderId="0" xfId="0" applyFont="1" applyFill="1" applyAlignment="1">
      <alignment wrapText="1"/>
    </xf>
    <xf numFmtId="0" fontId="21" fillId="0" borderId="0" xfId="0" applyFont="1" applyFill="1" applyAlignment="1">
      <alignment horizontal="center"/>
    </xf>
    <xf numFmtId="165" fontId="21" fillId="0" borderId="0" xfId="0" applyNumberFormat="1" applyFont="1" applyFill="1" applyAlignment="1">
      <alignment horizontal="center"/>
    </xf>
    <xf numFmtId="11" fontId="21" fillId="0" borderId="0" xfId="0" applyNumberFormat="1" applyFont="1" applyFill="1" applyAlignment="1">
      <alignment horizontal="center"/>
    </xf>
    <xf numFmtId="0" fontId="21" fillId="0" borderId="1" xfId="0" applyFont="1" applyFill="1" applyBorder="1" applyAlignment="1">
      <alignment wrapText="1"/>
    </xf>
    <xf numFmtId="0" fontId="21" fillId="0" borderId="1" xfId="0" applyFont="1" applyFill="1" applyBorder="1" applyAlignment="1">
      <alignment horizontal="center"/>
    </xf>
    <xf numFmtId="165" fontId="21" fillId="0" borderId="1" xfId="0" applyNumberFormat="1" applyFont="1" applyFill="1" applyBorder="1" applyAlignment="1">
      <alignment horizontal="center"/>
    </xf>
    <xf numFmtId="3" fontId="15" fillId="2" borderId="1" xfId="0" applyNumberFormat="1" applyFont="1" applyFill="1" applyBorder="1"/>
    <xf numFmtId="0" fontId="0" fillId="2" borderId="1" xfId="0" applyFont="1" applyFill="1" applyBorder="1"/>
    <xf numFmtId="0" fontId="42" fillId="0" borderId="3" xfId="0" applyFont="1" applyFill="1" applyBorder="1" applyAlignment="1">
      <alignment horizontal="center"/>
    </xf>
    <xf numFmtId="0" fontId="21" fillId="0" borderId="0" xfId="0" applyFont="1" applyFill="1" applyBorder="1"/>
    <xf numFmtId="0" fontId="21" fillId="0" borderId="0" xfId="0" applyFont="1" applyFill="1" applyBorder="1" applyAlignment="1">
      <alignment vertical="center" wrapText="1"/>
    </xf>
    <xf numFmtId="3" fontId="21" fillId="0" borderId="0" xfId="0" applyNumberFormat="1" applyFont="1" applyFill="1" applyBorder="1" applyAlignment="1">
      <alignment horizontal="center" vertical="center" wrapText="1"/>
    </xf>
    <xf numFmtId="3" fontId="15" fillId="0" borderId="0" xfId="0" applyNumberFormat="1" applyFont="1" applyFill="1"/>
    <xf numFmtId="0" fontId="0" fillId="0" borderId="1" xfId="0" applyBorder="1"/>
    <xf numFmtId="0" fontId="21" fillId="0" borderId="0" xfId="0" applyFont="1" applyFill="1" applyAlignment="1">
      <alignment horizontal="center" wrapText="1"/>
    </xf>
    <xf numFmtId="11" fontId="21" fillId="0" borderId="0" xfId="0" applyNumberFormat="1" applyFont="1" applyFill="1" applyAlignment="1">
      <alignment horizontal="center" wrapText="1"/>
    </xf>
    <xf numFmtId="2" fontId="21" fillId="0" borderId="0" xfId="0" applyNumberFormat="1" applyFont="1" applyFill="1" applyAlignment="1">
      <alignment horizontal="center"/>
    </xf>
    <xf numFmtId="2" fontId="21" fillId="0" borderId="1" xfId="0" applyNumberFormat="1" applyFont="1" applyFill="1" applyBorder="1" applyAlignment="1">
      <alignment horizontal="center"/>
    </xf>
    <xf numFmtId="0" fontId="10" fillId="0" borderId="1" xfId="0" applyFont="1" applyBorder="1" applyAlignment="1">
      <alignment vertical="center"/>
    </xf>
    <xf numFmtId="0" fontId="0" fillId="0" borderId="0" xfId="0" applyAlignment="1">
      <alignment vertical="center" wrapText="1"/>
    </xf>
    <xf numFmtId="0" fontId="0" fillId="0" borderId="1" xfId="0" applyBorder="1" applyAlignment="1">
      <alignment horizontal="left" vertical="center" wrapText="1"/>
    </xf>
    <xf numFmtId="164" fontId="4" fillId="2" borderId="0" xfId="0" applyNumberFormat="1" applyFont="1" applyFill="1" applyBorder="1" applyAlignment="1">
      <alignment horizontal="center"/>
    </xf>
    <xf numFmtId="0" fontId="11" fillId="0" borderId="0" xfId="0" applyFont="1" applyBorder="1" applyAlignment="1">
      <alignment horizontal="left" vertical="center"/>
    </xf>
    <xf numFmtId="0" fontId="4" fillId="0" borderId="0" xfId="0" applyFont="1" applyBorder="1" applyAlignment="1">
      <alignment horizontal="left" vertical="center"/>
    </xf>
    <xf numFmtId="0" fontId="4" fillId="0" borderId="1" xfId="0" applyFont="1" applyBorder="1"/>
    <xf numFmtId="0" fontId="4" fillId="0" borderId="1" xfId="0" applyFont="1" applyBorder="1" applyAlignment="1">
      <alignment horizontal="center" vertical="center"/>
    </xf>
    <xf numFmtId="0" fontId="4" fillId="0" borderId="1" xfId="0" applyFont="1" applyBorder="1" applyAlignment="1">
      <alignment horizontal="left" vertical="center"/>
    </xf>
    <xf numFmtId="164" fontId="4" fillId="0" borderId="1" xfId="0" applyNumberFormat="1" applyFont="1" applyBorder="1" applyAlignment="1">
      <alignment horizontal="center" vertical="center"/>
    </xf>
    <xf numFmtId="0" fontId="29" fillId="0" borderId="1" xfId="0" applyFont="1" applyBorder="1" applyAlignment="1">
      <alignment horizontal="center" vertical="center"/>
    </xf>
    <xf numFmtId="0" fontId="4" fillId="0" borderId="1" xfId="0" applyFont="1" applyBorder="1" applyAlignment="1">
      <alignment horizontal="center"/>
    </xf>
    <xf numFmtId="164" fontId="4" fillId="0" borderId="1" xfId="0" applyNumberFormat="1" applyFont="1" applyBorder="1" applyAlignment="1">
      <alignment horizontal="center"/>
    </xf>
    <xf numFmtId="168" fontId="4" fillId="0" borderId="1" xfId="0" applyNumberFormat="1" applyFont="1" applyBorder="1"/>
    <xf numFmtId="0" fontId="4" fillId="0" borderId="1" xfId="0" applyFont="1" applyBorder="1" applyAlignment="1">
      <alignment vertical="center"/>
    </xf>
    <xf numFmtId="0" fontId="4" fillId="0" borderId="4" xfId="0" applyFont="1" applyBorder="1" applyAlignment="1">
      <alignment horizontal="center" vertical="center"/>
    </xf>
    <xf numFmtId="0" fontId="0" fillId="0" borderId="0" xfId="0" applyAlignment="1">
      <alignment horizontal="left" vertical="center" wrapText="1"/>
    </xf>
    <xf numFmtId="11" fontId="4" fillId="0" borderId="8" xfId="0" applyNumberFormat="1" applyFont="1" applyBorder="1" applyAlignment="1">
      <alignment horizontal="right"/>
    </xf>
    <xf numFmtId="2" fontId="4" fillId="0" borderId="4" xfId="0" applyNumberFormat="1" applyFont="1" applyBorder="1" applyAlignment="1">
      <alignment horizontal="right"/>
    </xf>
    <xf numFmtId="11" fontId="4" fillId="0" borderId="4" xfId="0" applyNumberFormat="1" applyFont="1" applyBorder="1"/>
    <xf numFmtId="165" fontId="4" fillId="0" borderId="8" xfId="0" applyNumberFormat="1" applyFont="1" applyBorder="1"/>
    <xf numFmtId="0" fontId="4" fillId="0" borderId="4" xfId="0" applyFont="1" applyBorder="1"/>
    <xf numFmtId="164" fontId="4" fillId="0" borderId="9" xfId="0" applyNumberFormat="1" applyFont="1" applyFill="1" applyBorder="1" applyAlignment="1">
      <alignment horizontal="center"/>
    </xf>
    <xf numFmtId="1" fontId="4" fillId="0" borderId="0" xfId="0" applyNumberFormat="1" applyFont="1" applyBorder="1"/>
    <xf numFmtId="1" fontId="4" fillId="0" borderId="1" xfId="0" applyNumberFormat="1" applyFont="1" applyBorder="1"/>
    <xf numFmtId="11" fontId="4" fillId="0" borderId="1" xfId="0" applyNumberFormat="1" applyFont="1" applyBorder="1" applyAlignment="1">
      <alignment horizontal="right"/>
    </xf>
    <xf numFmtId="164" fontId="4" fillId="0" borderId="4" xfId="0" applyNumberFormat="1" applyFont="1" applyBorder="1" applyAlignment="1">
      <alignment horizontal="right"/>
    </xf>
    <xf numFmtId="165" fontId="4" fillId="0" borderId="4" xfId="0" applyNumberFormat="1" applyFont="1" applyBorder="1"/>
    <xf numFmtId="2" fontId="4" fillId="0" borderId="4" xfId="0" applyNumberFormat="1" applyFont="1" applyBorder="1"/>
    <xf numFmtId="2" fontId="11" fillId="0" borderId="0" xfId="0" applyNumberFormat="1" applyFont="1" applyBorder="1"/>
    <xf numFmtId="1" fontId="11" fillId="0" borderId="1" xfId="0" applyNumberFormat="1" applyFont="1" applyBorder="1"/>
    <xf numFmtId="2" fontId="11" fillId="0" borderId="1" xfId="0" applyNumberFormat="1" applyFont="1" applyBorder="1" applyAlignment="1">
      <alignment horizontal="right"/>
    </xf>
    <xf numFmtId="0" fontId="11" fillId="0" borderId="4" xfId="0" applyFont="1" applyBorder="1"/>
    <xf numFmtId="164" fontId="11" fillId="0" borderId="4" xfId="0" applyNumberFormat="1" applyFont="1" applyBorder="1" applyAlignment="1">
      <alignment horizontal="right"/>
    </xf>
    <xf numFmtId="164" fontId="11" fillId="0" borderId="9" xfId="0" applyNumberFormat="1" applyFont="1" applyFill="1" applyBorder="1" applyAlignment="1">
      <alignment horizontal="center"/>
    </xf>
    <xf numFmtId="2" fontId="11" fillId="0" borderId="4" xfId="0" applyNumberFormat="1" applyFont="1" applyBorder="1" applyAlignment="1">
      <alignment horizontal="right"/>
    </xf>
    <xf numFmtId="2" fontId="11" fillId="0" borderId="6" xfId="0" applyNumberFormat="1" applyFont="1" applyBorder="1" applyAlignment="1">
      <alignment horizontal="center"/>
    </xf>
    <xf numFmtId="0" fontId="4" fillId="0" borderId="9" xfId="0" applyFont="1" applyBorder="1" applyAlignment="1">
      <alignment horizontal="center"/>
    </xf>
    <xf numFmtId="165" fontId="11" fillId="0" borderId="0" xfId="0" applyNumberFormat="1" applyFont="1" applyBorder="1"/>
    <xf numFmtId="165" fontId="11" fillId="0" borderId="1" xfId="0" applyNumberFormat="1" applyFont="1" applyBorder="1"/>
    <xf numFmtId="11" fontId="11" fillId="0" borderId="0" xfId="0" applyNumberFormat="1" applyFont="1" applyBorder="1"/>
    <xf numFmtId="0" fontId="18" fillId="0" borderId="9" xfId="0" applyFont="1" applyFill="1" applyBorder="1" applyAlignment="1">
      <alignment wrapText="1"/>
    </xf>
    <xf numFmtId="164" fontId="4" fillId="0" borderId="9" xfId="0" applyNumberFormat="1" applyFont="1" applyBorder="1" applyAlignment="1">
      <alignment horizontal="center"/>
    </xf>
    <xf numFmtId="0" fontId="4" fillId="0" borderId="8" xfId="0" applyFont="1" applyBorder="1" applyAlignment="1">
      <alignment horizontal="center"/>
    </xf>
    <xf numFmtId="2" fontId="4" fillId="0" borderId="4" xfId="0" applyNumberFormat="1" applyFont="1" applyBorder="1" applyAlignment="1">
      <alignment horizontal="center"/>
    </xf>
    <xf numFmtId="0" fontId="11" fillId="0" borderId="0" xfId="0" applyFont="1" applyFill="1" applyBorder="1" applyAlignment="1">
      <alignment horizontal="center"/>
    </xf>
    <xf numFmtId="165" fontId="11" fillId="0" borderId="0" xfId="0" applyNumberFormat="1" applyFont="1" applyFill="1" applyBorder="1" applyAlignment="1">
      <alignment horizontal="center"/>
    </xf>
    <xf numFmtId="2" fontId="11" fillId="0" borderId="0" xfId="0" applyNumberFormat="1" applyFont="1" applyFill="1" applyBorder="1" applyAlignment="1">
      <alignment horizontal="right"/>
    </xf>
    <xf numFmtId="0" fontId="11" fillId="0" borderId="0" xfId="0" applyFont="1" applyFill="1" applyBorder="1"/>
    <xf numFmtId="2" fontId="11" fillId="0" borderId="0" xfId="0" applyNumberFormat="1" applyFont="1" applyFill="1" applyBorder="1" applyAlignment="1">
      <alignment horizontal="center"/>
    </xf>
    <xf numFmtId="0" fontId="11" fillId="0" borderId="7" xfId="0" applyFont="1" applyBorder="1" applyAlignment="1">
      <alignment horizontal="left" vertical="center"/>
    </xf>
    <xf numFmtId="165" fontId="11" fillId="0" borderId="0" xfId="0" applyNumberFormat="1" applyFont="1" applyAlignment="1">
      <alignment horizontal="center"/>
    </xf>
    <xf numFmtId="11" fontId="11" fillId="0" borderId="0" xfId="0" applyNumberFormat="1" applyFont="1"/>
    <xf numFmtId="0" fontId="11" fillId="0" borderId="6" xfId="0" applyFont="1" applyBorder="1"/>
    <xf numFmtId="164" fontId="11" fillId="0" borderId="6" xfId="0" applyNumberFormat="1" applyFont="1" applyBorder="1"/>
    <xf numFmtId="164" fontId="11" fillId="0" borderId="8" xfId="0" applyNumberFormat="1" applyFont="1" applyBorder="1"/>
    <xf numFmtId="164" fontId="11" fillId="0" borderId="4" xfId="0" applyNumberFormat="1" applyFont="1" applyBorder="1"/>
    <xf numFmtId="164" fontId="11" fillId="0" borderId="9" xfId="0" applyNumberFormat="1" applyFont="1" applyBorder="1" applyAlignment="1">
      <alignment horizontal="center"/>
    </xf>
    <xf numFmtId="0" fontId="4" fillId="0" borderId="0" xfId="0" applyFont="1" applyAlignment="1">
      <alignment vertical="center"/>
    </xf>
    <xf numFmtId="0" fontId="11" fillId="0" borderId="9" xfId="0" applyFont="1" applyFill="1" applyBorder="1" applyAlignment="1">
      <alignment horizontal="center" wrapText="1"/>
    </xf>
    <xf numFmtId="0" fontId="26" fillId="2" borderId="1" xfId="0" applyFont="1" applyFill="1" applyBorder="1" applyAlignment="1">
      <alignment horizontal="center" wrapText="1"/>
    </xf>
    <xf numFmtId="0" fontId="18" fillId="2" borderId="9" xfId="0" applyFont="1" applyFill="1" applyBorder="1" applyAlignment="1">
      <alignment horizontal="center" wrapText="1"/>
    </xf>
    <xf numFmtId="0" fontId="26" fillId="2" borderId="4" xfId="0" applyFont="1" applyFill="1" applyBorder="1" applyAlignment="1">
      <alignment horizontal="center" wrapText="1"/>
    </xf>
    <xf numFmtId="0" fontId="1" fillId="2" borderId="0" xfId="0" applyFont="1" applyFill="1" applyBorder="1"/>
    <xf numFmtId="0" fontId="1" fillId="2" borderId="0" xfId="0" applyFont="1" applyFill="1" applyBorder="1" applyAlignment="1">
      <alignment horizontal="right"/>
    </xf>
    <xf numFmtId="0" fontId="0" fillId="0" borderId="0" xfId="0" applyFill="1" applyAlignment="1">
      <alignment horizontal="right"/>
    </xf>
    <xf numFmtId="0" fontId="0" fillId="2" borderId="0" xfId="0" applyFill="1" applyAlignment="1">
      <alignment horizontal="right"/>
    </xf>
    <xf numFmtId="0" fontId="13" fillId="0" borderId="0" xfId="0" applyFont="1"/>
    <xf numFmtId="0" fontId="46" fillId="0" borderId="1" xfId="0" applyFont="1" applyFill="1" applyBorder="1" applyAlignment="1">
      <alignment wrapText="1"/>
    </xf>
    <xf numFmtId="0" fontId="1" fillId="0" borderId="0" xfId="0" applyFont="1" applyFill="1" applyBorder="1" applyAlignment="1">
      <alignment horizontal="center" vertical="center" wrapText="1"/>
    </xf>
    <xf numFmtId="0" fontId="1" fillId="0" borderId="1" xfId="0" applyFont="1" applyBorder="1" applyAlignment="1">
      <alignment wrapText="1"/>
    </xf>
    <xf numFmtId="0" fontId="29" fillId="2" borderId="0" xfId="0" applyFont="1" applyFill="1" applyAlignment="1">
      <alignment horizontal="left" vertical="center"/>
    </xf>
    <xf numFmtId="165" fontId="11" fillId="0" borderId="8" xfId="0" applyNumberFormat="1" applyFont="1" applyBorder="1" applyAlignment="1">
      <alignment horizontal="center"/>
    </xf>
    <xf numFmtId="165" fontId="4" fillId="0" borderId="0" xfId="0" applyNumberFormat="1" applyFont="1"/>
    <xf numFmtId="164" fontId="4" fillId="2" borderId="0" xfId="0" applyNumberFormat="1" applyFont="1" applyFill="1" applyBorder="1" applyAlignment="1">
      <alignment horizontal="center"/>
    </xf>
    <xf numFmtId="0" fontId="4" fillId="0" borderId="0" xfId="0" applyFont="1" applyBorder="1" applyAlignment="1">
      <alignment horizontal="left" vertical="center"/>
    </xf>
    <xf numFmtId="0" fontId="4" fillId="0" borderId="0" xfId="0" applyFont="1" applyAlignment="1">
      <alignment horizontal="left" vertical="center"/>
    </xf>
    <xf numFmtId="165" fontId="11" fillId="0" borderId="0" xfId="0" applyNumberFormat="1" applyFont="1"/>
    <xf numFmtId="165" fontId="11" fillId="0" borderId="0" xfId="0" applyNumberFormat="1" applyFont="1" applyFill="1"/>
    <xf numFmtId="165" fontId="4" fillId="0" borderId="8" xfId="0" applyNumberFormat="1" applyFont="1" applyFill="1" applyBorder="1" applyAlignment="1">
      <alignment horizontal="center"/>
    </xf>
    <xf numFmtId="165" fontId="11" fillId="0" borderId="8" xfId="0" applyNumberFormat="1" applyFont="1" applyFill="1" applyBorder="1" applyAlignment="1">
      <alignment horizontal="center"/>
    </xf>
    <xf numFmtId="165" fontId="11" fillId="0" borderId="4" xfId="0" applyNumberFormat="1" applyFont="1" applyBorder="1" applyAlignment="1">
      <alignment horizontal="center"/>
    </xf>
    <xf numFmtId="11" fontId="4" fillId="0" borderId="8" xfId="0" applyNumberFormat="1" applyFont="1" applyFill="1" applyBorder="1" applyAlignment="1">
      <alignment horizontal="center"/>
    </xf>
    <xf numFmtId="165" fontId="4" fillId="0" borderId="8" xfId="0" applyNumberFormat="1" applyFont="1" applyBorder="1" applyAlignment="1">
      <alignment horizontal="center"/>
    </xf>
    <xf numFmtId="11" fontId="4" fillId="0" borderId="8" xfId="0" applyNumberFormat="1" applyFont="1" applyBorder="1" applyAlignment="1">
      <alignment horizontal="center"/>
    </xf>
    <xf numFmtId="165" fontId="4" fillId="0" borderId="4" xfId="0" applyNumberFormat="1" applyFont="1" applyBorder="1" applyAlignment="1">
      <alignment horizontal="center"/>
    </xf>
    <xf numFmtId="165" fontId="4" fillId="0" borderId="0" xfId="0" applyNumberFormat="1" applyFont="1" applyFill="1"/>
    <xf numFmtId="165" fontId="4" fillId="0" borderId="0" xfId="0" applyNumberFormat="1" applyFont="1" applyBorder="1"/>
    <xf numFmtId="165" fontId="4" fillId="0" borderId="1" xfId="0" applyNumberFormat="1" applyFont="1" applyBorder="1"/>
    <xf numFmtId="0" fontId="14" fillId="0" borderId="0" xfId="0" applyFont="1"/>
    <xf numFmtId="0" fontId="14" fillId="0" borderId="0" xfId="0" applyFont="1" applyBorder="1"/>
    <xf numFmtId="0" fontId="3" fillId="0" borderId="1" xfId="0" applyFont="1" applyFill="1" applyBorder="1" applyAlignment="1">
      <alignment wrapText="1"/>
    </xf>
    <xf numFmtId="0" fontId="3" fillId="0" borderId="1" xfId="0" applyFont="1" applyBorder="1" applyAlignment="1">
      <alignment horizontal="left" vertical="center" wrapText="1"/>
    </xf>
    <xf numFmtId="0" fontId="3" fillId="0" borderId="0" xfId="0" applyFont="1" applyFill="1" applyBorder="1" applyAlignment="1">
      <alignment wrapText="1"/>
    </xf>
    <xf numFmtId="0" fontId="4" fillId="0" borderId="0" xfId="0" applyFont="1" applyAlignment="1"/>
    <xf numFmtId="0" fontId="4" fillId="0" borderId="2"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8" xfId="0" applyFont="1" applyFill="1" applyBorder="1"/>
    <xf numFmtId="2" fontId="4" fillId="0" borderId="0" xfId="0" applyNumberFormat="1" applyFont="1" applyAlignment="1">
      <alignment horizontal="right"/>
    </xf>
    <xf numFmtId="164" fontId="4" fillId="0" borderId="0" xfId="0" applyNumberFormat="1" applyFont="1"/>
    <xf numFmtId="0" fontId="4" fillId="0" borderId="8" xfId="0" applyNumberFormat="1" applyFont="1" applyBorder="1" applyAlignment="1">
      <alignment horizontal="right"/>
    </xf>
    <xf numFmtId="2" fontId="4" fillId="0" borderId="7" xfId="0" applyNumberFormat="1" applyFont="1" applyBorder="1" applyAlignment="1">
      <alignment horizontal="center"/>
    </xf>
    <xf numFmtId="0" fontId="4" fillId="0" borderId="8" xfId="0" applyFont="1" applyBorder="1" applyAlignment="1">
      <alignment horizontal="right"/>
    </xf>
    <xf numFmtId="0" fontId="4" fillId="2" borderId="0" xfId="0" applyFont="1" applyFill="1" applyBorder="1"/>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164" fontId="4" fillId="2" borderId="0" xfId="0" applyNumberFormat="1" applyFont="1" applyFill="1" applyBorder="1" applyAlignment="1">
      <alignment horizontal="center" vertical="center"/>
    </xf>
    <xf numFmtId="0" fontId="29" fillId="2" borderId="0" xfId="0" applyFont="1" applyFill="1" applyBorder="1" applyAlignment="1">
      <alignment horizontal="center" vertical="center"/>
    </xf>
    <xf numFmtId="0" fontId="15" fillId="0" borderId="0" xfId="0" applyFont="1" applyAlignment="1"/>
    <xf numFmtId="0" fontId="29" fillId="2" borderId="2" xfId="0" applyFont="1" applyFill="1" applyBorder="1" applyAlignment="1">
      <alignment horizontal="left" vertical="center"/>
    </xf>
    <xf numFmtId="0" fontId="29" fillId="2" borderId="1" xfId="0" applyFont="1" applyFill="1" applyBorder="1" applyAlignment="1">
      <alignment horizontal="left" vertical="center"/>
    </xf>
    <xf numFmtId="0" fontId="34" fillId="0" borderId="0" xfId="0" applyFont="1" applyAlignment="1">
      <alignment horizontal="left"/>
    </xf>
    <xf numFmtId="0" fontId="11" fillId="0" borderId="6" xfId="0" applyFont="1" applyFill="1" applyBorder="1" applyAlignment="1">
      <alignment horizontal="right"/>
    </xf>
    <xf numFmtId="165" fontId="4" fillId="0" borderId="8" xfId="0" applyNumberFormat="1" applyFont="1" applyBorder="1" applyAlignment="1">
      <alignment horizontal="right"/>
    </xf>
    <xf numFmtId="165" fontId="4" fillId="0" borderId="8" xfId="0" applyNumberFormat="1" applyFont="1" applyFill="1" applyBorder="1" applyAlignment="1">
      <alignment horizontal="right"/>
    </xf>
    <xf numFmtId="165" fontId="4" fillId="0" borderId="5" xfId="0" applyNumberFormat="1" applyFont="1" applyFill="1" applyBorder="1" applyAlignment="1">
      <alignment horizontal="center"/>
    </xf>
    <xf numFmtId="168" fontId="4" fillId="0" borderId="6" xfId="0" applyNumberFormat="1" applyFont="1" applyFill="1" applyBorder="1" applyAlignment="1">
      <alignment horizontal="right"/>
    </xf>
    <xf numFmtId="0" fontId="4" fillId="0" borderId="2" xfId="0" applyFont="1" applyBorder="1" applyAlignment="1"/>
    <xf numFmtId="165" fontId="4" fillId="0" borderId="6" xfId="0" applyNumberFormat="1" applyFont="1" applyBorder="1" applyAlignment="1">
      <alignment horizontal="right"/>
    </xf>
    <xf numFmtId="170" fontId="4" fillId="0" borderId="8" xfId="0" applyNumberFormat="1" applyFont="1" applyBorder="1"/>
    <xf numFmtId="2" fontId="11" fillId="0" borderId="6" xfId="0" applyNumberFormat="1" applyFont="1" applyBorder="1" applyAlignment="1">
      <alignment horizontal="right"/>
    </xf>
    <xf numFmtId="2" fontId="4" fillId="0" borderId="7" xfId="0" applyNumberFormat="1" applyFont="1" applyFill="1" applyBorder="1" applyAlignment="1">
      <alignment horizontal="center"/>
    </xf>
    <xf numFmtId="165" fontId="4" fillId="0" borderId="8" xfId="0" applyNumberFormat="1" applyFont="1" applyFill="1" applyBorder="1"/>
    <xf numFmtId="168" fontId="4" fillId="0" borderId="1" xfId="0" applyNumberFormat="1" applyFont="1" applyBorder="1" applyAlignment="1">
      <alignment horizontal="center"/>
    </xf>
    <xf numFmtId="168" fontId="11" fillId="0" borderId="8" xfId="0" applyNumberFormat="1" applyFont="1" applyFill="1" applyBorder="1"/>
    <xf numFmtId="168" fontId="11" fillId="0" borderId="8" xfId="0" applyNumberFormat="1" applyFont="1" applyBorder="1"/>
    <xf numFmtId="165" fontId="11" fillId="0" borderId="8" xfId="0" applyNumberFormat="1" applyFont="1" applyBorder="1"/>
    <xf numFmtId="165" fontId="11" fillId="0" borderId="4" xfId="0" applyNumberFormat="1" applyFont="1" applyBorder="1"/>
    <xf numFmtId="165" fontId="11" fillId="0" borderId="5" xfId="0" applyNumberFormat="1" applyFont="1" applyFill="1" applyBorder="1" applyAlignment="1">
      <alignment horizontal="center"/>
    </xf>
    <xf numFmtId="165" fontId="4" fillId="0" borderId="7" xfId="0" applyNumberFormat="1" applyFont="1" applyFill="1" applyBorder="1" applyAlignment="1">
      <alignment horizontal="center"/>
    </xf>
    <xf numFmtId="165" fontId="11" fillId="0" borderId="7" xfId="0" applyNumberFormat="1" applyFont="1" applyFill="1" applyBorder="1" applyAlignment="1">
      <alignment horizontal="center"/>
    </xf>
    <xf numFmtId="168" fontId="11" fillId="0" borderId="6" xfId="0" applyNumberFormat="1" applyFont="1" applyFill="1" applyBorder="1" applyAlignment="1">
      <alignment horizontal="right"/>
    </xf>
    <xf numFmtId="168" fontId="4" fillId="0" borderId="8" xfId="0" applyNumberFormat="1" applyFont="1" applyFill="1" applyBorder="1" applyAlignment="1">
      <alignment horizontal="right"/>
    </xf>
    <xf numFmtId="165" fontId="11" fillId="0" borderId="8" xfId="0" applyNumberFormat="1" applyFont="1" applyFill="1" applyBorder="1"/>
    <xf numFmtId="168" fontId="4" fillId="0" borderId="8" xfId="0" applyNumberFormat="1" applyFont="1" applyFill="1" applyBorder="1"/>
    <xf numFmtId="168" fontId="4" fillId="0" borderId="8" xfId="0" applyNumberFormat="1" applyFont="1" applyBorder="1"/>
    <xf numFmtId="168" fontId="4" fillId="0" borderId="4" xfId="0" applyNumberFormat="1" applyFont="1" applyBorder="1"/>
    <xf numFmtId="168" fontId="11" fillId="0" borderId="6" xfId="0" applyNumberFormat="1" applyFont="1" applyBorder="1"/>
    <xf numFmtId="1" fontId="27" fillId="3" borderId="0" xfId="0" applyNumberFormat="1" applyFont="1" applyFill="1" applyBorder="1" applyAlignment="1">
      <alignment horizontal="center" vertical="center" wrapText="1"/>
    </xf>
    <xf numFmtId="0" fontId="11" fillId="2" borderId="0" xfId="0" applyFont="1" applyFill="1" applyAlignment="1">
      <alignment horizontal="center"/>
    </xf>
    <xf numFmtId="0" fontId="0" fillId="2" borderId="0" xfId="0" applyFill="1" applyBorder="1"/>
    <xf numFmtId="164" fontId="11" fillId="2" borderId="0" xfId="0" applyNumberFormat="1" applyFont="1" applyFill="1" applyAlignment="1">
      <alignment horizontal="center"/>
    </xf>
    <xf numFmtId="0" fontId="24" fillId="2" borderId="0" xfId="0" applyFont="1" applyFill="1" applyAlignment="1">
      <alignment horizontal="center"/>
    </xf>
    <xf numFmtId="164" fontId="18" fillId="2" borderId="1" xfId="0" applyNumberFormat="1" applyFont="1" applyFill="1" applyBorder="1" applyAlignment="1">
      <alignment horizontal="center"/>
    </xf>
    <xf numFmtId="165" fontId="18" fillId="2" borderId="1" xfId="0" applyNumberFormat="1" applyFont="1" applyFill="1" applyBorder="1" applyAlignment="1">
      <alignment horizontal="center"/>
    </xf>
    <xf numFmtId="0" fontId="13" fillId="2" borderId="0" xfId="0" applyFont="1" applyFill="1"/>
    <xf numFmtId="165" fontId="11" fillId="2" borderId="0" xfId="0" applyNumberFormat="1" applyFont="1" applyFill="1"/>
    <xf numFmtId="165" fontId="11" fillId="2" borderId="2" xfId="0" applyNumberFormat="1" applyFont="1" applyFill="1" applyBorder="1"/>
    <xf numFmtId="11" fontId="18" fillId="2" borderId="0" xfId="0" applyNumberFormat="1" applyFont="1" applyFill="1"/>
    <xf numFmtId="165" fontId="18" fillId="2" borderId="0" xfId="0" applyNumberFormat="1" applyFont="1" applyFill="1"/>
    <xf numFmtId="165" fontId="11" fillId="2" borderId="0" xfId="0" applyNumberFormat="1" applyFont="1" applyFill="1" applyBorder="1"/>
    <xf numFmtId="165" fontId="18" fillId="2" borderId="0" xfId="0" applyNumberFormat="1" applyFont="1" applyFill="1" applyBorder="1"/>
    <xf numFmtId="0" fontId="13" fillId="2" borderId="1" xfId="0" applyFont="1" applyFill="1" applyBorder="1"/>
    <xf numFmtId="0" fontId="11" fillId="2" borderId="1" xfId="0" applyFont="1" applyFill="1" applyBorder="1"/>
    <xf numFmtId="164" fontId="11" fillId="2" borderId="1" xfId="0" applyNumberFormat="1" applyFont="1" applyFill="1" applyBorder="1" applyAlignment="1">
      <alignment horizontal="center"/>
    </xf>
    <xf numFmtId="165" fontId="11" fillId="2" borderId="1" xfId="0" applyNumberFormat="1" applyFont="1" applyFill="1" applyBorder="1"/>
    <xf numFmtId="0" fontId="0" fillId="2" borderId="1" xfId="0" applyFill="1" applyBorder="1"/>
    <xf numFmtId="11" fontId="0" fillId="2" borderId="0" xfId="0" applyNumberFormat="1" applyFill="1"/>
    <xf numFmtId="164" fontId="4" fillId="2" borderId="0" xfId="0" applyNumberFormat="1" applyFont="1" applyFill="1" applyBorder="1" applyAlignment="1">
      <alignment horizontal="center"/>
    </xf>
    <xf numFmtId="164" fontId="11" fillId="0" borderId="8" xfId="0" applyNumberFormat="1" applyFont="1" applyBorder="1" applyAlignment="1">
      <alignment horizontal="center"/>
    </xf>
    <xf numFmtId="0" fontId="4" fillId="0" borderId="0" xfId="0" applyFont="1" applyFill="1" applyBorder="1"/>
    <xf numFmtId="164" fontId="11" fillId="0" borderId="8" xfId="0" applyNumberFormat="1" applyFont="1" applyFill="1" applyBorder="1"/>
    <xf numFmtId="0" fontId="27" fillId="0" borderId="0" xfId="0" applyFont="1"/>
    <xf numFmtId="0" fontId="27" fillId="0" borderId="1" xfId="0" applyFont="1" applyBorder="1"/>
    <xf numFmtId="165" fontId="27" fillId="0" borderId="1" xfId="0" applyNumberFormat="1" applyFont="1" applyBorder="1"/>
    <xf numFmtId="0" fontId="47" fillId="0" borderId="0" xfId="0" applyFont="1"/>
    <xf numFmtId="0" fontId="47" fillId="0" borderId="1" xfId="0" applyFont="1" applyBorder="1"/>
    <xf numFmtId="0" fontId="26" fillId="2" borderId="0" xfId="0" applyFont="1" applyFill="1" applyBorder="1" applyAlignment="1">
      <alignment horizontal="center" wrapText="1"/>
    </xf>
    <xf numFmtId="0" fontId="10" fillId="0" borderId="0" xfId="0" applyFont="1" applyFill="1" applyAlignment="1">
      <alignment horizontal="center"/>
    </xf>
    <xf numFmtId="0" fontId="34" fillId="0" borderId="0" xfId="0" applyFont="1" applyFill="1" applyAlignment="1">
      <alignment horizontal="center"/>
    </xf>
    <xf numFmtId="0" fontId="10" fillId="0" borderId="0" xfId="0" applyFont="1" applyFill="1" applyBorder="1" applyAlignment="1">
      <alignment horizontal="center"/>
    </xf>
    <xf numFmtId="0" fontId="10" fillId="0" borderId="8" xfId="0" applyFont="1" applyFill="1" applyBorder="1" applyAlignment="1">
      <alignment horizontal="center"/>
    </xf>
    <xf numFmtId="0" fontId="34" fillId="0" borderId="8" xfId="0" applyFont="1" applyFill="1" applyBorder="1" applyAlignment="1">
      <alignment horizontal="center"/>
    </xf>
    <xf numFmtId="0" fontId="10" fillId="0" borderId="9" xfId="0" applyFont="1" applyFill="1" applyBorder="1" applyAlignment="1">
      <alignment horizontal="center"/>
    </xf>
    <xf numFmtId="0" fontId="10" fillId="0" borderId="4" xfId="0" applyFont="1" applyFill="1" applyBorder="1" applyAlignment="1">
      <alignment horizontal="center"/>
    </xf>
    <xf numFmtId="0" fontId="31" fillId="2" borderId="0" xfId="0" applyFont="1" applyFill="1" applyAlignment="1">
      <alignment horizontal="center"/>
    </xf>
    <xf numFmtId="165" fontId="0" fillId="0" borderId="0" xfId="0" applyNumberFormat="1" applyAlignment="1">
      <alignment horizontal="center"/>
    </xf>
    <xf numFmtId="0" fontId="4" fillId="2" borderId="2" xfId="0" applyFont="1" applyFill="1" applyBorder="1" applyAlignment="1">
      <alignment horizontal="center" vertical="center"/>
    </xf>
    <xf numFmtId="0" fontId="4" fillId="2" borderId="2" xfId="0" applyFont="1" applyFill="1" applyBorder="1" applyAlignment="1">
      <alignment vertical="center"/>
    </xf>
    <xf numFmtId="0" fontId="4" fillId="2" borderId="1" xfId="0" applyFont="1" applyFill="1" applyBorder="1" applyAlignment="1">
      <alignment horizontal="left" vertical="center"/>
    </xf>
    <xf numFmtId="0" fontId="4" fillId="2" borderId="11" xfId="0" applyFont="1" applyFill="1" applyBorder="1" applyAlignment="1">
      <alignment vertical="center"/>
    </xf>
    <xf numFmtId="0" fontId="4" fillId="2" borderId="0" xfId="0" applyFont="1" applyFill="1" applyAlignment="1">
      <alignment horizontal="center" vertical="center"/>
    </xf>
    <xf numFmtId="0" fontId="4" fillId="2" borderId="0" xfId="0" applyFont="1" applyFill="1" applyAlignment="1">
      <alignment vertical="center"/>
    </xf>
    <xf numFmtId="169" fontId="4" fillId="2" borderId="0" xfId="0" applyNumberFormat="1" applyFont="1" applyFill="1" applyAlignment="1">
      <alignment horizontal="center" vertical="center"/>
    </xf>
    <xf numFmtId="165" fontId="4" fillId="3" borderId="0" xfId="0" applyNumberFormat="1" applyFont="1" applyFill="1" applyAlignment="1">
      <alignment horizontal="center" vertical="center"/>
    </xf>
    <xf numFmtId="168" fontId="4" fillId="3" borderId="0" xfId="0" applyNumberFormat="1" applyFont="1" applyFill="1" applyAlignment="1">
      <alignment horizontal="left" vertical="center"/>
    </xf>
    <xf numFmtId="11" fontId="4" fillId="2" borderId="12" xfId="0" applyNumberFormat="1" applyFont="1" applyFill="1" applyBorder="1" applyAlignment="1">
      <alignment vertical="center"/>
    </xf>
    <xf numFmtId="165" fontId="4" fillId="2" borderId="0" xfId="0" applyNumberFormat="1" applyFont="1" applyFill="1" applyAlignment="1">
      <alignment horizontal="center" vertical="center"/>
    </xf>
    <xf numFmtId="168" fontId="4" fillId="2" borderId="0" xfId="0" applyNumberFormat="1" applyFont="1" applyFill="1" applyAlignment="1">
      <alignment horizontal="left" vertical="center"/>
    </xf>
    <xf numFmtId="0" fontId="4" fillId="3" borderId="0" xfId="0" applyFont="1" applyFill="1" applyAlignment="1">
      <alignment horizontal="left" vertical="center"/>
    </xf>
    <xf numFmtId="165" fontId="4" fillId="2" borderId="0" xfId="0" applyNumberFormat="1" applyFont="1" applyFill="1" applyAlignment="1">
      <alignment horizontal="center"/>
    </xf>
    <xf numFmtId="168" fontId="4" fillId="2" borderId="0" xfId="0" applyNumberFormat="1" applyFont="1" applyFill="1" applyAlignment="1">
      <alignment horizontal="center"/>
    </xf>
    <xf numFmtId="0" fontId="4" fillId="2" borderId="0" xfId="0" applyFont="1" applyFill="1" applyAlignment="1">
      <alignment horizontal="left" vertical="center"/>
    </xf>
    <xf numFmtId="165" fontId="4" fillId="3" borderId="0" xfId="0" applyNumberFormat="1" applyFont="1" applyFill="1" applyAlignment="1">
      <alignment horizontal="left" vertical="center"/>
    </xf>
    <xf numFmtId="0" fontId="4" fillId="2" borderId="0" xfId="0" applyFont="1" applyFill="1" applyAlignment="1">
      <alignment horizontal="center"/>
    </xf>
    <xf numFmtId="2" fontId="4" fillId="3" borderId="0" xfId="0" applyNumberFormat="1" applyFont="1" applyFill="1" applyAlignment="1">
      <alignment horizontal="left" vertical="center"/>
    </xf>
    <xf numFmtId="167" fontId="4" fillId="2" borderId="0" xfId="0" applyNumberFormat="1" applyFont="1" applyFill="1" applyAlignment="1">
      <alignment horizontal="left" vertical="center"/>
    </xf>
    <xf numFmtId="2" fontId="4" fillId="2" borderId="0" xfId="0" applyNumberFormat="1" applyFont="1" applyFill="1" applyAlignment="1">
      <alignment horizontal="left" vertical="center"/>
    </xf>
    <xf numFmtId="166" fontId="4" fillId="2" borderId="0" xfId="0" applyNumberFormat="1" applyFont="1" applyFill="1" applyAlignment="1">
      <alignment horizontal="left" vertical="center"/>
    </xf>
    <xf numFmtId="11" fontId="4" fillId="2" borderId="0" xfId="0" applyNumberFormat="1" applyFont="1" applyFill="1" applyAlignment="1">
      <alignment horizontal="left" vertical="center"/>
    </xf>
    <xf numFmtId="0" fontId="4" fillId="3" borderId="0" xfId="0" applyFont="1" applyFill="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169" fontId="4" fillId="2"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168" fontId="4" fillId="3" borderId="1" xfId="0" applyNumberFormat="1" applyFont="1" applyFill="1" applyBorder="1" applyAlignment="1">
      <alignment horizontal="left" vertical="center"/>
    </xf>
    <xf numFmtId="11" fontId="4" fillId="2" borderId="11" xfId="0" applyNumberFormat="1" applyFont="1" applyFill="1" applyBorder="1" applyAlignment="1">
      <alignment vertical="center"/>
    </xf>
    <xf numFmtId="165" fontId="4" fillId="2" borderId="1" xfId="0" applyNumberFormat="1" applyFont="1" applyFill="1" applyBorder="1" applyAlignment="1">
      <alignment horizontal="center" vertical="center"/>
    </xf>
    <xf numFmtId="0" fontId="4" fillId="3" borderId="1" xfId="0" applyFont="1" applyFill="1" applyBorder="1" applyAlignment="1">
      <alignment horizontal="left" vertical="center"/>
    </xf>
    <xf numFmtId="165" fontId="4" fillId="2" borderId="1" xfId="0" applyNumberFormat="1" applyFont="1" applyFill="1" applyBorder="1" applyAlignment="1">
      <alignment horizontal="center"/>
    </xf>
    <xf numFmtId="0" fontId="4" fillId="2" borderId="1" xfId="0" applyFont="1" applyFill="1" applyBorder="1" applyAlignment="1">
      <alignment horizontal="center"/>
    </xf>
    <xf numFmtId="0" fontId="51" fillId="2" borderId="0" xfId="0" applyFont="1" applyFill="1" applyAlignment="1">
      <alignment horizontal="center" vertical="center"/>
    </xf>
    <xf numFmtId="0" fontId="51" fillId="2" borderId="1" xfId="0" applyFont="1" applyFill="1" applyBorder="1" applyAlignment="1">
      <alignment horizontal="center" vertical="center"/>
    </xf>
    <xf numFmtId="0" fontId="4" fillId="2" borderId="10" xfId="0" applyFont="1" applyFill="1" applyBorder="1" applyAlignment="1">
      <alignment vertical="center"/>
    </xf>
    <xf numFmtId="0" fontId="51" fillId="2" borderId="1" xfId="0" applyFont="1" applyFill="1" applyBorder="1" applyAlignment="1">
      <alignment vertical="center"/>
    </xf>
    <xf numFmtId="0" fontId="29" fillId="3" borderId="1" xfId="0" applyFont="1" applyFill="1" applyBorder="1" applyAlignment="1">
      <alignment horizontal="center" vertical="center"/>
    </xf>
    <xf numFmtId="0" fontId="29" fillId="3" borderId="1" xfId="0" applyFont="1" applyFill="1" applyBorder="1" applyAlignment="1">
      <alignment vertical="center"/>
    </xf>
    <xf numFmtId="0" fontId="29" fillId="2" borderId="1" xfId="0" applyFont="1" applyFill="1" applyBorder="1" applyAlignment="1">
      <alignment horizontal="center" vertical="center"/>
    </xf>
    <xf numFmtId="0" fontId="27" fillId="0" borderId="0" xfId="0" applyFont="1" applyBorder="1"/>
    <xf numFmtId="0" fontId="47" fillId="0" borderId="0" xfId="0" applyFont="1" applyBorder="1"/>
    <xf numFmtId="165" fontId="27" fillId="0" borderId="0" xfId="0" applyNumberFormat="1" applyFont="1" applyBorder="1"/>
    <xf numFmtId="11" fontId="27" fillId="0" borderId="0" xfId="0" applyNumberFormat="1" applyFont="1" applyBorder="1"/>
    <xf numFmtId="11" fontId="27" fillId="0" borderId="1" xfId="0" applyNumberFormat="1" applyFont="1" applyBorder="1"/>
    <xf numFmtId="0" fontId="49" fillId="0" borderId="1" xfId="0" applyFont="1" applyBorder="1" applyAlignment="1">
      <alignment horizontal="center" wrapText="1"/>
    </xf>
    <xf numFmtId="167" fontId="27" fillId="0" borderId="0" xfId="0" applyNumberFormat="1" applyFont="1"/>
    <xf numFmtId="0" fontId="11" fillId="2" borderId="0" xfId="0" applyFont="1" applyFill="1" applyAlignment="1">
      <alignment horizontal="center"/>
    </xf>
    <xf numFmtId="3" fontId="0" fillId="0" borderId="0" xfId="0" applyNumberFormat="1" applyFont="1"/>
    <xf numFmtId="0" fontId="18" fillId="2" borderId="0" xfId="0" applyFont="1" applyFill="1" applyAlignment="1">
      <alignment horizontal="left" wrapText="1"/>
    </xf>
    <xf numFmtId="0" fontId="24" fillId="2" borderId="0" xfId="0" applyFont="1" applyFill="1" applyAlignment="1">
      <alignment vertical="center"/>
    </xf>
    <xf numFmtId="0" fontId="11" fillId="2" borderId="0" xfId="0" applyFont="1" applyFill="1" applyAlignment="1">
      <alignment vertical="center"/>
    </xf>
    <xf numFmtId="0" fontId="11" fillId="2" borderId="0" xfId="0" applyFont="1" applyFill="1" applyAlignment="1">
      <alignment horizontal="left"/>
    </xf>
    <xf numFmtId="11" fontId="11" fillId="2" borderId="0" xfId="0" applyNumberFormat="1" applyFont="1" applyFill="1" applyAlignment="1">
      <alignment horizontal="center"/>
    </xf>
    <xf numFmtId="0" fontId="11" fillId="2" borderId="0" xfId="0" applyFont="1" applyFill="1" applyAlignment="1">
      <alignment horizontal="left" vertical="center" wrapText="1"/>
    </xf>
    <xf numFmtId="0" fontId="11" fillId="2" borderId="0" xfId="0" applyFont="1" applyFill="1" applyAlignment="1">
      <alignment horizontal="center" vertical="center" wrapText="1"/>
    </xf>
    <xf numFmtId="11" fontId="11" fillId="2" borderId="0" xfId="0" applyNumberFormat="1" applyFont="1" applyFill="1" applyAlignment="1">
      <alignment horizontal="center" vertical="center" wrapText="1"/>
    </xf>
    <xf numFmtId="0" fontId="11" fillId="2" borderId="3" xfId="0" applyFont="1" applyFill="1" applyBorder="1" applyAlignment="1">
      <alignment vertical="center" wrapText="1"/>
    </xf>
    <xf numFmtId="0" fontId="11" fillId="2" borderId="3" xfId="0" applyFont="1" applyFill="1" applyBorder="1" applyAlignment="1">
      <alignment horizontal="center" vertical="center" wrapText="1"/>
    </xf>
    <xf numFmtId="11" fontId="11" fillId="2" borderId="3" xfId="0" applyNumberFormat="1" applyFont="1" applyFill="1" applyBorder="1" applyAlignment="1">
      <alignment horizontal="center" vertical="center" wrapText="1"/>
    </xf>
    <xf numFmtId="0" fontId="11" fillId="2" borderId="3" xfId="0" applyFont="1" applyFill="1" applyBorder="1" applyAlignment="1">
      <alignment horizontal="left" vertical="center" wrapText="1"/>
    </xf>
    <xf numFmtId="11" fontId="11" fillId="2" borderId="0" xfId="0" applyNumberFormat="1" applyFont="1" applyFill="1"/>
    <xf numFmtId="0" fontId="11" fillId="2" borderId="0" xfId="0" applyFont="1" applyFill="1" applyBorder="1" applyAlignment="1">
      <alignment vertical="center" wrapText="1"/>
    </xf>
    <xf numFmtId="0" fontId="11" fillId="2" borderId="0" xfId="0" applyFont="1" applyFill="1" applyBorder="1" applyAlignment="1">
      <alignment horizontal="center" vertical="center" wrapText="1"/>
    </xf>
    <xf numFmtId="0" fontId="11" fillId="2" borderId="0"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0" xfId="0" applyFont="1" applyFill="1" applyAlignment="1">
      <alignment vertical="center" wrapText="1"/>
    </xf>
    <xf numFmtId="0" fontId="52" fillId="2" borderId="0" xfId="0" applyFont="1" applyFill="1" applyAlignment="1">
      <alignment horizontal="center" vertical="center" wrapText="1"/>
    </xf>
    <xf numFmtId="166" fontId="11" fillId="2" borderId="0" xfId="0" applyNumberFormat="1" applyFont="1" applyFill="1" applyAlignment="1">
      <alignment horizontal="center" vertical="center" wrapText="1"/>
    </xf>
    <xf numFmtId="0" fontId="11" fillId="0" borderId="0" xfId="0" applyFont="1" applyFill="1" applyAlignment="1">
      <alignment horizontal="center" vertical="center" wrapText="1"/>
    </xf>
    <xf numFmtId="0" fontId="11" fillId="2" borderId="1" xfId="0" applyFont="1" applyFill="1" applyBorder="1" applyAlignment="1">
      <alignment vertical="center" wrapText="1"/>
    </xf>
    <xf numFmtId="0" fontId="11" fillId="2" borderId="3" xfId="0" applyFont="1" applyFill="1" applyBorder="1"/>
    <xf numFmtId="0" fontId="11" fillId="2" borderId="3" xfId="0" applyFont="1" applyFill="1" applyBorder="1" applyAlignment="1">
      <alignment horizontal="center"/>
    </xf>
    <xf numFmtId="11" fontId="11" fillId="2" borderId="3" xfId="0" applyNumberFormat="1" applyFont="1" applyFill="1" applyBorder="1" applyAlignment="1">
      <alignment horizontal="center"/>
    </xf>
    <xf numFmtId="0" fontId="11" fillId="2" borderId="3" xfId="0" applyFont="1" applyFill="1" applyBorder="1" applyAlignment="1">
      <alignment horizontal="left"/>
    </xf>
    <xf numFmtId="49" fontId="0" fillId="0" borderId="0" xfId="0" applyNumberFormat="1" applyAlignment="1">
      <alignment horizontal="right"/>
    </xf>
    <xf numFmtId="0" fontId="0" fillId="0" borderId="0" xfId="0" applyAlignment="1">
      <alignment horizontal="right"/>
    </xf>
    <xf numFmtId="49" fontId="1" fillId="0" borderId="0" xfId="0" applyNumberFormat="1" applyFont="1" applyAlignment="1">
      <alignment horizontal="right"/>
    </xf>
    <xf numFmtId="0" fontId="1" fillId="0" borderId="0" xfId="0" applyFont="1" applyAlignment="1">
      <alignment horizontal="right"/>
    </xf>
    <xf numFmtId="0" fontId="16" fillId="0" borderId="0" xfId="1"/>
    <xf numFmtId="49" fontId="16" fillId="0" borderId="0" xfId="1" applyNumberFormat="1"/>
    <xf numFmtId="0" fontId="12" fillId="2" borderId="0" xfId="0" applyFont="1" applyFill="1"/>
    <xf numFmtId="164" fontId="11" fillId="0" borderId="0" xfId="0" applyNumberFormat="1" applyFont="1" applyBorder="1"/>
    <xf numFmtId="0" fontId="49" fillId="0" borderId="1" xfId="0" applyFont="1" applyBorder="1"/>
    <xf numFmtId="11" fontId="27" fillId="0" borderId="0" xfId="0" applyNumberFormat="1" applyFont="1"/>
    <xf numFmtId="167" fontId="0" fillId="0" borderId="0" xfId="0" applyNumberFormat="1"/>
    <xf numFmtId="167" fontId="49" fillId="0" borderId="1" xfId="0" applyNumberFormat="1" applyFont="1" applyBorder="1" applyAlignment="1">
      <alignment horizontal="center" wrapText="1"/>
    </xf>
    <xf numFmtId="167" fontId="27" fillId="0" borderId="1" xfId="0" applyNumberFormat="1" applyFont="1" applyBorder="1"/>
    <xf numFmtId="0" fontId="0" fillId="2" borderId="1" xfId="0" applyFill="1" applyBorder="1" applyAlignment="1">
      <alignment horizontal="left"/>
    </xf>
    <xf numFmtId="11" fontId="0" fillId="2" borderId="0" xfId="0" applyNumberFormat="1" applyFont="1" applyFill="1" applyAlignment="1">
      <alignment horizontal="left"/>
    </xf>
    <xf numFmtId="165" fontId="0" fillId="2" borderId="0" xfId="0" applyNumberFormat="1" applyFont="1" applyFill="1" applyAlignment="1">
      <alignment horizontal="left"/>
    </xf>
    <xf numFmtId="0" fontId="0" fillId="2" borderId="0" xfId="0" applyFont="1" applyFill="1" applyAlignment="1">
      <alignment horizontal="left"/>
    </xf>
    <xf numFmtId="11" fontId="0" fillId="2" borderId="0" xfId="0" applyNumberFormat="1" applyFill="1" applyAlignment="1">
      <alignment horizontal="left"/>
    </xf>
    <xf numFmtId="165" fontId="0" fillId="2" borderId="0" xfId="0" applyNumberFormat="1" applyFill="1" applyAlignment="1">
      <alignment horizontal="left"/>
    </xf>
    <xf numFmtId="3" fontId="0" fillId="2" borderId="0" xfId="0" applyNumberFormat="1" applyFill="1" applyAlignment="1">
      <alignment horizontal="left"/>
    </xf>
    <xf numFmtId="0" fontId="22" fillId="3" borderId="0" xfId="0" applyFont="1" applyFill="1" applyAlignment="1">
      <alignment horizontal="center" vertical="center" wrapText="1"/>
    </xf>
    <xf numFmtId="0" fontId="22" fillId="2" borderId="0" xfId="0" applyFont="1" applyFill="1" applyAlignment="1">
      <alignment horizontal="center" vertical="center" wrapText="1"/>
    </xf>
    <xf numFmtId="0" fontId="47" fillId="2" borderId="0" xfId="0" applyFont="1" applyFill="1" applyBorder="1" applyAlignment="1">
      <alignment horizontal="left" vertical="center" wrapText="1"/>
    </xf>
    <xf numFmtId="0" fontId="11" fillId="0" borderId="0" xfId="0" applyFont="1" applyBorder="1" applyAlignment="1">
      <alignment horizontal="left" vertical="center"/>
    </xf>
    <xf numFmtId="0" fontId="11" fillId="0" borderId="0" xfId="0" applyFont="1" applyAlignment="1">
      <alignment horizontal="left" vertical="center"/>
    </xf>
    <xf numFmtId="164" fontId="4" fillId="2" borderId="7" xfId="0" applyNumberFormat="1" applyFont="1" applyFill="1" applyBorder="1" applyAlignment="1">
      <alignment horizontal="center"/>
    </xf>
    <xf numFmtId="164" fontId="4" fillId="2" borderId="0" xfId="0" applyNumberFormat="1" applyFont="1" applyFill="1" applyBorder="1" applyAlignment="1">
      <alignment horizontal="center"/>
    </xf>
    <xf numFmtId="164" fontId="4" fillId="2" borderId="8" xfId="0" applyNumberFormat="1" applyFont="1" applyFill="1" applyBorder="1" applyAlignment="1">
      <alignment horizontal="center"/>
    </xf>
    <xf numFmtId="0" fontId="4" fillId="2" borderId="0" xfId="0" applyFont="1" applyFill="1" applyBorder="1" applyAlignment="1">
      <alignment horizontal="left" vertical="center" wrapText="1"/>
    </xf>
    <xf numFmtId="49" fontId="5" fillId="2" borderId="7" xfId="0" applyNumberFormat="1" applyFont="1" applyFill="1" applyBorder="1" applyAlignment="1">
      <alignment horizontal="center"/>
    </xf>
    <xf numFmtId="49" fontId="5" fillId="2" borderId="0" xfId="0" applyNumberFormat="1" applyFont="1" applyFill="1" applyBorder="1" applyAlignment="1">
      <alignment horizontal="center"/>
    </xf>
    <xf numFmtId="49" fontId="5" fillId="2" borderId="8" xfId="0" applyNumberFormat="1" applyFont="1" applyFill="1" applyBorder="1" applyAlignment="1">
      <alignment horizontal="center"/>
    </xf>
    <xf numFmtId="49" fontId="5" fillId="2" borderId="7" xfId="0" applyNumberFormat="1" applyFont="1" applyFill="1" applyBorder="1" applyAlignment="1">
      <alignment horizontal="center" wrapText="1"/>
    </xf>
    <xf numFmtId="49" fontId="5" fillId="2" borderId="0" xfId="0" applyNumberFormat="1" applyFont="1" applyFill="1" applyBorder="1" applyAlignment="1">
      <alignment horizontal="center" wrapText="1"/>
    </xf>
    <xf numFmtId="0" fontId="4" fillId="2" borderId="7" xfId="0" applyFont="1" applyFill="1" applyBorder="1" applyAlignment="1">
      <alignment horizontal="center"/>
    </xf>
    <xf numFmtId="0" fontId="4" fillId="2" borderId="0" xfId="0" applyFont="1" applyFill="1" applyBorder="1" applyAlignment="1">
      <alignment horizontal="center"/>
    </xf>
    <xf numFmtId="0" fontId="4" fillId="0" borderId="0" xfId="0" applyFont="1" applyBorder="1" applyAlignment="1">
      <alignment horizontal="left" vertical="center"/>
    </xf>
    <xf numFmtId="0" fontId="4" fillId="0" borderId="0" xfId="0" applyFont="1" applyAlignment="1">
      <alignment horizontal="left" vertical="center"/>
    </xf>
    <xf numFmtId="0" fontId="10" fillId="2" borderId="7" xfId="0" applyFont="1" applyFill="1" applyBorder="1" applyAlignment="1">
      <alignment horizontal="center" wrapText="1"/>
    </xf>
    <xf numFmtId="0" fontId="10" fillId="2" borderId="0" xfId="0" applyFont="1" applyFill="1" applyBorder="1" applyAlignment="1">
      <alignment horizontal="center" wrapText="1"/>
    </xf>
    <xf numFmtId="0" fontId="24" fillId="2" borderId="7" xfId="0" applyFont="1" applyFill="1" applyBorder="1" applyAlignment="1">
      <alignment horizontal="center"/>
    </xf>
    <xf numFmtId="0" fontId="24" fillId="2" borderId="8" xfId="0" applyFont="1" applyFill="1" applyBorder="1" applyAlignment="1">
      <alignment horizontal="center"/>
    </xf>
    <xf numFmtId="0" fontId="11" fillId="0" borderId="0" xfId="0" applyFont="1" applyFill="1" applyAlignment="1">
      <alignment horizontal="left" wrapText="1"/>
    </xf>
    <xf numFmtId="0" fontId="24" fillId="2" borderId="0" xfId="0" applyFont="1" applyFill="1" applyBorder="1" applyAlignment="1">
      <alignment horizontal="center"/>
    </xf>
    <xf numFmtId="0" fontId="13" fillId="0" borderId="2" xfId="0" applyFont="1" applyBorder="1" applyAlignment="1">
      <alignment horizontal="left" vertical="top" wrapText="1"/>
    </xf>
    <xf numFmtId="0" fontId="13" fillId="0" borderId="0" xfId="0" applyFont="1" applyBorder="1" applyAlignment="1">
      <alignment horizontal="left" vertical="top" wrapText="1"/>
    </xf>
    <xf numFmtId="0" fontId="11" fillId="2" borderId="0" xfId="0" applyFont="1" applyFill="1" applyAlignment="1">
      <alignment horizontal="left" wrapText="1"/>
    </xf>
    <xf numFmtId="164" fontId="11" fillId="0" borderId="0" xfId="0" applyNumberFormat="1" applyFont="1" applyFill="1" applyBorder="1" applyAlignment="1">
      <alignment horizontal="left" wrapText="1"/>
    </xf>
    <xf numFmtId="0" fontId="47" fillId="0" borderId="0" xfId="0" applyFont="1" applyFill="1" applyBorder="1" applyAlignment="1">
      <alignment horizontal="left"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center" wrapText="1"/>
    </xf>
    <xf numFmtId="0" fontId="4" fillId="2" borderId="3" xfId="0" applyFont="1" applyFill="1" applyBorder="1" applyAlignment="1">
      <alignment horizontal="center"/>
    </xf>
    <xf numFmtId="0" fontId="15" fillId="2" borderId="2" xfId="0" applyFont="1" applyFill="1" applyBorder="1" applyAlignment="1">
      <alignment horizontal="left" wrapText="1"/>
    </xf>
    <xf numFmtId="0" fontId="15" fillId="2" borderId="0" xfId="0" applyFont="1" applyFill="1" applyAlignment="1">
      <alignment horizontal="left" wrapText="1"/>
    </xf>
    <xf numFmtId="0" fontId="2" fillId="2" borderId="0" xfId="0" applyFont="1" applyFill="1" applyAlignment="1">
      <alignment horizontal="left" vertical="center"/>
    </xf>
    <xf numFmtId="0" fontId="4" fillId="0" borderId="1" xfId="0" applyFont="1" applyBorder="1" applyAlignment="1">
      <alignment vertical="center" wrapText="1"/>
    </xf>
    <xf numFmtId="0" fontId="4" fillId="3" borderId="3" xfId="0" applyFont="1" applyFill="1" applyBorder="1" applyAlignment="1">
      <alignment horizontal="center" vertical="center"/>
    </xf>
    <xf numFmtId="0" fontId="4" fillId="2" borderId="3" xfId="0" applyFont="1" applyFill="1" applyBorder="1" applyAlignment="1">
      <alignment horizontal="center" vertical="center"/>
    </xf>
    <xf numFmtId="0" fontId="52" fillId="2" borderId="0" xfId="0" applyFont="1" applyFill="1" applyBorder="1" applyAlignment="1">
      <alignment vertical="center" wrapText="1"/>
    </xf>
    <xf numFmtId="0" fontId="52" fillId="2" borderId="1" xfId="0" applyFont="1" applyFill="1" applyBorder="1" applyAlignment="1">
      <alignment vertical="center" wrapText="1"/>
    </xf>
    <xf numFmtId="0" fontId="24" fillId="2" borderId="0" xfId="0" applyFont="1" applyFill="1" applyBorder="1" applyAlignment="1">
      <alignment horizontal="left" vertical="center" wrapText="1"/>
    </xf>
    <xf numFmtId="0" fontId="1" fillId="2" borderId="0" xfId="0" applyFont="1" applyFill="1" applyAlignment="1">
      <alignment horizontal="left" wrapText="1"/>
    </xf>
    <xf numFmtId="0" fontId="52" fillId="2" borderId="0" xfId="0" applyFont="1" applyFill="1" applyBorder="1" applyAlignment="1">
      <alignment horizontal="left" vertical="center" wrapText="1"/>
    </xf>
    <xf numFmtId="0" fontId="52" fillId="2" borderId="1" xfId="0" applyFont="1" applyFill="1" applyBorder="1" applyAlignment="1">
      <alignment horizontal="left" vertical="center" wrapText="1"/>
    </xf>
    <xf numFmtId="0" fontId="52" fillId="2" borderId="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wrapText="1"/>
    </xf>
    <xf numFmtId="0" fontId="25" fillId="3" borderId="0" xfId="0" applyFont="1" applyFill="1" applyAlignment="1">
      <alignment horizontal="center"/>
    </xf>
    <xf numFmtId="0" fontId="25" fillId="2" borderId="0" xfId="0" applyFont="1" applyFill="1" applyAlignment="1">
      <alignment horizontal="center"/>
    </xf>
    <xf numFmtId="0" fontId="11" fillId="0" borderId="2" xfId="0" applyFont="1" applyFill="1" applyBorder="1" applyAlignment="1">
      <alignment horizontal="left" vertical="center" wrapText="1"/>
    </xf>
    <xf numFmtId="0" fontId="11" fillId="0" borderId="0" xfId="0" applyFont="1" applyFill="1" applyAlignment="1">
      <alignment horizontal="left" vertical="center" wrapText="1"/>
    </xf>
    <xf numFmtId="0" fontId="11" fillId="2" borderId="0" xfId="0" applyFont="1" applyFill="1" applyAlignment="1">
      <alignment horizontal="center"/>
    </xf>
    <xf numFmtId="0" fontId="24" fillId="2" borderId="0" xfId="0" applyFont="1" applyFill="1" applyAlignment="1">
      <alignment horizontal="center"/>
    </xf>
    <xf numFmtId="0" fontId="0" fillId="0" borderId="0" xfId="0" applyAlignment="1">
      <alignment horizontal="left" wrapText="1"/>
    </xf>
    <xf numFmtId="0" fontId="11" fillId="0" borderId="0" xfId="0" applyFont="1" applyAlignment="1">
      <alignment horizontal="left" wrapText="1"/>
    </xf>
    <xf numFmtId="0" fontId="20" fillId="4" borderId="0" xfId="1" applyFont="1" applyFill="1" applyAlignment="1">
      <alignment horizontal="center" vertical="center" wrapText="1"/>
    </xf>
    <xf numFmtId="0" fontId="19" fillId="0" borderId="0" xfId="0" applyFont="1" applyAlignment="1">
      <alignment horizontal="left" vertical="center" wrapText="1"/>
    </xf>
    <xf numFmtId="0" fontId="19" fillId="4" borderId="0" xfId="0" applyFont="1" applyFill="1" applyAlignment="1">
      <alignment horizontal="center" vertical="center" wrapText="1"/>
    </xf>
    <xf numFmtId="0" fontId="1" fillId="0" borderId="0" xfId="0" applyFont="1" applyFill="1" applyBorder="1" applyAlignment="1">
      <alignment horizontal="left" wrapText="1"/>
    </xf>
    <xf numFmtId="0" fontId="0" fillId="0" borderId="0" xfId="0" applyAlignment="1">
      <alignment horizontal="left" vertical="center" wrapText="1"/>
    </xf>
    <xf numFmtId="0" fontId="0" fillId="0" borderId="0" xfId="0" applyBorder="1" applyAlignment="1">
      <alignment horizontal="left" vertical="center" wrapText="1"/>
    </xf>
    <xf numFmtId="0" fontId="0" fillId="0" borderId="0" xfId="0" applyFont="1" applyAlignment="1">
      <alignment horizontal="left" vertical="center" wrapText="1"/>
    </xf>
    <xf numFmtId="0" fontId="1" fillId="0" borderId="0" xfId="0" applyFont="1" applyAlignment="1">
      <alignment horizontal="left" vertical="center" wrapText="1"/>
    </xf>
    <xf numFmtId="0" fontId="4" fillId="0" borderId="2" xfId="0" applyFont="1" applyBorder="1" applyAlignment="1">
      <alignment horizontal="left" wrapText="1"/>
    </xf>
    <xf numFmtId="164" fontId="11" fillId="0" borderId="0" xfId="0" applyNumberFormat="1"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www.ncbi.nlm.nih.gov/pubmed/23345460/" TargetMode="External"/><Relationship Id="rId13" Type="http://schemas.openxmlformats.org/officeDocument/2006/relationships/hyperlink" Target="https://www.sciencedirect.com/science/article/pii/S0002929717300708" TargetMode="External"/><Relationship Id="rId3" Type="http://schemas.openxmlformats.org/officeDocument/2006/relationships/hyperlink" Target="https://www.nature.com/articles/s41598-018-24219-z" TargetMode="External"/><Relationship Id="rId7" Type="http://schemas.openxmlformats.org/officeDocument/2006/relationships/hyperlink" Target="https://www.ncbi.nlm.nih.gov/pubmed/20502693" TargetMode="External"/><Relationship Id="rId12" Type="http://schemas.openxmlformats.org/officeDocument/2006/relationships/hyperlink" Target="https://www.nature.com/articles/ng.3840" TargetMode="External"/><Relationship Id="rId17" Type="http://schemas.openxmlformats.org/officeDocument/2006/relationships/printerSettings" Target="../printerSettings/printerSettings17.bin"/><Relationship Id="rId2" Type="http://schemas.openxmlformats.org/officeDocument/2006/relationships/hyperlink" Target="https://www.biorxiv.org/content/10.1101/447367v1" TargetMode="External"/><Relationship Id="rId16" Type="http://schemas.openxmlformats.org/officeDocument/2006/relationships/hyperlink" Target="https://www.nature.com/articles/ng.2394" TargetMode="External"/><Relationship Id="rId1" Type="http://schemas.openxmlformats.org/officeDocument/2006/relationships/hyperlink" Target="https://gtexportal.org/" TargetMode="External"/><Relationship Id="rId6" Type="http://schemas.openxmlformats.org/officeDocument/2006/relationships/hyperlink" Target="https://www.cell.com/ajhg/fulltext/S0002-9297(17)30161-1" TargetMode="External"/><Relationship Id="rId11" Type="http://schemas.openxmlformats.org/officeDocument/2006/relationships/hyperlink" Target="https://www.ncbi.nlm.nih.gov/pmc/articles/PMC6081280/" TargetMode="External"/><Relationship Id="rId5" Type="http://schemas.openxmlformats.org/officeDocument/2006/relationships/hyperlink" Target="https://www.nature.com/articles/nn.4632" TargetMode="External"/><Relationship Id="rId15" Type="http://schemas.openxmlformats.org/officeDocument/2006/relationships/hyperlink" Target="https://science.sciencemag.org/content/343/6175/1246980.long" TargetMode="External"/><Relationship Id="rId10" Type="http://schemas.openxmlformats.org/officeDocument/2006/relationships/hyperlink" Target="https://www.ncbi.nlm.nih.gov/pmc/articles/PMC6081280/" TargetMode="External"/><Relationship Id="rId4" Type="http://schemas.openxmlformats.org/officeDocument/2006/relationships/hyperlink" Target="https://www.nature.com/articles/s41588-019-0351-9" TargetMode="External"/><Relationship Id="rId9" Type="http://schemas.openxmlformats.org/officeDocument/2006/relationships/hyperlink" Target="https://journals.plos.org/plosgenetics/article?id=10.1371/journal.pgen.1003029" TargetMode="External"/><Relationship Id="rId14" Type="http://schemas.openxmlformats.org/officeDocument/2006/relationships/hyperlink" Target="https://science.sciencemag.org/content/353/6301/827.long"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8" Type="http://schemas.openxmlformats.org/officeDocument/2006/relationships/hyperlink" Target="http://www.ncbi.nlm.nih.gov/pubmed/24016212" TargetMode="External"/><Relationship Id="rId13" Type="http://schemas.openxmlformats.org/officeDocument/2006/relationships/hyperlink" Target="https://www.dgidb.org/" TargetMode="External"/><Relationship Id="rId18" Type="http://schemas.openxmlformats.org/officeDocument/2006/relationships/hyperlink" Target="https://www.opentargets.org/" TargetMode="External"/><Relationship Id="rId26" Type="http://schemas.openxmlformats.org/officeDocument/2006/relationships/hyperlink" Target="https://pharos.nih.gov/" TargetMode="External"/><Relationship Id="rId3" Type="http://schemas.openxmlformats.org/officeDocument/2006/relationships/hyperlink" Target="http://www.ncbi.nlm.nih.gov/pubmed/21804595" TargetMode="External"/><Relationship Id="rId21" Type="http://schemas.openxmlformats.org/officeDocument/2006/relationships/hyperlink" Target="https://www.opentargets.org/" TargetMode="External"/><Relationship Id="rId7" Type="http://schemas.openxmlformats.org/officeDocument/2006/relationships/hyperlink" Target="http://www.ncbi.nlm.nih.gov/pubmed/24016212" TargetMode="External"/><Relationship Id="rId12" Type="http://schemas.openxmlformats.org/officeDocument/2006/relationships/hyperlink" Target="http://www.ncbi.nlm.nih.gov/pubmed/24016212" TargetMode="External"/><Relationship Id="rId17" Type="http://schemas.openxmlformats.org/officeDocument/2006/relationships/hyperlink" Target="https://www.opentargets.org/" TargetMode="External"/><Relationship Id="rId25" Type="http://schemas.openxmlformats.org/officeDocument/2006/relationships/hyperlink" Target="https://pharos.nih.gov/" TargetMode="External"/><Relationship Id="rId2" Type="http://schemas.openxmlformats.org/officeDocument/2006/relationships/hyperlink" Target="http://www.ncbi.nlm.nih.gov/pubmed/21804595" TargetMode="External"/><Relationship Id="rId16" Type="http://schemas.openxmlformats.org/officeDocument/2006/relationships/hyperlink" Target="https://www.opentargets.org/" TargetMode="External"/><Relationship Id="rId20" Type="http://schemas.openxmlformats.org/officeDocument/2006/relationships/hyperlink" Target="https://www.opentargets.org/" TargetMode="External"/><Relationship Id="rId29" Type="http://schemas.openxmlformats.org/officeDocument/2006/relationships/printerSettings" Target="../printerSettings/printerSettings20.bin"/><Relationship Id="rId1" Type="http://schemas.openxmlformats.org/officeDocument/2006/relationships/hyperlink" Target="http://www.ncbi.nlm.nih.gov/pubmed/21804595" TargetMode="External"/><Relationship Id="rId6" Type="http://schemas.openxmlformats.org/officeDocument/2006/relationships/hyperlink" Target="http://www.ncbi.nlm.nih.gov/pubmed/24016212" TargetMode="External"/><Relationship Id="rId11" Type="http://schemas.openxmlformats.org/officeDocument/2006/relationships/hyperlink" Target="http://www.ncbi.nlm.nih.gov/pubmed/24016212" TargetMode="External"/><Relationship Id="rId24" Type="http://schemas.openxmlformats.org/officeDocument/2006/relationships/hyperlink" Target="https://pharos.nih.gov/" TargetMode="External"/><Relationship Id="rId5" Type="http://schemas.openxmlformats.org/officeDocument/2006/relationships/hyperlink" Target="http://www.ncbi.nlm.nih.gov/pubmed/24016212" TargetMode="External"/><Relationship Id="rId15" Type="http://schemas.openxmlformats.org/officeDocument/2006/relationships/hyperlink" Target="https://www.opentargets.org/" TargetMode="External"/><Relationship Id="rId23" Type="http://schemas.openxmlformats.org/officeDocument/2006/relationships/hyperlink" Target="https://www.opentargets.org/" TargetMode="External"/><Relationship Id="rId28" Type="http://schemas.openxmlformats.org/officeDocument/2006/relationships/hyperlink" Target="https://pharos.nih.gov/" TargetMode="External"/><Relationship Id="rId10" Type="http://schemas.openxmlformats.org/officeDocument/2006/relationships/hyperlink" Target="http://www.ncbi.nlm.nih.gov/pubmed/24016212" TargetMode="External"/><Relationship Id="rId19" Type="http://schemas.openxmlformats.org/officeDocument/2006/relationships/hyperlink" Target="https://www.opentargets.org/" TargetMode="External"/><Relationship Id="rId4" Type="http://schemas.openxmlformats.org/officeDocument/2006/relationships/hyperlink" Target="http://www.ncbi.nlm.nih.gov/pubmed/21804595" TargetMode="External"/><Relationship Id="rId9" Type="http://schemas.openxmlformats.org/officeDocument/2006/relationships/hyperlink" Target="http://www.ncbi.nlm.nih.gov/pubmed/24016212" TargetMode="External"/><Relationship Id="rId14" Type="http://schemas.openxmlformats.org/officeDocument/2006/relationships/hyperlink" Target="https://www.dgidb.org/" TargetMode="External"/><Relationship Id="rId22" Type="http://schemas.openxmlformats.org/officeDocument/2006/relationships/hyperlink" Target="https://www.opentargets.org/" TargetMode="External"/><Relationship Id="rId27" Type="http://schemas.openxmlformats.org/officeDocument/2006/relationships/hyperlink" Target="https://pubmed.ncbi.nlm.nih.gov/756563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heetViews>
  <sheetFormatPr defaultRowHeight="15" x14ac:dyDescent="0.25"/>
  <cols>
    <col min="1" max="1" width="6.28515625" customWidth="1"/>
    <col min="2" max="2" width="158.7109375" customWidth="1"/>
  </cols>
  <sheetData>
    <row r="1" spans="1:3" s="25" customFormat="1" x14ac:dyDescent="0.25">
      <c r="A1" s="26" t="s">
        <v>5015</v>
      </c>
    </row>
    <row r="2" spans="1:3" s="25" customFormat="1" x14ac:dyDescent="0.25">
      <c r="A2" s="26"/>
    </row>
    <row r="3" spans="1:3" s="23" customFormat="1" x14ac:dyDescent="0.25">
      <c r="A3" s="72">
        <v>1</v>
      </c>
      <c r="B3" s="23" t="s">
        <v>3301</v>
      </c>
    </row>
    <row r="4" spans="1:3" s="56" customFormat="1" x14ac:dyDescent="0.25">
      <c r="A4" s="72">
        <v>2</v>
      </c>
      <c r="B4" s="56" t="s">
        <v>5009</v>
      </c>
      <c r="C4" s="67"/>
    </row>
    <row r="5" spans="1:3" x14ac:dyDescent="0.25">
      <c r="A5" s="72">
        <v>3</v>
      </c>
      <c r="B5" s="56" t="s">
        <v>5010</v>
      </c>
    </row>
    <row r="6" spans="1:3" x14ac:dyDescent="0.25">
      <c r="A6" s="72">
        <v>4</v>
      </c>
      <c r="B6" s="56" t="s">
        <v>5014</v>
      </c>
    </row>
    <row r="7" spans="1:3" s="25" customFormat="1" x14ac:dyDescent="0.25">
      <c r="A7" s="72">
        <v>5</v>
      </c>
      <c r="B7" s="56" t="s">
        <v>5013</v>
      </c>
    </row>
    <row r="8" spans="1:3" s="25" customFormat="1" x14ac:dyDescent="0.25">
      <c r="A8" s="72">
        <v>6</v>
      </c>
      <c r="B8" s="56" t="s">
        <v>5012</v>
      </c>
    </row>
    <row r="9" spans="1:3" s="25" customFormat="1" x14ac:dyDescent="0.25">
      <c r="A9" s="72">
        <v>7</v>
      </c>
      <c r="B9" s="56" t="s">
        <v>5011</v>
      </c>
    </row>
    <row r="10" spans="1:3" s="25" customFormat="1" x14ac:dyDescent="0.25">
      <c r="A10" s="72">
        <v>8</v>
      </c>
      <c r="B10" s="25" t="s">
        <v>3832</v>
      </c>
    </row>
    <row r="11" spans="1:3" s="25" customFormat="1" x14ac:dyDescent="0.25">
      <c r="A11" s="72">
        <v>9</v>
      </c>
      <c r="B11" s="25" t="s">
        <v>3833</v>
      </c>
    </row>
    <row r="12" spans="1:3" x14ac:dyDescent="0.25">
      <c r="A12" s="72" t="s">
        <v>4437</v>
      </c>
      <c r="B12" t="s">
        <v>4439</v>
      </c>
    </row>
    <row r="13" spans="1:3" s="25" customFormat="1" x14ac:dyDescent="0.25">
      <c r="A13" s="72" t="s">
        <v>4438</v>
      </c>
      <c r="B13" s="25" t="s">
        <v>4440</v>
      </c>
    </row>
    <row r="14" spans="1:3" s="25" customFormat="1" x14ac:dyDescent="0.25">
      <c r="A14" s="72">
        <v>11</v>
      </c>
      <c r="B14" s="25" t="s">
        <v>4401</v>
      </c>
    </row>
    <row r="15" spans="1:3" ht="17.25" x14ac:dyDescent="0.25">
      <c r="A15" s="72">
        <v>12</v>
      </c>
      <c r="B15" s="25" t="s">
        <v>3432</v>
      </c>
    </row>
    <row r="16" spans="1:3" s="25" customFormat="1" x14ac:dyDescent="0.25">
      <c r="A16" s="72">
        <v>13</v>
      </c>
      <c r="B16" s="25" t="s">
        <v>4400</v>
      </c>
    </row>
    <row r="17" spans="1:2" s="25" customFormat="1" x14ac:dyDescent="0.25">
      <c r="A17" s="72">
        <v>14</v>
      </c>
      <c r="B17" s="25" t="s">
        <v>4402</v>
      </c>
    </row>
    <row r="18" spans="1:2" s="25" customFormat="1" x14ac:dyDescent="0.25">
      <c r="A18" s="72">
        <v>15</v>
      </c>
      <c r="B18" s="25" t="s">
        <v>4027</v>
      </c>
    </row>
    <row r="19" spans="1:2" s="25" customFormat="1" ht="17.25" x14ac:dyDescent="0.25">
      <c r="A19" s="72">
        <v>16</v>
      </c>
      <c r="B19" s="25" t="s">
        <v>3429</v>
      </c>
    </row>
    <row r="20" spans="1:2" x14ac:dyDescent="0.25">
      <c r="A20" s="72">
        <v>17</v>
      </c>
      <c r="B20" t="s">
        <v>3303</v>
      </c>
    </row>
    <row r="21" spans="1:2" s="25" customFormat="1" x14ac:dyDescent="0.25">
      <c r="A21" s="72">
        <v>18</v>
      </c>
      <c r="B21" s="25" t="s">
        <v>3430</v>
      </c>
    </row>
    <row r="22" spans="1:2" x14ac:dyDescent="0.25">
      <c r="A22" s="72">
        <v>19</v>
      </c>
      <c r="B22" t="s">
        <v>3431</v>
      </c>
    </row>
    <row r="23" spans="1:2" x14ac:dyDescent="0.25">
      <c r="A23" s="72">
        <v>20</v>
      </c>
      <c r="B23" t="s">
        <v>3785</v>
      </c>
    </row>
    <row r="24" spans="1:2" x14ac:dyDescent="0.25">
      <c r="A24" s="72">
        <v>21</v>
      </c>
      <c r="B24" t="s">
        <v>4403</v>
      </c>
    </row>
    <row r="25" spans="1:2" x14ac:dyDescent="0.25">
      <c r="A25" s="72">
        <v>22</v>
      </c>
      <c r="B25" t="s">
        <v>3295</v>
      </c>
    </row>
    <row r="26" spans="1:2" x14ac:dyDescent="0.25">
      <c r="A26" s="72">
        <v>23</v>
      </c>
      <c r="B26" t="s">
        <v>5006</v>
      </c>
    </row>
  </sheetData>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129"/>
  <sheetViews>
    <sheetView workbookViewId="0">
      <selection activeCell="K22" sqref="K22"/>
    </sheetView>
  </sheetViews>
  <sheetFormatPr defaultRowHeight="15" x14ac:dyDescent="0.25"/>
  <cols>
    <col min="1" max="1" width="10.28515625" style="37" customWidth="1"/>
    <col min="2" max="2" width="14.140625" style="424" customWidth="1"/>
    <col min="3" max="3" width="7.7109375" style="37" customWidth="1"/>
    <col min="4" max="4" width="14.7109375" style="37" customWidth="1"/>
    <col min="5" max="9" width="13.140625" style="37" customWidth="1"/>
    <col min="10" max="11" width="9.140625" style="37"/>
    <col min="12" max="14" width="9.28515625" style="37" bestFit="1" customWidth="1"/>
    <col min="15" max="15" width="7.28515625" style="37" customWidth="1"/>
    <col min="16" max="16" width="9.28515625" style="37" bestFit="1" customWidth="1"/>
    <col min="17" max="17" width="10" style="37" bestFit="1" customWidth="1"/>
    <col min="18" max="18" width="9.28515625" style="37" bestFit="1" customWidth="1"/>
    <col min="19" max="19" width="12.140625" style="37" bestFit="1" customWidth="1"/>
    <col min="20" max="20" width="9.28515625" style="37" bestFit="1" customWidth="1"/>
    <col min="21" max="21" width="13.5703125" style="37" customWidth="1"/>
    <col min="22" max="16384" width="9.140625" style="37"/>
  </cols>
  <sheetData>
    <row r="1" spans="1:21" x14ac:dyDescent="0.25">
      <c r="A1" s="621" t="s">
        <v>5024</v>
      </c>
      <c r="B1" s="621"/>
      <c r="C1" s="621"/>
      <c r="D1" s="621"/>
      <c r="E1" s="621"/>
      <c r="F1" s="621"/>
      <c r="G1" s="621"/>
      <c r="H1" s="621"/>
      <c r="I1" s="621"/>
      <c r="J1" s="621"/>
      <c r="K1" s="621"/>
      <c r="L1" s="621"/>
      <c r="M1" s="621"/>
      <c r="N1" s="621"/>
      <c r="O1" s="621"/>
      <c r="P1" s="621"/>
      <c r="Q1" s="621"/>
      <c r="R1" s="621"/>
      <c r="S1" s="621"/>
      <c r="T1" s="621"/>
      <c r="U1" s="621"/>
    </row>
    <row r="2" spans="1:21" ht="72.75" customHeight="1" x14ac:dyDescent="0.25">
      <c r="A2" s="622" t="s">
        <v>5027</v>
      </c>
      <c r="B2" s="622"/>
      <c r="C2" s="622"/>
      <c r="D2" s="622"/>
      <c r="E2" s="622"/>
      <c r="F2" s="622"/>
      <c r="G2" s="622"/>
      <c r="H2" s="622"/>
      <c r="I2" s="622"/>
      <c r="J2" s="622"/>
      <c r="K2" s="622"/>
      <c r="L2" s="622"/>
      <c r="M2" s="622"/>
      <c r="N2" s="622"/>
      <c r="O2" s="622"/>
      <c r="P2" s="622"/>
      <c r="Q2" s="622"/>
      <c r="R2" s="622"/>
      <c r="S2" s="622"/>
      <c r="T2" s="622"/>
      <c r="U2" s="622"/>
    </row>
    <row r="3" spans="1:21" ht="14.25" customHeight="1" x14ac:dyDescent="0.25">
      <c r="A3" s="490"/>
      <c r="B3" s="422"/>
      <c r="C3" s="490"/>
      <c r="D3" s="490"/>
      <c r="E3" s="491"/>
      <c r="F3" s="491"/>
      <c r="G3" s="491"/>
      <c r="H3" s="490"/>
      <c r="I3" s="623" t="s">
        <v>504</v>
      </c>
      <c r="J3" s="623"/>
      <c r="K3" s="526"/>
      <c r="L3" s="624" t="s">
        <v>505</v>
      </c>
      <c r="M3" s="624"/>
      <c r="N3" s="623" t="s">
        <v>506</v>
      </c>
      <c r="O3" s="623"/>
      <c r="P3" s="624" t="s">
        <v>507</v>
      </c>
      <c r="Q3" s="624"/>
      <c r="R3" s="623" t="s">
        <v>359</v>
      </c>
      <c r="S3" s="623"/>
      <c r="T3" s="618" t="s">
        <v>3809</v>
      </c>
      <c r="U3" s="618"/>
    </row>
    <row r="4" spans="1:21" x14ac:dyDescent="0.25">
      <c r="A4" s="492" t="s">
        <v>3305</v>
      </c>
      <c r="B4" s="423" t="s">
        <v>3306</v>
      </c>
      <c r="C4" s="514" t="s">
        <v>366</v>
      </c>
      <c r="D4" s="514" t="s">
        <v>380</v>
      </c>
      <c r="E4" s="515" t="s">
        <v>381</v>
      </c>
      <c r="F4" s="527" t="s">
        <v>1</v>
      </c>
      <c r="G4" s="527" t="s">
        <v>0</v>
      </c>
      <c r="H4" s="514" t="s">
        <v>382</v>
      </c>
      <c r="I4" s="528" t="s">
        <v>10</v>
      </c>
      <c r="J4" s="529" t="s">
        <v>4</v>
      </c>
      <c r="K4" s="493"/>
      <c r="L4" s="530" t="s">
        <v>10</v>
      </c>
      <c r="M4" s="530" t="s">
        <v>4</v>
      </c>
      <c r="N4" s="528" t="s">
        <v>10</v>
      </c>
      <c r="O4" s="528" t="s">
        <v>4</v>
      </c>
      <c r="P4" s="530" t="s">
        <v>10</v>
      </c>
      <c r="Q4" s="530" t="s">
        <v>4</v>
      </c>
      <c r="R4" s="528" t="s">
        <v>10</v>
      </c>
      <c r="S4" s="528" t="s">
        <v>4</v>
      </c>
      <c r="T4" s="530" t="s">
        <v>10</v>
      </c>
      <c r="U4" s="530" t="s">
        <v>4</v>
      </c>
    </row>
    <row r="5" spans="1:21" x14ac:dyDescent="0.25">
      <c r="A5" s="494">
        <v>1</v>
      </c>
      <c r="B5" s="383" t="s">
        <v>324</v>
      </c>
      <c r="C5" s="494">
        <v>1</v>
      </c>
      <c r="D5" s="494">
        <v>3159033</v>
      </c>
      <c r="E5" s="495" t="s">
        <v>383</v>
      </c>
      <c r="F5" s="524" t="s">
        <v>82</v>
      </c>
      <c r="G5" s="524" t="s">
        <v>83</v>
      </c>
      <c r="H5" s="496">
        <v>0.228718</v>
      </c>
      <c r="I5" s="497">
        <v>1.1160000000000001</v>
      </c>
      <c r="J5" s="498">
        <v>7.2600000000000004E-71</v>
      </c>
      <c r="K5" s="499"/>
      <c r="L5" s="500">
        <v>1.093</v>
      </c>
      <c r="M5" s="501">
        <v>3.8999999999999999E-37</v>
      </c>
      <c r="N5" s="497">
        <v>1.06471</v>
      </c>
      <c r="O5" s="498">
        <v>7.9000000000000006E-6</v>
      </c>
      <c r="P5" s="500">
        <v>1.09101</v>
      </c>
      <c r="Q5" s="501">
        <v>6.9399999999999999E-8</v>
      </c>
      <c r="R5" s="497">
        <v>1.026</v>
      </c>
      <c r="S5" s="502">
        <v>3.5000000000000003E-2</v>
      </c>
      <c r="T5" s="503">
        <v>1.07487</v>
      </c>
      <c r="U5" s="504">
        <v>1.0499999999999999E-14</v>
      </c>
    </row>
    <row r="6" spans="1:21" x14ac:dyDescent="0.25">
      <c r="A6" s="494">
        <v>2</v>
      </c>
      <c r="B6" s="383" t="s">
        <v>3307</v>
      </c>
      <c r="C6" s="494">
        <v>1</v>
      </c>
      <c r="D6" s="494">
        <v>6995783</v>
      </c>
      <c r="E6" s="495" t="s">
        <v>384</v>
      </c>
      <c r="F6" s="524" t="s">
        <v>79</v>
      </c>
      <c r="G6" s="524" t="s">
        <v>76</v>
      </c>
      <c r="H6" s="496">
        <v>0.51850099999999999</v>
      </c>
      <c r="I6" s="497">
        <v>1.03</v>
      </c>
      <c r="J6" s="498">
        <v>7.6600000000000004E-9</v>
      </c>
      <c r="K6" s="499"/>
      <c r="L6" s="500">
        <v>1.006</v>
      </c>
      <c r="M6" s="505">
        <v>0.28999999999999998</v>
      </c>
      <c r="N6" s="497">
        <v>1.0210228607018512</v>
      </c>
      <c r="O6" s="502">
        <v>7.6399999999999996E-2</v>
      </c>
      <c r="P6" s="500">
        <v>1.002004008016032</v>
      </c>
      <c r="Q6" s="505">
        <v>0.88600000000000001</v>
      </c>
      <c r="R6" s="497">
        <v>1.018</v>
      </c>
      <c r="S6" s="506">
        <v>0.08</v>
      </c>
      <c r="T6" s="503">
        <v>1.0089999999999999</v>
      </c>
      <c r="U6" s="507">
        <v>0.23100000000000001</v>
      </c>
    </row>
    <row r="7" spans="1:21" x14ac:dyDescent="0.25">
      <c r="A7" s="494">
        <v>3</v>
      </c>
      <c r="B7" s="383" t="s">
        <v>3308</v>
      </c>
      <c r="C7" s="494">
        <v>1</v>
      </c>
      <c r="D7" s="494">
        <v>15211997</v>
      </c>
      <c r="E7" s="495" t="s">
        <v>385</v>
      </c>
      <c r="F7" s="524" t="s">
        <v>76</v>
      </c>
      <c r="G7" s="524" t="s">
        <v>79</v>
      </c>
      <c r="H7" s="496">
        <v>0.356375</v>
      </c>
      <c r="I7" s="497">
        <v>1.0409999999999999</v>
      </c>
      <c r="J7" s="498">
        <v>9.3800000000000002E-14</v>
      </c>
      <c r="K7" s="499"/>
      <c r="L7" s="500">
        <v>1.0249999999999999</v>
      </c>
      <c r="M7" s="501">
        <v>8.3999999999999995E-5</v>
      </c>
      <c r="N7" s="497">
        <v>1.01674</v>
      </c>
      <c r="O7" s="502">
        <v>0.187</v>
      </c>
      <c r="P7" s="500">
        <v>1.04728</v>
      </c>
      <c r="Q7" s="505">
        <v>1.6000000000000001E-3</v>
      </c>
      <c r="R7" s="497">
        <v>0.99299999999999999</v>
      </c>
      <c r="S7" s="502">
        <v>0.51</v>
      </c>
      <c r="T7" s="503">
        <v>1.02932</v>
      </c>
      <c r="U7" s="504">
        <v>3.5799999999999997E-4</v>
      </c>
    </row>
    <row r="8" spans="1:21" x14ac:dyDescent="0.25">
      <c r="A8" s="494">
        <v>4</v>
      </c>
      <c r="B8" s="383" t="s">
        <v>3309</v>
      </c>
      <c r="C8" s="494">
        <v>1</v>
      </c>
      <c r="D8" s="494">
        <v>37901235</v>
      </c>
      <c r="E8" s="495" t="s">
        <v>386</v>
      </c>
      <c r="F8" s="524" t="s">
        <v>76</v>
      </c>
      <c r="G8" s="524" t="s">
        <v>79</v>
      </c>
      <c r="H8" s="496">
        <v>0.27255499999999999</v>
      </c>
      <c r="I8" s="497">
        <v>1.04</v>
      </c>
      <c r="J8" s="498">
        <v>2.6400000000000002E-10</v>
      </c>
      <c r="K8" s="499"/>
      <c r="L8" s="500">
        <v>1.0369999999999999</v>
      </c>
      <c r="M8" s="501">
        <v>2E-8</v>
      </c>
      <c r="N8" s="497">
        <v>1.02224</v>
      </c>
      <c r="O8" s="502">
        <v>9.11E-2</v>
      </c>
      <c r="P8" s="500">
        <v>1.0510600000000001</v>
      </c>
      <c r="Q8" s="501">
        <v>9.3999999999999997E-4</v>
      </c>
      <c r="R8" s="497">
        <v>0.99399999999999999</v>
      </c>
      <c r="S8" s="502">
        <v>0.61</v>
      </c>
      <c r="T8" s="503">
        <v>1.01928</v>
      </c>
      <c r="U8" s="507">
        <v>2.9700000000000001E-2</v>
      </c>
    </row>
    <row r="9" spans="1:21" x14ac:dyDescent="0.25">
      <c r="A9" s="494">
        <v>5</v>
      </c>
      <c r="B9" s="383" t="s">
        <v>3310</v>
      </c>
      <c r="C9" s="494">
        <v>1</v>
      </c>
      <c r="D9" s="494">
        <v>39124737</v>
      </c>
      <c r="E9" s="495" t="s">
        <v>387</v>
      </c>
      <c r="F9" s="524" t="s">
        <v>83</v>
      </c>
      <c r="G9" s="524" t="s">
        <v>76</v>
      </c>
      <c r="H9" s="496">
        <v>0.215808</v>
      </c>
      <c r="I9" s="497">
        <v>1.036</v>
      </c>
      <c r="J9" s="498">
        <v>1.7500000000000001E-8</v>
      </c>
      <c r="K9" s="499"/>
      <c r="L9" s="500">
        <v>1.016</v>
      </c>
      <c r="M9" s="505">
        <v>2.5000000000000001E-2</v>
      </c>
      <c r="N9" s="497">
        <v>1.01776</v>
      </c>
      <c r="O9" s="508">
        <v>0.217</v>
      </c>
      <c r="P9" s="500">
        <v>1.0052099999999999</v>
      </c>
      <c r="Q9" s="505">
        <v>0.75700000000000001</v>
      </c>
      <c r="R9" s="497">
        <v>1.0309999999999999</v>
      </c>
      <c r="S9" s="502">
        <v>1.2999999999999999E-2</v>
      </c>
      <c r="T9" s="503">
        <v>1.01796</v>
      </c>
      <c r="U9" s="507">
        <v>6.2100000000000002E-2</v>
      </c>
    </row>
    <row r="10" spans="1:21" x14ac:dyDescent="0.25">
      <c r="A10" s="494">
        <v>6</v>
      </c>
      <c r="B10" s="383" t="s">
        <v>3311</v>
      </c>
      <c r="C10" s="494">
        <v>1</v>
      </c>
      <c r="D10" s="494">
        <v>60064308</v>
      </c>
      <c r="E10" s="495" t="s">
        <v>388</v>
      </c>
      <c r="F10" s="524" t="s">
        <v>82</v>
      </c>
      <c r="G10" s="524" t="s">
        <v>79</v>
      </c>
      <c r="H10" s="496">
        <v>0.42010999999999998</v>
      </c>
      <c r="I10" s="497">
        <v>1.0309999999999999</v>
      </c>
      <c r="J10" s="498">
        <v>6.2499999999999997E-9</v>
      </c>
      <c r="K10" s="499"/>
      <c r="L10" s="500">
        <v>1.0269999999999999</v>
      </c>
      <c r="M10" s="501">
        <v>6.6000000000000005E-5</v>
      </c>
      <c r="N10" s="497">
        <v>1.0199</v>
      </c>
      <c r="O10" s="502">
        <v>0.16900000000000001</v>
      </c>
      <c r="P10" s="500">
        <v>1.0550600000000001</v>
      </c>
      <c r="Q10" s="505">
        <v>1.9499999999999999E-3</v>
      </c>
      <c r="R10" s="497">
        <v>0.97899999999999998</v>
      </c>
      <c r="S10" s="502">
        <v>4.1000000000000002E-2</v>
      </c>
      <c r="T10" s="503">
        <v>1.01969</v>
      </c>
      <c r="U10" s="507">
        <v>1.6899999999999998E-2</v>
      </c>
    </row>
    <row r="11" spans="1:21" x14ac:dyDescent="0.25">
      <c r="A11" s="494">
        <v>7</v>
      </c>
      <c r="B11" s="383" t="s">
        <v>3312</v>
      </c>
      <c r="C11" s="494">
        <v>1</v>
      </c>
      <c r="D11" s="494">
        <v>65713235</v>
      </c>
      <c r="E11" s="495" t="s">
        <v>389</v>
      </c>
      <c r="F11" s="524" t="s">
        <v>82</v>
      </c>
      <c r="G11" s="524" t="s">
        <v>83</v>
      </c>
      <c r="H11" s="496">
        <v>0.53829099999999996</v>
      </c>
      <c r="I11" s="497">
        <v>1.0309999999999999</v>
      </c>
      <c r="J11" s="498">
        <v>1.43E-9</v>
      </c>
      <c r="K11" s="499"/>
      <c r="L11" s="500">
        <v>1.0249999999999999</v>
      </c>
      <c r="M11" s="501">
        <v>2.5999999999999998E-5</v>
      </c>
      <c r="N11" s="497">
        <v>1.0336558339535269</v>
      </c>
      <c r="O11" s="502">
        <v>5.6699999999999997E-3</v>
      </c>
      <c r="P11" s="500">
        <v>1.0451941970818177</v>
      </c>
      <c r="Q11" s="505">
        <v>1.5200000000000001E-3</v>
      </c>
      <c r="R11" s="497">
        <v>0.999</v>
      </c>
      <c r="S11" s="502">
        <v>0.89</v>
      </c>
      <c r="T11" s="503">
        <v>1.0249999999999999</v>
      </c>
      <c r="U11" s="507">
        <v>1.41E-3</v>
      </c>
    </row>
    <row r="12" spans="1:21" x14ac:dyDescent="0.25">
      <c r="A12" s="494">
        <v>8</v>
      </c>
      <c r="B12" s="383" t="s">
        <v>3313</v>
      </c>
      <c r="C12" s="494">
        <v>1</v>
      </c>
      <c r="D12" s="494">
        <v>73425543</v>
      </c>
      <c r="E12" s="495" t="s">
        <v>390</v>
      </c>
      <c r="F12" s="524" t="s">
        <v>79</v>
      </c>
      <c r="G12" s="524" t="s">
        <v>391</v>
      </c>
      <c r="H12" s="496">
        <v>0.48364000000000001</v>
      </c>
      <c r="I12" s="497">
        <v>1.046</v>
      </c>
      <c r="J12" s="498">
        <v>7.3200000000000001E-13</v>
      </c>
      <c r="K12" s="499"/>
      <c r="L12" s="500">
        <v>1.0249999999999999</v>
      </c>
      <c r="M12" s="501">
        <v>9.6000000000000002E-5</v>
      </c>
      <c r="N12" s="497">
        <v>0.99950000000000006</v>
      </c>
      <c r="O12" s="502">
        <v>0.96899999999999997</v>
      </c>
      <c r="P12" s="500">
        <v>1.07605</v>
      </c>
      <c r="Q12" s="512">
        <v>1.27E-5</v>
      </c>
      <c r="R12" s="497">
        <v>0.99</v>
      </c>
      <c r="S12" s="502">
        <v>0.34</v>
      </c>
      <c r="T12" s="503">
        <v>1.02071</v>
      </c>
      <c r="U12" s="507">
        <v>8.4700000000000001E-3</v>
      </c>
    </row>
    <row r="13" spans="1:21" x14ac:dyDescent="0.25">
      <c r="A13" s="494">
        <v>9</v>
      </c>
      <c r="B13" s="383" t="s">
        <v>338</v>
      </c>
      <c r="C13" s="494">
        <v>1</v>
      </c>
      <c r="D13" s="494">
        <v>91712106</v>
      </c>
      <c r="E13" s="495" t="s">
        <v>392</v>
      </c>
      <c r="F13" s="524" t="s">
        <v>76</v>
      </c>
      <c r="G13" s="524" t="s">
        <v>83</v>
      </c>
      <c r="H13" s="496">
        <v>0.23891100000000001</v>
      </c>
      <c r="I13" s="497">
        <v>1.034</v>
      </c>
      <c r="J13" s="498">
        <v>4.7199999999999999E-8</v>
      </c>
      <c r="K13" s="499"/>
      <c r="L13" s="500">
        <v>1.0409999999999999</v>
      </c>
      <c r="M13" s="501">
        <v>6.8999999999999997E-9</v>
      </c>
      <c r="N13" s="497">
        <v>1.0398700000000001</v>
      </c>
      <c r="O13" s="502">
        <v>5.0299999999999997E-3</v>
      </c>
      <c r="P13" s="500">
        <v>1.0655600000000001</v>
      </c>
      <c r="Q13" s="509">
        <v>1.02E-4</v>
      </c>
      <c r="R13" s="497">
        <v>1.024</v>
      </c>
      <c r="S13" s="502">
        <v>4.8000000000000001E-2</v>
      </c>
      <c r="T13" s="503">
        <v>1.0347900000000001</v>
      </c>
      <c r="U13" s="504">
        <v>1.7100000000000001E-4</v>
      </c>
    </row>
    <row r="14" spans="1:21" x14ac:dyDescent="0.25">
      <c r="A14" s="494">
        <v>10</v>
      </c>
      <c r="B14" s="383" t="s">
        <v>3314</v>
      </c>
      <c r="C14" s="494">
        <v>1</v>
      </c>
      <c r="D14" s="494">
        <v>115134562</v>
      </c>
      <c r="E14" s="495" t="s">
        <v>393</v>
      </c>
      <c r="F14" s="524" t="s">
        <v>76</v>
      </c>
      <c r="G14" s="524" t="s">
        <v>79</v>
      </c>
      <c r="H14" s="496">
        <v>0.117396</v>
      </c>
      <c r="I14" s="497">
        <v>1.1120000000000001</v>
      </c>
      <c r="J14" s="498">
        <v>5.87E-42</v>
      </c>
      <c r="K14" s="499"/>
      <c r="L14" s="500">
        <v>1.095</v>
      </c>
      <c r="M14" s="501">
        <v>1.1E-24</v>
      </c>
      <c r="N14" s="497">
        <v>1.03603</v>
      </c>
      <c r="O14" s="502">
        <v>4.8300000000000003E-2</v>
      </c>
      <c r="P14" s="500">
        <v>1.08047</v>
      </c>
      <c r="Q14" s="501">
        <v>1.6899999999999999E-4</v>
      </c>
      <c r="R14" s="497">
        <v>1.0029999999999999</v>
      </c>
      <c r="S14" s="502">
        <v>0.82</v>
      </c>
      <c r="T14" s="503">
        <v>1.12513</v>
      </c>
      <c r="U14" s="504">
        <v>5.0000000000000002E-23</v>
      </c>
    </row>
    <row r="15" spans="1:21" x14ac:dyDescent="0.25">
      <c r="A15" s="494">
        <v>11</v>
      </c>
      <c r="B15" s="383" t="s">
        <v>3315</v>
      </c>
      <c r="C15" s="494">
        <v>1</v>
      </c>
      <c r="D15" s="494">
        <v>150538184</v>
      </c>
      <c r="E15" s="495" t="s">
        <v>372</v>
      </c>
      <c r="F15" s="524" t="s">
        <v>76</v>
      </c>
      <c r="G15" s="524" t="s">
        <v>79</v>
      </c>
      <c r="H15" s="496">
        <v>0.26857900000000001</v>
      </c>
      <c r="I15" s="497">
        <v>1.044</v>
      </c>
      <c r="J15" s="498">
        <v>1.25E-13</v>
      </c>
      <c r="K15" s="499"/>
      <c r="L15" s="500">
        <v>1.044</v>
      </c>
      <c r="M15" s="501">
        <v>1.0999999999999999E-10</v>
      </c>
      <c r="N15" s="497">
        <v>1.02922</v>
      </c>
      <c r="O15" s="502">
        <v>3.4500000000000003E-2</v>
      </c>
      <c r="P15" s="500">
        <v>1.06748</v>
      </c>
      <c r="Q15" s="501">
        <v>4.4299999999999999E-5</v>
      </c>
      <c r="R15" s="497">
        <v>0.99299999999999999</v>
      </c>
      <c r="S15" s="502">
        <v>0.56999999999999995</v>
      </c>
      <c r="T15" s="503">
        <v>1.0345800000000001</v>
      </c>
      <c r="U15" s="504">
        <v>1.18E-4</v>
      </c>
    </row>
    <row r="16" spans="1:21" x14ac:dyDescent="0.25">
      <c r="A16" s="494">
        <v>12</v>
      </c>
      <c r="B16" s="383" t="s">
        <v>329</v>
      </c>
      <c r="C16" s="494">
        <v>1</v>
      </c>
      <c r="D16" s="494">
        <v>156481081</v>
      </c>
      <c r="E16" s="495" t="s">
        <v>394</v>
      </c>
      <c r="F16" s="524" t="s">
        <v>79</v>
      </c>
      <c r="G16" s="524" t="s">
        <v>76</v>
      </c>
      <c r="H16" s="496">
        <v>0.34718599999999999</v>
      </c>
      <c r="I16" s="497">
        <v>1.0760000000000001</v>
      </c>
      <c r="J16" s="498">
        <v>2.7399999999999998E-41</v>
      </c>
      <c r="K16" s="499"/>
      <c r="L16" s="500">
        <v>1.0469999999999999</v>
      </c>
      <c r="M16" s="501">
        <v>6.2999999999999997E-14</v>
      </c>
      <c r="N16" s="497">
        <v>1.0305599999999999</v>
      </c>
      <c r="O16" s="502">
        <v>1.34E-2</v>
      </c>
      <c r="P16" s="500">
        <v>1.0871900000000001</v>
      </c>
      <c r="Q16" s="501">
        <v>3.1300000000000002E-9</v>
      </c>
      <c r="R16" s="497">
        <v>0.99099999999999999</v>
      </c>
      <c r="S16" s="502">
        <v>0.41</v>
      </c>
      <c r="T16" s="503">
        <v>1.0669500000000001</v>
      </c>
      <c r="U16" s="504">
        <v>2.57E-15</v>
      </c>
    </row>
    <row r="17" spans="1:21" x14ac:dyDescent="0.25">
      <c r="A17" s="494">
        <v>13</v>
      </c>
      <c r="B17" s="383" t="s">
        <v>3316</v>
      </c>
      <c r="C17" s="494">
        <v>1</v>
      </c>
      <c r="D17" s="494">
        <v>174632521</v>
      </c>
      <c r="E17" s="495" t="s">
        <v>395</v>
      </c>
      <c r="F17" s="524" t="s">
        <v>79</v>
      </c>
      <c r="G17" s="524" t="s">
        <v>83</v>
      </c>
      <c r="H17" s="496">
        <v>0.74576399999999998</v>
      </c>
      <c r="I17" s="497">
        <v>1.0489999999999999</v>
      </c>
      <c r="J17" s="498">
        <v>1.7E-8</v>
      </c>
      <c r="K17" s="499"/>
      <c r="L17" s="500">
        <v>1.0209999999999999</v>
      </c>
      <c r="M17" s="505">
        <v>2.3E-3</v>
      </c>
      <c r="N17" s="497">
        <v>1.0385186569876728</v>
      </c>
      <c r="O17" s="502">
        <v>9.0900000000000009E-3</v>
      </c>
      <c r="P17" s="500">
        <v>0.96194543845473079</v>
      </c>
      <c r="Q17" s="505">
        <v>2.6100000000000002E-2</v>
      </c>
      <c r="R17" s="497">
        <v>1.0109999999999999</v>
      </c>
      <c r="S17" s="502">
        <v>0.28999999999999998</v>
      </c>
      <c r="T17" s="503">
        <v>1.03</v>
      </c>
      <c r="U17" s="504">
        <v>2.3800000000000001E-4</v>
      </c>
    </row>
    <row r="18" spans="1:21" x14ac:dyDescent="0.25">
      <c r="A18" s="494">
        <v>14</v>
      </c>
      <c r="B18" s="383" t="s">
        <v>3317</v>
      </c>
      <c r="C18" s="494">
        <v>1</v>
      </c>
      <c r="D18" s="494">
        <v>186943923</v>
      </c>
      <c r="E18" s="495" t="s">
        <v>396</v>
      </c>
      <c r="F18" s="524" t="s">
        <v>76</v>
      </c>
      <c r="G18" s="524" t="s">
        <v>83</v>
      </c>
      <c r="H18" s="496">
        <v>0.66923299999999997</v>
      </c>
      <c r="I18" s="497">
        <v>1.0309999999999999</v>
      </c>
      <c r="J18" s="498">
        <v>2.22E-8</v>
      </c>
      <c r="K18" s="499"/>
      <c r="L18" s="500">
        <v>1.0189999999999999</v>
      </c>
      <c r="M18" s="505">
        <v>2.3E-3</v>
      </c>
      <c r="N18" s="497">
        <v>1.0193887744908154</v>
      </c>
      <c r="O18" s="502">
        <v>0.125</v>
      </c>
      <c r="P18" s="500">
        <v>1.0079324282100128</v>
      </c>
      <c r="Q18" s="505">
        <v>0.58599999999999997</v>
      </c>
      <c r="R18" s="497">
        <v>0.998</v>
      </c>
      <c r="S18" s="502">
        <v>0.82</v>
      </c>
      <c r="T18" s="503">
        <v>1.0249999999999999</v>
      </c>
      <c r="U18" s="507">
        <v>2.3400000000000001E-3</v>
      </c>
    </row>
    <row r="19" spans="1:21" x14ac:dyDescent="0.25">
      <c r="A19" s="494">
        <v>15</v>
      </c>
      <c r="B19" s="383" t="s">
        <v>3318</v>
      </c>
      <c r="C19" s="494">
        <v>1</v>
      </c>
      <c r="D19" s="494">
        <v>206669763</v>
      </c>
      <c r="E19" s="495" t="s">
        <v>397</v>
      </c>
      <c r="F19" s="524" t="s">
        <v>76</v>
      </c>
      <c r="G19" s="524" t="s">
        <v>79</v>
      </c>
      <c r="H19" s="496">
        <v>0.780053</v>
      </c>
      <c r="I19" s="497">
        <v>1.038</v>
      </c>
      <c r="J19" s="498">
        <v>7.7599999999999997E-9</v>
      </c>
      <c r="K19" s="499"/>
      <c r="L19" s="500">
        <v>1.0369999999999999</v>
      </c>
      <c r="M19" s="501">
        <v>2.7000000000000001E-7</v>
      </c>
      <c r="N19" s="497">
        <v>1.0483279169724291</v>
      </c>
      <c r="O19" s="498">
        <v>9.1399999999999999E-4</v>
      </c>
      <c r="P19" s="500">
        <v>0.99421367640333269</v>
      </c>
      <c r="Q19" s="505">
        <v>0.72799999999999998</v>
      </c>
      <c r="R19" s="497">
        <v>1.026</v>
      </c>
      <c r="S19" s="502">
        <v>3.9E-2</v>
      </c>
      <c r="T19" s="503">
        <v>1.0229999999999999</v>
      </c>
      <c r="U19" s="507">
        <v>1.3599999999999999E-2</v>
      </c>
    </row>
    <row r="20" spans="1:21" x14ac:dyDescent="0.25">
      <c r="A20" s="494">
        <v>16</v>
      </c>
      <c r="B20" s="383" t="s">
        <v>3319</v>
      </c>
      <c r="C20" s="494">
        <v>1</v>
      </c>
      <c r="D20" s="494">
        <v>245684153</v>
      </c>
      <c r="E20" s="495" t="s">
        <v>398</v>
      </c>
      <c r="F20" s="524" t="s">
        <v>82</v>
      </c>
      <c r="G20" s="524" t="s">
        <v>83</v>
      </c>
      <c r="H20" s="496">
        <v>0.783771</v>
      </c>
      <c r="I20" s="497">
        <v>1.0389999999999999</v>
      </c>
      <c r="J20" s="498">
        <v>5.4100000000000001E-9</v>
      </c>
      <c r="K20" s="499"/>
      <c r="L20" s="500">
        <v>1.0069999999999999</v>
      </c>
      <c r="M20" s="510">
        <v>0.3</v>
      </c>
      <c r="N20" s="497">
        <v>0.99193556386577131</v>
      </c>
      <c r="O20" s="502">
        <v>0.56200000000000006</v>
      </c>
      <c r="P20" s="500">
        <v>1.015517101307986</v>
      </c>
      <c r="Q20" s="505">
        <v>0.34300000000000003</v>
      </c>
      <c r="R20" s="497">
        <v>1.0169999999999999</v>
      </c>
      <c r="S20" s="502">
        <v>0.16</v>
      </c>
      <c r="T20" s="503">
        <v>1.014</v>
      </c>
      <c r="U20" s="507">
        <v>0.13600000000000001</v>
      </c>
    </row>
    <row r="21" spans="1:21" x14ac:dyDescent="0.25">
      <c r="A21" s="494">
        <v>17</v>
      </c>
      <c r="B21" s="383" t="s">
        <v>3320</v>
      </c>
      <c r="C21" s="494">
        <v>2</v>
      </c>
      <c r="D21" s="494">
        <v>43422641</v>
      </c>
      <c r="E21" s="495" t="s">
        <v>399</v>
      </c>
      <c r="F21" s="524" t="s">
        <v>79</v>
      </c>
      <c r="G21" s="524" t="s">
        <v>82</v>
      </c>
      <c r="H21" s="496">
        <v>0.43453599999999998</v>
      </c>
      <c r="I21" s="497">
        <v>1.034</v>
      </c>
      <c r="J21" s="498">
        <v>3.4999999999999998E-10</v>
      </c>
      <c r="K21" s="499"/>
      <c r="L21" s="500">
        <v>1.018</v>
      </c>
      <c r="M21" s="505">
        <v>2.3E-3</v>
      </c>
      <c r="N21" s="497">
        <v>1.0102500000000001</v>
      </c>
      <c r="O21" s="502">
        <v>0.38500000000000001</v>
      </c>
      <c r="P21" s="500">
        <v>1.0101500000000001</v>
      </c>
      <c r="Q21" s="505">
        <v>0.46300000000000002</v>
      </c>
      <c r="R21" s="497">
        <v>1.008</v>
      </c>
      <c r="S21" s="502">
        <v>0.43</v>
      </c>
      <c r="T21" s="503">
        <v>1.02491</v>
      </c>
      <c r="U21" s="507">
        <v>1.9E-3</v>
      </c>
    </row>
    <row r="22" spans="1:21" x14ac:dyDescent="0.25">
      <c r="A22" s="494">
        <v>18</v>
      </c>
      <c r="B22" s="383" t="s">
        <v>3321</v>
      </c>
      <c r="C22" s="494">
        <v>2</v>
      </c>
      <c r="D22" s="494">
        <v>95910861</v>
      </c>
      <c r="E22" s="495" t="s">
        <v>400</v>
      </c>
      <c r="F22" s="524" t="s">
        <v>76</v>
      </c>
      <c r="G22" s="524" t="s">
        <v>82</v>
      </c>
      <c r="H22" s="496">
        <v>0.675732</v>
      </c>
      <c r="I22" s="497">
        <v>1.0369999999999999</v>
      </c>
      <c r="J22" s="498">
        <v>1.63E-9</v>
      </c>
      <c r="K22" s="499"/>
      <c r="L22" s="500">
        <v>1.01</v>
      </c>
      <c r="M22" s="510">
        <v>0.1</v>
      </c>
      <c r="N22" s="497">
        <v>1.0219410748776225</v>
      </c>
      <c r="O22" s="502">
        <v>7.5999999999999998E-2</v>
      </c>
      <c r="P22" s="500">
        <v>1.0143016533116949</v>
      </c>
      <c r="Q22" s="505">
        <v>0.318</v>
      </c>
      <c r="R22" s="497">
        <v>1.0209999999999999</v>
      </c>
      <c r="S22" s="502">
        <v>5.3999999999999999E-2</v>
      </c>
      <c r="T22" s="503">
        <v>1.024</v>
      </c>
      <c r="U22" s="507">
        <v>2.63E-3</v>
      </c>
    </row>
    <row r="23" spans="1:21" x14ac:dyDescent="0.25">
      <c r="A23" s="494">
        <v>19</v>
      </c>
      <c r="B23" s="383" t="s">
        <v>3322</v>
      </c>
      <c r="C23" s="494">
        <v>2</v>
      </c>
      <c r="D23" s="494">
        <v>144500878</v>
      </c>
      <c r="E23" s="495" t="s">
        <v>401</v>
      </c>
      <c r="F23" s="524" t="s">
        <v>76</v>
      </c>
      <c r="G23" s="524" t="s">
        <v>79</v>
      </c>
      <c r="H23" s="496">
        <v>0.16078600000000001</v>
      </c>
      <c r="I23" s="497">
        <v>1.042</v>
      </c>
      <c r="J23" s="498">
        <v>5.0600000000000003E-9</v>
      </c>
      <c r="K23" s="499"/>
      <c r="L23" s="500">
        <v>1.0369999999999999</v>
      </c>
      <c r="M23" s="501">
        <v>5.2000000000000002E-6</v>
      </c>
      <c r="N23" s="497">
        <v>1.02685</v>
      </c>
      <c r="O23" s="502">
        <v>9.5799999999999996E-2</v>
      </c>
      <c r="P23" s="500">
        <v>1.05454</v>
      </c>
      <c r="Q23" s="505">
        <v>4.0000000000000001E-3</v>
      </c>
      <c r="R23" s="497">
        <v>0.98299999999999998</v>
      </c>
      <c r="S23" s="502">
        <v>0.22</v>
      </c>
      <c r="T23" s="503">
        <v>1.00874</v>
      </c>
      <c r="U23" s="507">
        <v>0.42599999999999999</v>
      </c>
    </row>
    <row r="24" spans="1:21" x14ac:dyDescent="0.25">
      <c r="A24" s="494">
        <v>20</v>
      </c>
      <c r="B24" s="383" t="s">
        <v>3323</v>
      </c>
      <c r="C24" s="494">
        <v>2</v>
      </c>
      <c r="D24" s="494">
        <v>145279996</v>
      </c>
      <c r="E24" s="495" t="s">
        <v>402</v>
      </c>
      <c r="F24" s="524" t="s">
        <v>76</v>
      </c>
      <c r="G24" s="524" t="s">
        <v>79</v>
      </c>
      <c r="H24" s="496">
        <v>0.30010599999999998</v>
      </c>
      <c r="I24" s="497">
        <v>1.038</v>
      </c>
      <c r="J24" s="498">
        <v>3.7400000000000001E-11</v>
      </c>
      <c r="K24" s="499"/>
      <c r="L24" s="500">
        <v>1.022</v>
      </c>
      <c r="M24" s="501">
        <v>6.7000000000000002E-4</v>
      </c>
      <c r="N24" s="497">
        <v>1.01908</v>
      </c>
      <c r="O24" s="502">
        <v>0.14099999999999999</v>
      </c>
      <c r="P24" s="500">
        <v>1.01755</v>
      </c>
      <c r="Q24" s="505">
        <v>0.245</v>
      </c>
      <c r="R24" s="497">
        <v>1.004</v>
      </c>
      <c r="S24" s="502">
        <v>0.74</v>
      </c>
      <c r="T24" s="503">
        <v>1.02562</v>
      </c>
      <c r="U24" s="507">
        <v>2.97E-3</v>
      </c>
    </row>
    <row r="25" spans="1:21" x14ac:dyDescent="0.25">
      <c r="A25" s="494">
        <v>21</v>
      </c>
      <c r="B25" s="383" t="s">
        <v>3324</v>
      </c>
      <c r="C25" s="494">
        <v>2</v>
      </c>
      <c r="D25" s="494">
        <v>155560126</v>
      </c>
      <c r="E25" s="495" t="s">
        <v>403</v>
      </c>
      <c r="F25" s="524" t="s">
        <v>82</v>
      </c>
      <c r="G25" s="524" t="s">
        <v>83</v>
      </c>
      <c r="H25" s="496">
        <v>0.46770899999999999</v>
      </c>
      <c r="I25" s="497">
        <v>1.0289999999999999</v>
      </c>
      <c r="J25" s="498">
        <v>2.6099999999999999E-8</v>
      </c>
      <c r="K25" s="499"/>
      <c r="L25" s="500">
        <v>1.016</v>
      </c>
      <c r="M25" s="505">
        <v>7.3000000000000001E-3</v>
      </c>
      <c r="N25" s="497">
        <v>1.01227</v>
      </c>
      <c r="O25" s="502">
        <v>0.29899999999999999</v>
      </c>
      <c r="P25" s="500">
        <v>1.0412300000000001</v>
      </c>
      <c r="Q25" s="505">
        <v>3.29E-3</v>
      </c>
      <c r="R25" s="497">
        <v>1</v>
      </c>
      <c r="S25" s="502">
        <v>0.96</v>
      </c>
      <c r="T25" s="503">
        <v>1.02521</v>
      </c>
      <c r="U25" s="507">
        <v>1.48E-3</v>
      </c>
    </row>
    <row r="26" spans="1:21" x14ac:dyDescent="0.25">
      <c r="A26" s="494">
        <v>22</v>
      </c>
      <c r="B26" s="383" t="s">
        <v>3325</v>
      </c>
      <c r="C26" s="494">
        <v>2</v>
      </c>
      <c r="D26" s="494">
        <v>170377725</v>
      </c>
      <c r="E26" s="495" t="s">
        <v>404</v>
      </c>
      <c r="F26" s="524" t="s">
        <v>79</v>
      </c>
      <c r="G26" s="524" t="s">
        <v>83</v>
      </c>
      <c r="H26" s="496">
        <v>0.70955900000000005</v>
      </c>
      <c r="I26" s="497">
        <v>1.034</v>
      </c>
      <c r="J26" s="498">
        <v>7.5800000000000007E-9</v>
      </c>
      <c r="K26" s="499"/>
      <c r="L26" s="500">
        <v>1.0349999999999999</v>
      </c>
      <c r="M26" s="501">
        <v>1.9999999999999999E-7</v>
      </c>
      <c r="N26" s="497">
        <v>1.0124736756844321</v>
      </c>
      <c r="O26" s="502">
        <v>0.35199999999999998</v>
      </c>
      <c r="P26" s="500">
        <v>1.0216278618350481</v>
      </c>
      <c r="Q26" s="505">
        <v>0.17199999999999999</v>
      </c>
      <c r="R26" s="497">
        <v>1.0049999999999999</v>
      </c>
      <c r="S26" s="502">
        <v>0.69</v>
      </c>
      <c r="T26" s="503">
        <v>1.014</v>
      </c>
      <c r="U26" s="507">
        <v>0.112</v>
      </c>
    </row>
    <row r="27" spans="1:21" x14ac:dyDescent="0.25">
      <c r="A27" s="494">
        <v>23</v>
      </c>
      <c r="B27" s="383" t="s">
        <v>3326</v>
      </c>
      <c r="C27" s="494">
        <v>2</v>
      </c>
      <c r="D27" s="494">
        <v>176113655</v>
      </c>
      <c r="E27" s="495" t="s">
        <v>405</v>
      </c>
      <c r="F27" s="524" t="s">
        <v>82</v>
      </c>
      <c r="G27" s="524" t="s">
        <v>79</v>
      </c>
      <c r="H27" s="496">
        <v>3.5695999999999999E-2</v>
      </c>
      <c r="I27" s="497">
        <v>1.081</v>
      </c>
      <c r="J27" s="498">
        <v>4.66E-8</v>
      </c>
      <c r="K27" s="499"/>
      <c r="L27" s="500">
        <v>1.0289999999999999</v>
      </c>
      <c r="M27" s="505">
        <v>6.0999999999999999E-2</v>
      </c>
      <c r="N27" s="497">
        <v>1.0089399999999999</v>
      </c>
      <c r="O27" s="502">
        <v>0.77400000000000002</v>
      </c>
      <c r="P27" s="500">
        <v>0.95589999999999997</v>
      </c>
      <c r="Q27" s="505">
        <v>0.215</v>
      </c>
      <c r="R27" s="497">
        <v>1.032</v>
      </c>
      <c r="S27" s="502">
        <v>0.25</v>
      </c>
      <c r="T27" s="503">
        <v>1.00682</v>
      </c>
      <c r="U27" s="507">
        <v>0.73799999999999999</v>
      </c>
    </row>
    <row r="28" spans="1:21" x14ac:dyDescent="0.25">
      <c r="A28" s="494">
        <v>24</v>
      </c>
      <c r="B28" s="383" t="s">
        <v>519</v>
      </c>
      <c r="C28" s="494">
        <v>2</v>
      </c>
      <c r="D28" s="494">
        <v>202968144</v>
      </c>
      <c r="E28" s="495" t="s">
        <v>406</v>
      </c>
      <c r="F28" s="524" t="s">
        <v>76</v>
      </c>
      <c r="G28" s="524" t="s">
        <v>79</v>
      </c>
      <c r="H28" s="496">
        <v>0.96356699999999995</v>
      </c>
      <c r="I28" s="497">
        <v>1.1379999999999999</v>
      </c>
      <c r="J28" s="498">
        <v>4.1499999999999999E-16</v>
      </c>
      <c r="K28" s="499"/>
      <c r="L28" s="500">
        <v>1.099</v>
      </c>
      <c r="M28" s="501">
        <v>1.6000000000000001E-9</v>
      </c>
      <c r="N28" s="497">
        <v>1.0634338278300632</v>
      </c>
      <c r="O28" s="502">
        <v>4.7100000000000003E-2</v>
      </c>
      <c r="P28" s="500">
        <v>1.0915481427308351</v>
      </c>
      <c r="Q28" s="505">
        <v>1.47E-2</v>
      </c>
      <c r="R28" s="497">
        <v>1.0640000000000001</v>
      </c>
      <c r="S28" s="502">
        <v>1.7999999999999999E-2</v>
      </c>
      <c r="T28" s="503">
        <v>1.1080000000000001</v>
      </c>
      <c r="U28" s="504">
        <v>6.2500000000000005E-7</v>
      </c>
    </row>
    <row r="29" spans="1:21" x14ac:dyDescent="0.25">
      <c r="A29" s="494">
        <v>25</v>
      </c>
      <c r="B29" s="383" t="s">
        <v>3327</v>
      </c>
      <c r="C29" s="494">
        <v>2</v>
      </c>
      <c r="D29" s="494">
        <v>233916448</v>
      </c>
      <c r="E29" s="495" t="s">
        <v>407</v>
      </c>
      <c r="F29" s="524" t="s">
        <v>79</v>
      </c>
      <c r="G29" s="524" t="s">
        <v>76</v>
      </c>
      <c r="H29" s="496">
        <v>0.80507700000000004</v>
      </c>
      <c r="I29" s="497">
        <v>1.1040000000000001</v>
      </c>
      <c r="J29" s="498">
        <v>9.3500000000000005E-51</v>
      </c>
      <c r="K29" s="499"/>
      <c r="L29" s="500">
        <v>1.083</v>
      </c>
      <c r="M29" s="501">
        <v>4.0000000000000002E-26</v>
      </c>
      <c r="N29" s="497">
        <v>1.0460251046025104</v>
      </c>
      <c r="O29" s="502">
        <v>2.9199999999999999E-3</v>
      </c>
      <c r="P29" s="500">
        <v>1.1102722387529422</v>
      </c>
      <c r="Q29" s="501">
        <v>5.2000000000000002E-9</v>
      </c>
      <c r="R29" s="497">
        <v>1.0309999999999999</v>
      </c>
      <c r="S29" s="506">
        <v>0.02</v>
      </c>
      <c r="T29" s="503">
        <v>1.0960000000000001</v>
      </c>
      <c r="U29" s="504">
        <v>3.3499999999999999E-20</v>
      </c>
    </row>
    <row r="30" spans="1:21" x14ac:dyDescent="0.25">
      <c r="A30" s="494">
        <v>26</v>
      </c>
      <c r="B30" s="383" t="s">
        <v>3328</v>
      </c>
      <c r="C30" s="494">
        <v>3</v>
      </c>
      <c r="D30" s="494">
        <v>30431294</v>
      </c>
      <c r="E30" s="495" t="s">
        <v>408</v>
      </c>
      <c r="F30" s="524" t="s">
        <v>83</v>
      </c>
      <c r="G30" s="524" t="s">
        <v>82</v>
      </c>
      <c r="H30" s="496">
        <v>0.30285200000000001</v>
      </c>
      <c r="I30" s="497">
        <v>1.0449999999999999</v>
      </c>
      <c r="J30" s="498">
        <v>1.06E-14</v>
      </c>
      <c r="K30" s="499"/>
      <c r="L30" s="500">
        <v>1.0409999999999999</v>
      </c>
      <c r="M30" s="501">
        <v>2.8000000000000002E-10</v>
      </c>
      <c r="N30" s="497">
        <v>1.04383</v>
      </c>
      <c r="O30" s="498">
        <v>7.7899999999999996E-4</v>
      </c>
      <c r="P30" s="500">
        <v>1.0371699999999999</v>
      </c>
      <c r="Q30" s="505">
        <v>1.46E-2</v>
      </c>
      <c r="R30" s="497">
        <v>1.0129999999999999</v>
      </c>
      <c r="S30" s="502">
        <v>0.23</v>
      </c>
      <c r="T30" s="503">
        <v>1.0239799999999999</v>
      </c>
      <c r="U30" s="507">
        <v>4.8700000000000002E-3</v>
      </c>
    </row>
    <row r="31" spans="1:21" x14ac:dyDescent="0.25">
      <c r="A31" s="494">
        <v>27</v>
      </c>
      <c r="B31" s="383" t="s">
        <v>3329</v>
      </c>
      <c r="C31" s="494">
        <v>3</v>
      </c>
      <c r="D31" s="494">
        <v>48457056</v>
      </c>
      <c r="E31" s="495" t="s">
        <v>409</v>
      </c>
      <c r="F31" s="524" t="s">
        <v>82</v>
      </c>
      <c r="G31" s="524" t="s">
        <v>76</v>
      </c>
      <c r="H31" s="496">
        <v>0.45758500000000002</v>
      </c>
      <c r="I31" s="497">
        <v>1.028</v>
      </c>
      <c r="J31" s="498">
        <v>4.1600000000000002E-8</v>
      </c>
      <c r="K31" s="499"/>
      <c r="L31" s="500">
        <v>1.018</v>
      </c>
      <c r="M31" s="505">
        <v>2.3999999999999998E-3</v>
      </c>
      <c r="N31" s="497">
        <v>1.02501</v>
      </c>
      <c r="O31" s="502">
        <v>3.6700000000000003E-2</v>
      </c>
      <c r="P31" s="500">
        <v>1.02224</v>
      </c>
      <c r="Q31" s="505">
        <v>0.111</v>
      </c>
      <c r="R31" s="497">
        <v>1.008</v>
      </c>
      <c r="S31" s="502">
        <v>0.45</v>
      </c>
      <c r="T31" s="503">
        <v>1.0093399999999999</v>
      </c>
      <c r="U31" s="507">
        <v>0.23799999999999999</v>
      </c>
    </row>
    <row r="32" spans="1:21" x14ac:dyDescent="0.25">
      <c r="A32" s="494">
        <v>28</v>
      </c>
      <c r="B32" s="383" t="s">
        <v>3330</v>
      </c>
      <c r="C32" s="494">
        <v>3</v>
      </c>
      <c r="D32" s="494">
        <v>80253362</v>
      </c>
      <c r="E32" s="495" t="s">
        <v>410</v>
      </c>
      <c r="F32" s="524" t="s">
        <v>79</v>
      </c>
      <c r="G32" s="524" t="s">
        <v>76</v>
      </c>
      <c r="H32" s="496">
        <v>7.0818999999999993E-2</v>
      </c>
      <c r="I32" s="497">
        <v>1.0589999999999999</v>
      </c>
      <c r="J32" s="498">
        <v>1.3000000000000001E-8</v>
      </c>
      <c r="K32" s="499"/>
      <c r="L32" s="500">
        <v>1.034</v>
      </c>
      <c r="M32" s="505">
        <v>4.8999999999999998E-3</v>
      </c>
      <c r="N32" s="497">
        <v>1.06386</v>
      </c>
      <c r="O32" s="502">
        <v>1.2200000000000001E-2</v>
      </c>
      <c r="P32" s="500">
        <v>1.00793</v>
      </c>
      <c r="Q32" s="505">
        <v>0.79</v>
      </c>
      <c r="R32" s="497">
        <v>1.0389999999999999</v>
      </c>
      <c r="S32" s="502">
        <v>4.2999999999999997E-2</v>
      </c>
      <c r="T32" s="503">
        <v>1.038</v>
      </c>
      <c r="U32" s="507">
        <v>1.01E-2</v>
      </c>
    </row>
    <row r="33" spans="1:21" x14ac:dyDescent="0.25">
      <c r="A33" s="494">
        <v>29</v>
      </c>
      <c r="B33" s="383" t="s">
        <v>3331</v>
      </c>
      <c r="C33" s="494">
        <v>3</v>
      </c>
      <c r="D33" s="494">
        <v>86099959</v>
      </c>
      <c r="E33" s="495" t="s">
        <v>411</v>
      </c>
      <c r="F33" s="524" t="s">
        <v>82</v>
      </c>
      <c r="G33" s="524" t="s">
        <v>76</v>
      </c>
      <c r="H33" s="496">
        <v>0.31675999999999999</v>
      </c>
      <c r="I33" s="497">
        <v>1.034</v>
      </c>
      <c r="J33" s="498">
        <v>1.9499999999999999E-8</v>
      </c>
      <c r="K33" s="499"/>
      <c r="L33" s="500">
        <v>1.0189999999999999</v>
      </c>
      <c r="M33" s="505">
        <v>2.3999999999999998E-3</v>
      </c>
      <c r="N33" s="497">
        <v>1.01613</v>
      </c>
      <c r="O33" s="502">
        <v>0.19900000000000001</v>
      </c>
      <c r="P33" s="500">
        <v>0.98541000000000001</v>
      </c>
      <c r="Q33" s="505">
        <v>0.316</v>
      </c>
      <c r="R33" s="497">
        <v>1.0289999999999999</v>
      </c>
      <c r="S33" s="502">
        <v>0.01</v>
      </c>
      <c r="T33" s="503">
        <v>1.01481</v>
      </c>
      <c r="U33" s="507">
        <v>7.7299999999999994E-2</v>
      </c>
    </row>
    <row r="34" spans="1:21" x14ac:dyDescent="0.25">
      <c r="A34" s="494">
        <v>30</v>
      </c>
      <c r="B34" s="383" t="s">
        <v>3332</v>
      </c>
      <c r="C34" s="494">
        <v>3</v>
      </c>
      <c r="D34" s="494">
        <v>88161314</v>
      </c>
      <c r="E34" s="495" t="s">
        <v>412</v>
      </c>
      <c r="F34" s="524" t="s">
        <v>83</v>
      </c>
      <c r="G34" s="524" t="s">
        <v>82</v>
      </c>
      <c r="H34" s="496">
        <v>0.191251</v>
      </c>
      <c r="I34" s="497">
        <v>1.042</v>
      </c>
      <c r="J34" s="498">
        <v>1.2299999999999999E-8</v>
      </c>
      <c r="K34" s="499"/>
      <c r="L34" s="500">
        <v>1.0209999999999999</v>
      </c>
      <c r="M34" s="505">
        <v>1.2E-2</v>
      </c>
      <c r="N34" s="497">
        <v>1.01888</v>
      </c>
      <c r="O34" s="502">
        <v>0.245</v>
      </c>
      <c r="P34" s="500">
        <v>0.99770000000000003</v>
      </c>
      <c r="Q34" s="505">
        <v>0.90300000000000002</v>
      </c>
      <c r="R34" s="497">
        <v>1.012</v>
      </c>
      <c r="S34" s="502">
        <v>0.42</v>
      </c>
      <c r="T34" s="503">
        <v>0.99451999999999996</v>
      </c>
      <c r="U34" s="507">
        <v>0.60199999999999998</v>
      </c>
    </row>
    <row r="35" spans="1:21" x14ac:dyDescent="0.25">
      <c r="A35" s="494">
        <v>31</v>
      </c>
      <c r="B35" s="383" t="s">
        <v>3333</v>
      </c>
      <c r="C35" s="494">
        <v>3</v>
      </c>
      <c r="D35" s="494">
        <v>124888208</v>
      </c>
      <c r="E35" s="495" t="s">
        <v>413</v>
      </c>
      <c r="F35" s="524" t="s">
        <v>76</v>
      </c>
      <c r="G35" s="524" t="s">
        <v>79</v>
      </c>
      <c r="H35" s="496">
        <v>0.67911299999999997</v>
      </c>
      <c r="I35" s="497">
        <v>1.0329999999999999</v>
      </c>
      <c r="J35" s="498">
        <v>7.4799999999999998E-9</v>
      </c>
      <c r="K35" s="499"/>
      <c r="L35" s="500">
        <v>1.016</v>
      </c>
      <c r="M35" s="505">
        <v>1.0999999999999999E-2</v>
      </c>
      <c r="N35" s="497">
        <v>1.0144045445323595</v>
      </c>
      <c r="O35" s="502">
        <v>0.253</v>
      </c>
      <c r="P35" s="500">
        <v>1.0385186569876728</v>
      </c>
      <c r="Q35" s="505">
        <v>9.4999999999999998E-3</v>
      </c>
      <c r="R35" s="497">
        <v>1.002</v>
      </c>
      <c r="S35" s="502">
        <v>0.83</v>
      </c>
      <c r="T35" s="503">
        <v>1.022</v>
      </c>
      <c r="U35" s="507">
        <v>9.9000000000000008E-3</v>
      </c>
    </row>
    <row r="36" spans="1:21" x14ac:dyDescent="0.25">
      <c r="A36" s="494">
        <v>32</v>
      </c>
      <c r="B36" s="383" t="s">
        <v>3334</v>
      </c>
      <c r="C36" s="494">
        <v>3</v>
      </c>
      <c r="D36" s="494">
        <v>154572157</v>
      </c>
      <c r="E36" s="495" t="s">
        <v>310</v>
      </c>
      <c r="F36" s="524" t="s">
        <v>79</v>
      </c>
      <c r="G36" s="524" t="s">
        <v>82</v>
      </c>
      <c r="H36" s="496">
        <v>0.97326699999999999</v>
      </c>
      <c r="I36" s="497">
        <v>1.157</v>
      </c>
      <c r="J36" s="498">
        <v>2.1600000000000001E-16</v>
      </c>
      <c r="K36" s="499"/>
      <c r="L36" s="500">
        <v>1.1220000000000001</v>
      </c>
      <c r="M36" s="501">
        <v>1.6E-11</v>
      </c>
      <c r="N36" s="497">
        <v>1.042578923224488</v>
      </c>
      <c r="O36" s="502">
        <v>0.19</v>
      </c>
      <c r="P36" s="500">
        <v>1.0813382642358182</v>
      </c>
      <c r="Q36" s="505">
        <v>3.1699999999999999E-2</v>
      </c>
      <c r="R36" s="497">
        <v>1.012</v>
      </c>
      <c r="S36" s="502">
        <v>0.72</v>
      </c>
      <c r="T36" s="503">
        <v>1.129</v>
      </c>
      <c r="U36" s="504">
        <v>1.2100000000000001E-6</v>
      </c>
    </row>
    <row r="37" spans="1:21" x14ac:dyDescent="0.25">
      <c r="A37" s="494">
        <v>33</v>
      </c>
      <c r="B37" s="383" t="s">
        <v>3335</v>
      </c>
      <c r="C37" s="494">
        <v>4</v>
      </c>
      <c r="D37" s="494">
        <v>35468296</v>
      </c>
      <c r="E37" s="495" t="s">
        <v>414</v>
      </c>
      <c r="F37" s="524" t="s">
        <v>79</v>
      </c>
      <c r="G37" s="524" t="s">
        <v>83</v>
      </c>
      <c r="H37" s="496">
        <v>0.82289500000000004</v>
      </c>
      <c r="I37" s="497">
        <v>1.0429999999999999</v>
      </c>
      <c r="J37" s="498">
        <v>1.1100000000000001E-9</v>
      </c>
      <c r="K37" s="499"/>
      <c r="L37" s="500">
        <v>1.048</v>
      </c>
      <c r="M37" s="501">
        <v>9.5000000000000003E-10</v>
      </c>
      <c r="N37" s="497">
        <v>1.0293254830109828</v>
      </c>
      <c r="O37" s="502">
        <v>5.5199999999999999E-2</v>
      </c>
      <c r="P37" s="500">
        <v>1.0600294688192331</v>
      </c>
      <c r="Q37" s="501">
        <v>9.4899999999999997E-4</v>
      </c>
      <c r="R37" s="497">
        <v>1.0009999999999999</v>
      </c>
      <c r="S37" s="502">
        <v>0.93</v>
      </c>
      <c r="T37" s="503">
        <v>1.048</v>
      </c>
      <c r="U37" s="504">
        <v>3.1599999999999998E-6</v>
      </c>
    </row>
    <row r="38" spans="1:21" x14ac:dyDescent="0.25">
      <c r="A38" s="494">
        <v>34</v>
      </c>
      <c r="B38" s="383" t="s">
        <v>3336</v>
      </c>
      <c r="C38" s="494">
        <v>4</v>
      </c>
      <c r="D38" s="494">
        <v>56861145</v>
      </c>
      <c r="E38" s="495" t="s">
        <v>415</v>
      </c>
      <c r="F38" s="524" t="s">
        <v>79</v>
      </c>
      <c r="G38" s="524" t="s">
        <v>76</v>
      </c>
      <c r="H38" s="496">
        <v>0.55032899999999996</v>
      </c>
      <c r="I38" s="497">
        <v>1.04</v>
      </c>
      <c r="J38" s="498">
        <v>4.2099999999999999E-14</v>
      </c>
      <c r="K38" s="499"/>
      <c r="L38" s="500">
        <v>1.014</v>
      </c>
      <c r="M38" s="505">
        <v>1.6E-2</v>
      </c>
      <c r="N38" s="497">
        <v>0.98639757740754996</v>
      </c>
      <c r="O38" s="502">
        <v>0.24399999999999999</v>
      </c>
      <c r="P38" s="500">
        <v>1.0700451559055792</v>
      </c>
      <c r="Q38" s="501">
        <v>8.9400000000000004E-7</v>
      </c>
      <c r="R38" s="497">
        <v>0.97399999999999998</v>
      </c>
      <c r="S38" s="502">
        <v>1.0999999999999999E-2</v>
      </c>
      <c r="T38" s="503">
        <v>1.0329999999999999</v>
      </c>
      <c r="U38" s="504">
        <v>2.9799999999999999E-5</v>
      </c>
    </row>
    <row r="39" spans="1:21" x14ac:dyDescent="0.25">
      <c r="A39" s="494">
        <v>35</v>
      </c>
      <c r="B39" s="383" t="s">
        <v>3337</v>
      </c>
      <c r="C39" s="494">
        <v>5</v>
      </c>
      <c r="D39" s="494">
        <v>75667452</v>
      </c>
      <c r="E39" s="495" t="s">
        <v>416</v>
      </c>
      <c r="F39" s="524" t="s">
        <v>79</v>
      </c>
      <c r="G39" s="524" t="s">
        <v>83</v>
      </c>
      <c r="H39" s="496">
        <v>0.31165199999999998</v>
      </c>
      <c r="I39" s="497">
        <v>1.04</v>
      </c>
      <c r="J39" s="498">
        <v>9.4000000000000003E-13</v>
      </c>
      <c r="K39" s="499"/>
      <c r="L39" s="500">
        <v>1.0309999999999999</v>
      </c>
      <c r="M39" s="501">
        <v>9.0999999999999997E-7</v>
      </c>
      <c r="N39" s="497">
        <v>1.03169</v>
      </c>
      <c r="O39" s="502">
        <v>1.26E-2</v>
      </c>
      <c r="P39" s="500">
        <v>1.0281899999999999</v>
      </c>
      <c r="Q39" s="505">
        <v>5.5399999999999998E-2</v>
      </c>
      <c r="R39" s="497">
        <v>1.0289999999999999</v>
      </c>
      <c r="S39" s="502">
        <v>8.3000000000000001E-3</v>
      </c>
      <c r="T39" s="503">
        <v>1.0224500000000001</v>
      </c>
      <c r="U39" s="507">
        <v>8.3400000000000002E-3</v>
      </c>
    </row>
    <row r="40" spans="1:21" x14ac:dyDescent="0.25">
      <c r="A40" s="494">
        <v>36</v>
      </c>
      <c r="B40" s="383" t="s">
        <v>3338</v>
      </c>
      <c r="C40" s="494">
        <v>5</v>
      </c>
      <c r="D40" s="494">
        <v>81833844</v>
      </c>
      <c r="E40" s="495" t="s">
        <v>417</v>
      </c>
      <c r="F40" s="524" t="s">
        <v>79</v>
      </c>
      <c r="G40" s="524" t="s">
        <v>76</v>
      </c>
      <c r="H40" s="496">
        <v>0.21193000000000001</v>
      </c>
      <c r="I40" s="497">
        <v>1.038</v>
      </c>
      <c r="J40" s="498">
        <v>8.0800000000000002E-9</v>
      </c>
      <c r="K40" s="499"/>
      <c r="L40" s="500">
        <v>1.0329999999999999</v>
      </c>
      <c r="M40" s="501">
        <v>2.3999999999999999E-6</v>
      </c>
      <c r="N40" s="497">
        <v>1.038</v>
      </c>
      <c r="O40" s="502">
        <v>6.1900000000000002E-3</v>
      </c>
      <c r="P40" s="500">
        <v>0.99709999999999999</v>
      </c>
      <c r="Q40" s="505">
        <v>0.85599999999999998</v>
      </c>
      <c r="R40" s="497">
        <v>1.0269999999999999</v>
      </c>
      <c r="S40" s="502">
        <v>2.5999999999999999E-2</v>
      </c>
      <c r="T40" s="503">
        <v>1.0052099999999999</v>
      </c>
      <c r="U40" s="507">
        <v>0.58299999999999996</v>
      </c>
    </row>
    <row r="41" spans="1:21" x14ac:dyDescent="0.25">
      <c r="A41" s="494">
        <v>37</v>
      </c>
      <c r="B41" s="383" t="s">
        <v>3339</v>
      </c>
      <c r="C41" s="494">
        <v>5</v>
      </c>
      <c r="D41" s="494">
        <v>122179500</v>
      </c>
      <c r="E41" s="495" t="s">
        <v>418</v>
      </c>
      <c r="F41" s="524" t="s">
        <v>82</v>
      </c>
      <c r="G41" s="524" t="s">
        <v>83</v>
      </c>
      <c r="H41" s="496">
        <v>0.17188999999999999</v>
      </c>
      <c r="I41" s="497">
        <v>1.042</v>
      </c>
      <c r="J41" s="498">
        <v>1.5799999999999999E-9</v>
      </c>
      <c r="K41" s="499"/>
      <c r="L41" s="500">
        <v>1.04</v>
      </c>
      <c r="M41" s="501">
        <v>7.5000000000000002E-7</v>
      </c>
      <c r="N41" s="497">
        <v>1.00491</v>
      </c>
      <c r="O41" s="502">
        <v>0.75600000000000001</v>
      </c>
      <c r="P41" s="500">
        <v>1.04592</v>
      </c>
      <c r="Q41" s="505">
        <v>1.2999999999999999E-2</v>
      </c>
      <c r="R41" s="497">
        <v>1.0029999999999999</v>
      </c>
      <c r="S41" s="502">
        <v>0.84</v>
      </c>
      <c r="T41" s="503">
        <v>1.04477</v>
      </c>
      <c r="U41" s="504">
        <v>2.09E-5</v>
      </c>
    </row>
    <row r="42" spans="1:21" x14ac:dyDescent="0.25">
      <c r="A42" s="494">
        <v>38</v>
      </c>
      <c r="B42" s="383" t="s">
        <v>3340</v>
      </c>
      <c r="C42" s="494">
        <v>5</v>
      </c>
      <c r="D42" s="494">
        <v>122970703</v>
      </c>
      <c r="E42" s="495" t="s">
        <v>419</v>
      </c>
      <c r="F42" s="524" t="s">
        <v>79</v>
      </c>
      <c r="G42" s="524" t="s">
        <v>76</v>
      </c>
      <c r="H42" s="496">
        <v>0.12564500000000001</v>
      </c>
      <c r="I42" s="497">
        <v>1.0489999999999999</v>
      </c>
      <c r="J42" s="498">
        <v>6.8000000000000003E-10</v>
      </c>
      <c r="K42" s="499"/>
      <c r="L42" s="500">
        <v>1.0189999999999999</v>
      </c>
      <c r="M42" s="505">
        <v>3.6999999999999998E-2</v>
      </c>
      <c r="N42" s="497">
        <v>1.01674</v>
      </c>
      <c r="O42" s="502">
        <v>0.34</v>
      </c>
      <c r="P42" s="500">
        <v>1.0051099999999999</v>
      </c>
      <c r="Q42" s="505">
        <v>0.8</v>
      </c>
      <c r="R42" s="497">
        <v>1.008</v>
      </c>
      <c r="S42" s="502">
        <v>0.59</v>
      </c>
      <c r="T42" s="503">
        <v>1.0242899999999999</v>
      </c>
      <c r="U42" s="507">
        <v>4.5100000000000001E-2</v>
      </c>
    </row>
    <row r="43" spans="1:21" x14ac:dyDescent="0.25">
      <c r="A43" s="494">
        <v>39</v>
      </c>
      <c r="B43" s="383" t="s">
        <v>3341</v>
      </c>
      <c r="C43" s="494">
        <v>5</v>
      </c>
      <c r="D43" s="494">
        <v>146372445</v>
      </c>
      <c r="E43" s="495" t="s">
        <v>420</v>
      </c>
      <c r="F43" s="524" t="s">
        <v>79</v>
      </c>
      <c r="G43" s="524" t="s">
        <v>76</v>
      </c>
      <c r="H43" s="496">
        <v>0.74849299999999996</v>
      </c>
      <c r="I43" s="497">
        <v>1.0429999999999999</v>
      </c>
      <c r="J43" s="498">
        <v>1.33E-12</v>
      </c>
      <c r="K43" s="499"/>
      <c r="L43" s="500">
        <v>1.0389999999999999</v>
      </c>
      <c r="M43" s="501">
        <v>1.4E-8</v>
      </c>
      <c r="N43" s="497">
        <v>1.025315028042366</v>
      </c>
      <c r="O43" s="502">
        <v>6.4699999999999994E-2</v>
      </c>
      <c r="P43" s="500">
        <v>1.0494831295586924</v>
      </c>
      <c r="Q43" s="505">
        <v>2.2699999999999999E-3</v>
      </c>
      <c r="R43" s="497">
        <v>1.0009999999999999</v>
      </c>
      <c r="S43" s="502">
        <v>0.92</v>
      </c>
      <c r="T43" s="503">
        <v>1.0289999999999999</v>
      </c>
      <c r="U43" s="507">
        <v>1.24E-3</v>
      </c>
    </row>
    <row r="44" spans="1:21" x14ac:dyDescent="0.25">
      <c r="A44" s="494">
        <v>40</v>
      </c>
      <c r="B44" s="383" t="s">
        <v>3342</v>
      </c>
      <c r="C44" s="494">
        <v>5</v>
      </c>
      <c r="D44" s="494">
        <v>150000930</v>
      </c>
      <c r="E44" s="495" t="s">
        <v>421</v>
      </c>
      <c r="F44" s="524" t="s">
        <v>83</v>
      </c>
      <c r="G44" s="524" t="s">
        <v>82</v>
      </c>
      <c r="H44" s="496">
        <v>0.103683</v>
      </c>
      <c r="I44" s="497">
        <v>1.048</v>
      </c>
      <c r="J44" s="498">
        <v>1.18E-8</v>
      </c>
      <c r="K44" s="499"/>
      <c r="L44" s="500">
        <v>1.024</v>
      </c>
      <c r="M44" s="505">
        <v>1.7999999999999999E-2</v>
      </c>
      <c r="N44" s="497">
        <v>1.05359</v>
      </c>
      <c r="O44" s="502">
        <v>8.6999999999999994E-3</v>
      </c>
      <c r="P44" s="500">
        <v>1.00823</v>
      </c>
      <c r="Q44" s="505">
        <v>0.72599999999999998</v>
      </c>
      <c r="R44" s="497">
        <v>1.016</v>
      </c>
      <c r="S44" s="502">
        <v>0.36</v>
      </c>
      <c r="T44" s="503">
        <v>0.99611000000000005</v>
      </c>
      <c r="U44" s="507">
        <v>0.753</v>
      </c>
    </row>
    <row r="45" spans="1:21" x14ac:dyDescent="0.25">
      <c r="A45" s="494">
        <v>41</v>
      </c>
      <c r="B45" s="383" t="s">
        <v>3343</v>
      </c>
      <c r="C45" s="494">
        <v>5</v>
      </c>
      <c r="D45" s="494">
        <v>173218763</v>
      </c>
      <c r="E45" s="495" t="s">
        <v>422</v>
      </c>
      <c r="F45" s="524" t="s">
        <v>79</v>
      </c>
      <c r="G45" s="524" t="s">
        <v>76</v>
      </c>
      <c r="H45" s="496">
        <v>0.36252800000000002</v>
      </c>
      <c r="I45" s="497">
        <v>1.0349999999999999</v>
      </c>
      <c r="J45" s="498">
        <v>8.1599999999999997E-10</v>
      </c>
      <c r="K45" s="499"/>
      <c r="L45" s="500">
        <v>1.014</v>
      </c>
      <c r="M45" s="505">
        <v>2.4E-2</v>
      </c>
      <c r="N45" s="497">
        <v>1.0201</v>
      </c>
      <c r="O45" s="502">
        <v>0.107</v>
      </c>
      <c r="P45" s="500">
        <v>1.0027999999999999</v>
      </c>
      <c r="Q45" s="505">
        <v>0.84799999999999998</v>
      </c>
      <c r="R45" s="497">
        <v>1.0209999999999999</v>
      </c>
      <c r="S45" s="502">
        <v>4.8000000000000001E-2</v>
      </c>
      <c r="T45" s="503">
        <v>0.99880000000000002</v>
      </c>
      <c r="U45" s="507">
        <v>0.88600000000000001</v>
      </c>
    </row>
    <row r="46" spans="1:21" x14ac:dyDescent="0.25">
      <c r="A46" s="494">
        <v>42</v>
      </c>
      <c r="B46" s="383" t="s">
        <v>3344</v>
      </c>
      <c r="C46" s="494">
        <v>5</v>
      </c>
      <c r="D46" s="494">
        <v>177249460</v>
      </c>
      <c r="E46" s="495" t="s">
        <v>423</v>
      </c>
      <c r="F46" s="524" t="s">
        <v>76</v>
      </c>
      <c r="G46" s="524" t="s">
        <v>82</v>
      </c>
      <c r="H46" s="496">
        <v>0.73867700000000003</v>
      </c>
      <c r="I46" s="497">
        <v>1.0389999999999999</v>
      </c>
      <c r="J46" s="498">
        <v>2.0999999999999999E-8</v>
      </c>
      <c r="K46" s="499"/>
      <c r="L46" s="500">
        <v>1.0229999999999999</v>
      </c>
      <c r="M46" s="505">
        <v>2.7000000000000001E-3</v>
      </c>
      <c r="N46" s="497">
        <v>1.0075262208698981</v>
      </c>
      <c r="O46" s="502">
        <v>0.64900000000000002</v>
      </c>
      <c r="P46" s="500">
        <v>1.0107544271043907</v>
      </c>
      <c r="Q46" s="505">
        <v>0.59199999999999997</v>
      </c>
      <c r="R46" s="497">
        <v>1.0069999999999999</v>
      </c>
      <c r="S46" s="502">
        <v>0.56000000000000005</v>
      </c>
      <c r="T46" s="503">
        <v>1.022</v>
      </c>
      <c r="U46" s="507">
        <v>1.8700000000000001E-2</v>
      </c>
    </row>
    <row r="47" spans="1:21" x14ac:dyDescent="0.25">
      <c r="A47" s="494">
        <v>43</v>
      </c>
      <c r="B47" s="383" t="s">
        <v>325</v>
      </c>
      <c r="C47" s="494">
        <v>6</v>
      </c>
      <c r="D47" s="494">
        <v>12903725</v>
      </c>
      <c r="E47" s="495" t="s">
        <v>299</v>
      </c>
      <c r="F47" s="524" t="s">
        <v>83</v>
      </c>
      <c r="G47" s="524" t="s">
        <v>82</v>
      </c>
      <c r="H47" s="496">
        <v>0.59020700000000004</v>
      </c>
      <c r="I47" s="497">
        <v>1.08</v>
      </c>
      <c r="J47" s="498">
        <v>1.4099999999999999E-47</v>
      </c>
      <c r="K47" s="499"/>
      <c r="L47" s="500">
        <v>1.077</v>
      </c>
      <c r="M47" s="501">
        <v>1.9000000000000001E-35</v>
      </c>
      <c r="N47" s="497">
        <v>1.0402904490933869</v>
      </c>
      <c r="O47" s="498">
        <v>9.0200000000000002E-4</v>
      </c>
      <c r="P47" s="500">
        <v>1.1067211173456402</v>
      </c>
      <c r="Q47" s="501">
        <v>3.7500000000000002E-13</v>
      </c>
      <c r="R47" s="497">
        <v>0.998</v>
      </c>
      <c r="S47" s="502">
        <v>0.82</v>
      </c>
      <c r="T47" s="503">
        <v>1.0860000000000001</v>
      </c>
      <c r="U47" s="504">
        <v>3.24E-25</v>
      </c>
    </row>
    <row r="48" spans="1:21" x14ac:dyDescent="0.25">
      <c r="A48" s="494">
        <v>44</v>
      </c>
      <c r="B48" s="383" t="s">
        <v>3345</v>
      </c>
      <c r="C48" s="494">
        <v>6</v>
      </c>
      <c r="D48" s="494">
        <v>22131700</v>
      </c>
      <c r="E48" s="495" t="s">
        <v>424</v>
      </c>
      <c r="F48" s="524" t="s">
        <v>82</v>
      </c>
      <c r="G48" s="524" t="s">
        <v>79</v>
      </c>
      <c r="H48" s="496">
        <v>0.56169800000000003</v>
      </c>
      <c r="I48" s="497">
        <v>1.0369999999999999</v>
      </c>
      <c r="J48" s="498">
        <v>7.7500000000000007E-12</v>
      </c>
      <c r="K48" s="499"/>
      <c r="L48" s="500">
        <v>1.024</v>
      </c>
      <c r="M48" s="501">
        <v>8.1000000000000004E-5</v>
      </c>
      <c r="N48" s="497">
        <v>0.99900099900099915</v>
      </c>
      <c r="O48" s="502">
        <v>0.93600000000000005</v>
      </c>
      <c r="P48" s="500">
        <v>1.0327271225124186</v>
      </c>
      <c r="Q48" s="505">
        <v>2.0199999999999999E-2</v>
      </c>
      <c r="R48" s="497">
        <v>1.0029999999999999</v>
      </c>
      <c r="S48" s="502">
        <v>0.8</v>
      </c>
      <c r="T48" s="503">
        <v>1.0289999999999999</v>
      </c>
      <c r="U48" s="504">
        <v>2.5700000000000001E-4</v>
      </c>
    </row>
    <row r="49" spans="1:21" x14ac:dyDescent="0.25">
      <c r="A49" s="494">
        <v>45</v>
      </c>
      <c r="B49" s="383" t="s">
        <v>3346</v>
      </c>
      <c r="C49" s="494">
        <v>6</v>
      </c>
      <c r="D49" s="494">
        <v>30781935</v>
      </c>
      <c r="E49" s="495" t="s">
        <v>425</v>
      </c>
      <c r="F49" s="524" t="s">
        <v>83</v>
      </c>
      <c r="G49" s="524" t="s">
        <v>76</v>
      </c>
      <c r="H49" s="496">
        <v>0.70633599999999996</v>
      </c>
      <c r="I49" s="497">
        <v>1.0369999999999999</v>
      </c>
      <c r="J49" s="498">
        <v>2.3800000000000001E-8</v>
      </c>
      <c r="K49" s="499"/>
      <c r="L49" s="500">
        <v>1.0129999999999999</v>
      </c>
      <c r="M49" s="505">
        <v>4.7E-2</v>
      </c>
      <c r="N49" s="497">
        <v>1.0146103896103895</v>
      </c>
      <c r="O49" s="502">
        <v>0.27800000000000002</v>
      </c>
      <c r="P49" s="500">
        <v>0.99421367640333269</v>
      </c>
      <c r="Q49" s="505">
        <v>0.70799999999999996</v>
      </c>
      <c r="R49" s="497">
        <v>1.0209999999999999</v>
      </c>
      <c r="S49" s="502">
        <v>7.2999999999999995E-2</v>
      </c>
      <c r="T49" s="503">
        <v>1.026</v>
      </c>
      <c r="U49" s="507">
        <v>3.63E-3</v>
      </c>
    </row>
    <row r="50" spans="1:21" x14ac:dyDescent="0.25">
      <c r="A50" s="494">
        <v>46</v>
      </c>
      <c r="B50" s="383" t="s">
        <v>3347</v>
      </c>
      <c r="C50" s="494">
        <v>6</v>
      </c>
      <c r="D50" s="494">
        <v>31882531</v>
      </c>
      <c r="E50" s="495" t="s">
        <v>426</v>
      </c>
      <c r="F50" s="524" t="s">
        <v>82</v>
      </c>
      <c r="G50" s="524" t="s">
        <v>79</v>
      </c>
      <c r="H50" s="496">
        <v>0.94896999999999998</v>
      </c>
      <c r="I50" s="497">
        <v>1.077</v>
      </c>
      <c r="J50" s="498">
        <v>4.5200000000000001E-9</v>
      </c>
      <c r="K50" s="499"/>
      <c r="L50" s="500">
        <v>1.0369999999999999</v>
      </c>
      <c r="M50" s="505">
        <v>6.7000000000000002E-3</v>
      </c>
      <c r="N50" s="497">
        <v>1.0328231187126893</v>
      </c>
      <c r="O50" s="502">
        <v>0.224</v>
      </c>
      <c r="P50" s="500">
        <v>1.0443537017116957</v>
      </c>
      <c r="Q50" s="505">
        <v>0.16600000000000001</v>
      </c>
      <c r="R50" s="497">
        <v>1.018</v>
      </c>
      <c r="S50" s="502">
        <v>0.45</v>
      </c>
      <c r="T50" s="503">
        <v>1.0389999999999999</v>
      </c>
      <c r="U50" s="507">
        <v>4.3099999999999999E-2</v>
      </c>
    </row>
    <row r="51" spans="1:21" x14ac:dyDescent="0.25">
      <c r="A51" s="494">
        <v>47</v>
      </c>
      <c r="B51" s="383" t="s">
        <v>3348</v>
      </c>
      <c r="C51" s="494">
        <v>6</v>
      </c>
      <c r="D51" s="494">
        <v>39215694</v>
      </c>
      <c r="E51" s="495" t="s">
        <v>427</v>
      </c>
      <c r="F51" s="524" t="s">
        <v>79</v>
      </c>
      <c r="G51" s="524" t="s">
        <v>76</v>
      </c>
      <c r="H51" s="496">
        <v>0.280916</v>
      </c>
      <c r="I51" s="497">
        <v>1.052</v>
      </c>
      <c r="J51" s="498">
        <v>9.1599999999999998E-19</v>
      </c>
      <c r="K51" s="499"/>
      <c r="L51" s="500">
        <v>1.0309999999999999</v>
      </c>
      <c r="M51" s="501">
        <v>5.0000000000000004E-6</v>
      </c>
      <c r="N51" s="497">
        <v>0.99590999999999996</v>
      </c>
      <c r="O51" s="502">
        <v>0.76300000000000001</v>
      </c>
      <c r="P51" s="500">
        <v>1.04687</v>
      </c>
      <c r="Q51" s="505">
        <v>3.7200000000000002E-3</v>
      </c>
      <c r="R51" s="497">
        <v>0.97499999999999998</v>
      </c>
      <c r="S51" s="502">
        <v>2.5000000000000001E-2</v>
      </c>
      <c r="T51" s="503">
        <v>1.04613</v>
      </c>
      <c r="U51" s="504">
        <v>2.04E-7</v>
      </c>
    </row>
    <row r="52" spans="1:21" x14ac:dyDescent="0.25">
      <c r="A52" s="494">
        <v>48</v>
      </c>
      <c r="B52" s="383" t="s">
        <v>3349</v>
      </c>
      <c r="C52" s="494">
        <v>6</v>
      </c>
      <c r="D52" s="494">
        <v>71611314</v>
      </c>
      <c r="E52" s="495" t="s">
        <v>428</v>
      </c>
      <c r="F52" s="524" t="s">
        <v>79</v>
      </c>
      <c r="G52" s="524" t="s">
        <v>76</v>
      </c>
      <c r="H52" s="496">
        <v>0.48086499999999999</v>
      </c>
      <c r="I52" s="497">
        <v>1.0349999999999999</v>
      </c>
      <c r="J52" s="498">
        <v>1E-10</v>
      </c>
      <c r="K52" s="499"/>
      <c r="L52" s="500">
        <v>1.028</v>
      </c>
      <c r="M52" s="501">
        <v>3.8999999999999999E-6</v>
      </c>
      <c r="N52" s="497">
        <v>1.0098499999999999</v>
      </c>
      <c r="O52" s="502">
        <v>0.40500000000000003</v>
      </c>
      <c r="P52" s="500">
        <v>1.0301499999999999</v>
      </c>
      <c r="Q52" s="505">
        <v>3.0200000000000001E-2</v>
      </c>
      <c r="R52" s="497">
        <v>1.0069999999999999</v>
      </c>
      <c r="S52" s="502">
        <v>0.48</v>
      </c>
      <c r="T52" s="503">
        <v>1.02891</v>
      </c>
      <c r="U52" s="504">
        <v>2.7599999999999999E-4</v>
      </c>
    </row>
    <row r="53" spans="1:21" x14ac:dyDescent="0.25">
      <c r="A53" s="494">
        <v>49</v>
      </c>
      <c r="B53" s="383" t="s">
        <v>323</v>
      </c>
      <c r="C53" s="494">
        <v>6</v>
      </c>
      <c r="D53" s="494">
        <v>96611790</v>
      </c>
      <c r="E53" s="495" t="s">
        <v>429</v>
      </c>
      <c r="F53" s="524" t="s">
        <v>82</v>
      </c>
      <c r="G53" s="524" t="s">
        <v>83</v>
      </c>
      <c r="H53" s="496">
        <v>0.33075199999999999</v>
      </c>
      <c r="I53" s="497">
        <v>1.0880000000000001</v>
      </c>
      <c r="J53" s="498">
        <v>7.2600000000000004E-54</v>
      </c>
      <c r="K53" s="499"/>
      <c r="L53" s="500">
        <v>1.083</v>
      </c>
      <c r="M53" s="501">
        <v>3.0999999999999999E-37</v>
      </c>
      <c r="N53" s="497">
        <v>1.0456099999999999</v>
      </c>
      <c r="O53" s="498">
        <v>3.8900000000000002E-4</v>
      </c>
      <c r="P53" s="500">
        <v>1.0951599999999999</v>
      </c>
      <c r="Q53" s="501">
        <v>5.09E-10</v>
      </c>
      <c r="R53" s="497">
        <v>1.0349999999999999</v>
      </c>
      <c r="S53" s="502">
        <v>1.4E-3</v>
      </c>
      <c r="T53" s="503">
        <v>1.0861099999999999</v>
      </c>
      <c r="U53" s="504">
        <v>4.1900000000000001E-23</v>
      </c>
    </row>
    <row r="54" spans="1:21" x14ac:dyDescent="0.25">
      <c r="A54" s="494">
        <v>50</v>
      </c>
      <c r="B54" s="383" t="s">
        <v>3350</v>
      </c>
      <c r="C54" s="494">
        <v>6</v>
      </c>
      <c r="D54" s="494">
        <v>111392099</v>
      </c>
      <c r="E54" s="495" t="s">
        <v>430</v>
      </c>
      <c r="F54" s="524" t="s">
        <v>83</v>
      </c>
      <c r="G54" s="524" t="s">
        <v>82</v>
      </c>
      <c r="H54" s="496">
        <v>0.20943899999999999</v>
      </c>
      <c r="I54" s="497">
        <v>1.036</v>
      </c>
      <c r="J54" s="498">
        <v>2.0899999999999999E-8</v>
      </c>
      <c r="K54" s="499"/>
      <c r="L54" s="500">
        <v>1.0069999999999999</v>
      </c>
      <c r="M54" s="505">
        <v>0.34</v>
      </c>
      <c r="N54" s="497">
        <v>1.0035099999999999</v>
      </c>
      <c r="O54" s="502">
        <v>0.80500000000000005</v>
      </c>
      <c r="P54" s="500">
        <v>0.95389999999999997</v>
      </c>
      <c r="Q54" s="505">
        <v>3.5799999999999998E-3</v>
      </c>
      <c r="R54" s="497">
        <v>1.01</v>
      </c>
      <c r="S54" s="502">
        <v>0.41</v>
      </c>
      <c r="T54" s="503">
        <v>0.99282999999999999</v>
      </c>
      <c r="U54" s="507">
        <v>0.45200000000000001</v>
      </c>
    </row>
    <row r="55" spans="1:21" x14ac:dyDescent="0.25">
      <c r="A55" s="494">
        <v>51</v>
      </c>
      <c r="B55" s="383" t="s">
        <v>3351</v>
      </c>
      <c r="C55" s="494">
        <v>6</v>
      </c>
      <c r="D55" s="494">
        <v>121524892</v>
      </c>
      <c r="E55" s="495" t="s">
        <v>431</v>
      </c>
      <c r="F55" s="524" t="s">
        <v>83</v>
      </c>
      <c r="G55" s="524" t="s">
        <v>76</v>
      </c>
      <c r="H55" s="496">
        <v>0.15728900000000001</v>
      </c>
      <c r="I55" s="497">
        <v>1.071</v>
      </c>
      <c r="J55" s="498">
        <v>8.8199999999999999E-23</v>
      </c>
      <c r="K55" s="499"/>
      <c r="L55" s="500">
        <v>1.054</v>
      </c>
      <c r="M55" s="501">
        <v>5.6E-11</v>
      </c>
      <c r="N55" s="497">
        <v>1.02942</v>
      </c>
      <c r="O55" s="502">
        <v>7.7600000000000002E-2</v>
      </c>
      <c r="P55" s="500">
        <v>1.05054</v>
      </c>
      <c r="Q55" s="505">
        <v>1.0699999999999999E-2</v>
      </c>
      <c r="R55" s="497">
        <v>1.0029999999999999</v>
      </c>
      <c r="S55" s="502">
        <v>0.83</v>
      </c>
      <c r="T55" s="503">
        <v>1.0585500000000001</v>
      </c>
      <c r="U55" s="504">
        <v>1.2700000000000001E-7</v>
      </c>
    </row>
    <row r="56" spans="1:21" x14ac:dyDescent="0.25">
      <c r="A56" s="494">
        <v>52</v>
      </c>
      <c r="B56" s="383" t="s">
        <v>3352</v>
      </c>
      <c r="C56" s="494">
        <v>6</v>
      </c>
      <c r="D56" s="494">
        <v>149812818</v>
      </c>
      <c r="E56" s="495" t="s">
        <v>432</v>
      </c>
      <c r="F56" s="524" t="s">
        <v>82</v>
      </c>
      <c r="G56" s="524" t="s">
        <v>79</v>
      </c>
      <c r="H56" s="496">
        <v>0.64708500000000002</v>
      </c>
      <c r="I56" s="497">
        <v>1.034</v>
      </c>
      <c r="J56" s="498">
        <v>1.3500000000000001E-9</v>
      </c>
      <c r="K56" s="499"/>
      <c r="L56" s="500">
        <v>1.03</v>
      </c>
      <c r="M56" s="501">
        <v>1.3999999999999999E-6</v>
      </c>
      <c r="N56" s="497">
        <v>1.03262048099462</v>
      </c>
      <c r="O56" s="502">
        <v>8.7500000000000008E-3</v>
      </c>
      <c r="P56" s="500">
        <v>1.0139931048468871</v>
      </c>
      <c r="Q56" s="505">
        <v>0.33</v>
      </c>
      <c r="R56" s="497">
        <v>1.0389999999999999</v>
      </c>
      <c r="S56" s="498">
        <v>3.4000000000000002E-4</v>
      </c>
      <c r="T56" s="503">
        <v>1.0329999999999999</v>
      </c>
      <c r="U56" s="504">
        <v>7.6799999999999997E-5</v>
      </c>
    </row>
    <row r="57" spans="1:21" x14ac:dyDescent="0.25">
      <c r="A57" s="494">
        <v>53</v>
      </c>
      <c r="B57" s="383" t="s">
        <v>330</v>
      </c>
      <c r="C57" s="494">
        <v>7</v>
      </c>
      <c r="D57" s="494">
        <v>40388018</v>
      </c>
      <c r="E57" s="495" t="s">
        <v>433</v>
      </c>
      <c r="F57" s="524" t="s">
        <v>79</v>
      </c>
      <c r="G57" s="524" t="s">
        <v>76</v>
      </c>
      <c r="H57" s="496">
        <v>0.110988</v>
      </c>
      <c r="I57" s="497">
        <v>1.093</v>
      </c>
      <c r="J57" s="498">
        <v>4.43E-28</v>
      </c>
      <c r="K57" s="499"/>
      <c r="L57" s="500">
        <v>1.07</v>
      </c>
      <c r="M57" s="501">
        <v>1.3E-13</v>
      </c>
      <c r="N57" s="497">
        <v>1.02624</v>
      </c>
      <c r="O57" s="502">
        <v>0.151</v>
      </c>
      <c r="P57" s="500">
        <v>1.0845899999999999</v>
      </c>
      <c r="Q57" s="501">
        <v>8.2600000000000002E-5</v>
      </c>
      <c r="R57" s="497">
        <v>1</v>
      </c>
      <c r="S57" s="502">
        <v>0.98</v>
      </c>
      <c r="T57" s="503">
        <v>1.05148</v>
      </c>
      <c r="U57" s="504">
        <v>7.9800000000000002E-5</v>
      </c>
    </row>
    <row r="58" spans="1:21" x14ac:dyDescent="0.25">
      <c r="A58" s="494">
        <v>54</v>
      </c>
      <c r="B58" s="383" t="s">
        <v>3353</v>
      </c>
      <c r="C58" s="494">
        <v>7</v>
      </c>
      <c r="D58" s="494">
        <v>73599571</v>
      </c>
      <c r="E58" s="495" t="s">
        <v>434</v>
      </c>
      <c r="F58" s="524" t="s">
        <v>76</v>
      </c>
      <c r="G58" s="524" t="s">
        <v>79</v>
      </c>
      <c r="H58" s="496">
        <v>0.87325699999999995</v>
      </c>
      <c r="I58" s="497">
        <v>1.06</v>
      </c>
      <c r="J58" s="498">
        <v>3.0600000000000001E-13</v>
      </c>
      <c r="K58" s="499"/>
      <c r="L58" s="500">
        <v>1.036</v>
      </c>
      <c r="M58" s="501">
        <v>6.9999999999999994E-5</v>
      </c>
      <c r="N58" s="497">
        <v>1.0161259183237987</v>
      </c>
      <c r="O58" s="502">
        <v>0.36699999999999999</v>
      </c>
      <c r="P58" s="500">
        <v>1.0300464550951247</v>
      </c>
      <c r="Q58" s="505">
        <v>0.152</v>
      </c>
      <c r="R58" s="497">
        <v>0.99</v>
      </c>
      <c r="S58" s="502">
        <v>0.49</v>
      </c>
      <c r="T58" s="503">
        <v>1.0349999999999999</v>
      </c>
      <c r="U58" s="507">
        <v>3.49E-3</v>
      </c>
    </row>
    <row r="59" spans="1:21" x14ac:dyDescent="0.25">
      <c r="A59" s="494">
        <v>55</v>
      </c>
      <c r="B59" s="383" t="s">
        <v>3354</v>
      </c>
      <c r="C59" s="494">
        <v>7</v>
      </c>
      <c r="D59" s="494">
        <v>120841515</v>
      </c>
      <c r="E59" s="495" t="s">
        <v>435</v>
      </c>
      <c r="F59" s="524" t="s">
        <v>76</v>
      </c>
      <c r="G59" s="524" t="s">
        <v>79</v>
      </c>
      <c r="H59" s="496">
        <v>0.79958300000000004</v>
      </c>
      <c r="I59" s="497">
        <v>1.0369999999999999</v>
      </c>
      <c r="J59" s="498">
        <v>4.8300000000000002E-8</v>
      </c>
      <c r="K59" s="499"/>
      <c r="L59" s="500">
        <v>1.032</v>
      </c>
      <c r="M59" s="501">
        <v>1.2E-5</v>
      </c>
      <c r="N59" s="497">
        <v>1.0408101666337077</v>
      </c>
      <c r="O59" s="502">
        <v>4.2599999999999999E-3</v>
      </c>
      <c r="P59" s="500">
        <v>1.0015022533800702</v>
      </c>
      <c r="Q59" s="505">
        <v>0.92700000000000005</v>
      </c>
      <c r="R59" s="497">
        <v>1.0249999999999999</v>
      </c>
      <c r="S59" s="502">
        <v>5.6000000000000001E-2</v>
      </c>
      <c r="T59" s="503">
        <v>1.024</v>
      </c>
      <c r="U59" s="507">
        <v>1.3299999999999999E-2</v>
      </c>
    </row>
    <row r="60" spans="1:21" x14ac:dyDescent="0.25">
      <c r="A60" s="494">
        <v>56</v>
      </c>
      <c r="B60" s="383" t="s">
        <v>3355</v>
      </c>
      <c r="C60" s="494">
        <v>8</v>
      </c>
      <c r="D60" s="494">
        <v>27408770</v>
      </c>
      <c r="E60" s="495" t="s">
        <v>436</v>
      </c>
      <c r="F60" s="524" t="s">
        <v>76</v>
      </c>
      <c r="G60" s="524" t="s">
        <v>82</v>
      </c>
      <c r="H60" s="496">
        <v>0.83627899999999999</v>
      </c>
      <c r="I60" s="497">
        <v>1.042</v>
      </c>
      <c r="J60" s="498">
        <v>3.0300000000000001E-9</v>
      </c>
      <c r="K60" s="499"/>
      <c r="L60" s="500">
        <v>1.03</v>
      </c>
      <c r="M60" s="501">
        <v>2.3000000000000001E-4</v>
      </c>
      <c r="N60" s="497">
        <v>1.0268521846280227</v>
      </c>
      <c r="O60" s="502">
        <v>9.1600000000000001E-2</v>
      </c>
      <c r="P60" s="500">
        <v>1.0376888593724058</v>
      </c>
      <c r="Q60" s="505">
        <v>4.2200000000000001E-2</v>
      </c>
      <c r="R60" s="497">
        <v>1</v>
      </c>
      <c r="S60" s="502">
        <v>0.99</v>
      </c>
      <c r="T60" s="503">
        <v>1.0569999999999999</v>
      </c>
      <c r="U60" s="504">
        <v>1.68E-7</v>
      </c>
    </row>
    <row r="61" spans="1:21" x14ac:dyDescent="0.25">
      <c r="A61" s="494">
        <v>57</v>
      </c>
      <c r="B61" s="383" t="s">
        <v>3356</v>
      </c>
      <c r="C61" s="494">
        <v>8</v>
      </c>
      <c r="D61" s="494">
        <v>63583601</v>
      </c>
      <c r="E61" s="495" t="s">
        <v>437</v>
      </c>
      <c r="F61" s="524" t="s">
        <v>79</v>
      </c>
      <c r="G61" s="524" t="s">
        <v>76</v>
      </c>
      <c r="H61" s="496">
        <v>0.21099499999999999</v>
      </c>
      <c r="I61" s="497">
        <v>1.0369999999999999</v>
      </c>
      <c r="J61" s="498">
        <v>2.85E-8</v>
      </c>
      <c r="K61" s="499"/>
      <c r="L61" s="500">
        <v>1.012</v>
      </c>
      <c r="M61" s="505">
        <v>0.11</v>
      </c>
      <c r="N61" s="497">
        <v>1.0026999999999999</v>
      </c>
      <c r="O61" s="502">
        <v>0.84899999999999998</v>
      </c>
      <c r="P61" s="500">
        <v>0.99192999999999998</v>
      </c>
      <c r="Q61" s="505">
        <v>0.627</v>
      </c>
      <c r="R61" s="497">
        <v>1.002</v>
      </c>
      <c r="S61" s="502">
        <v>0.85</v>
      </c>
      <c r="T61" s="503">
        <v>1.0060199999999999</v>
      </c>
      <c r="U61" s="507">
        <v>0.52100000000000002</v>
      </c>
    </row>
    <row r="62" spans="1:21" x14ac:dyDescent="0.25">
      <c r="A62" s="494">
        <v>58</v>
      </c>
      <c r="B62" s="383" t="s">
        <v>3357</v>
      </c>
      <c r="C62" s="494">
        <v>9</v>
      </c>
      <c r="D62" s="494">
        <v>14103619</v>
      </c>
      <c r="E62" s="495" t="s">
        <v>438</v>
      </c>
      <c r="F62" s="524" t="s">
        <v>79</v>
      </c>
      <c r="G62" s="524" t="s">
        <v>82</v>
      </c>
      <c r="H62" s="496">
        <v>0.60074499999999997</v>
      </c>
      <c r="I62" s="497">
        <v>1.03</v>
      </c>
      <c r="J62" s="498">
        <v>4.3000000000000001E-8</v>
      </c>
      <c r="K62" s="499"/>
      <c r="L62" s="500">
        <v>1.008</v>
      </c>
      <c r="M62" s="505">
        <v>0.18</v>
      </c>
      <c r="N62" s="497">
        <v>1.0166321011752268</v>
      </c>
      <c r="O62" s="502">
        <v>0.17299999999999999</v>
      </c>
      <c r="P62" s="500">
        <v>0.99560936271044687</v>
      </c>
      <c r="Q62" s="505">
        <v>0.755</v>
      </c>
      <c r="R62" s="497">
        <v>1.028</v>
      </c>
      <c r="S62" s="502">
        <v>7.9000000000000008E-3</v>
      </c>
      <c r="T62" s="503">
        <v>1.0057199999999999</v>
      </c>
      <c r="U62" s="507">
        <v>0.47799999999999998</v>
      </c>
    </row>
    <row r="63" spans="1:21" x14ac:dyDescent="0.25">
      <c r="A63" s="494">
        <v>59</v>
      </c>
      <c r="B63" s="383" t="s">
        <v>3358</v>
      </c>
      <c r="C63" s="494">
        <v>9</v>
      </c>
      <c r="D63" s="494">
        <v>29372503</v>
      </c>
      <c r="E63" s="495" t="s">
        <v>439</v>
      </c>
      <c r="F63" s="524" t="s">
        <v>83</v>
      </c>
      <c r="G63" s="524" t="s">
        <v>79</v>
      </c>
      <c r="H63" s="496">
        <v>0.432923</v>
      </c>
      <c r="I63" s="497">
        <v>1.038</v>
      </c>
      <c r="J63" s="498">
        <v>3.3399999999999999E-12</v>
      </c>
      <c r="K63" s="499"/>
      <c r="L63" s="500">
        <v>1.0329999999999999</v>
      </c>
      <c r="M63" s="501">
        <v>5.2999999999999998E-8</v>
      </c>
      <c r="N63" s="497">
        <v>1.01715</v>
      </c>
      <c r="O63" s="502">
        <v>0.153</v>
      </c>
      <c r="P63" s="500">
        <v>1.03087</v>
      </c>
      <c r="Q63" s="505">
        <v>2.8000000000000001E-2</v>
      </c>
      <c r="R63" s="497">
        <v>1.002</v>
      </c>
      <c r="S63" s="502">
        <v>0.84</v>
      </c>
      <c r="T63" s="503">
        <v>1.0265500000000001</v>
      </c>
      <c r="U63" s="504">
        <v>9.01E-4</v>
      </c>
    </row>
    <row r="64" spans="1:21" x14ac:dyDescent="0.25">
      <c r="A64" s="494">
        <v>60</v>
      </c>
      <c r="B64" s="383" t="s">
        <v>3359</v>
      </c>
      <c r="C64" s="494">
        <v>9</v>
      </c>
      <c r="D64" s="494">
        <v>69131922</v>
      </c>
      <c r="E64" s="495" t="s">
        <v>440</v>
      </c>
      <c r="F64" s="524" t="s">
        <v>79</v>
      </c>
      <c r="G64" s="524" t="s">
        <v>76</v>
      </c>
      <c r="H64" s="496">
        <v>0.42856899999999998</v>
      </c>
      <c r="I64" s="497">
        <v>1.044</v>
      </c>
      <c r="J64" s="498">
        <v>1.6000000000000001E-16</v>
      </c>
      <c r="K64" s="499"/>
      <c r="L64" s="500">
        <v>1.0249999999999999</v>
      </c>
      <c r="M64" s="501">
        <v>2.9E-5</v>
      </c>
      <c r="N64" s="497">
        <v>1.02092</v>
      </c>
      <c r="O64" s="502">
        <v>8.0799999999999997E-2</v>
      </c>
      <c r="P64" s="500">
        <v>1.04613</v>
      </c>
      <c r="Q64" s="505">
        <v>1.06E-3</v>
      </c>
      <c r="R64" s="497">
        <v>1.022</v>
      </c>
      <c r="S64" s="502">
        <v>3.5000000000000003E-2</v>
      </c>
      <c r="T64" s="503">
        <v>1.05033</v>
      </c>
      <c r="U64" s="504">
        <v>5.4899999999999997E-10</v>
      </c>
    </row>
    <row r="65" spans="1:21" x14ac:dyDescent="0.25">
      <c r="A65" s="494">
        <v>61</v>
      </c>
      <c r="B65" s="383" t="s">
        <v>3360</v>
      </c>
      <c r="C65" s="494">
        <v>9</v>
      </c>
      <c r="D65" s="494">
        <v>106925122</v>
      </c>
      <c r="E65" s="495" t="s">
        <v>441</v>
      </c>
      <c r="F65" s="524" t="s">
        <v>82</v>
      </c>
      <c r="G65" s="524" t="s">
        <v>83</v>
      </c>
      <c r="H65" s="496">
        <v>0.14982699999999999</v>
      </c>
      <c r="I65" s="497">
        <v>1.042</v>
      </c>
      <c r="J65" s="498">
        <v>8.6300000000000002E-9</v>
      </c>
      <c r="K65" s="499"/>
      <c r="L65" s="500">
        <v>1.046</v>
      </c>
      <c r="M65" s="501">
        <v>4.3999999999999997E-8</v>
      </c>
      <c r="N65" s="497">
        <v>1.0333399999999999</v>
      </c>
      <c r="O65" s="502">
        <v>4.3799999999999999E-2</v>
      </c>
      <c r="P65" s="500">
        <v>1.0801499999999999</v>
      </c>
      <c r="Q65" s="501">
        <v>3.9900000000000001E-5</v>
      </c>
      <c r="R65" s="497">
        <v>1.0309999999999999</v>
      </c>
      <c r="S65" s="502">
        <v>3.2000000000000001E-2</v>
      </c>
      <c r="T65" s="503">
        <v>1.03552</v>
      </c>
      <c r="U65" s="507">
        <v>1.4599999999999999E-3</v>
      </c>
    </row>
    <row r="66" spans="1:21" x14ac:dyDescent="0.25">
      <c r="A66" s="494">
        <v>62</v>
      </c>
      <c r="B66" s="383" t="s">
        <v>328</v>
      </c>
      <c r="C66" s="494">
        <v>9</v>
      </c>
      <c r="D66" s="494">
        <v>116496304</v>
      </c>
      <c r="E66" s="495" t="s">
        <v>442</v>
      </c>
      <c r="F66" s="524" t="s">
        <v>76</v>
      </c>
      <c r="G66" s="524" t="s">
        <v>79</v>
      </c>
      <c r="H66" s="496">
        <v>0.234046</v>
      </c>
      <c r="I66" s="497">
        <v>1.06</v>
      </c>
      <c r="J66" s="498">
        <v>2.2799999999999999E-21</v>
      </c>
      <c r="K66" s="499"/>
      <c r="L66" s="500">
        <v>1.0509999999999999</v>
      </c>
      <c r="M66" s="501">
        <v>6.3000000000000004E-13</v>
      </c>
      <c r="N66" s="497">
        <v>1.0114700000000001</v>
      </c>
      <c r="O66" s="502">
        <v>0.41399999999999998</v>
      </c>
      <c r="P66" s="500">
        <v>1.06908</v>
      </c>
      <c r="Q66" s="501">
        <v>3.7599999999999999E-5</v>
      </c>
      <c r="R66" s="497">
        <v>0.95499999999999996</v>
      </c>
      <c r="S66" s="498">
        <v>1.2999999999999999E-4</v>
      </c>
      <c r="T66" s="503">
        <v>1.0519000000000001</v>
      </c>
      <c r="U66" s="504">
        <v>3.2999999999999998E-8</v>
      </c>
    </row>
    <row r="67" spans="1:21" x14ac:dyDescent="0.25">
      <c r="A67" s="494">
        <v>63</v>
      </c>
      <c r="B67" s="383" t="s">
        <v>3361</v>
      </c>
      <c r="C67" s="494">
        <v>9</v>
      </c>
      <c r="D67" s="494">
        <v>137848748</v>
      </c>
      <c r="E67" s="495" t="s">
        <v>443</v>
      </c>
      <c r="F67" s="524" t="s">
        <v>82</v>
      </c>
      <c r="G67" s="524" t="s">
        <v>76</v>
      </c>
      <c r="H67" s="496">
        <v>0.63630299999999995</v>
      </c>
      <c r="I67" s="497">
        <v>1.046</v>
      </c>
      <c r="J67" s="498">
        <v>6.2400000000000002E-10</v>
      </c>
      <c r="K67" s="499"/>
      <c r="L67" s="500">
        <v>1.0109999999999999</v>
      </c>
      <c r="M67" s="505">
        <v>6.6000000000000003E-2</v>
      </c>
      <c r="N67" s="497">
        <v>0.98363235757003464</v>
      </c>
      <c r="O67" s="502">
        <v>0.17599999999999999</v>
      </c>
      <c r="P67" s="500">
        <v>1.0196902181117378</v>
      </c>
      <c r="Q67" s="505">
        <v>0.17100000000000001</v>
      </c>
      <c r="R67" s="497">
        <v>0.98799999999999999</v>
      </c>
      <c r="S67" s="502">
        <v>0.25</v>
      </c>
      <c r="T67" s="503">
        <v>1.0029999999999999</v>
      </c>
      <c r="U67" s="507">
        <v>0.73899999999999999</v>
      </c>
    </row>
    <row r="68" spans="1:21" x14ac:dyDescent="0.25">
      <c r="A68" s="494">
        <v>64</v>
      </c>
      <c r="B68" s="383" t="s">
        <v>3362</v>
      </c>
      <c r="C68" s="494">
        <v>10</v>
      </c>
      <c r="D68" s="494">
        <v>8680981</v>
      </c>
      <c r="E68" s="495" t="s">
        <v>444</v>
      </c>
      <c r="F68" s="524" t="s">
        <v>83</v>
      </c>
      <c r="G68" s="524" t="s">
        <v>76</v>
      </c>
      <c r="H68" s="496">
        <v>0.28396500000000002</v>
      </c>
      <c r="I68" s="497">
        <v>1.0409999999999999</v>
      </c>
      <c r="J68" s="498">
        <v>3.1800000000000002E-12</v>
      </c>
      <c r="K68" s="499"/>
      <c r="L68" s="500">
        <v>1.026</v>
      </c>
      <c r="M68" s="501">
        <v>8.2000000000000001E-5</v>
      </c>
      <c r="N68" s="497">
        <v>1.0014000000000001</v>
      </c>
      <c r="O68" s="502">
        <v>0.91900000000000004</v>
      </c>
      <c r="P68" s="500">
        <v>1.0310699999999999</v>
      </c>
      <c r="Q68" s="505">
        <v>4.5400000000000003E-2</v>
      </c>
      <c r="R68" s="497">
        <v>0.995</v>
      </c>
      <c r="S68" s="502">
        <v>0.66</v>
      </c>
      <c r="T68" s="503">
        <v>1.01796</v>
      </c>
      <c r="U68" s="507">
        <v>3.9800000000000002E-2</v>
      </c>
    </row>
    <row r="69" spans="1:21" x14ac:dyDescent="0.25">
      <c r="A69" s="494">
        <v>65</v>
      </c>
      <c r="B69" s="383" t="s">
        <v>3363</v>
      </c>
      <c r="C69" s="494">
        <v>10</v>
      </c>
      <c r="D69" s="494">
        <v>21533927</v>
      </c>
      <c r="E69" s="495" t="s">
        <v>445</v>
      </c>
      <c r="F69" s="524" t="s">
        <v>82</v>
      </c>
      <c r="G69" s="524" t="s">
        <v>83</v>
      </c>
      <c r="H69" s="496">
        <v>0.34720600000000001</v>
      </c>
      <c r="I69" s="497">
        <v>1.0349999999999999</v>
      </c>
      <c r="J69" s="498">
        <v>7.5100000000000007E-9</v>
      </c>
      <c r="K69" s="499"/>
      <c r="L69" s="500">
        <v>1.016</v>
      </c>
      <c r="M69" s="505">
        <v>1.2E-2</v>
      </c>
      <c r="N69" s="497">
        <v>1.0024999999999999</v>
      </c>
      <c r="O69" s="502">
        <v>0.84099999999999997</v>
      </c>
      <c r="P69" s="500">
        <v>1.0054099999999999</v>
      </c>
      <c r="Q69" s="505">
        <v>0.70699999999999996</v>
      </c>
      <c r="R69" s="497">
        <v>1.0269999999999999</v>
      </c>
      <c r="S69" s="502">
        <v>1.4999999999999999E-2</v>
      </c>
      <c r="T69" s="503">
        <v>1.01562</v>
      </c>
      <c r="U69" s="507">
        <v>5.91E-2</v>
      </c>
    </row>
    <row r="70" spans="1:21" x14ac:dyDescent="0.25">
      <c r="A70" s="494">
        <v>66</v>
      </c>
      <c r="B70" s="383" t="s">
        <v>331</v>
      </c>
      <c r="C70" s="494">
        <v>10</v>
      </c>
      <c r="D70" s="494">
        <v>94279840</v>
      </c>
      <c r="E70" s="495" t="s">
        <v>305</v>
      </c>
      <c r="F70" s="524" t="s">
        <v>79</v>
      </c>
      <c r="G70" s="524" t="s">
        <v>83</v>
      </c>
      <c r="H70" s="496">
        <v>0.56093300000000001</v>
      </c>
      <c r="I70" s="497">
        <v>1.0569999999999999</v>
      </c>
      <c r="J70" s="498">
        <v>3.2799999999999999E-26</v>
      </c>
      <c r="K70" s="499"/>
      <c r="L70" s="500">
        <v>1.0429999999999999</v>
      </c>
      <c r="M70" s="501">
        <v>2.6999999999999998E-12</v>
      </c>
      <c r="N70" s="497">
        <v>1.0175527855507505</v>
      </c>
      <c r="O70" s="502">
        <v>0.14899999999999999</v>
      </c>
      <c r="P70" s="500">
        <v>1.0589742775147992</v>
      </c>
      <c r="Q70" s="512">
        <v>4.6900000000000002E-5</v>
      </c>
      <c r="R70" s="497">
        <v>0.98399999999999999</v>
      </c>
      <c r="S70" s="502">
        <v>0.12</v>
      </c>
      <c r="T70" s="503">
        <v>1.052</v>
      </c>
      <c r="U70" s="504">
        <v>1.6200000000000001E-10</v>
      </c>
    </row>
    <row r="71" spans="1:21" x14ac:dyDescent="0.25">
      <c r="A71" s="494">
        <v>67</v>
      </c>
      <c r="B71" s="383" t="s">
        <v>3364</v>
      </c>
      <c r="C71" s="494">
        <v>10</v>
      </c>
      <c r="D71" s="494">
        <v>98942980</v>
      </c>
      <c r="E71" s="495" t="s">
        <v>446</v>
      </c>
      <c r="F71" s="524" t="s">
        <v>82</v>
      </c>
      <c r="G71" s="524" t="s">
        <v>83</v>
      </c>
      <c r="H71" s="496">
        <v>0.92484500000000003</v>
      </c>
      <c r="I71" s="497">
        <v>1.087</v>
      </c>
      <c r="J71" s="498">
        <v>7.3299999999999998E-16</v>
      </c>
      <c r="K71" s="499"/>
      <c r="L71" s="500">
        <v>1.0629999999999999</v>
      </c>
      <c r="M71" s="501">
        <v>2.3999999999999998E-7</v>
      </c>
      <c r="N71" s="497">
        <v>1.0631059704031298</v>
      </c>
      <c r="O71" s="502">
        <v>1.3100000000000001E-2</v>
      </c>
      <c r="P71" s="500">
        <v>1.0721905925997406</v>
      </c>
      <c r="Q71" s="505">
        <v>1.67E-2</v>
      </c>
      <c r="R71" s="497">
        <v>0.97599999999999998</v>
      </c>
      <c r="S71" s="502">
        <v>0.22</v>
      </c>
      <c r="T71" s="503">
        <v>1.04</v>
      </c>
      <c r="U71" s="507">
        <v>8.09E-3</v>
      </c>
    </row>
    <row r="72" spans="1:21" x14ac:dyDescent="0.25">
      <c r="A72" s="494">
        <v>68</v>
      </c>
      <c r="B72" s="383" t="s">
        <v>3365</v>
      </c>
      <c r="C72" s="494">
        <v>10</v>
      </c>
      <c r="D72" s="494">
        <v>102981357</v>
      </c>
      <c r="E72" s="495" t="s">
        <v>447</v>
      </c>
      <c r="F72" s="524" t="s">
        <v>82</v>
      </c>
      <c r="G72" s="524" t="s">
        <v>79</v>
      </c>
      <c r="H72" s="496">
        <v>0.25654399999999999</v>
      </c>
      <c r="I72" s="497">
        <v>1.0369999999999999</v>
      </c>
      <c r="J72" s="498">
        <v>7.2899999999999996E-10</v>
      </c>
      <c r="K72" s="499"/>
      <c r="L72" s="500">
        <v>1.0249999999999999</v>
      </c>
      <c r="M72" s="505">
        <v>2.9999999999999997E-4</v>
      </c>
      <c r="N72" s="497">
        <v>1.01979</v>
      </c>
      <c r="O72" s="502">
        <v>0.14599999999999999</v>
      </c>
      <c r="P72" s="500">
        <v>1.0226500000000001</v>
      </c>
      <c r="Q72" s="505">
        <v>0.153</v>
      </c>
      <c r="R72" s="497">
        <v>1.0069999999999999</v>
      </c>
      <c r="S72" s="502">
        <v>0.55000000000000004</v>
      </c>
      <c r="T72" s="503">
        <v>1.0092399999999999</v>
      </c>
      <c r="U72" s="507">
        <v>0.308</v>
      </c>
    </row>
    <row r="73" spans="1:21" x14ac:dyDescent="0.25">
      <c r="A73" s="494">
        <v>69</v>
      </c>
      <c r="B73" s="383" t="s">
        <v>3366</v>
      </c>
      <c r="C73" s="494">
        <v>10</v>
      </c>
      <c r="D73" s="494">
        <v>110742904</v>
      </c>
      <c r="E73" s="495" t="s">
        <v>448</v>
      </c>
      <c r="F73" s="524" t="s">
        <v>79</v>
      </c>
      <c r="G73" s="524" t="s">
        <v>82</v>
      </c>
      <c r="H73" s="496">
        <v>0.58377699999999999</v>
      </c>
      <c r="I73" s="497">
        <v>1.0289999999999999</v>
      </c>
      <c r="J73" s="498">
        <v>3.5399999999999999E-8</v>
      </c>
      <c r="K73" s="499"/>
      <c r="L73" s="500">
        <v>1.01</v>
      </c>
      <c r="M73" s="505">
        <v>8.6999999999999994E-2</v>
      </c>
      <c r="N73" s="497">
        <v>1.0130891113182316</v>
      </c>
      <c r="O73" s="502">
        <v>0.27300000000000002</v>
      </c>
      <c r="P73" s="500">
        <v>0.99401602353829954</v>
      </c>
      <c r="Q73" s="505">
        <v>0.66200000000000003</v>
      </c>
      <c r="R73" s="497">
        <v>0.998</v>
      </c>
      <c r="S73" s="502">
        <v>0.81</v>
      </c>
      <c r="T73" s="503">
        <v>1.0026999999999999</v>
      </c>
      <c r="U73" s="507">
        <v>0.73099999999999998</v>
      </c>
    </row>
    <row r="74" spans="1:21" x14ac:dyDescent="0.25">
      <c r="A74" s="494">
        <v>70</v>
      </c>
      <c r="B74" s="383" t="s">
        <v>3367</v>
      </c>
      <c r="C74" s="494">
        <v>10</v>
      </c>
      <c r="D74" s="494">
        <v>122471234</v>
      </c>
      <c r="E74" s="495" t="s">
        <v>449</v>
      </c>
      <c r="F74" s="524" t="s">
        <v>83</v>
      </c>
      <c r="G74" s="524" t="s">
        <v>76</v>
      </c>
      <c r="H74" s="496">
        <v>0.36277799999999999</v>
      </c>
      <c r="I74" s="497">
        <v>1.0389999999999999</v>
      </c>
      <c r="J74" s="498">
        <v>1.2200000000000001E-12</v>
      </c>
      <c r="K74" s="499"/>
      <c r="L74" s="500">
        <v>1.018</v>
      </c>
      <c r="M74" s="505">
        <v>2.7000000000000001E-3</v>
      </c>
      <c r="N74" s="497">
        <v>1.01867</v>
      </c>
      <c r="O74" s="502">
        <v>0.128</v>
      </c>
      <c r="P74" s="500">
        <v>1.0382100000000001</v>
      </c>
      <c r="Q74" s="505">
        <v>8.0199999999999994E-3</v>
      </c>
      <c r="R74" s="497">
        <v>0.98199999999999998</v>
      </c>
      <c r="S74" s="502">
        <v>8.7999999999999995E-2</v>
      </c>
      <c r="T74" s="503">
        <v>1.0445599999999999</v>
      </c>
      <c r="U74" s="504">
        <v>8.7600000000000004E-8</v>
      </c>
    </row>
    <row r="75" spans="1:21" x14ac:dyDescent="0.25">
      <c r="A75" s="494">
        <v>71</v>
      </c>
      <c r="B75" s="383" t="s">
        <v>3368</v>
      </c>
      <c r="C75" s="494">
        <v>10</v>
      </c>
      <c r="D75" s="494">
        <v>123482767</v>
      </c>
      <c r="E75" s="495" t="s">
        <v>450</v>
      </c>
      <c r="F75" s="524" t="s">
        <v>76</v>
      </c>
      <c r="G75" s="524" t="s">
        <v>79</v>
      </c>
      <c r="H75" s="496">
        <v>0.56366400000000005</v>
      </c>
      <c r="I75" s="497">
        <v>1.038</v>
      </c>
      <c r="J75" s="498">
        <v>1.5900000000000001E-12</v>
      </c>
      <c r="K75" s="499"/>
      <c r="L75" s="500">
        <v>1.028</v>
      </c>
      <c r="M75" s="501">
        <v>4.3000000000000003E-6</v>
      </c>
      <c r="N75" s="497">
        <v>1.0039051911937436</v>
      </c>
      <c r="O75" s="502">
        <v>0.74299999999999999</v>
      </c>
      <c r="P75" s="500">
        <v>1.0487457001426295</v>
      </c>
      <c r="Q75" s="501">
        <v>5.7300000000000005E-4</v>
      </c>
      <c r="R75" s="497">
        <v>1.0149999999999999</v>
      </c>
      <c r="S75" s="502">
        <v>0.15</v>
      </c>
      <c r="T75" s="503">
        <v>1.0249999999999999</v>
      </c>
      <c r="U75" s="507">
        <v>1.7700000000000001E-3</v>
      </c>
    </row>
    <row r="76" spans="1:21" x14ac:dyDescent="0.25">
      <c r="A76" s="494">
        <v>72</v>
      </c>
      <c r="B76" s="383" t="s">
        <v>3369</v>
      </c>
      <c r="C76" s="494">
        <v>10</v>
      </c>
      <c r="D76" s="494">
        <v>132666171</v>
      </c>
      <c r="E76" s="495" t="s">
        <v>451</v>
      </c>
      <c r="F76" s="524" t="s">
        <v>452</v>
      </c>
      <c r="G76" s="524" t="s">
        <v>79</v>
      </c>
      <c r="H76" s="496">
        <v>0.33994400000000002</v>
      </c>
      <c r="I76" s="497">
        <v>1.046</v>
      </c>
      <c r="J76" s="498">
        <v>6.9200000000000004E-12</v>
      </c>
      <c r="K76" s="499"/>
      <c r="L76" s="500">
        <v>1.0229999999999999</v>
      </c>
      <c r="M76" s="501">
        <v>3.6999999999999999E-4</v>
      </c>
      <c r="N76" s="497">
        <v>1.01562</v>
      </c>
      <c r="O76" s="502">
        <v>0.219</v>
      </c>
      <c r="P76" s="500">
        <v>1.00783</v>
      </c>
      <c r="Q76" s="505">
        <v>0.59799999999999998</v>
      </c>
      <c r="R76" s="497">
        <v>1.012</v>
      </c>
      <c r="S76" s="502">
        <v>0.26</v>
      </c>
      <c r="T76" s="503">
        <v>1.02071</v>
      </c>
      <c r="U76" s="507">
        <v>1.2999999999999999E-2</v>
      </c>
    </row>
    <row r="77" spans="1:21" x14ac:dyDescent="0.25">
      <c r="A77" s="494">
        <v>73</v>
      </c>
      <c r="B77" s="383" t="s">
        <v>3370</v>
      </c>
      <c r="C77" s="494">
        <v>11</v>
      </c>
      <c r="D77" s="494">
        <v>3228754</v>
      </c>
      <c r="E77" s="495" t="s">
        <v>453</v>
      </c>
      <c r="F77" s="524" t="s">
        <v>79</v>
      </c>
      <c r="G77" s="524" t="s">
        <v>76</v>
      </c>
      <c r="H77" s="496">
        <v>0.47141</v>
      </c>
      <c r="I77" s="497">
        <v>1.046</v>
      </c>
      <c r="J77" s="498">
        <v>2.8600000000000001E-16</v>
      </c>
      <c r="K77" s="499"/>
      <c r="L77" s="500">
        <v>1.0309999999999999</v>
      </c>
      <c r="M77" s="501">
        <v>2.9999999999999999E-7</v>
      </c>
      <c r="N77" s="497">
        <v>1.0079324282100128</v>
      </c>
      <c r="O77" s="502">
        <v>0.503</v>
      </c>
      <c r="P77" s="500">
        <v>1.0367636386256662</v>
      </c>
      <c r="Q77" s="505">
        <v>8.7399999999999995E-3</v>
      </c>
      <c r="R77" s="497">
        <v>0.98499999999999999</v>
      </c>
      <c r="S77" s="502">
        <v>0.15</v>
      </c>
      <c r="T77" s="503">
        <v>1.018</v>
      </c>
      <c r="U77" s="507">
        <v>2.6200000000000001E-2</v>
      </c>
    </row>
    <row r="78" spans="1:21" x14ac:dyDescent="0.25">
      <c r="A78" s="494">
        <v>74</v>
      </c>
      <c r="B78" s="383" t="s">
        <v>327</v>
      </c>
      <c r="C78" s="494">
        <v>11</v>
      </c>
      <c r="D78" s="494">
        <v>10652497</v>
      </c>
      <c r="E78" s="495" t="s">
        <v>454</v>
      </c>
      <c r="F78" s="524" t="s">
        <v>79</v>
      </c>
      <c r="G78" s="524" t="s">
        <v>83</v>
      </c>
      <c r="H78" s="496">
        <v>0.67773499999999998</v>
      </c>
      <c r="I78" s="497">
        <v>1.0589999999999999</v>
      </c>
      <c r="J78" s="498">
        <v>1.09E-24</v>
      </c>
      <c r="K78" s="499"/>
      <c r="L78" s="500">
        <v>1.0580000000000001</v>
      </c>
      <c r="M78" s="501">
        <v>3.9E-19</v>
      </c>
      <c r="N78" s="497">
        <v>1.0479104665297396</v>
      </c>
      <c r="O78" s="498">
        <v>1.84E-4</v>
      </c>
      <c r="P78" s="500">
        <v>1.0820988389079458</v>
      </c>
      <c r="Q78" s="505">
        <v>7.17E-8</v>
      </c>
      <c r="R78" s="497">
        <v>1.002</v>
      </c>
      <c r="S78" s="502">
        <v>0.85</v>
      </c>
      <c r="T78" s="503">
        <v>1.0760000000000001</v>
      </c>
      <c r="U78" s="504">
        <v>5.5699999999999996E-18</v>
      </c>
    </row>
    <row r="79" spans="1:21" x14ac:dyDescent="0.25">
      <c r="A79" s="494">
        <v>75</v>
      </c>
      <c r="B79" s="383" t="s">
        <v>3371</v>
      </c>
      <c r="C79" s="494">
        <v>11</v>
      </c>
      <c r="D79" s="494">
        <v>15104539</v>
      </c>
      <c r="E79" s="495" t="s">
        <v>455</v>
      </c>
      <c r="F79" s="524" t="s">
        <v>83</v>
      </c>
      <c r="G79" s="524" t="s">
        <v>82</v>
      </c>
      <c r="H79" s="496">
        <v>0.383044</v>
      </c>
      <c r="I79" s="497">
        <v>1.0349999999999999</v>
      </c>
      <c r="J79" s="498">
        <v>2.4299999999999999E-10</v>
      </c>
      <c r="K79" s="499"/>
      <c r="L79" s="500">
        <v>1.034</v>
      </c>
      <c r="M79" s="501">
        <v>2.3000000000000001E-8</v>
      </c>
      <c r="N79" s="497">
        <v>1.02491</v>
      </c>
      <c r="O79" s="502">
        <v>4.3400000000000001E-2</v>
      </c>
      <c r="P79" s="500">
        <v>1.0239799999999999</v>
      </c>
      <c r="Q79" s="505">
        <v>9.5200000000000007E-2</v>
      </c>
      <c r="R79" s="497">
        <v>0.997</v>
      </c>
      <c r="S79" s="502">
        <v>0.75</v>
      </c>
      <c r="T79" s="503">
        <v>1.0240899999999999</v>
      </c>
      <c r="U79" s="507">
        <v>3.0000000000000001E-3</v>
      </c>
    </row>
    <row r="80" spans="1:21" x14ac:dyDescent="0.25">
      <c r="A80" s="494">
        <v>76</v>
      </c>
      <c r="B80" s="383" t="s">
        <v>3372</v>
      </c>
      <c r="C80" s="494">
        <v>11</v>
      </c>
      <c r="D80" s="494">
        <v>30525891</v>
      </c>
      <c r="E80" s="495" t="s">
        <v>456</v>
      </c>
      <c r="F80" s="524" t="s">
        <v>76</v>
      </c>
      <c r="G80" s="524" t="s">
        <v>79</v>
      </c>
      <c r="H80" s="496">
        <v>0.242951</v>
      </c>
      <c r="I80" s="497">
        <v>1.038</v>
      </c>
      <c r="J80" s="498">
        <v>6.9099999999999999E-10</v>
      </c>
      <c r="K80" s="499"/>
      <c r="L80" s="500">
        <v>1.028</v>
      </c>
      <c r="M80" s="501">
        <v>5.8999999999999998E-5</v>
      </c>
      <c r="N80" s="497">
        <v>1.0707899999999999</v>
      </c>
      <c r="O80" s="498">
        <v>4.1600000000000002E-7</v>
      </c>
      <c r="P80" s="500">
        <v>0.98206000000000004</v>
      </c>
      <c r="Q80" s="505">
        <v>0.254</v>
      </c>
      <c r="R80" s="497">
        <v>1.0569999999999999</v>
      </c>
      <c r="S80" s="498">
        <v>2.6000000000000001E-6</v>
      </c>
      <c r="T80" s="503">
        <v>1.01888</v>
      </c>
      <c r="U80" s="507">
        <v>3.9899999999999998E-2</v>
      </c>
    </row>
    <row r="81" spans="1:21" x14ac:dyDescent="0.25">
      <c r="A81" s="494">
        <v>77</v>
      </c>
      <c r="B81" s="383" t="s">
        <v>3373</v>
      </c>
      <c r="C81" s="494">
        <v>11</v>
      </c>
      <c r="D81" s="494">
        <v>46526544</v>
      </c>
      <c r="E81" s="495" t="s">
        <v>457</v>
      </c>
      <c r="F81" s="524" t="s">
        <v>83</v>
      </c>
      <c r="G81" s="524" t="s">
        <v>82</v>
      </c>
      <c r="H81" s="496">
        <v>0.83628100000000005</v>
      </c>
      <c r="I81" s="497">
        <v>1.044</v>
      </c>
      <c r="J81" s="498">
        <v>2.3800000000000001E-9</v>
      </c>
      <c r="K81" s="499"/>
      <c r="L81" s="500">
        <v>1.03</v>
      </c>
      <c r="M81" s="505">
        <v>4.8999999999999998E-4</v>
      </c>
      <c r="N81" s="497">
        <v>1.0304497913339172</v>
      </c>
      <c r="O81" s="502">
        <v>0.10299999999999999</v>
      </c>
      <c r="P81" s="500">
        <v>1.0159297789336801</v>
      </c>
      <c r="Q81" s="505">
        <v>0.48</v>
      </c>
      <c r="R81" s="497">
        <v>0.995</v>
      </c>
      <c r="S81" s="502">
        <v>0.73</v>
      </c>
      <c r="T81" s="503">
        <v>1.0580000000000001</v>
      </c>
      <c r="U81" s="504">
        <v>9.09E-8</v>
      </c>
    </row>
    <row r="82" spans="1:21" x14ac:dyDescent="0.25">
      <c r="A82" s="494">
        <v>78</v>
      </c>
      <c r="B82" s="383" t="s">
        <v>3374</v>
      </c>
      <c r="C82" s="494">
        <v>11</v>
      </c>
      <c r="D82" s="494">
        <v>61929606</v>
      </c>
      <c r="E82" s="495" t="s">
        <v>458</v>
      </c>
      <c r="F82" s="524" t="s">
        <v>76</v>
      </c>
      <c r="G82" s="524" t="s">
        <v>82</v>
      </c>
      <c r="H82" s="496">
        <v>0.48208899999999999</v>
      </c>
      <c r="I82" s="497">
        <v>1.03</v>
      </c>
      <c r="J82" s="498">
        <v>6.8500000000000001E-9</v>
      </c>
      <c r="K82" s="499"/>
      <c r="L82" s="500">
        <v>1.016</v>
      </c>
      <c r="M82" s="505">
        <v>1.6E-2</v>
      </c>
      <c r="N82" s="497">
        <v>1.0217322448479151</v>
      </c>
      <c r="O82" s="502">
        <v>0.11899999999999999</v>
      </c>
      <c r="P82" s="500">
        <v>1.0036029345349806</v>
      </c>
      <c r="Q82" s="505">
        <v>0.83</v>
      </c>
      <c r="R82" s="497">
        <v>1.0189999999999999</v>
      </c>
      <c r="S82" s="502">
        <v>6.3E-2</v>
      </c>
      <c r="T82" s="503">
        <v>1.0109999999999999</v>
      </c>
      <c r="U82" s="507">
        <v>0.17100000000000001</v>
      </c>
    </row>
    <row r="83" spans="1:21" x14ac:dyDescent="0.25">
      <c r="A83" s="494">
        <v>79</v>
      </c>
      <c r="B83" s="383" t="s">
        <v>3375</v>
      </c>
      <c r="C83" s="494">
        <v>11</v>
      </c>
      <c r="D83" s="494">
        <v>66633902</v>
      </c>
      <c r="E83" s="495" t="s">
        <v>459</v>
      </c>
      <c r="F83" s="524" t="s">
        <v>76</v>
      </c>
      <c r="G83" s="524" t="s">
        <v>83</v>
      </c>
      <c r="H83" s="496">
        <v>0.46160899999999999</v>
      </c>
      <c r="I83" s="497">
        <v>1.03</v>
      </c>
      <c r="J83" s="498">
        <v>9.0699999999999995E-9</v>
      </c>
      <c r="K83" s="499"/>
      <c r="L83" s="500">
        <v>1.022</v>
      </c>
      <c r="M83" s="505">
        <v>2.9E-4</v>
      </c>
      <c r="N83" s="497">
        <v>1.0083389632258779</v>
      </c>
      <c r="O83" s="502">
        <v>0.48199999999999998</v>
      </c>
      <c r="P83" s="500">
        <v>0.99970008997300808</v>
      </c>
      <c r="Q83" s="505">
        <v>0.98399999999999999</v>
      </c>
      <c r="R83" s="497">
        <v>1.018</v>
      </c>
      <c r="S83" s="502">
        <v>7.9000000000000001E-2</v>
      </c>
      <c r="T83" s="503">
        <v>1.01</v>
      </c>
      <c r="U83" s="507">
        <v>0.20399999999999999</v>
      </c>
    </row>
    <row r="84" spans="1:21" x14ac:dyDescent="0.25">
      <c r="A84" s="494">
        <v>80</v>
      </c>
      <c r="B84" s="383" t="s">
        <v>3376</v>
      </c>
      <c r="C84" s="494">
        <v>11</v>
      </c>
      <c r="D84" s="494">
        <v>102200245</v>
      </c>
      <c r="E84" s="495" t="s">
        <v>460</v>
      </c>
      <c r="F84" s="524" t="s">
        <v>82</v>
      </c>
      <c r="G84" s="524" t="s">
        <v>76</v>
      </c>
      <c r="H84" s="496">
        <v>0.34776000000000001</v>
      </c>
      <c r="I84" s="497">
        <v>1.0409999999999999</v>
      </c>
      <c r="J84" s="498">
        <v>1.9199999999999999E-13</v>
      </c>
      <c r="K84" s="499"/>
      <c r="L84" s="500">
        <v>1.0209999999999999</v>
      </c>
      <c r="M84" s="511">
        <v>8.9999999999999998E-4</v>
      </c>
      <c r="N84" s="497">
        <v>1.01369</v>
      </c>
      <c r="O84" s="502">
        <v>0.27400000000000002</v>
      </c>
      <c r="P84" s="500">
        <v>1.0220400000000001</v>
      </c>
      <c r="Q84" s="505">
        <v>0.13100000000000001</v>
      </c>
      <c r="R84" s="497">
        <v>1.008</v>
      </c>
      <c r="S84" s="502">
        <v>0.45</v>
      </c>
      <c r="T84" s="503">
        <v>1.01745</v>
      </c>
      <c r="U84" s="507">
        <v>3.5700000000000003E-2</v>
      </c>
    </row>
    <row r="85" spans="1:21" x14ac:dyDescent="0.25">
      <c r="A85" s="494">
        <v>81</v>
      </c>
      <c r="B85" s="383" t="s">
        <v>3377</v>
      </c>
      <c r="C85" s="494">
        <v>11</v>
      </c>
      <c r="D85" s="494">
        <v>133875957</v>
      </c>
      <c r="E85" s="495" t="s">
        <v>461</v>
      </c>
      <c r="F85" s="524" t="s">
        <v>82</v>
      </c>
      <c r="G85" s="524" t="s">
        <v>83</v>
      </c>
      <c r="H85" s="496">
        <v>0.57296999999999998</v>
      </c>
      <c r="I85" s="497">
        <v>1.0289999999999999</v>
      </c>
      <c r="J85" s="498">
        <v>2.8299999999999999E-8</v>
      </c>
      <c r="K85" s="499"/>
      <c r="L85" s="500">
        <v>1.01</v>
      </c>
      <c r="M85" s="505">
        <v>8.3000000000000004E-2</v>
      </c>
      <c r="N85" s="497">
        <v>1.0240865148287728</v>
      </c>
      <c r="O85" s="502">
        <v>4.4699999999999997E-2</v>
      </c>
      <c r="P85" s="500">
        <v>1.001401962747847</v>
      </c>
      <c r="Q85" s="505">
        <v>0.92100000000000004</v>
      </c>
      <c r="R85" s="497">
        <v>1.0169999999999999</v>
      </c>
      <c r="S85" s="508">
        <v>0.1</v>
      </c>
      <c r="T85" s="503">
        <v>1.0129999999999999</v>
      </c>
      <c r="U85" s="507">
        <v>9.69E-2</v>
      </c>
    </row>
    <row r="86" spans="1:21" x14ac:dyDescent="0.25">
      <c r="A86" s="494">
        <v>82</v>
      </c>
      <c r="B86" s="383" t="s">
        <v>3378</v>
      </c>
      <c r="C86" s="494">
        <v>12</v>
      </c>
      <c r="D86" s="494">
        <v>4418156</v>
      </c>
      <c r="E86" s="495" t="s">
        <v>462</v>
      </c>
      <c r="F86" s="524" t="s">
        <v>76</v>
      </c>
      <c r="G86" s="524" t="s">
        <v>79</v>
      </c>
      <c r="H86" s="496">
        <v>0.47741899999999998</v>
      </c>
      <c r="I86" s="497">
        <v>1.0669999999999999</v>
      </c>
      <c r="J86" s="498">
        <v>2.7200000000000001E-36</v>
      </c>
      <c r="K86" s="499"/>
      <c r="L86" s="500">
        <v>1.044</v>
      </c>
      <c r="M86" s="501">
        <v>2.7000000000000001E-13</v>
      </c>
      <c r="N86" s="497">
        <v>1.00682</v>
      </c>
      <c r="O86" s="502">
        <v>0.56399999999999995</v>
      </c>
      <c r="P86" s="500">
        <v>1.08785</v>
      </c>
      <c r="Q86" s="501">
        <v>8.2500000000000005E-10</v>
      </c>
      <c r="R86" s="497">
        <v>0.99</v>
      </c>
      <c r="S86" s="502">
        <v>0.31</v>
      </c>
      <c r="T86" s="503">
        <v>1.0523199999999999</v>
      </c>
      <c r="U86" s="504">
        <v>7.4099999999999995E-11</v>
      </c>
    </row>
    <row r="87" spans="1:21" x14ac:dyDescent="0.25">
      <c r="A87" s="494">
        <v>83</v>
      </c>
      <c r="B87" s="383" t="s">
        <v>3379</v>
      </c>
      <c r="C87" s="494">
        <v>12</v>
      </c>
      <c r="D87" s="494">
        <v>41507475</v>
      </c>
      <c r="E87" s="495" t="s">
        <v>463</v>
      </c>
      <c r="F87" s="524" t="s">
        <v>76</v>
      </c>
      <c r="G87" s="524" t="s">
        <v>79</v>
      </c>
      <c r="H87" s="496">
        <v>0.84428300000000001</v>
      </c>
      <c r="I87" s="497">
        <v>1.0429999999999999</v>
      </c>
      <c r="J87" s="498">
        <v>5.7500000000000002E-9</v>
      </c>
      <c r="K87" s="499"/>
      <c r="L87" s="500">
        <v>1.032</v>
      </c>
      <c r="M87" s="501">
        <v>1.2E-4</v>
      </c>
      <c r="N87" s="497">
        <v>1.035303861683404</v>
      </c>
      <c r="O87" s="502">
        <v>3.4099999999999998E-2</v>
      </c>
      <c r="P87" s="500">
        <v>1.0619431435640936</v>
      </c>
      <c r="Q87" s="505">
        <v>1.65E-3</v>
      </c>
      <c r="R87" s="497">
        <v>1.028</v>
      </c>
      <c r="S87" s="502">
        <v>4.5999999999999999E-2</v>
      </c>
      <c r="T87" s="503">
        <v>1.032</v>
      </c>
      <c r="U87" s="507">
        <v>3.62E-3</v>
      </c>
    </row>
    <row r="88" spans="1:21" x14ac:dyDescent="0.25">
      <c r="A88" s="494">
        <v>84</v>
      </c>
      <c r="B88" s="383" t="s">
        <v>322</v>
      </c>
      <c r="C88" s="494">
        <v>12</v>
      </c>
      <c r="D88" s="494">
        <v>57133500</v>
      </c>
      <c r="E88" s="495" t="s">
        <v>296</v>
      </c>
      <c r="F88" s="524" t="s">
        <v>79</v>
      </c>
      <c r="G88" s="524" t="s">
        <v>76</v>
      </c>
      <c r="H88" s="496">
        <v>0.58547199999999999</v>
      </c>
      <c r="I88" s="497">
        <v>1.113</v>
      </c>
      <c r="J88" s="498">
        <v>1.3799999999999999E-90</v>
      </c>
      <c r="K88" s="499"/>
      <c r="L88" s="500">
        <v>1.0960000000000001</v>
      </c>
      <c r="M88" s="501">
        <v>1.7999999999999999E-53</v>
      </c>
      <c r="N88" s="497">
        <v>1.0616274749190509</v>
      </c>
      <c r="O88" s="498">
        <v>5.2699999999999999E-7</v>
      </c>
      <c r="P88" s="500">
        <v>1.117505727216852</v>
      </c>
      <c r="Q88" s="512">
        <v>1.87E-15</v>
      </c>
      <c r="R88" s="497">
        <v>1.008</v>
      </c>
      <c r="S88" s="502">
        <v>0.45</v>
      </c>
      <c r="T88" s="503">
        <v>1.1060000000000001</v>
      </c>
      <c r="U88" s="504">
        <v>1.44E-36</v>
      </c>
    </row>
    <row r="89" spans="1:21" x14ac:dyDescent="0.25">
      <c r="A89" s="494">
        <v>85</v>
      </c>
      <c r="B89" s="383" t="s">
        <v>3380</v>
      </c>
      <c r="C89" s="494">
        <v>12</v>
      </c>
      <c r="D89" s="494">
        <v>89698005</v>
      </c>
      <c r="E89" s="495" t="s">
        <v>464</v>
      </c>
      <c r="F89" s="524" t="s">
        <v>83</v>
      </c>
      <c r="G89" s="524" t="s">
        <v>79</v>
      </c>
      <c r="H89" s="496">
        <v>0.81682999999999995</v>
      </c>
      <c r="I89" s="497">
        <v>1.042</v>
      </c>
      <c r="J89" s="498">
        <v>2.2600000000000001E-9</v>
      </c>
      <c r="K89" s="499"/>
      <c r="L89" s="500">
        <v>1.0249999999999999</v>
      </c>
      <c r="M89" s="505">
        <v>1.9E-3</v>
      </c>
      <c r="N89" s="497">
        <v>1.0082372987306292</v>
      </c>
      <c r="O89" s="502">
        <v>0.61399999999999999</v>
      </c>
      <c r="P89" s="500">
        <v>1.0242858167142959</v>
      </c>
      <c r="Q89" s="505">
        <v>0.219</v>
      </c>
      <c r="R89" s="497">
        <v>0.97699999999999998</v>
      </c>
      <c r="S89" s="502">
        <v>8.1000000000000003E-2</v>
      </c>
      <c r="T89" s="503">
        <v>1.0149999999999999</v>
      </c>
      <c r="U89" s="507">
        <v>0.16300000000000001</v>
      </c>
    </row>
    <row r="90" spans="1:21" x14ac:dyDescent="0.25">
      <c r="A90" s="494">
        <v>86</v>
      </c>
      <c r="B90" s="383" t="s">
        <v>3381</v>
      </c>
      <c r="C90" s="494">
        <v>12</v>
      </c>
      <c r="D90" s="494">
        <v>98104445</v>
      </c>
      <c r="E90" s="495" t="s">
        <v>465</v>
      </c>
      <c r="F90" s="524" t="s">
        <v>79</v>
      </c>
      <c r="G90" s="524" t="s">
        <v>82</v>
      </c>
      <c r="H90" s="496">
        <v>0.49781599999999998</v>
      </c>
      <c r="I90" s="497">
        <v>1.034</v>
      </c>
      <c r="J90" s="498">
        <v>1.2500000000000001E-10</v>
      </c>
      <c r="K90" s="499"/>
      <c r="L90" s="500">
        <v>1.0269999999999999</v>
      </c>
      <c r="M90" s="501">
        <v>6.0000000000000002E-6</v>
      </c>
      <c r="N90" s="497">
        <v>1.0178531441483623</v>
      </c>
      <c r="O90" s="502">
        <v>0.13200000000000001</v>
      </c>
      <c r="P90" s="500">
        <v>1.0231644429892772</v>
      </c>
      <c r="Q90" s="505">
        <v>9.5200000000000007E-2</v>
      </c>
      <c r="R90" s="497">
        <v>0.997</v>
      </c>
      <c r="S90" s="502">
        <v>0.75</v>
      </c>
      <c r="T90" s="503">
        <v>1.0029999999999999</v>
      </c>
      <c r="U90" s="507">
        <v>0.74</v>
      </c>
    </row>
    <row r="91" spans="1:21" x14ac:dyDescent="0.25">
      <c r="A91" s="494">
        <v>87</v>
      </c>
      <c r="B91" s="383" t="s">
        <v>3382</v>
      </c>
      <c r="C91" s="494">
        <v>12</v>
      </c>
      <c r="D91" s="494">
        <v>124336159</v>
      </c>
      <c r="E91" s="495" t="s">
        <v>466</v>
      </c>
      <c r="F91" s="524" t="s">
        <v>82</v>
      </c>
      <c r="G91" s="524" t="s">
        <v>83</v>
      </c>
      <c r="H91" s="496">
        <v>0.83596800000000004</v>
      </c>
      <c r="I91" s="497">
        <v>1.0409999999999999</v>
      </c>
      <c r="J91" s="498">
        <v>3.7399999999999997E-8</v>
      </c>
      <c r="K91" s="499"/>
      <c r="L91" s="500">
        <v>1.03</v>
      </c>
      <c r="M91" s="501">
        <v>2.0000000000000001E-4</v>
      </c>
      <c r="N91" s="497">
        <v>0.99960015993602558</v>
      </c>
      <c r="O91" s="502">
        <v>0.97899999999999998</v>
      </c>
      <c r="P91" s="500">
        <v>1.0371722535678725</v>
      </c>
      <c r="Q91" s="505">
        <v>5.79E-2</v>
      </c>
      <c r="R91" s="497">
        <v>0.99199999999999999</v>
      </c>
      <c r="S91" s="502">
        <v>0.57999999999999996</v>
      </c>
      <c r="T91" s="503">
        <v>1.036</v>
      </c>
      <c r="U91" s="504">
        <v>7.27E-4</v>
      </c>
    </row>
    <row r="92" spans="1:21" x14ac:dyDescent="0.25">
      <c r="A92" s="494">
        <v>88</v>
      </c>
      <c r="B92" s="383" t="s">
        <v>3383</v>
      </c>
      <c r="C92" s="494">
        <v>13</v>
      </c>
      <c r="D92" s="494">
        <v>46619561</v>
      </c>
      <c r="E92" s="495" t="s">
        <v>467</v>
      </c>
      <c r="F92" s="524" t="s">
        <v>82</v>
      </c>
      <c r="G92" s="524" t="s">
        <v>83</v>
      </c>
      <c r="H92" s="496">
        <v>0.24670300000000001</v>
      </c>
      <c r="I92" s="497">
        <v>1.0349999999999999</v>
      </c>
      <c r="J92" s="498">
        <v>1.05E-8</v>
      </c>
      <c r="K92" s="499"/>
      <c r="L92" s="500">
        <v>1.028</v>
      </c>
      <c r="M92" s="501">
        <v>3.1999999999999999E-5</v>
      </c>
      <c r="N92" s="497">
        <v>1.0016</v>
      </c>
      <c r="O92" s="502">
        <v>0.90300000000000002</v>
      </c>
      <c r="P92" s="500">
        <v>1.01847</v>
      </c>
      <c r="Q92" s="505">
        <v>0.24399999999999999</v>
      </c>
      <c r="R92" s="497">
        <v>1</v>
      </c>
      <c r="S92" s="502">
        <v>0.98</v>
      </c>
      <c r="T92" s="503">
        <v>1.04844</v>
      </c>
      <c r="U92" s="504">
        <v>1.6999999999999999E-7</v>
      </c>
    </row>
    <row r="93" spans="1:21" x14ac:dyDescent="0.25">
      <c r="A93" s="494">
        <v>89</v>
      </c>
      <c r="B93" s="383" t="s">
        <v>3384</v>
      </c>
      <c r="C93" s="494">
        <v>13</v>
      </c>
      <c r="D93" s="494">
        <v>78302402</v>
      </c>
      <c r="E93" s="495" t="s">
        <v>468</v>
      </c>
      <c r="F93" s="524" t="s">
        <v>79</v>
      </c>
      <c r="G93" s="524" t="s">
        <v>76</v>
      </c>
      <c r="H93" s="496">
        <v>0.595889</v>
      </c>
      <c r="I93" s="497">
        <v>1.0289999999999999</v>
      </c>
      <c r="J93" s="498">
        <v>4.1099999999999997E-8</v>
      </c>
      <c r="K93" s="499"/>
      <c r="L93" s="500">
        <v>1.0289999999999999</v>
      </c>
      <c r="M93" s="501">
        <v>2.3E-6</v>
      </c>
      <c r="N93" s="497">
        <v>1.0277809182194724</v>
      </c>
      <c r="O93" s="502">
        <v>2.4799999999999999E-2</v>
      </c>
      <c r="P93" s="500">
        <v>1.0376888593724058</v>
      </c>
      <c r="Q93" s="505">
        <v>9.5899999999999996E-3</v>
      </c>
      <c r="R93" s="497">
        <v>1.0029999999999999</v>
      </c>
      <c r="S93" s="508">
        <v>0.8</v>
      </c>
      <c r="T93" s="503">
        <v>1.0189999999999999</v>
      </c>
      <c r="U93" s="507">
        <v>1.6199999999999999E-2</v>
      </c>
    </row>
    <row r="94" spans="1:21" x14ac:dyDescent="0.25">
      <c r="A94" s="494">
        <v>90</v>
      </c>
      <c r="B94" s="383" t="s">
        <v>3385</v>
      </c>
      <c r="C94" s="494">
        <v>13</v>
      </c>
      <c r="D94" s="494">
        <v>110136094</v>
      </c>
      <c r="E94" s="495" t="s">
        <v>469</v>
      </c>
      <c r="F94" s="524" t="s">
        <v>83</v>
      </c>
      <c r="G94" s="524" t="s">
        <v>82</v>
      </c>
      <c r="H94" s="496">
        <v>9.2377000000000001E-2</v>
      </c>
      <c r="I94" s="497">
        <v>1.0509999999999999</v>
      </c>
      <c r="J94" s="498">
        <v>4.95E-8</v>
      </c>
      <c r="K94" s="499"/>
      <c r="L94" s="500">
        <v>1.036</v>
      </c>
      <c r="M94" s="501">
        <v>4.8000000000000001E-4</v>
      </c>
      <c r="N94" s="497">
        <v>1.0319</v>
      </c>
      <c r="O94" s="508">
        <v>0.129</v>
      </c>
      <c r="P94" s="500">
        <v>1.0441499999999999</v>
      </c>
      <c r="Q94" s="505">
        <v>7.4499999999999997E-2</v>
      </c>
      <c r="R94" s="497">
        <v>0.99299999999999999</v>
      </c>
      <c r="S94" s="508">
        <v>0.7</v>
      </c>
      <c r="T94" s="503">
        <v>1.0267500000000001</v>
      </c>
      <c r="U94" s="507">
        <v>4.99E-2</v>
      </c>
    </row>
    <row r="95" spans="1:21" x14ac:dyDescent="0.25">
      <c r="A95" s="494">
        <v>91</v>
      </c>
      <c r="B95" s="383" t="s">
        <v>3386</v>
      </c>
      <c r="C95" s="494">
        <v>14</v>
      </c>
      <c r="D95" s="494">
        <v>27192444</v>
      </c>
      <c r="E95" s="495" t="s">
        <v>470</v>
      </c>
      <c r="F95" s="524" t="s">
        <v>83</v>
      </c>
      <c r="G95" s="524" t="s">
        <v>82</v>
      </c>
      <c r="H95" s="496">
        <v>0.38802900000000001</v>
      </c>
      <c r="I95" s="497">
        <v>1.0409999999999999</v>
      </c>
      <c r="J95" s="498">
        <v>5.7199999999999999E-14</v>
      </c>
      <c r="K95" s="499"/>
      <c r="L95" s="500">
        <v>1.0209999999999999</v>
      </c>
      <c r="M95" s="505">
        <v>7.5000000000000002E-4</v>
      </c>
      <c r="N95" s="497">
        <v>0.99500999999999995</v>
      </c>
      <c r="O95" s="502">
        <v>0.68100000000000005</v>
      </c>
      <c r="P95" s="500">
        <v>1.01248</v>
      </c>
      <c r="Q95" s="505">
        <v>0.379</v>
      </c>
      <c r="R95" s="497">
        <v>0.997</v>
      </c>
      <c r="S95" s="502">
        <v>0.76</v>
      </c>
      <c r="T95" s="503">
        <v>1.01227</v>
      </c>
      <c r="U95" s="507">
        <v>0.13</v>
      </c>
    </row>
    <row r="96" spans="1:21" x14ac:dyDescent="0.25">
      <c r="A96" s="494">
        <v>92</v>
      </c>
      <c r="B96" s="383" t="s">
        <v>3387</v>
      </c>
      <c r="C96" s="494">
        <v>14</v>
      </c>
      <c r="D96" s="494">
        <v>42079709</v>
      </c>
      <c r="E96" s="495" t="s">
        <v>471</v>
      </c>
      <c r="F96" s="524" t="s">
        <v>82</v>
      </c>
      <c r="G96" s="524" t="s">
        <v>83</v>
      </c>
      <c r="H96" s="496">
        <v>0.671485</v>
      </c>
      <c r="I96" s="497">
        <v>1.0309999999999999</v>
      </c>
      <c r="J96" s="498">
        <v>2.5300000000000002E-8</v>
      </c>
      <c r="K96" s="499"/>
      <c r="L96" s="500">
        <v>1.0209999999999999</v>
      </c>
      <c r="M96" s="505">
        <v>2.7000000000000001E-3</v>
      </c>
      <c r="N96" s="497">
        <v>1.0024057738572574</v>
      </c>
      <c r="O96" s="502">
        <v>0.86799999999999999</v>
      </c>
      <c r="P96" s="500">
        <v>1.0159297789336801</v>
      </c>
      <c r="Q96" s="505">
        <v>0.377</v>
      </c>
      <c r="R96" s="497">
        <v>1.026</v>
      </c>
      <c r="S96" s="502">
        <v>1.9E-2</v>
      </c>
      <c r="T96" s="503">
        <v>1.016</v>
      </c>
      <c r="U96" s="507">
        <v>5.57E-2</v>
      </c>
    </row>
    <row r="97" spans="1:21" x14ac:dyDescent="0.25">
      <c r="A97" s="494">
        <v>93</v>
      </c>
      <c r="B97" s="383" t="s">
        <v>3388</v>
      </c>
      <c r="C97" s="494">
        <v>14</v>
      </c>
      <c r="D97" s="494">
        <v>58295194</v>
      </c>
      <c r="E97" s="495" t="s">
        <v>472</v>
      </c>
      <c r="F97" s="524" t="s">
        <v>82</v>
      </c>
      <c r="G97" s="524" t="s">
        <v>83</v>
      </c>
      <c r="H97" s="496">
        <v>0.715445</v>
      </c>
      <c r="I97" s="497">
        <v>1.034</v>
      </c>
      <c r="J97" s="498">
        <v>6.4000000000000002E-9</v>
      </c>
      <c r="K97" s="499"/>
      <c r="L97" s="500">
        <v>1.0149999999999999</v>
      </c>
      <c r="M97" s="505">
        <v>2.1999999999999999E-2</v>
      </c>
      <c r="N97" s="497">
        <v>1.0038044187470512</v>
      </c>
      <c r="O97" s="502">
        <v>0.76800000000000002</v>
      </c>
      <c r="P97" s="500">
        <v>1.0173457449514218</v>
      </c>
      <c r="Q97" s="505">
        <v>0.24299999999999999</v>
      </c>
      <c r="R97" s="497">
        <v>0.98599999999999999</v>
      </c>
      <c r="S97" s="502">
        <v>0.21</v>
      </c>
      <c r="T97" s="503">
        <v>1.0109999999999999</v>
      </c>
      <c r="U97" s="507">
        <v>0.193</v>
      </c>
    </row>
    <row r="98" spans="1:21" ht="14.25" customHeight="1" x14ac:dyDescent="0.25">
      <c r="A98" s="494">
        <v>94</v>
      </c>
      <c r="B98" s="383" t="s">
        <v>3389</v>
      </c>
      <c r="C98" s="494">
        <v>14</v>
      </c>
      <c r="D98" s="494">
        <v>74895849</v>
      </c>
      <c r="E98" s="495" t="s">
        <v>473</v>
      </c>
      <c r="F98" s="524" t="s">
        <v>79</v>
      </c>
      <c r="G98" s="524" t="s">
        <v>76</v>
      </c>
      <c r="H98" s="496">
        <v>0.67513699999999999</v>
      </c>
      <c r="I98" s="497">
        <v>1.0309999999999999</v>
      </c>
      <c r="J98" s="498">
        <v>2.48E-8</v>
      </c>
      <c r="K98" s="499"/>
      <c r="L98" s="500">
        <v>1.02</v>
      </c>
      <c r="M98" s="505">
        <v>1.6000000000000001E-3</v>
      </c>
      <c r="N98" s="497">
        <v>1.0240865148287728</v>
      </c>
      <c r="O98" s="502">
        <v>5.7099999999999998E-2</v>
      </c>
      <c r="P98" s="500">
        <v>0.99133572575688489</v>
      </c>
      <c r="Q98" s="505">
        <v>0.54600000000000004</v>
      </c>
      <c r="R98" s="497">
        <v>1.0389999999999999</v>
      </c>
      <c r="S98" s="498">
        <v>3.5E-4</v>
      </c>
      <c r="T98" s="503">
        <v>1.012</v>
      </c>
      <c r="U98" s="507">
        <v>0.151</v>
      </c>
    </row>
    <row r="99" spans="1:21" x14ac:dyDescent="0.25">
      <c r="A99" s="494">
        <v>95</v>
      </c>
      <c r="B99" s="383" t="s">
        <v>3390</v>
      </c>
      <c r="C99" s="494">
        <v>14</v>
      </c>
      <c r="D99" s="494">
        <v>76030134</v>
      </c>
      <c r="E99" s="495" t="s">
        <v>474</v>
      </c>
      <c r="F99" s="524" t="s">
        <v>76</v>
      </c>
      <c r="G99" s="524" t="s">
        <v>83</v>
      </c>
      <c r="H99" s="496">
        <v>0.98775599999999997</v>
      </c>
      <c r="I99" s="497">
        <v>1.17</v>
      </c>
      <c r="J99" s="498">
        <v>9.2199999999999992E-9</v>
      </c>
      <c r="K99" s="499"/>
      <c r="L99" s="500">
        <v>1.1419999999999999</v>
      </c>
      <c r="M99" s="501">
        <v>4.8999999999999998E-5</v>
      </c>
      <c r="N99" s="497">
        <v>1.0384215991692627</v>
      </c>
      <c r="O99" s="508">
        <v>0.59</v>
      </c>
      <c r="P99" s="500">
        <v>1.0444627805688145</v>
      </c>
      <c r="Q99" s="505">
        <v>0.59499999999999997</v>
      </c>
      <c r="R99" s="497">
        <v>1.048</v>
      </c>
      <c r="S99" s="502">
        <v>0.33</v>
      </c>
      <c r="T99" s="503">
        <v>1.1359999999999999</v>
      </c>
      <c r="U99" s="504">
        <v>5.6300000000000002E-4</v>
      </c>
    </row>
    <row r="100" spans="1:21" x14ac:dyDescent="0.25">
      <c r="A100" s="494">
        <v>96</v>
      </c>
      <c r="B100" s="383" t="s">
        <v>3391</v>
      </c>
      <c r="C100" s="494">
        <v>14</v>
      </c>
      <c r="D100" s="494">
        <v>93129246</v>
      </c>
      <c r="E100" s="495" t="s">
        <v>475</v>
      </c>
      <c r="F100" s="524" t="s">
        <v>79</v>
      </c>
      <c r="G100" s="524" t="s">
        <v>82</v>
      </c>
      <c r="H100" s="496">
        <v>0.68357199999999996</v>
      </c>
      <c r="I100" s="497">
        <v>1.0509999999999999</v>
      </c>
      <c r="J100" s="498">
        <v>9.7500000000000001E-19</v>
      </c>
      <c r="K100" s="499"/>
      <c r="L100" s="500">
        <v>1.0269999999999999</v>
      </c>
      <c r="M100" s="501">
        <v>3.4E-5</v>
      </c>
      <c r="N100" s="497">
        <v>1.0198982141582271</v>
      </c>
      <c r="O100" s="502">
        <v>0.126</v>
      </c>
      <c r="P100" s="500">
        <v>1.0345862172424138</v>
      </c>
      <c r="Q100" s="505">
        <v>2.3699999999999999E-2</v>
      </c>
      <c r="R100" s="497">
        <v>1.02</v>
      </c>
      <c r="S100" s="502">
        <v>7.5999999999999998E-2</v>
      </c>
      <c r="T100" s="503">
        <v>1.046</v>
      </c>
      <c r="U100" s="504">
        <v>8.9999999999999999E-8</v>
      </c>
    </row>
    <row r="101" spans="1:21" x14ac:dyDescent="0.25">
      <c r="A101" s="494">
        <v>97</v>
      </c>
      <c r="B101" s="383" t="s">
        <v>3392</v>
      </c>
      <c r="C101" s="494">
        <v>14</v>
      </c>
      <c r="D101" s="494">
        <v>94378610</v>
      </c>
      <c r="E101" s="495" t="s">
        <v>476</v>
      </c>
      <c r="F101" s="524" t="s">
        <v>79</v>
      </c>
      <c r="G101" s="524" t="s">
        <v>76</v>
      </c>
      <c r="H101" s="496">
        <v>1.9366999999999999E-2</v>
      </c>
      <c r="I101" s="497">
        <v>1.117</v>
      </c>
      <c r="J101" s="498">
        <v>2.5399999999999999E-9</v>
      </c>
      <c r="K101" s="499"/>
      <c r="L101" s="500">
        <v>1.0920000000000001</v>
      </c>
      <c r="M101" s="501">
        <v>3.0000000000000001E-5</v>
      </c>
      <c r="N101" s="497">
        <v>0.94488000000000005</v>
      </c>
      <c r="O101" s="502">
        <v>0.19400000000000001</v>
      </c>
      <c r="P101" s="500">
        <v>1.06141</v>
      </c>
      <c r="Q101" s="505">
        <v>0.21299999999999999</v>
      </c>
      <c r="R101" s="497">
        <v>1.081</v>
      </c>
      <c r="S101" s="502">
        <v>2.1999999999999999E-2</v>
      </c>
      <c r="T101" s="503">
        <v>1.05559</v>
      </c>
      <c r="U101" s="507">
        <v>4.9599999999999998E-2</v>
      </c>
    </row>
    <row r="102" spans="1:21" x14ac:dyDescent="0.25">
      <c r="A102" s="494">
        <v>98</v>
      </c>
      <c r="B102" s="383" t="s">
        <v>3393</v>
      </c>
      <c r="C102" s="494">
        <v>15</v>
      </c>
      <c r="D102" s="494">
        <v>80730023</v>
      </c>
      <c r="E102" s="495" t="s">
        <v>477</v>
      </c>
      <c r="F102" s="524" t="s">
        <v>83</v>
      </c>
      <c r="G102" s="524" t="s">
        <v>82</v>
      </c>
      <c r="H102" s="496">
        <v>0.72977000000000003</v>
      </c>
      <c r="I102" s="497">
        <v>1.0369999999999999</v>
      </c>
      <c r="J102" s="498">
        <v>8.1099999999999999E-10</v>
      </c>
      <c r="K102" s="499"/>
      <c r="L102" s="500">
        <v>1.0269999999999999</v>
      </c>
      <c r="M102" s="501">
        <v>6.4999999999999994E-5</v>
      </c>
      <c r="N102" s="497">
        <v>1.0352074038033521</v>
      </c>
      <c r="O102" s="502">
        <v>8.7899999999999992E-3</v>
      </c>
      <c r="P102" s="500">
        <v>1.0096420818819727</v>
      </c>
      <c r="Q102" s="505">
        <v>0.53200000000000003</v>
      </c>
      <c r="R102" s="497">
        <v>1.022</v>
      </c>
      <c r="S102" s="502">
        <v>5.6000000000000001E-2</v>
      </c>
      <c r="T102" s="503">
        <v>1.0289999999999999</v>
      </c>
      <c r="U102" s="507">
        <v>1.07E-3</v>
      </c>
    </row>
    <row r="103" spans="1:21" x14ac:dyDescent="0.25">
      <c r="A103" s="494">
        <v>99</v>
      </c>
      <c r="B103" s="383" t="s">
        <v>3394</v>
      </c>
      <c r="C103" s="494">
        <v>16</v>
      </c>
      <c r="D103" s="494">
        <v>4484481</v>
      </c>
      <c r="E103" s="495" t="s">
        <v>478</v>
      </c>
      <c r="F103" s="524" t="s">
        <v>82</v>
      </c>
      <c r="G103" s="524" t="s">
        <v>83</v>
      </c>
      <c r="H103" s="496">
        <v>0.30415300000000001</v>
      </c>
      <c r="I103" s="497">
        <v>1.0389999999999999</v>
      </c>
      <c r="J103" s="498">
        <v>2.2100000000000001E-10</v>
      </c>
      <c r="K103" s="499"/>
      <c r="L103" s="500">
        <v>1.018</v>
      </c>
      <c r="M103" s="505">
        <v>9.4000000000000004E-3</v>
      </c>
      <c r="N103" s="497">
        <v>1.04362</v>
      </c>
      <c r="O103" s="502">
        <v>4.9399999999999999E-3</v>
      </c>
      <c r="P103" s="500">
        <v>0.97755999999999998</v>
      </c>
      <c r="Q103" s="505">
        <v>0.224</v>
      </c>
      <c r="R103" s="497">
        <v>1.0509999999999999</v>
      </c>
      <c r="S103" s="498">
        <v>9.5000000000000005E-6</v>
      </c>
      <c r="T103" s="503">
        <v>1.01735</v>
      </c>
      <c r="U103" s="507">
        <v>4.5100000000000001E-2</v>
      </c>
    </row>
    <row r="104" spans="1:21" x14ac:dyDescent="0.25">
      <c r="A104" s="494">
        <v>100</v>
      </c>
      <c r="B104" s="383" t="s">
        <v>337</v>
      </c>
      <c r="C104" s="494">
        <v>16</v>
      </c>
      <c r="D104" s="494">
        <v>75408245</v>
      </c>
      <c r="E104" s="495" t="s">
        <v>479</v>
      </c>
      <c r="F104" s="524" t="s">
        <v>83</v>
      </c>
      <c r="G104" s="524" t="s">
        <v>76</v>
      </c>
      <c r="H104" s="496">
        <v>0.42765799999999998</v>
      </c>
      <c r="I104" s="497">
        <v>1.042</v>
      </c>
      <c r="J104" s="498">
        <v>4.76E-14</v>
      </c>
      <c r="K104" s="499"/>
      <c r="L104" s="500">
        <v>1.036</v>
      </c>
      <c r="M104" s="501">
        <v>3.9000000000000002E-9</v>
      </c>
      <c r="N104" s="497">
        <v>1.03386</v>
      </c>
      <c r="O104" s="506">
        <v>5.1500000000000001E-3</v>
      </c>
      <c r="P104" s="500">
        <v>1.0442499999999999</v>
      </c>
      <c r="Q104" s="509">
        <v>1.83E-3</v>
      </c>
      <c r="R104" s="497">
        <v>1.0349999999999999</v>
      </c>
      <c r="S104" s="498">
        <v>8.8999999999999995E-4</v>
      </c>
      <c r="T104" s="503">
        <v>1.2777499999999999</v>
      </c>
      <c r="U104" s="507">
        <v>0.54200000000000004</v>
      </c>
    </row>
    <row r="105" spans="1:21" x14ac:dyDescent="0.25">
      <c r="A105" s="494">
        <v>101</v>
      </c>
      <c r="B105" s="383" t="s">
        <v>3395</v>
      </c>
      <c r="C105" s="494">
        <v>16</v>
      </c>
      <c r="D105" s="494">
        <v>87544433</v>
      </c>
      <c r="E105" s="495" t="s">
        <v>480</v>
      </c>
      <c r="F105" s="524" t="s">
        <v>82</v>
      </c>
      <c r="G105" s="524" t="s">
        <v>83</v>
      </c>
      <c r="H105" s="496">
        <v>0.34437699999999999</v>
      </c>
      <c r="I105" s="497">
        <v>1.044</v>
      </c>
      <c r="J105" s="498">
        <v>8.2499999999999996E-15</v>
      </c>
      <c r="K105" s="499"/>
      <c r="L105" s="500">
        <v>1.016</v>
      </c>
      <c r="M105" s="509">
        <v>8.9999999999999993E-3</v>
      </c>
      <c r="N105" s="497">
        <v>1.0104500000000001</v>
      </c>
      <c r="O105" s="508">
        <v>0.40100000000000002</v>
      </c>
      <c r="P105" s="500">
        <v>1.0267500000000001</v>
      </c>
      <c r="Q105" s="505">
        <v>6.93E-2</v>
      </c>
      <c r="R105" s="497">
        <v>1.01</v>
      </c>
      <c r="S105" s="502">
        <v>0.34</v>
      </c>
      <c r="T105" s="503">
        <v>1.038</v>
      </c>
      <c r="U105" s="504">
        <v>5.49E-6</v>
      </c>
    </row>
    <row r="106" spans="1:21" x14ac:dyDescent="0.25">
      <c r="A106" s="494">
        <v>102</v>
      </c>
      <c r="B106" s="383" t="s">
        <v>3396</v>
      </c>
      <c r="C106" s="494">
        <v>17</v>
      </c>
      <c r="D106" s="494">
        <v>2064207</v>
      </c>
      <c r="E106" s="495" t="s">
        <v>481</v>
      </c>
      <c r="F106" s="524" t="s">
        <v>76</v>
      </c>
      <c r="G106" s="524" t="s">
        <v>79</v>
      </c>
      <c r="H106" s="496">
        <v>0.40307799999999999</v>
      </c>
      <c r="I106" s="497">
        <v>1.0349999999999999</v>
      </c>
      <c r="J106" s="498">
        <v>9.6399999999999998E-11</v>
      </c>
      <c r="K106" s="499"/>
      <c r="L106" s="500">
        <v>1.016</v>
      </c>
      <c r="M106" s="505">
        <v>9.7000000000000003E-3</v>
      </c>
      <c r="N106" s="497">
        <v>1.01755</v>
      </c>
      <c r="O106" s="502">
        <v>0.14499999999999999</v>
      </c>
      <c r="P106" s="500">
        <v>1.01197</v>
      </c>
      <c r="Q106" s="505">
        <v>0.39300000000000002</v>
      </c>
      <c r="R106" s="497">
        <v>1.0109999999999999</v>
      </c>
      <c r="S106" s="502">
        <v>0.28999999999999998</v>
      </c>
      <c r="T106" s="503">
        <v>1.0223500000000001</v>
      </c>
      <c r="U106" s="507">
        <v>5.64E-3</v>
      </c>
    </row>
    <row r="107" spans="1:21" x14ac:dyDescent="0.25">
      <c r="A107" s="494">
        <v>103</v>
      </c>
      <c r="B107" s="383" t="s">
        <v>3397</v>
      </c>
      <c r="C107" s="494">
        <v>17</v>
      </c>
      <c r="D107" s="494">
        <v>7463300</v>
      </c>
      <c r="E107" s="495" t="s">
        <v>482</v>
      </c>
      <c r="F107" s="524" t="s">
        <v>79</v>
      </c>
      <c r="G107" s="524" t="s">
        <v>76</v>
      </c>
      <c r="H107" s="496">
        <v>0.87051800000000001</v>
      </c>
      <c r="I107" s="497">
        <v>1.05</v>
      </c>
      <c r="J107" s="498">
        <v>2.4100000000000002E-9</v>
      </c>
      <c r="K107" s="499"/>
      <c r="L107" s="500">
        <v>1.036</v>
      </c>
      <c r="M107" s="501">
        <v>1.3999999999999999E-4</v>
      </c>
      <c r="N107" s="497">
        <v>1.0159297789336801</v>
      </c>
      <c r="O107" s="502">
        <v>0.41499999999999998</v>
      </c>
      <c r="P107" s="500">
        <v>1.0351002494591601</v>
      </c>
      <c r="Q107" s="505">
        <v>0.13200000000000001</v>
      </c>
      <c r="R107" s="497">
        <v>1.036</v>
      </c>
      <c r="S107" s="502">
        <v>2.1000000000000001E-2</v>
      </c>
      <c r="T107" s="503">
        <v>1.0229999999999999</v>
      </c>
      <c r="U107" s="507">
        <v>4.6699999999999998E-2</v>
      </c>
    </row>
    <row r="108" spans="1:21" x14ac:dyDescent="0.25">
      <c r="A108" s="494">
        <v>104</v>
      </c>
      <c r="B108" s="383" t="s">
        <v>3398</v>
      </c>
      <c r="C108" s="494">
        <v>17</v>
      </c>
      <c r="D108" s="494">
        <v>48555317</v>
      </c>
      <c r="E108" s="495" t="s">
        <v>483</v>
      </c>
      <c r="F108" s="524" t="s">
        <v>79</v>
      </c>
      <c r="G108" s="524" t="s">
        <v>83</v>
      </c>
      <c r="H108" s="496">
        <v>0.50819999999999999</v>
      </c>
      <c r="I108" s="497">
        <v>1.0309999999999999</v>
      </c>
      <c r="J108" s="498">
        <v>1.07E-8</v>
      </c>
      <c r="K108" s="499"/>
      <c r="L108" s="500">
        <v>1.016</v>
      </c>
      <c r="M108" s="505">
        <v>1.4E-2</v>
      </c>
      <c r="N108" s="497">
        <v>1.0137977878932267</v>
      </c>
      <c r="O108" s="502">
        <v>0.32500000000000001</v>
      </c>
      <c r="P108" s="500">
        <v>1.019482306884564</v>
      </c>
      <c r="Q108" s="505">
        <v>0.254</v>
      </c>
      <c r="R108" s="497">
        <v>1.0189999999999999</v>
      </c>
      <c r="S108" s="502">
        <v>6.3E-2</v>
      </c>
      <c r="T108" s="503">
        <v>1.01</v>
      </c>
      <c r="U108" s="507">
        <v>0.219</v>
      </c>
    </row>
    <row r="109" spans="1:21" x14ac:dyDescent="0.25">
      <c r="A109" s="494">
        <v>105</v>
      </c>
      <c r="B109" s="383" t="s">
        <v>3399</v>
      </c>
      <c r="C109" s="494">
        <v>17</v>
      </c>
      <c r="D109" s="494">
        <v>49436677</v>
      </c>
      <c r="E109" s="495" t="s">
        <v>484</v>
      </c>
      <c r="F109" s="524" t="s">
        <v>76</v>
      </c>
      <c r="G109" s="524" t="s">
        <v>83</v>
      </c>
      <c r="H109" s="496">
        <v>0.40527400000000002</v>
      </c>
      <c r="I109" s="497">
        <v>1.042</v>
      </c>
      <c r="J109" s="498">
        <v>6.6900000000000002E-15</v>
      </c>
      <c r="K109" s="499"/>
      <c r="L109" s="500">
        <v>1.0349999999999999</v>
      </c>
      <c r="M109" s="501">
        <v>7.6000000000000002E-9</v>
      </c>
      <c r="N109" s="497">
        <v>1.0220400000000001</v>
      </c>
      <c r="O109" s="506">
        <v>6.9900000000000004E-2</v>
      </c>
      <c r="P109" s="500">
        <v>1.0331399999999999</v>
      </c>
      <c r="Q109" s="505">
        <v>2.0400000000000001E-2</v>
      </c>
      <c r="R109" s="497">
        <v>1.0089999999999999</v>
      </c>
      <c r="S109" s="502">
        <v>0.41</v>
      </c>
      <c r="T109" s="503">
        <v>1.0321</v>
      </c>
      <c r="U109" s="504">
        <v>7.3200000000000004E-5</v>
      </c>
    </row>
    <row r="110" spans="1:21" x14ac:dyDescent="0.25">
      <c r="A110" s="494">
        <v>106</v>
      </c>
      <c r="B110" s="383" t="s">
        <v>3400</v>
      </c>
      <c r="C110" s="494">
        <v>17</v>
      </c>
      <c r="D110" s="494">
        <v>62642697</v>
      </c>
      <c r="E110" s="495" t="s">
        <v>485</v>
      </c>
      <c r="F110" s="524" t="s">
        <v>76</v>
      </c>
      <c r="G110" s="524" t="s">
        <v>83</v>
      </c>
      <c r="H110" s="496">
        <v>0.375475</v>
      </c>
      <c r="I110" s="497">
        <v>1.0389999999999999</v>
      </c>
      <c r="J110" s="498">
        <v>2.03E-10</v>
      </c>
      <c r="K110" s="499"/>
      <c r="L110" s="500">
        <v>1.02</v>
      </c>
      <c r="M110" s="505">
        <v>1.1000000000000001E-3</v>
      </c>
      <c r="N110" s="497">
        <v>1.01248</v>
      </c>
      <c r="O110" s="502">
        <v>0.30599999999999999</v>
      </c>
      <c r="P110" s="500">
        <v>1.0378000000000001</v>
      </c>
      <c r="Q110" s="505">
        <v>8.4700000000000001E-3</v>
      </c>
      <c r="R110" s="497">
        <v>1.0069999999999999</v>
      </c>
      <c r="S110" s="502">
        <v>0.51</v>
      </c>
      <c r="T110" s="503">
        <v>1.0265500000000001</v>
      </c>
      <c r="U110" s="507">
        <v>1.32E-3</v>
      </c>
    </row>
    <row r="111" spans="1:21" x14ac:dyDescent="0.25">
      <c r="A111" s="494">
        <v>107</v>
      </c>
      <c r="B111" s="383" t="s">
        <v>3401</v>
      </c>
      <c r="C111" s="494">
        <v>17</v>
      </c>
      <c r="D111" s="494">
        <v>79951882</v>
      </c>
      <c r="E111" s="495" t="s">
        <v>486</v>
      </c>
      <c r="F111" s="524" t="s">
        <v>76</v>
      </c>
      <c r="G111" s="524" t="s">
        <v>79</v>
      </c>
      <c r="H111" s="496">
        <v>0.61567099999999997</v>
      </c>
      <c r="I111" s="497">
        <v>1.03</v>
      </c>
      <c r="J111" s="498">
        <v>4.3200000000000003E-8</v>
      </c>
      <c r="K111" s="499"/>
      <c r="L111" s="500">
        <v>1.0189999999999999</v>
      </c>
      <c r="M111" s="505">
        <v>2.7000000000000001E-3</v>
      </c>
      <c r="N111" s="497">
        <v>1.0196902181117378</v>
      </c>
      <c r="O111" s="502">
        <v>0.109</v>
      </c>
      <c r="P111" s="500">
        <v>1.0356147927216992</v>
      </c>
      <c r="Q111" s="505">
        <v>1.4E-2</v>
      </c>
      <c r="R111" s="497">
        <v>1.022</v>
      </c>
      <c r="S111" s="502">
        <v>4.4999999999999998E-2</v>
      </c>
      <c r="T111" s="503">
        <v>1.012</v>
      </c>
      <c r="U111" s="507">
        <v>0.13900000000000001</v>
      </c>
    </row>
    <row r="112" spans="1:21" x14ac:dyDescent="0.25">
      <c r="A112" s="494">
        <v>108</v>
      </c>
      <c r="B112" s="383" t="s">
        <v>3402</v>
      </c>
      <c r="C112" s="494">
        <v>17</v>
      </c>
      <c r="D112" s="494">
        <v>80282633</v>
      </c>
      <c r="E112" s="495" t="s">
        <v>487</v>
      </c>
      <c r="F112" s="524" t="s">
        <v>76</v>
      </c>
      <c r="G112" s="524" t="s">
        <v>79</v>
      </c>
      <c r="H112" s="496">
        <v>0.47683999999999999</v>
      </c>
      <c r="I112" s="497">
        <v>1.0409999999999999</v>
      </c>
      <c r="J112" s="498">
        <v>9.3200000000000007E-13</v>
      </c>
      <c r="K112" s="499"/>
      <c r="L112" s="500">
        <v>1.0209999999999999</v>
      </c>
      <c r="M112" s="512">
        <v>5.0000000000000001E-4</v>
      </c>
      <c r="N112" s="497">
        <v>0.99421999999999999</v>
      </c>
      <c r="O112" s="502">
        <v>0.623</v>
      </c>
      <c r="P112" s="500">
        <v>1.0444599999999999</v>
      </c>
      <c r="Q112" s="505">
        <v>1.6000000000000001E-3</v>
      </c>
      <c r="R112" s="497">
        <v>0.99099999999999999</v>
      </c>
      <c r="S112" s="502">
        <v>0.37</v>
      </c>
      <c r="T112" s="503">
        <v>1.0232699999999999</v>
      </c>
      <c r="U112" s="507">
        <v>3.4099999999999998E-3</v>
      </c>
    </row>
    <row r="113" spans="1:21" x14ac:dyDescent="0.25">
      <c r="A113" s="494">
        <v>109</v>
      </c>
      <c r="B113" s="383" t="s">
        <v>3403</v>
      </c>
      <c r="C113" s="494">
        <v>18</v>
      </c>
      <c r="D113" s="494">
        <v>22621564</v>
      </c>
      <c r="E113" s="495" t="s">
        <v>488</v>
      </c>
      <c r="F113" s="524" t="s">
        <v>76</v>
      </c>
      <c r="G113" s="524" t="s">
        <v>82</v>
      </c>
      <c r="H113" s="496">
        <v>0.53240699999999996</v>
      </c>
      <c r="I113" s="497">
        <v>1.04</v>
      </c>
      <c r="J113" s="498">
        <v>1.1700000000000001E-11</v>
      </c>
      <c r="K113" s="499"/>
      <c r="L113" s="500">
        <v>1.0309999999999999</v>
      </c>
      <c r="M113" s="501">
        <v>2.9999999999999999E-7</v>
      </c>
      <c r="N113" s="497">
        <v>1.01847</v>
      </c>
      <c r="O113" s="502">
        <v>0.121</v>
      </c>
      <c r="P113" s="500">
        <v>1.0285</v>
      </c>
      <c r="Q113" s="505">
        <v>4.0300000000000002E-2</v>
      </c>
      <c r="R113" s="497">
        <v>1.0169999999999999</v>
      </c>
      <c r="S113" s="502">
        <v>9.5000000000000001E-2</v>
      </c>
      <c r="T113" s="503">
        <v>1.01511</v>
      </c>
      <c r="U113" s="507">
        <v>5.5199999999999999E-2</v>
      </c>
    </row>
    <row r="114" spans="1:21" x14ac:dyDescent="0.25">
      <c r="A114" s="494">
        <v>110</v>
      </c>
      <c r="B114" s="383" t="s">
        <v>3404</v>
      </c>
      <c r="C114" s="494">
        <v>18</v>
      </c>
      <c r="D114" s="494">
        <v>47340365</v>
      </c>
      <c r="E114" s="495" t="s">
        <v>489</v>
      </c>
      <c r="F114" s="524" t="s">
        <v>76</v>
      </c>
      <c r="G114" s="524" t="s">
        <v>79</v>
      </c>
      <c r="H114" s="496">
        <v>0.704318</v>
      </c>
      <c r="I114" s="497">
        <v>1.04</v>
      </c>
      <c r="J114" s="498">
        <v>9.9999999999999994E-12</v>
      </c>
      <c r="K114" s="499"/>
      <c r="L114" s="500">
        <v>1.024</v>
      </c>
      <c r="M114" s="505">
        <v>2.3000000000000001E-4</v>
      </c>
      <c r="N114" s="497">
        <v>1.0168388513788336</v>
      </c>
      <c r="O114" s="502">
        <v>0.19700000000000001</v>
      </c>
      <c r="P114" s="500">
        <v>1.0487457001426295</v>
      </c>
      <c r="Q114" s="505">
        <v>1.6900000000000001E-3</v>
      </c>
      <c r="R114" s="497">
        <v>1.004</v>
      </c>
      <c r="S114" s="502">
        <v>0.71</v>
      </c>
      <c r="T114" s="503">
        <v>1.0349999999999999</v>
      </c>
      <c r="U114" s="504">
        <v>5.7599999999999997E-5</v>
      </c>
    </row>
    <row r="115" spans="1:21" x14ac:dyDescent="0.25">
      <c r="A115" s="494">
        <v>111</v>
      </c>
      <c r="B115" s="383" t="s">
        <v>3405</v>
      </c>
      <c r="C115" s="494">
        <v>18</v>
      </c>
      <c r="D115" s="494">
        <v>57525013</v>
      </c>
      <c r="E115" s="495" t="s">
        <v>490</v>
      </c>
      <c r="F115" s="524" t="s">
        <v>83</v>
      </c>
      <c r="G115" s="524" t="s">
        <v>82</v>
      </c>
      <c r="H115" s="496">
        <v>0.66696100000000003</v>
      </c>
      <c r="I115" s="497">
        <v>1.04</v>
      </c>
      <c r="J115" s="498">
        <v>9.71E-13</v>
      </c>
      <c r="K115" s="499"/>
      <c r="L115" s="500">
        <v>1.036</v>
      </c>
      <c r="M115" s="501">
        <v>1.6000000000000001E-8</v>
      </c>
      <c r="N115" s="497">
        <v>1.000100010001</v>
      </c>
      <c r="O115" s="502">
        <v>0.99199999999999999</v>
      </c>
      <c r="P115" s="500">
        <v>1.0511710044990119</v>
      </c>
      <c r="Q115" s="501">
        <v>5.6300000000000002E-4</v>
      </c>
      <c r="R115" s="497">
        <v>0.99</v>
      </c>
      <c r="S115" s="502">
        <v>0.34</v>
      </c>
      <c r="T115" s="503">
        <v>1.0289999999999999</v>
      </c>
      <c r="U115" s="504">
        <v>5.9699999999999998E-4</v>
      </c>
    </row>
    <row r="116" spans="1:21" x14ac:dyDescent="0.25">
      <c r="A116" s="494">
        <v>112</v>
      </c>
      <c r="B116" s="383" t="s">
        <v>81</v>
      </c>
      <c r="C116" s="494">
        <v>19</v>
      </c>
      <c r="D116" s="494">
        <v>13228314</v>
      </c>
      <c r="E116" s="495" t="s">
        <v>491</v>
      </c>
      <c r="F116" s="524" t="s">
        <v>82</v>
      </c>
      <c r="G116" s="524" t="s">
        <v>83</v>
      </c>
      <c r="H116" s="496">
        <v>0.54817499999999997</v>
      </c>
      <c r="I116" s="497">
        <v>1.034</v>
      </c>
      <c r="J116" s="498">
        <v>4.7400000000000002E-10</v>
      </c>
      <c r="K116" s="499"/>
      <c r="L116" s="500">
        <v>1.036</v>
      </c>
      <c r="M116" s="501">
        <v>1.9000000000000001E-9</v>
      </c>
      <c r="N116" s="497">
        <v>1.0789581580026326</v>
      </c>
      <c r="O116" s="498">
        <v>2.5200000000000001E-10</v>
      </c>
      <c r="P116" s="500">
        <v>1.0157233982042011</v>
      </c>
      <c r="Q116" s="505">
        <v>0.26700000000000002</v>
      </c>
      <c r="R116" s="497">
        <v>1.0780000000000001</v>
      </c>
      <c r="S116" s="498">
        <v>3.5999999999999998E-13</v>
      </c>
      <c r="T116" s="503">
        <v>1.0309999999999999</v>
      </c>
      <c r="U116" s="504">
        <v>9.2800000000000006E-5</v>
      </c>
    </row>
    <row r="117" spans="1:21" x14ac:dyDescent="0.25">
      <c r="A117" s="494">
        <v>113</v>
      </c>
      <c r="B117" s="383" t="s">
        <v>3406</v>
      </c>
      <c r="C117" s="494">
        <v>19</v>
      </c>
      <c r="D117" s="494">
        <v>19295317</v>
      </c>
      <c r="E117" s="495" t="s">
        <v>492</v>
      </c>
      <c r="F117" s="524" t="s">
        <v>83</v>
      </c>
      <c r="G117" s="524" t="s">
        <v>82</v>
      </c>
      <c r="H117" s="496">
        <v>5.4841000000000001E-2</v>
      </c>
      <c r="I117" s="497">
        <v>1.0660000000000001</v>
      </c>
      <c r="J117" s="498">
        <v>1.4300000000000001E-8</v>
      </c>
      <c r="K117" s="499"/>
      <c r="L117" s="500">
        <v>1.0489999999999999</v>
      </c>
      <c r="M117" s="501">
        <v>1.2E-4</v>
      </c>
      <c r="N117" s="497">
        <v>1.0603499999999999</v>
      </c>
      <c r="O117" s="502">
        <v>1.78E-2</v>
      </c>
      <c r="P117" s="500">
        <v>1.04373</v>
      </c>
      <c r="Q117" s="505">
        <v>0.13800000000000001</v>
      </c>
      <c r="R117" s="497">
        <v>1.0129999999999999</v>
      </c>
      <c r="S117" s="502">
        <v>0.55000000000000004</v>
      </c>
      <c r="T117" s="503">
        <v>1.0511699999999999</v>
      </c>
      <c r="U117" s="507">
        <v>3.5699999999999998E-3</v>
      </c>
    </row>
    <row r="118" spans="1:21" x14ac:dyDescent="0.25">
      <c r="A118" s="494">
        <v>114</v>
      </c>
      <c r="B118" s="383" t="s">
        <v>3407</v>
      </c>
      <c r="C118" s="494">
        <v>19</v>
      </c>
      <c r="D118" s="494">
        <v>41358604</v>
      </c>
      <c r="E118" s="495" t="s">
        <v>493</v>
      </c>
      <c r="F118" s="524" t="s">
        <v>76</v>
      </c>
      <c r="G118" s="524" t="s">
        <v>82</v>
      </c>
      <c r="H118" s="496">
        <v>0.70022300000000004</v>
      </c>
      <c r="I118" s="497">
        <v>1.038</v>
      </c>
      <c r="J118" s="498">
        <v>4.22E-11</v>
      </c>
      <c r="K118" s="499"/>
      <c r="L118" s="500">
        <v>1.0289999999999999</v>
      </c>
      <c r="M118" s="501">
        <v>1.4E-5</v>
      </c>
      <c r="N118" s="497">
        <v>1.0339657757328233</v>
      </c>
      <c r="O118" s="502">
        <v>1.1299999999999999E-2</v>
      </c>
      <c r="P118" s="500">
        <v>0.99740674246957917</v>
      </c>
      <c r="Q118" s="505">
        <v>0.86599999999999999</v>
      </c>
      <c r="R118" s="497">
        <v>1.0169999999999999</v>
      </c>
      <c r="S118" s="502">
        <v>0.13</v>
      </c>
      <c r="T118" s="503">
        <v>1.028</v>
      </c>
      <c r="U118" s="507">
        <v>1.2800000000000001E-3</v>
      </c>
    </row>
    <row r="119" spans="1:21" x14ac:dyDescent="0.25">
      <c r="A119" s="494">
        <v>115</v>
      </c>
      <c r="B119" s="383" t="s">
        <v>3408</v>
      </c>
      <c r="C119" s="494">
        <v>20</v>
      </c>
      <c r="D119" s="494">
        <v>10703511</v>
      </c>
      <c r="E119" s="495" t="s">
        <v>494</v>
      </c>
      <c r="F119" s="524" t="s">
        <v>79</v>
      </c>
      <c r="G119" s="524" t="s">
        <v>83</v>
      </c>
      <c r="H119" s="496">
        <v>0.33687800000000001</v>
      </c>
      <c r="I119" s="497">
        <v>1.0449999999999999</v>
      </c>
      <c r="J119" s="498">
        <v>2.0399999999999999E-10</v>
      </c>
      <c r="K119" s="499"/>
      <c r="L119" s="500" t="s">
        <v>364</v>
      </c>
      <c r="M119" s="494" t="s">
        <v>364</v>
      </c>
      <c r="N119" s="497" t="s">
        <v>364</v>
      </c>
      <c r="O119" s="513" t="s">
        <v>364</v>
      </c>
      <c r="P119" s="500" t="s">
        <v>364</v>
      </c>
      <c r="Q119" s="494" t="s">
        <v>364</v>
      </c>
      <c r="R119" s="497" t="s">
        <v>364</v>
      </c>
      <c r="S119" s="513" t="s">
        <v>364</v>
      </c>
      <c r="T119" s="500" t="s">
        <v>364</v>
      </c>
      <c r="U119" s="494" t="s">
        <v>364</v>
      </c>
    </row>
    <row r="120" spans="1:21" x14ac:dyDescent="0.25">
      <c r="A120" s="494">
        <v>116</v>
      </c>
      <c r="B120" s="383" t="s">
        <v>332</v>
      </c>
      <c r="C120" s="494">
        <v>20</v>
      </c>
      <c r="D120" s="494">
        <v>19489173</v>
      </c>
      <c r="E120" s="495" t="s">
        <v>495</v>
      </c>
      <c r="F120" s="524" t="s">
        <v>83</v>
      </c>
      <c r="G120" s="524" t="s">
        <v>79</v>
      </c>
      <c r="H120" s="496">
        <v>0.25439200000000001</v>
      </c>
      <c r="I120" s="497">
        <v>1.0669999999999999</v>
      </c>
      <c r="J120" s="498">
        <v>1.4399999999999999E-28</v>
      </c>
      <c r="K120" s="499"/>
      <c r="L120" s="500">
        <v>1.0489999999999999</v>
      </c>
      <c r="M120" s="501">
        <v>1.5000000000000001E-12</v>
      </c>
      <c r="N120" s="497">
        <v>1.0236799999999999</v>
      </c>
      <c r="O120" s="508">
        <v>8.7900000000000006E-2</v>
      </c>
      <c r="P120" s="500">
        <v>1.08026</v>
      </c>
      <c r="Q120" s="501">
        <v>1.2300000000000001E-6</v>
      </c>
      <c r="R120" s="497">
        <v>1.002</v>
      </c>
      <c r="S120" s="502">
        <v>0.88</v>
      </c>
      <c r="T120" s="503">
        <v>1.0489599999999999</v>
      </c>
      <c r="U120" s="504">
        <v>1.03E-7</v>
      </c>
    </row>
    <row r="121" spans="1:21" x14ac:dyDescent="0.25">
      <c r="A121" s="494">
        <v>117</v>
      </c>
      <c r="B121" s="383" t="s">
        <v>3409</v>
      </c>
      <c r="C121" s="494">
        <v>20</v>
      </c>
      <c r="D121" s="494">
        <v>32580637</v>
      </c>
      <c r="E121" s="495" t="s">
        <v>496</v>
      </c>
      <c r="F121" s="524" t="s">
        <v>79</v>
      </c>
      <c r="G121" s="524" t="s">
        <v>76</v>
      </c>
      <c r="H121" s="496">
        <v>0.33505099999999999</v>
      </c>
      <c r="I121" s="497">
        <v>1.042</v>
      </c>
      <c r="J121" s="498">
        <v>8.7300000000000004E-14</v>
      </c>
      <c r="K121" s="499"/>
      <c r="L121" s="500">
        <v>1.0369999999999999</v>
      </c>
      <c r="M121" s="501">
        <v>5.1000000000000002E-9</v>
      </c>
      <c r="N121" s="497">
        <v>1.01572</v>
      </c>
      <c r="O121" s="502">
        <v>0.20100000000000001</v>
      </c>
      <c r="P121" s="500">
        <v>1.0427900000000001</v>
      </c>
      <c r="Q121" s="505">
        <v>2.98E-3</v>
      </c>
      <c r="R121" s="497">
        <v>1.022</v>
      </c>
      <c r="S121" s="502">
        <v>4.8000000000000001E-2</v>
      </c>
      <c r="T121" s="503">
        <v>1.0235700000000001</v>
      </c>
      <c r="U121" s="507">
        <v>5.4299999999999999E-3</v>
      </c>
    </row>
    <row r="122" spans="1:21" x14ac:dyDescent="0.25">
      <c r="A122" s="494">
        <v>118</v>
      </c>
      <c r="B122" s="383" t="s">
        <v>3410</v>
      </c>
      <c r="C122" s="494">
        <v>20</v>
      </c>
      <c r="D122" s="494">
        <v>47212407</v>
      </c>
      <c r="E122" s="495" t="s">
        <v>497</v>
      </c>
      <c r="F122" s="524" t="s">
        <v>82</v>
      </c>
      <c r="G122" s="524" t="s">
        <v>83</v>
      </c>
      <c r="H122" s="496">
        <v>0.62826400000000004</v>
      </c>
      <c r="I122" s="497">
        <v>1.036</v>
      </c>
      <c r="J122" s="498">
        <v>1.1399999999999999E-10</v>
      </c>
      <c r="K122" s="499"/>
      <c r="L122" s="500">
        <v>1.0209999999999999</v>
      </c>
      <c r="M122" s="501">
        <v>5.4000000000000001E-4</v>
      </c>
      <c r="N122" s="497">
        <v>1.0233738589381474</v>
      </c>
      <c r="O122" s="502">
        <v>5.9499999999999997E-2</v>
      </c>
      <c r="P122" s="500">
        <v>1.0066235831773067</v>
      </c>
      <c r="Q122" s="505">
        <v>0.64700000000000002</v>
      </c>
      <c r="R122" s="497">
        <v>1</v>
      </c>
      <c r="S122" s="502">
        <v>0.97</v>
      </c>
      <c r="T122" s="503">
        <v>1.0189999999999999</v>
      </c>
      <c r="U122" s="507">
        <v>1.7500000000000002E-2</v>
      </c>
    </row>
    <row r="123" spans="1:21" x14ac:dyDescent="0.25">
      <c r="A123" s="494">
        <v>119</v>
      </c>
      <c r="B123" s="383" t="s">
        <v>3411</v>
      </c>
      <c r="C123" s="494">
        <v>21</v>
      </c>
      <c r="D123" s="494">
        <v>34221526</v>
      </c>
      <c r="E123" s="495" t="s">
        <v>311</v>
      </c>
      <c r="F123" s="524" t="s">
        <v>82</v>
      </c>
      <c r="G123" s="524" t="s">
        <v>83</v>
      </c>
      <c r="H123" s="496">
        <v>0.86897999999999997</v>
      </c>
      <c r="I123" s="497">
        <v>1.0649999999999999</v>
      </c>
      <c r="J123" s="498">
        <v>3.52E-15</v>
      </c>
      <c r="K123" s="499"/>
      <c r="L123" s="500">
        <v>1.0609999999999999</v>
      </c>
      <c r="M123" s="501">
        <v>1.7999999999999999E-11</v>
      </c>
      <c r="N123" s="497">
        <v>1.0276752957135664</v>
      </c>
      <c r="O123" s="502">
        <v>0.115</v>
      </c>
      <c r="P123" s="500">
        <v>1.1061702174730648</v>
      </c>
      <c r="Q123" s="501">
        <v>6.6300000000000005E-7</v>
      </c>
      <c r="R123" s="497">
        <v>0.99099999999999999</v>
      </c>
      <c r="S123" s="502">
        <v>0.54</v>
      </c>
      <c r="T123" s="503">
        <v>1.056</v>
      </c>
      <c r="U123" s="504">
        <v>3.19E-6</v>
      </c>
    </row>
    <row r="124" spans="1:21" x14ac:dyDescent="0.25">
      <c r="A124" s="494">
        <v>120</v>
      </c>
      <c r="B124" s="383" t="s">
        <v>3412</v>
      </c>
      <c r="C124" s="494">
        <v>21</v>
      </c>
      <c r="D124" s="494">
        <v>35563598</v>
      </c>
      <c r="E124" s="495" t="s">
        <v>498</v>
      </c>
      <c r="F124" s="524" t="s">
        <v>76</v>
      </c>
      <c r="G124" s="524" t="s">
        <v>79</v>
      </c>
      <c r="H124" s="496">
        <v>0.36993500000000001</v>
      </c>
      <c r="I124" s="497">
        <v>1.0329999999999999</v>
      </c>
      <c r="J124" s="498">
        <v>3.2799999999999998E-9</v>
      </c>
      <c r="K124" s="499"/>
      <c r="L124" s="500">
        <v>1.02</v>
      </c>
      <c r="M124" s="505">
        <v>8.5999999999999998E-4</v>
      </c>
      <c r="N124" s="497">
        <v>1.0282899999999999</v>
      </c>
      <c r="O124" s="502">
        <v>2.12E-2</v>
      </c>
      <c r="P124" s="500">
        <v>0.99611000000000005</v>
      </c>
      <c r="Q124" s="505">
        <v>0.78100000000000003</v>
      </c>
      <c r="R124" s="497">
        <v>1.0049999999999999</v>
      </c>
      <c r="S124" s="502">
        <v>0.61</v>
      </c>
      <c r="T124" s="503">
        <v>1.02224</v>
      </c>
      <c r="U124" s="507">
        <v>6.5900000000000004E-3</v>
      </c>
    </row>
    <row r="125" spans="1:21" x14ac:dyDescent="0.25">
      <c r="A125" s="494">
        <v>121</v>
      </c>
      <c r="B125" s="383" t="s">
        <v>3413</v>
      </c>
      <c r="C125" s="494">
        <v>22</v>
      </c>
      <c r="D125" s="494">
        <v>20155409</v>
      </c>
      <c r="E125" s="495" t="s">
        <v>499</v>
      </c>
      <c r="F125" s="524" t="s">
        <v>76</v>
      </c>
      <c r="G125" s="524" t="s">
        <v>79</v>
      </c>
      <c r="H125" s="496">
        <v>0.30644199999999999</v>
      </c>
      <c r="I125" s="497">
        <v>1.0349999999999999</v>
      </c>
      <c r="J125" s="498">
        <v>8.2599999999999992E-9</v>
      </c>
      <c r="K125" s="499"/>
      <c r="L125" s="500">
        <v>1.0049999999999999</v>
      </c>
      <c r="M125" s="505">
        <v>0.44</v>
      </c>
      <c r="N125" s="497">
        <v>0.99570999999999998</v>
      </c>
      <c r="O125" s="502">
        <v>0.73399999999999999</v>
      </c>
      <c r="P125" s="500">
        <v>1.0232699999999999</v>
      </c>
      <c r="Q125" s="505">
        <v>0.11700000000000001</v>
      </c>
      <c r="R125" s="497">
        <v>1.0089999999999999</v>
      </c>
      <c r="S125" s="502">
        <v>0.42</v>
      </c>
      <c r="T125" s="503">
        <v>1.0123800000000001</v>
      </c>
      <c r="U125" s="507">
        <v>0.14899999999999999</v>
      </c>
    </row>
    <row r="126" spans="1:21" x14ac:dyDescent="0.25">
      <c r="A126" s="494">
        <v>122</v>
      </c>
      <c r="B126" s="383" t="s">
        <v>3414</v>
      </c>
      <c r="C126" s="494" t="s">
        <v>500</v>
      </c>
      <c r="D126" s="494">
        <v>34084595</v>
      </c>
      <c r="E126" s="495" t="s">
        <v>501</v>
      </c>
      <c r="F126" s="524" t="s">
        <v>79</v>
      </c>
      <c r="G126" s="524" t="s">
        <v>82</v>
      </c>
      <c r="H126" s="496">
        <v>0.30148200000000003</v>
      </c>
      <c r="I126" s="497">
        <v>1.028</v>
      </c>
      <c r="J126" s="498">
        <v>2.6700000000000001E-8</v>
      </c>
      <c r="K126" s="499"/>
      <c r="L126" s="500">
        <v>1</v>
      </c>
      <c r="M126" s="505">
        <v>0.97</v>
      </c>
      <c r="N126" s="497">
        <v>1.0103500000000001</v>
      </c>
      <c r="O126" s="502">
        <v>0.49199999999999999</v>
      </c>
      <c r="P126" s="500">
        <v>0.98689000000000004</v>
      </c>
      <c r="Q126" s="505">
        <v>0.48199999999999998</v>
      </c>
      <c r="R126" s="497">
        <v>1.006</v>
      </c>
      <c r="S126" s="502">
        <v>0.52</v>
      </c>
      <c r="T126" s="503">
        <v>1.00763</v>
      </c>
      <c r="U126" s="507">
        <v>0.30199999999999999</v>
      </c>
    </row>
    <row r="127" spans="1:21" x14ac:dyDescent="0.25">
      <c r="A127" s="514">
        <v>123</v>
      </c>
      <c r="B127" s="423" t="s">
        <v>3415</v>
      </c>
      <c r="C127" s="514" t="s">
        <v>500</v>
      </c>
      <c r="D127" s="514">
        <v>40887231</v>
      </c>
      <c r="E127" s="515" t="s">
        <v>502</v>
      </c>
      <c r="F127" s="525" t="s">
        <v>79</v>
      </c>
      <c r="G127" s="525" t="s">
        <v>76</v>
      </c>
      <c r="H127" s="516">
        <v>0.71179499999999996</v>
      </c>
      <c r="I127" s="517">
        <v>1.0309999999999999</v>
      </c>
      <c r="J127" s="518">
        <v>3.0699999999999999E-9</v>
      </c>
      <c r="K127" s="519"/>
      <c r="L127" s="520">
        <v>1.0249999999999999</v>
      </c>
      <c r="M127" s="492">
        <v>4.0999999999999999E-4</v>
      </c>
      <c r="N127" s="517">
        <v>1.0407018493271862</v>
      </c>
      <c r="O127" s="521">
        <v>9.3299999999999998E-3</v>
      </c>
      <c r="P127" s="520">
        <v>1.0198982141582271</v>
      </c>
      <c r="Q127" s="492">
        <v>0.30399999999999999</v>
      </c>
      <c r="R127" s="517">
        <v>1.0109999999999999</v>
      </c>
      <c r="S127" s="521">
        <v>0.27</v>
      </c>
      <c r="T127" s="522">
        <v>1.008</v>
      </c>
      <c r="U127" s="523">
        <v>0.315</v>
      </c>
    </row>
    <row r="128" spans="1:21" ht="15" customHeight="1" x14ac:dyDescent="0.25">
      <c r="A128" s="619" t="s">
        <v>503</v>
      </c>
      <c r="B128" s="619"/>
      <c r="C128" s="619"/>
      <c r="D128" s="619"/>
      <c r="E128" s="619"/>
      <c r="F128" s="619"/>
      <c r="G128" s="619"/>
      <c r="H128" s="619"/>
      <c r="I128" s="619"/>
      <c r="J128" s="619"/>
      <c r="K128" s="619"/>
      <c r="L128" s="619"/>
      <c r="M128" s="619"/>
      <c r="N128" s="619"/>
      <c r="O128" s="619"/>
      <c r="P128" s="619"/>
      <c r="Q128" s="619"/>
      <c r="R128" s="619"/>
      <c r="S128" s="619"/>
      <c r="T128" s="619"/>
      <c r="U128" s="619"/>
    </row>
    <row r="129" spans="1:21" x14ac:dyDescent="0.25">
      <c r="A129" s="620"/>
      <c r="B129" s="620"/>
      <c r="C129" s="620"/>
      <c r="D129" s="620"/>
      <c r="E129" s="620"/>
      <c r="F129" s="620"/>
      <c r="G129" s="620"/>
      <c r="H129" s="620"/>
      <c r="I129" s="620"/>
      <c r="J129" s="620"/>
      <c r="K129" s="620"/>
      <c r="L129" s="620"/>
      <c r="M129" s="620"/>
      <c r="N129" s="620"/>
      <c r="O129" s="620"/>
      <c r="P129" s="620"/>
      <c r="Q129" s="620"/>
      <c r="R129" s="620"/>
      <c r="S129" s="620"/>
      <c r="T129" s="620"/>
      <c r="U129" s="620"/>
    </row>
  </sheetData>
  <mergeCells count="9">
    <mergeCell ref="T3:U3"/>
    <mergeCell ref="A128:U129"/>
    <mergeCell ref="A1:U1"/>
    <mergeCell ref="A2:U2"/>
    <mergeCell ref="I3:J3"/>
    <mergeCell ref="L3:M3"/>
    <mergeCell ref="N3:O3"/>
    <mergeCell ref="P3:Q3"/>
    <mergeCell ref="R3:S3"/>
  </mergeCells>
  <pageMargins left="0.7" right="0.7" top="0.75" bottom="0.75" header="0.3" footer="0.3"/>
  <pageSetup paperSize="9" scale="5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5A901-C3C8-4801-8D7D-28B758A2F880}">
  <dimension ref="A1:N28"/>
  <sheetViews>
    <sheetView workbookViewId="0">
      <selection sqref="A1:L1"/>
    </sheetView>
  </sheetViews>
  <sheetFormatPr defaultRowHeight="15" customHeight="1" x14ac:dyDescent="0.25"/>
  <cols>
    <col min="2" max="2" width="22" customWidth="1"/>
    <col min="3" max="4" width="13.5703125" customWidth="1"/>
    <col min="5" max="5" width="11.28515625" customWidth="1"/>
    <col min="6" max="6" width="9.7109375" customWidth="1"/>
    <col min="7" max="8" width="6.140625" customWidth="1"/>
    <col min="9" max="9" width="23.28515625" customWidth="1"/>
    <col min="10" max="10" width="21.140625" customWidth="1"/>
    <col min="11" max="11" width="14.140625" customWidth="1"/>
    <col min="12" max="12" width="21.140625" customWidth="1"/>
    <col min="13" max="13" width="11.5703125" customWidth="1"/>
    <col min="14" max="15" width="21.140625" customWidth="1"/>
  </cols>
  <sheetData>
    <row r="1" spans="1:14" ht="30" customHeight="1" x14ac:dyDescent="0.25">
      <c r="A1" s="628" t="s">
        <v>5025</v>
      </c>
      <c r="B1" s="628"/>
      <c r="C1" s="628"/>
      <c r="D1" s="628"/>
      <c r="E1" s="628"/>
      <c r="F1" s="628"/>
      <c r="G1" s="628"/>
      <c r="H1" s="628"/>
      <c r="I1" s="628"/>
      <c r="J1" s="628"/>
      <c r="K1" s="628"/>
      <c r="L1" s="628"/>
      <c r="M1" s="27"/>
      <c r="N1" s="25"/>
    </row>
    <row r="2" spans="1:14" ht="15" customHeight="1" x14ac:dyDescent="0.25">
      <c r="A2" s="44"/>
      <c r="B2" s="540"/>
      <c r="C2" s="540"/>
      <c r="D2" s="540"/>
      <c r="E2" s="540"/>
      <c r="F2" s="540"/>
      <c r="G2" s="44"/>
      <c r="H2" s="44"/>
      <c r="I2" s="541"/>
      <c r="J2" s="44"/>
      <c r="K2" s="44"/>
      <c r="L2" s="44"/>
      <c r="M2" s="44"/>
      <c r="N2" s="44"/>
    </row>
    <row r="3" spans="1:14" ht="15" customHeight="1" x14ac:dyDescent="0.25">
      <c r="A3" s="542"/>
      <c r="B3" s="541" t="s">
        <v>4413</v>
      </c>
      <c r="C3" s="542"/>
      <c r="D3" s="542"/>
      <c r="E3" s="542"/>
      <c r="F3" s="542"/>
      <c r="G3" s="542"/>
      <c r="H3" s="542"/>
      <c r="I3" s="541" t="s">
        <v>4414</v>
      </c>
      <c r="J3" s="542"/>
      <c r="K3" s="542"/>
      <c r="L3" s="542"/>
      <c r="M3" s="542"/>
      <c r="N3" s="542"/>
    </row>
    <row r="4" spans="1:14" ht="15" customHeight="1" x14ac:dyDescent="0.25">
      <c r="A4" s="44"/>
      <c r="B4" s="629" t="s">
        <v>4415</v>
      </c>
      <c r="C4" s="631" t="s">
        <v>4416</v>
      </c>
      <c r="D4" s="625" t="s">
        <v>4417</v>
      </c>
      <c r="E4" s="625" t="s">
        <v>4418</v>
      </c>
      <c r="F4" s="625" t="s">
        <v>4419</v>
      </c>
      <c r="G4" s="44"/>
      <c r="H4" s="44"/>
      <c r="I4" s="629" t="s">
        <v>4415</v>
      </c>
      <c r="J4" s="625" t="s">
        <v>4416</v>
      </c>
      <c r="K4" s="625" t="s">
        <v>4417</v>
      </c>
      <c r="L4" s="625" t="s">
        <v>4418</v>
      </c>
      <c r="M4" s="625" t="s">
        <v>4419</v>
      </c>
      <c r="N4" s="44"/>
    </row>
    <row r="5" spans="1:14" ht="15" customHeight="1" x14ac:dyDescent="0.25">
      <c r="A5" s="44"/>
      <c r="B5" s="630"/>
      <c r="C5" s="632"/>
      <c r="D5" s="633"/>
      <c r="E5" s="634"/>
      <c r="F5" s="626"/>
      <c r="G5" s="44"/>
      <c r="H5" s="44"/>
      <c r="I5" s="630"/>
      <c r="J5" s="633"/>
      <c r="K5" s="633"/>
      <c r="L5" s="634"/>
      <c r="M5" s="626"/>
      <c r="N5" s="44"/>
    </row>
    <row r="6" spans="1:14" ht="15" customHeight="1" x14ac:dyDescent="0.25">
      <c r="A6" s="44"/>
      <c r="B6" s="543" t="s">
        <v>4420</v>
      </c>
      <c r="C6" s="538">
        <v>11</v>
      </c>
      <c r="D6" s="538">
        <v>67070</v>
      </c>
      <c r="E6" s="538">
        <v>0</v>
      </c>
      <c r="F6" s="544">
        <v>1.64E-4</v>
      </c>
      <c r="G6" s="538"/>
      <c r="H6" s="44"/>
      <c r="I6" s="545" t="s">
        <v>4420</v>
      </c>
      <c r="J6" s="546">
        <v>1</v>
      </c>
      <c r="K6" s="546">
        <v>67064</v>
      </c>
      <c r="L6" s="546">
        <v>0</v>
      </c>
      <c r="M6" s="547">
        <v>1.491E-5</v>
      </c>
      <c r="N6" s="546"/>
    </row>
    <row r="7" spans="1:14" ht="15" customHeight="1" x14ac:dyDescent="0.25">
      <c r="A7" s="44"/>
      <c r="B7" s="543" t="s">
        <v>4421</v>
      </c>
      <c r="C7" s="538">
        <v>0</v>
      </c>
      <c r="D7" s="538">
        <v>10314</v>
      </c>
      <c r="E7" s="538">
        <v>0</v>
      </c>
      <c r="F7" s="538">
        <v>0</v>
      </c>
      <c r="G7" s="538"/>
      <c r="H7" s="44"/>
      <c r="I7" s="545" t="s">
        <v>4421</v>
      </c>
      <c r="J7" s="546">
        <v>0</v>
      </c>
      <c r="K7" s="546">
        <v>10314</v>
      </c>
      <c r="L7" s="546">
        <v>0</v>
      </c>
      <c r="M7" s="546">
        <v>0</v>
      </c>
      <c r="N7" s="44"/>
    </row>
    <row r="8" spans="1:14" ht="15" customHeight="1" x14ac:dyDescent="0.25">
      <c r="A8" s="44"/>
      <c r="B8" s="543" t="s">
        <v>4422</v>
      </c>
      <c r="C8" s="538">
        <v>1</v>
      </c>
      <c r="D8" s="538">
        <v>15030</v>
      </c>
      <c r="E8" s="538">
        <v>0</v>
      </c>
      <c r="F8" s="544">
        <v>6.6530000000000002E-5</v>
      </c>
      <c r="G8" s="538"/>
      <c r="H8" s="44"/>
      <c r="I8" s="543" t="s">
        <v>4422</v>
      </c>
      <c r="J8" s="546">
        <v>1</v>
      </c>
      <c r="K8" s="546">
        <v>15022</v>
      </c>
      <c r="L8" s="546">
        <v>0</v>
      </c>
      <c r="M8" s="547">
        <v>6.6569999999999995E-5</v>
      </c>
      <c r="N8" s="44"/>
    </row>
    <row r="9" spans="1:14" ht="15" customHeight="1" x14ac:dyDescent="0.25">
      <c r="A9" s="44"/>
      <c r="B9" s="543" t="s">
        <v>4423</v>
      </c>
      <c r="C9" s="538">
        <v>2</v>
      </c>
      <c r="D9" s="538">
        <v>5120</v>
      </c>
      <c r="E9" s="538">
        <v>0</v>
      </c>
      <c r="F9" s="544">
        <v>3.9060000000000001E-4</v>
      </c>
      <c r="G9" s="538"/>
      <c r="H9" s="44"/>
      <c r="I9" s="545" t="s">
        <v>4423</v>
      </c>
      <c r="J9" s="546">
        <v>0</v>
      </c>
      <c r="K9" s="546">
        <v>5120</v>
      </c>
      <c r="L9" s="546">
        <v>0</v>
      </c>
      <c r="M9" s="546">
        <v>0</v>
      </c>
      <c r="N9" s="44"/>
    </row>
    <row r="10" spans="1:14" ht="15" customHeight="1" x14ac:dyDescent="0.25">
      <c r="A10" s="44"/>
      <c r="B10" s="543" t="s">
        <v>4424</v>
      </c>
      <c r="C10" s="538">
        <v>1</v>
      </c>
      <c r="D10" s="538">
        <v>4716</v>
      </c>
      <c r="E10" s="538">
        <v>0</v>
      </c>
      <c r="F10" s="544">
        <v>2.12E-4</v>
      </c>
      <c r="G10" s="538"/>
      <c r="H10" s="44"/>
      <c r="I10" s="545" t="s">
        <v>4424</v>
      </c>
      <c r="J10" s="546">
        <v>0</v>
      </c>
      <c r="K10" s="546">
        <v>4716</v>
      </c>
      <c r="L10" s="546">
        <v>0</v>
      </c>
      <c r="M10" s="546">
        <v>0</v>
      </c>
      <c r="N10" s="44"/>
    </row>
    <row r="11" spans="1:14" ht="15" customHeight="1" x14ac:dyDescent="0.25">
      <c r="A11" s="44"/>
      <c r="B11" s="543" t="s">
        <v>4425</v>
      </c>
      <c r="C11" s="538">
        <v>7</v>
      </c>
      <c r="D11" s="538">
        <v>40540</v>
      </c>
      <c r="E11" s="538">
        <v>0</v>
      </c>
      <c r="F11" s="544">
        <v>1.727E-4</v>
      </c>
      <c r="G11" s="538"/>
      <c r="H11" s="44"/>
      <c r="I11" s="545" t="s">
        <v>4425</v>
      </c>
      <c r="J11" s="546">
        <v>0</v>
      </c>
      <c r="K11" s="546">
        <v>40538</v>
      </c>
      <c r="L11" s="546">
        <v>0</v>
      </c>
      <c r="M11" s="546">
        <v>0</v>
      </c>
      <c r="N11" s="44"/>
    </row>
    <row r="12" spans="1:14" ht="15" customHeight="1" x14ac:dyDescent="0.25">
      <c r="A12" s="44"/>
      <c r="B12" s="543" t="s">
        <v>4426</v>
      </c>
      <c r="C12" s="538">
        <v>0</v>
      </c>
      <c r="D12" s="538">
        <v>902</v>
      </c>
      <c r="E12" s="538">
        <v>0</v>
      </c>
      <c r="F12" s="538">
        <v>0</v>
      </c>
      <c r="G12" s="538"/>
      <c r="H12" s="44"/>
      <c r="I12" s="545" t="s">
        <v>4426</v>
      </c>
      <c r="J12" s="546">
        <v>0</v>
      </c>
      <c r="K12" s="546">
        <v>902</v>
      </c>
      <c r="L12" s="546">
        <v>0</v>
      </c>
      <c r="M12" s="546">
        <v>0</v>
      </c>
      <c r="N12" s="44"/>
    </row>
    <row r="13" spans="1:14" ht="15" customHeight="1" x14ac:dyDescent="0.25">
      <c r="A13" s="44"/>
      <c r="B13" s="543" t="s">
        <v>4427</v>
      </c>
      <c r="C13" s="538">
        <v>0</v>
      </c>
      <c r="D13" s="538">
        <v>3436</v>
      </c>
      <c r="E13" s="538">
        <v>0</v>
      </c>
      <c r="F13" s="538">
        <v>0</v>
      </c>
      <c r="G13" s="538"/>
      <c r="H13" s="44"/>
      <c r="I13" s="545" t="s">
        <v>4427</v>
      </c>
      <c r="J13" s="546">
        <v>0</v>
      </c>
      <c r="K13" s="546">
        <v>3436</v>
      </c>
      <c r="L13" s="546">
        <v>0</v>
      </c>
      <c r="M13" s="546">
        <v>0</v>
      </c>
      <c r="N13" s="44"/>
    </row>
    <row r="14" spans="1:14" ht="15" customHeight="1" x14ac:dyDescent="0.25">
      <c r="A14" s="44"/>
      <c r="B14" s="543" t="s">
        <v>4428</v>
      </c>
      <c r="C14" s="538">
        <v>0</v>
      </c>
      <c r="D14" s="538">
        <v>310</v>
      </c>
      <c r="E14" s="538">
        <v>0</v>
      </c>
      <c r="F14" s="538">
        <v>0</v>
      </c>
      <c r="G14" s="538"/>
      <c r="H14" s="44"/>
      <c r="I14" s="545" t="s">
        <v>4428</v>
      </c>
      <c r="J14" s="546">
        <v>0</v>
      </c>
      <c r="K14" s="546">
        <v>310</v>
      </c>
      <c r="L14" s="546">
        <v>0</v>
      </c>
      <c r="M14" s="546">
        <v>0</v>
      </c>
      <c r="N14" s="44"/>
    </row>
    <row r="15" spans="1:14" ht="15" customHeight="1" x14ac:dyDescent="0.25">
      <c r="A15" s="44"/>
      <c r="B15" s="543" t="s">
        <v>4392</v>
      </c>
      <c r="C15" s="538">
        <v>0</v>
      </c>
      <c r="D15" s="538">
        <v>2060</v>
      </c>
      <c r="E15" s="538">
        <v>0</v>
      </c>
      <c r="F15" s="538">
        <v>0</v>
      </c>
      <c r="G15" s="538"/>
      <c r="H15" s="44"/>
      <c r="I15" s="545" t="s">
        <v>4392</v>
      </c>
      <c r="J15" s="546">
        <v>0</v>
      </c>
      <c r="K15" s="546">
        <v>2058</v>
      </c>
      <c r="L15" s="546">
        <v>0</v>
      </c>
      <c r="M15" s="546">
        <v>0</v>
      </c>
      <c r="N15" s="44"/>
    </row>
    <row r="16" spans="1:14" ht="15" customHeight="1" x14ac:dyDescent="0.25">
      <c r="A16" s="44"/>
      <c r="B16" s="548" t="s">
        <v>4429</v>
      </c>
      <c r="C16" s="549">
        <v>22</v>
      </c>
      <c r="D16" s="549">
        <v>149498</v>
      </c>
      <c r="E16" s="549">
        <v>0</v>
      </c>
      <c r="F16" s="550">
        <v>1.472E-4</v>
      </c>
      <c r="G16" s="44"/>
      <c r="H16" s="44"/>
      <c r="I16" s="551" t="s">
        <v>92</v>
      </c>
      <c r="J16" s="549">
        <v>2</v>
      </c>
      <c r="K16" s="549">
        <v>149480</v>
      </c>
      <c r="L16" s="549">
        <v>0</v>
      </c>
      <c r="M16" s="550">
        <v>1.3380000000000001E-5</v>
      </c>
      <c r="N16" s="552"/>
    </row>
    <row r="17" spans="1:14" ht="15" customHeight="1" x14ac:dyDescent="0.25">
      <c r="A17" s="44"/>
      <c r="B17" s="553"/>
      <c r="C17" s="554"/>
      <c r="D17" s="554"/>
      <c r="E17" s="554"/>
      <c r="F17" s="554"/>
      <c r="G17" s="44"/>
      <c r="H17" s="44"/>
      <c r="I17" s="555"/>
      <c r="J17" s="554"/>
      <c r="K17" s="554"/>
      <c r="L17" s="554"/>
      <c r="M17" s="554"/>
      <c r="N17" s="44"/>
    </row>
    <row r="18" spans="1:14" ht="23.25" customHeight="1" x14ac:dyDescent="0.25">
      <c r="A18" s="44"/>
      <c r="B18" s="627" t="s">
        <v>5007</v>
      </c>
      <c r="C18" s="627"/>
      <c r="D18" s="627"/>
      <c r="E18" s="627"/>
      <c r="F18" s="627"/>
      <c r="G18" s="45"/>
      <c r="H18" s="45"/>
      <c r="I18" s="627" t="s">
        <v>5008</v>
      </c>
      <c r="J18" s="627"/>
      <c r="K18" s="627"/>
      <c r="L18" s="554"/>
      <c r="M18" s="554"/>
      <c r="N18" s="44"/>
    </row>
    <row r="19" spans="1:14" ht="28.5" customHeight="1" x14ac:dyDescent="0.25">
      <c r="A19" s="44"/>
      <c r="B19" s="556" t="s">
        <v>4415</v>
      </c>
      <c r="C19" s="556" t="s">
        <v>4430</v>
      </c>
      <c r="D19" s="556" t="s">
        <v>4431</v>
      </c>
      <c r="E19" s="556" t="s">
        <v>4432</v>
      </c>
      <c r="F19" s="557" t="s">
        <v>4433</v>
      </c>
      <c r="G19" s="44"/>
      <c r="H19" s="44"/>
      <c r="I19" s="556" t="s">
        <v>4415</v>
      </c>
      <c r="J19" s="556" t="s">
        <v>4430</v>
      </c>
      <c r="K19" s="556" t="s">
        <v>4431</v>
      </c>
      <c r="L19" s="557" t="s">
        <v>4432</v>
      </c>
      <c r="M19" s="557" t="s">
        <v>4433</v>
      </c>
      <c r="N19" s="44"/>
    </row>
    <row r="20" spans="1:14" ht="15" customHeight="1" x14ac:dyDescent="0.25">
      <c r="A20" s="44"/>
      <c r="B20" s="558" t="s">
        <v>70</v>
      </c>
      <c r="C20" s="546">
        <v>390</v>
      </c>
      <c r="D20" s="559">
        <v>332564</v>
      </c>
      <c r="E20" s="546">
        <v>0</v>
      </c>
      <c r="F20" s="560">
        <f>C20/D20</f>
        <v>1.1727066068486067E-3</v>
      </c>
      <c r="G20" s="44"/>
      <c r="H20" s="44"/>
      <c r="I20" s="558" t="s">
        <v>70</v>
      </c>
      <c r="J20" s="546">
        <v>74</v>
      </c>
      <c r="K20" s="559">
        <v>332564</v>
      </c>
      <c r="L20" s="546">
        <v>0</v>
      </c>
      <c r="M20" s="547">
        <f>J20/K20</f>
        <v>2.225135612994792E-4</v>
      </c>
      <c r="N20" s="44"/>
    </row>
    <row r="21" spans="1:14" ht="15" customHeight="1" x14ac:dyDescent="0.25">
      <c r="A21" s="44"/>
      <c r="B21" s="558" t="s">
        <v>90</v>
      </c>
      <c r="C21" s="561">
        <v>53</v>
      </c>
      <c r="D21" s="559">
        <v>400060</v>
      </c>
      <c r="E21" s="546">
        <v>0</v>
      </c>
      <c r="F21" s="547">
        <f t="shared" ref="F21:F24" si="0">C21/D21</f>
        <v>1.3248012798080288E-4</v>
      </c>
      <c r="G21" s="44"/>
      <c r="H21" s="44"/>
      <c r="I21" s="558" t="s">
        <v>90</v>
      </c>
      <c r="J21" s="561">
        <v>2</v>
      </c>
      <c r="K21" s="559">
        <v>400060</v>
      </c>
      <c r="L21" s="546">
        <v>0</v>
      </c>
      <c r="M21" s="547">
        <f t="shared" ref="M21:M24" si="1">J21/K21</f>
        <v>4.9992501124831273E-6</v>
      </c>
      <c r="N21" s="44"/>
    </row>
    <row r="22" spans="1:14" ht="15" customHeight="1" x14ac:dyDescent="0.25">
      <c r="A22" s="44"/>
      <c r="B22" s="558" t="s">
        <v>4434</v>
      </c>
      <c r="C22" s="546">
        <v>19</v>
      </c>
      <c r="D22" s="559">
        <v>123882</v>
      </c>
      <c r="E22" s="546">
        <v>0</v>
      </c>
      <c r="F22" s="547">
        <f t="shared" si="0"/>
        <v>1.5337175699455934E-4</v>
      </c>
      <c r="G22" s="44"/>
      <c r="H22" s="44"/>
      <c r="I22" s="558" t="s">
        <v>4434</v>
      </c>
      <c r="J22" s="546">
        <v>0</v>
      </c>
      <c r="K22" s="559">
        <v>31942</v>
      </c>
      <c r="L22" s="546">
        <v>0</v>
      </c>
      <c r="M22" s="546">
        <f t="shared" si="1"/>
        <v>0</v>
      </c>
      <c r="N22" s="44"/>
    </row>
    <row r="23" spans="1:14" ht="15" customHeight="1" x14ac:dyDescent="0.25">
      <c r="A23" s="44"/>
      <c r="B23" s="44" t="s">
        <v>71</v>
      </c>
      <c r="C23" s="538">
        <v>6</v>
      </c>
      <c r="D23" s="538">
        <v>17812</v>
      </c>
      <c r="E23" s="546">
        <v>0</v>
      </c>
      <c r="F23" s="547">
        <f t="shared" si="0"/>
        <v>3.3685156074556477E-4</v>
      </c>
      <c r="G23" s="44"/>
      <c r="H23" s="44"/>
      <c r="I23" s="44" t="s">
        <v>71</v>
      </c>
      <c r="J23" s="538">
        <v>0</v>
      </c>
      <c r="K23" s="538">
        <v>17812</v>
      </c>
      <c r="L23" s="546">
        <v>0</v>
      </c>
      <c r="M23" s="546">
        <f t="shared" si="1"/>
        <v>0</v>
      </c>
      <c r="N23" s="44"/>
    </row>
    <row r="24" spans="1:14" ht="15" customHeight="1" x14ac:dyDescent="0.25">
      <c r="A24" s="44"/>
      <c r="B24" s="562" t="s">
        <v>4435</v>
      </c>
      <c r="C24" s="70">
        <v>0</v>
      </c>
      <c r="D24" s="70">
        <v>6662</v>
      </c>
      <c r="E24" s="557">
        <v>0</v>
      </c>
      <c r="F24" s="557">
        <f t="shared" si="0"/>
        <v>0</v>
      </c>
      <c r="G24" s="44"/>
      <c r="H24" s="44"/>
      <c r="I24" s="562" t="s">
        <v>4435</v>
      </c>
      <c r="J24" s="70">
        <v>0</v>
      </c>
      <c r="K24" s="70">
        <v>6662</v>
      </c>
      <c r="L24" s="557">
        <v>0</v>
      </c>
      <c r="M24" s="557">
        <f t="shared" si="1"/>
        <v>0</v>
      </c>
      <c r="N24" s="44"/>
    </row>
    <row r="25" spans="1:14" ht="15" customHeight="1" x14ac:dyDescent="0.25">
      <c r="A25" s="44"/>
      <c r="B25" s="563" t="s">
        <v>92</v>
      </c>
      <c r="C25" s="564">
        <f>SUM(C20:C24)</f>
        <v>468</v>
      </c>
      <c r="D25" s="564">
        <f>SUM(D20:D24)</f>
        <v>880980</v>
      </c>
      <c r="E25" s="564">
        <v>0</v>
      </c>
      <c r="F25" s="565">
        <f>C25/D25</f>
        <v>5.3122658857181779E-4</v>
      </c>
      <c r="G25" s="44"/>
      <c r="H25" s="44"/>
      <c r="I25" s="566" t="s">
        <v>92</v>
      </c>
      <c r="J25" s="564">
        <f>SUM(J20:J24)</f>
        <v>76</v>
      </c>
      <c r="K25" s="564">
        <f>SUM(K20:K24)</f>
        <v>789040</v>
      </c>
      <c r="L25" s="564">
        <f>SUM(L20:L24)</f>
        <v>0</v>
      </c>
      <c r="M25" s="565">
        <f>J25/K25</f>
        <v>9.6319578221636421E-5</v>
      </c>
      <c r="N25" s="44"/>
    </row>
    <row r="26" spans="1:14" ht="15" customHeight="1" x14ac:dyDescent="0.25">
      <c r="A26" s="28"/>
      <c r="B26" s="44"/>
      <c r="C26" s="44"/>
      <c r="D26" s="44"/>
      <c r="E26" s="44"/>
      <c r="F26" s="44"/>
      <c r="G26" s="44"/>
      <c r="H26" s="44"/>
      <c r="I26" s="44"/>
      <c r="J26" s="44"/>
      <c r="K26" s="44"/>
      <c r="L26" s="44"/>
      <c r="M26" s="44"/>
      <c r="N26" s="44"/>
    </row>
    <row r="27" spans="1:14" ht="15" customHeight="1" x14ac:dyDescent="0.25">
      <c r="A27" s="27"/>
      <c r="B27" s="573"/>
      <c r="C27" s="27"/>
      <c r="D27" s="27"/>
      <c r="E27" s="27"/>
      <c r="F27" s="27"/>
      <c r="G27" s="27"/>
      <c r="H27" s="27"/>
      <c r="I27" s="108"/>
      <c r="J27" s="27"/>
      <c r="K27" s="27"/>
      <c r="L27" s="27"/>
      <c r="M27" s="27"/>
      <c r="N27" s="27"/>
    </row>
    <row r="28" spans="1:14" ht="15" customHeight="1" x14ac:dyDescent="0.25">
      <c r="B28" s="44"/>
    </row>
  </sheetData>
  <mergeCells count="13">
    <mergeCell ref="M4:M5"/>
    <mergeCell ref="I18:K18"/>
    <mergeCell ref="B18:F18"/>
    <mergeCell ref="A1:L1"/>
    <mergeCell ref="B4:B5"/>
    <mergeCell ref="C4:C5"/>
    <mergeCell ref="D4:D5"/>
    <mergeCell ref="E4:E5"/>
    <mergeCell ref="F4:F5"/>
    <mergeCell ref="I4:I5"/>
    <mergeCell ref="J4:J5"/>
    <mergeCell ref="K4:K5"/>
    <mergeCell ref="L4:L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46"/>
  <sheetViews>
    <sheetView topLeftCell="A7" workbookViewId="0">
      <selection activeCell="L45" sqref="L45"/>
    </sheetView>
  </sheetViews>
  <sheetFormatPr defaultRowHeight="15" x14ac:dyDescent="0.25"/>
  <cols>
    <col min="1" max="1" width="54.7109375" customWidth="1"/>
    <col min="4" max="4" width="12.7109375" customWidth="1"/>
    <col min="6" max="6" width="7.7109375" customWidth="1"/>
    <col min="7" max="7" width="14.5703125" customWidth="1"/>
    <col min="8" max="8" width="9.28515625" customWidth="1"/>
    <col min="9" max="9" width="10.5703125" customWidth="1"/>
    <col min="10" max="10" width="11.140625" customWidth="1"/>
    <col min="11" max="11" width="9.140625" style="23" customWidth="1"/>
    <col min="12" max="12" width="10" style="23" customWidth="1"/>
  </cols>
  <sheetData>
    <row r="1" spans="1:14" x14ac:dyDescent="0.25">
      <c r="A1" s="4" t="s">
        <v>4436</v>
      </c>
      <c r="B1" s="3"/>
      <c r="C1" s="3"/>
      <c r="D1" s="3"/>
      <c r="E1" s="3"/>
      <c r="F1" s="3"/>
      <c r="G1" s="3"/>
      <c r="H1" s="3"/>
      <c r="I1" s="3"/>
      <c r="J1" s="3"/>
      <c r="K1" s="27"/>
      <c r="L1" s="27"/>
      <c r="M1" s="27"/>
      <c r="N1" s="27"/>
    </row>
    <row r="2" spans="1:14" x14ac:dyDescent="0.25">
      <c r="A2" s="4" t="s">
        <v>100</v>
      </c>
      <c r="B2" s="3"/>
      <c r="C2" s="3"/>
      <c r="D2" s="3"/>
      <c r="E2" s="3"/>
      <c r="F2" s="3"/>
      <c r="G2" s="3"/>
      <c r="H2" s="3"/>
      <c r="I2" s="3"/>
      <c r="J2" s="3"/>
      <c r="K2" s="27"/>
      <c r="L2" s="27"/>
      <c r="M2" s="27"/>
      <c r="N2" s="27"/>
    </row>
    <row r="3" spans="1:14" s="28" customFormat="1" ht="12.75" x14ac:dyDescent="0.2">
      <c r="A3" s="75"/>
      <c r="B3" s="44"/>
      <c r="C3" s="44"/>
      <c r="D3" s="44"/>
      <c r="E3" s="44"/>
      <c r="F3" s="44"/>
      <c r="G3" s="44"/>
      <c r="H3" s="44"/>
      <c r="I3" s="44"/>
      <c r="J3" s="44"/>
      <c r="K3" s="44"/>
      <c r="L3" s="44"/>
      <c r="M3" s="44"/>
      <c r="N3" s="44"/>
    </row>
    <row r="4" spans="1:14" s="28" customFormat="1" ht="12.75" x14ac:dyDescent="0.2">
      <c r="A4" s="44"/>
      <c r="B4" s="44"/>
      <c r="C4" s="44"/>
      <c r="D4" s="44"/>
      <c r="E4" s="44"/>
      <c r="F4" s="44"/>
      <c r="G4" s="44"/>
      <c r="H4" s="44"/>
      <c r="I4" s="44"/>
    </row>
    <row r="5" spans="1:14" s="28" customFormat="1" ht="12.75" x14ac:dyDescent="0.2">
      <c r="A5" s="44"/>
      <c r="B5" s="639" t="s">
        <v>4047</v>
      </c>
      <c r="C5" s="639"/>
      <c r="D5" s="639"/>
      <c r="E5" s="639" t="s">
        <v>4048</v>
      </c>
      <c r="F5" s="639"/>
      <c r="G5" s="639"/>
      <c r="H5" s="44"/>
      <c r="I5" s="44"/>
    </row>
    <row r="6" spans="1:14" s="28" customFormat="1" ht="12.75" x14ac:dyDescent="0.2">
      <c r="A6" s="44"/>
      <c r="B6" s="635" t="s">
        <v>13</v>
      </c>
      <c r="C6" s="635"/>
      <c r="D6" s="635"/>
      <c r="E6" s="636" t="s">
        <v>95</v>
      </c>
      <c r="F6" s="636"/>
      <c r="G6" s="636"/>
      <c r="H6" s="76"/>
      <c r="I6" s="76"/>
    </row>
    <row r="7" spans="1:14" s="28" customFormat="1" ht="12.75" x14ac:dyDescent="0.2">
      <c r="A7" s="77" t="s">
        <v>21</v>
      </c>
      <c r="B7" s="78" t="s">
        <v>4</v>
      </c>
      <c r="C7" s="79" t="s">
        <v>10</v>
      </c>
      <c r="D7" s="79" t="s">
        <v>15</v>
      </c>
      <c r="E7" s="80" t="s">
        <v>4</v>
      </c>
      <c r="F7" s="66" t="s">
        <v>10</v>
      </c>
      <c r="G7" s="66" t="s">
        <v>15</v>
      </c>
      <c r="H7" s="79" t="s">
        <v>11</v>
      </c>
      <c r="I7" s="79" t="s">
        <v>12</v>
      </c>
    </row>
    <row r="8" spans="1:14" s="28" customFormat="1" ht="12.75" x14ac:dyDescent="0.2">
      <c r="A8" s="104" t="s">
        <v>18</v>
      </c>
      <c r="B8" s="82"/>
      <c r="C8" s="82"/>
      <c r="D8" s="82"/>
      <c r="E8" s="68"/>
      <c r="F8" s="68"/>
      <c r="G8" s="68"/>
      <c r="H8" s="83"/>
      <c r="I8" s="83"/>
    </row>
    <row r="9" spans="1:14" s="28" customFormat="1" ht="12.75" x14ac:dyDescent="0.2">
      <c r="A9" s="44" t="s">
        <v>51</v>
      </c>
      <c r="B9" s="71">
        <v>1.3E-33</v>
      </c>
      <c r="C9" s="84">
        <v>7.48</v>
      </c>
      <c r="D9" s="85" t="s">
        <v>4034</v>
      </c>
      <c r="E9" s="86">
        <v>1.4E-2</v>
      </c>
      <c r="F9" s="87">
        <v>3.2410000000000001</v>
      </c>
      <c r="G9" s="86" t="s">
        <v>17</v>
      </c>
      <c r="H9" s="88">
        <v>6155</v>
      </c>
      <c r="I9" s="88">
        <v>363246</v>
      </c>
    </row>
    <row r="10" spans="1:14" s="28" customFormat="1" ht="12.75" x14ac:dyDescent="0.2">
      <c r="A10" s="44" t="s">
        <v>41</v>
      </c>
      <c r="B10" s="84">
        <v>0.1</v>
      </c>
      <c r="C10" s="84">
        <v>2.82</v>
      </c>
      <c r="D10" s="85" t="s">
        <v>54</v>
      </c>
      <c r="E10" s="86">
        <v>0.03</v>
      </c>
      <c r="F10" s="87">
        <v>8.02</v>
      </c>
      <c r="G10" s="86" t="s">
        <v>55</v>
      </c>
      <c r="H10" s="88">
        <v>623</v>
      </c>
      <c r="I10" s="88">
        <v>360204</v>
      </c>
    </row>
    <row r="11" spans="1:14" s="28" customFormat="1" ht="12.75" x14ac:dyDescent="0.2">
      <c r="A11" s="44" t="s">
        <v>42</v>
      </c>
      <c r="B11" s="71">
        <v>2.1399999999999998E-5</v>
      </c>
      <c r="C11" s="84">
        <v>4.12</v>
      </c>
      <c r="D11" s="85" t="s">
        <v>56</v>
      </c>
      <c r="E11" s="86">
        <v>0.28999999999999998</v>
      </c>
      <c r="F11" s="87">
        <v>2.4</v>
      </c>
      <c r="G11" s="86" t="s">
        <v>57</v>
      </c>
      <c r="H11" s="88">
        <v>2051</v>
      </c>
      <c r="I11" s="88">
        <v>358776</v>
      </c>
    </row>
    <row r="12" spans="1:14" s="28" customFormat="1" ht="12.75" x14ac:dyDescent="0.2">
      <c r="A12" s="44"/>
      <c r="B12" s="71"/>
      <c r="C12" s="84"/>
      <c r="D12" s="85"/>
      <c r="E12" s="86"/>
      <c r="F12" s="87"/>
      <c r="G12" s="86"/>
      <c r="H12" s="88"/>
      <c r="I12" s="88"/>
    </row>
    <row r="13" spans="1:14" s="28" customFormat="1" ht="12.75" x14ac:dyDescent="0.2">
      <c r="A13" s="89" t="s">
        <v>45</v>
      </c>
      <c r="B13" s="90">
        <v>2.64E-14</v>
      </c>
      <c r="C13" s="91">
        <v>3.129</v>
      </c>
      <c r="D13" s="82" t="s">
        <v>344</v>
      </c>
      <c r="E13" s="69">
        <v>4.35E-5</v>
      </c>
      <c r="F13" s="92">
        <v>3.863</v>
      </c>
      <c r="G13" s="68" t="s">
        <v>16</v>
      </c>
      <c r="H13" s="83">
        <v>24604</v>
      </c>
      <c r="I13" s="83">
        <v>319066</v>
      </c>
      <c r="K13" s="61"/>
      <c r="L13" s="61"/>
    </row>
    <row r="14" spans="1:14" s="28" customFormat="1" ht="12.75" x14ac:dyDescent="0.2">
      <c r="A14" s="89" t="s">
        <v>96</v>
      </c>
      <c r="B14" s="90">
        <v>1.75E-15</v>
      </c>
      <c r="C14" s="91">
        <v>5.53</v>
      </c>
      <c r="D14" s="82" t="s">
        <v>345</v>
      </c>
      <c r="E14" s="69">
        <v>1.34E-3</v>
      </c>
      <c r="F14" s="92">
        <v>5.3</v>
      </c>
      <c r="G14" s="68" t="s">
        <v>346</v>
      </c>
      <c r="H14" s="83">
        <v>4640</v>
      </c>
      <c r="I14" s="83">
        <v>307222</v>
      </c>
      <c r="K14" s="93"/>
      <c r="L14" s="93"/>
    </row>
    <row r="15" spans="1:14" s="28" customFormat="1" ht="12.75" x14ac:dyDescent="0.2">
      <c r="A15" s="89" t="s">
        <v>97</v>
      </c>
      <c r="B15" s="91">
        <v>0.96</v>
      </c>
      <c r="C15" s="91">
        <v>1.03</v>
      </c>
      <c r="D15" s="82" t="s">
        <v>349</v>
      </c>
      <c r="E15" s="92">
        <v>0.93</v>
      </c>
      <c r="F15" s="92">
        <v>1.1000000000000001</v>
      </c>
      <c r="G15" s="68" t="s">
        <v>350</v>
      </c>
      <c r="H15" s="83">
        <v>2191</v>
      </c>
      <c r="I15" s="83">
        <v>301217</v>
      </c>
      <c r="J15" s="94"/>
      <c r="K15" s="94"/>
      <c r="L15" s="94"/>
    </row>
    <row r="16" spans="1:14" s="28" customFormat="1" ht="12.75" x14ac:dyDescent="0.2">
      <c r="A16" s="89" t="s">
        <v>4044</v>
      </c>
      <c r="B16" s="90">
        <v>4.2199999999999998E-3</v>
      </c>
      <c r="C16" s="91">
        <v>8.34</v>
      </c>
      <c r="D16" s="82" t="s">
        <v>351</v>
      </c>
      <c r="E16" s="92">
        <v>0.12</v>
      </c>
      <c r="F16" s="92">
        <v>60.18</v>
      </c>
      <c r="G16" s="68" t="s">
        <v>352</v>
      </c>
      <c r="H16" s="83">
        <v>2471</v>
      </c>
      <c r="I16" s="83">
        <v>867</v>
      </c>
    </row>
    <row r="17" spans="1:9" s="28" customFormat="1" ht="12.75" x14ac:dyDescent="0.2">
      <c r="A17" s="89" t="s">
        <v>4045</v>
      </c>
      <c r="B17" s="90">
        <v>3.8999999999999999E-4</v>
      </c>
      <c r="C17" s="91">
        <v>5.28</v>
      </c>
      <c r="D17" s="82" t="s">
        <v>4046</v>
      </c>
      <c r="E17" s="69">
        <v>7.4799999999999997E-3</v>
      </c>
      <c r="F17" s="92">
        <v>10.27</v>
      </c>
      <c r="G17" s="68" t="s">
        <v>4049</v>
      </c>
      <c r="H17" s="451">
        <v>1249</v>
      </c>
      <c r="I17" s="451">
        <v>8360</v>
      </c>
    </row>
    <row r="18" spans="1:9" s="28" customFormat="1" ht="12.75" x14ac:dyDescent="0.2">
      <c r="A18" s="89"/>
      <c r="B18" s="91"/>
      <c r="C18" s="91"/>
      <c r="D18" s="82"/>
      <c r="E18" s="92"/>
      <c r="F18" s="92"/>
      <c r="G18" s="68"/>
      <c r="H18" s="83"/>
      <c r="I18" s="83"/>
    </row>
    <row r="19" spans="1:9" s="28" customFormat="1" ht="12.75" x14ac:dyDescent="0.2">
      <c r="A19" s="104" t="s">
        <v>19</v>
      </c>
      <c r="B19" s="91"/>
      <c r="C19" s="91"/>
      <c r="D19" s="82"/>
      <c r="E19" s="92"/>
      <c r="F19" s="92"/>
      <c r="G19" s="68"/>
      <c r="H19" s="83"/>
      <c r="I19" s="83"/>
    </row>
    <row r="20" spans="1:9" s="28" customFormat="1" ht="12.75" x14ac:dyDescent="0.2">
      <c r="A20" s="89" t="s">
        <v>22</v>
      </c>
      <c r="B20" s="91">
        <v>0.01</v>
      </c>
      <c r="C20" s="91">
        <v>0.23</v>
      </c>
      <c r="D20" s="82" t="s">
        <v>31</v>
      </c>
      <c r="E20" s="92">
        <v>0.92</v>
      </c>
      <c r="F20" s="92">
        <v>0.91</v>
      </c>
      <c r="G20" s="68" t="s">
        <v>32</v>
      </c>
      <c r="H20" s="83">
        <v>3557</v>
      </c>
      <c r="I20" s="83">
        <v>335167</v>
      </c>
    </row>
    <row r="21" spans="1:9" s="28" customFormat="1" ht="12.75" x14ac:dyDescent="0.2">
      <c r="A21" s="89" t="s">
        <v>23</v>
      </c>
      <c r="B21" s="91">
        <v>0.61</v>
      </c>
      <c r="C21" s="91">
        <v>0.87</v>
      </c>
      <c r="D21" s="82" t="s">
        <v>33</v>
      </c>
      <c r="E21" s="92">
        <v>0.63</v>
      </c>
      <c r="F21" s="92">
        <v>1.36</v>
      </c>
      <c r="G21" s="68" t="s">
        <v>34</v>
      </c>
      <c r="H21" s="83">
        <v>17654</v>
      </c>
      <c r="I21" s="83">
        <v>311025</v>
      </c>
    </row>
    <row r="22" spans="1:9" s="28" customFormat="1" ht="12.75" x14ac:dyDescent="0.2">
      <c r="A22" s="89" t="s">
        <v>24</v>
      </c>
      <c r="B22" s="91">
        <v>0.75</v>
      </c>
      <c r="C22" s="91">
        <v>0.86</v>
      </c>
      <c r="D22" s="82" t="s">
        <v>35</v>
      </c>
      <c r="E22" s="92">
        <v>0.3</v>
      </c>
      <c r="F22" s="92">
        <v>2.37</v>
      </c>
      <c r="G22" s="68" t="s">
        <v>36</v>
      </c>
      <c r="H22" s="83">
        <v>2813</v>
      </c>
      <c r="I22" s="83">
        <v>322164</v>
      </c>
    </row>
    <row r="23" spans="1:9" s="28" customFormat="1" ht="12.75" x14ac:dyDescent="0.2">
      <c r="A23" s="89" t="s">
        <v>25</v>
      </c>
      <c r="B23" s="91">
        <v>0.77</v>
      </c>
      <c r="C23" s="91">
        <v>0.94</v>
      </c>
      <c r="D23" s="82" t="s">
        <v>37</v>
      </c>
      <c r="E23" s="92">
        <v>0.54</v>
      </c>
      <c r="F23" s="92">
        <v>0.72</v>
      </c>
      <c r="G23" s="68" t="s">
        <v>38</v>
      </c>
      <c r="H23" s="83">
        <v>20407</v>
      </c>
      <c r="I23" s="83">
        <v>332248</v>
      </c>
    </row>
    <row r="24" spans="1:9" s="28" customFormat="1" ht="12.75" x14ac:dyDescent="0.2">
      <c r="A24" s="89" t="s">
        <v>26</v>
      </c>
      <c r="B24" s="91">
        <v>0.17</v>
      </c>
      <c r="C24" s="91">
        <v>0.54</v>
      </c>
      <c r="D24" s="82" t="s">
        <v>39</v>
      </c>
      <c r="E24" s="92">
        <v>0.21</v>
      </c>
      <c r="F24" s="92">
        <v>2.37</v>
      </c>
      <c r="G24" s="68" t="s">
        <v>40</v>
      </c>
      <c r="H24" s="83">
        <v>3933</v>
      </c>
      <c r="I24" s="83">
        <v>299860</v>
      </c>
    </row>
    <row r="25" spans="1:9" s="28" customFormat="1" ht="12.75" x14ac:dyDescent="0.2">
      <c r="A25" s="81"/>
      <c r="B25" s="91"/>
      <c r="C25" s="91"/>
      <c r="D25" s="82"/>
      <c r="E25" s="92"/>
      <c r="F25" s="92"/>
      <c r="G25" s="68"/>
      <c r="H25" s="83"/>
      <c r="I25" s="83"/>
    </row>
    <row r="26" spans="1:9" s="28" customFormat="1" ht="12.75" x14ac:dyDescent="0.2">
      <c r="A26" s="104" t="s">
        <v>44</v>
      </c>
      <c r="B26" s="95"/>
      <c r="C26" s="82"/>
      <c r="D26" s="82"/>
      <c r="E26" s="96"/>
      <c r="F26" s="68"/>
      <c r="G26" s="68"/>
      <c r="H26" s="82"/>
      <c r="I26" s="82"/>
    </row>
    <row r="27" spans="1:9" s="28" customFormat="1" ht="12.75" x14ac:dyDescent="0.2">
      <c r="A27" s="89" t="s">
        <v>43</v>
      </c>
      <c r="B27" s="82">
        <v>0.74</v>
      </c>
      <c r="C27" s="82">
        <v>1.07</v>
      </c>
      <c r="D27" s="82" t="s">
        <v>58</v>
      </c>
      <c r="E27" s="68">
        <v>0.59</v>
      </c>
      <c r="F27" s="68">
        <v>0.77</v>
      </c>
      <c r="G27" s="68" t="s">
        <v>59</v>
      </c>
      <c r="H27" s="82">
        <v>25448</v>
      </c>
      <c r="I27" s="82">
        <v>320544</v>
      </c>
    </row>
    <row r="28" spans="1:9" s="28" customFormat="1" ht="12.75" x14ac:dyDescent="0.2">
      <c r="A28" s="89" t="s">
        <v>27</v>
      </c>
      <c r="B28" s="82">
        <v>0.32</v>
      </c>
      <c r="C28" s="91">
        <v>1.3</v>
      </c>
      <c r="D28" s="82" t="s">
        <v>60</v>
      </c>
      <c r="E28" s="68">
        <v>0.16</v>
      </c>
      <c r="F28" s="68">
        <v>0.28999999999999998</v>
      </c>
      <c r="G28" s="68" t="s">
        <v>61</v>
      </c>
      <c r="H28" s="83">
        <v>7625</v>
      </c>
      <c r="I28" s="83">
        <v>331186</v>
      </c>
    </row>
    <row r="29" spans="1:9" s="28" customFormat="1" ht="12.75" x14ac:dyDescent="0.2">
      <c r="A29" s="89" t="s">
        <v>28</v>
      </c>
      <c r="B29" s="82">
        <v>0.18</v>
      </c>
      <c r="C29" s="82">
        <v>0.01</v>
      </c>
      <c r="D29" s="82" t="s">
        <v>62</v>
      </c>
      <c r="E29" s="68">
        <v>0.54</v>
      </c>
      <c r="F29" s="68">
        <v>0.02</v>
      </c>
      <c r="G29" s="68" t="s">
        <v>63</v>
      </c>
      <c r="H29" s="83">
        <v>1440</v>
      </c>
      <c r="I29" s="83">
        <v>324542</v>
      </c>
    </row>
    <row r="30" spans="1:9" s="28" customFormat="1" ht="12.75" x14ac:dyDescent="0.2">
      <c r="A30" s="89"/>
      <c r="B30" s="82"/>
      <c r="C30" s="82"/>
      <c r="D30" s="82"/>
      <c r="E30" s="68"/>
      <c r="F30" s="68"/>
      <c r="G30" s="68"/>
      <c r="H30" s="83"/>
      <c r="I30" s="83"/>
    </row>
    <row r="31" spans="1:9" s="28" customFormat="1" ht="12.75" x14ac:dyDescent="0.2">
      <c r="A31" s="104" t="s">
        <v>20</v>
      </c>
      <c r="B31" s="82"/>
      <c r="C31" s="82"/>
      <c r="D31" s="82"/>
      <c r="E31" s="68"/>
      <c r="F31" s="68"/>
      <c r="G31" s="68"/>
      <c r="H31" s="83"/>
      <c r="I31" s="83"/>
    </row>
    <row r="32" spans="1:9" s="28" customFormat="1" ht="12.75" x14ac:dyDescent="0.2">
      <c r="A32" s="89" t="s">
        <v>29</v>
      </c>
      <c r="B32" s="91">
        <v>0.54</v>
      </c>
      <c r="C32" s="91">
        <v>1.17</v>
      </c>
      <c r="D32" s="82" t="s">
        <v>52</v>
      </c>
      <c r="E32" s="92">
        <v>0.83</v>
      </c>
      <c r="F32" s="92">
        <v>0.88</v>
      </c>
      <c r="G32" s="68" t="s">
        <v>53</v>
      </c>
      <c r="H32" s="83">
        <v>10306</v>
      </c>
      <c r="I32" s="83">
        <v>315645</v>
      </c>
    </row>
    <row r="33" spans="1:14" s="28" customFormat="1" ht="12.75" x14ac:dyDescent="0.2">
      <c r="A33" s="89" t="s">
        <v>30</v>
      </c>
      <c r="B33" s="91">
        <v>0.28000000000000003</v>
      </c>
      <c r="C33" s="91">
        <v>0.49</v>
      </c>
      <c r="D33" s="82" t="s">
        <v>64</v>
      </c>
      <c r="E33" s="92">
        <v>0.04</v>
      </c>
      <c r="F33" s="92">
        <v>5.49</v>
      </c>
      <c r="G33" s="68" t="s">
        <v>65</v>
      </c>
      <c r="H33" s="83">
        <v>2267</v>
      </c>
      <c r="I33" s="83">
        <v>308903</v>
      </c>
    </row>
    <row r="34" spans="1:14" s="28" customFormat="1" ht="12.75" x14ac:dyDescent="0.2">
      <c r="A34" s="89"/>
      <c r="B34" s="97"/>
      <c r="C34" s="98"/>
      <c r="D34" s="99"/>
      <c r="E34" s="100"/>
      <c r="F34" s="101"/>
      <c r="G34" s="102"/>
      <c r="H34" s="103"/>
      <c r="I34" s="83"/>
    </row>
    <row r="35" spans="1:14" s="28" customFormat="1" ht="12.75" x14ac:dyDescent="0.2">
      <c r="A35" s="105" t="s">
        <v>47</v>
      </c>
      <c r="B35" s="84"/>
      <c r="C35" s="84"/>
      <c r="D35" s="85"/>
      <c r="E35" s="86"/>
      <c r="F35" s="87"/>
      <c r="G35" s="86"/>
      <c r="H35" s="83"/>
      <c r="I35" s="83"/>
    </row>
    <row r="36" spans="1:14" s="28" customFormat="1" ht="12.75" x14ac:dyDescent="0.2">
      <c r="A36" s="44" t="s">
        <v>48</v>
      </c>
      <c r="B36" s="84">
        <v>0.71</v>
      </c>
      <c r="C36" s="84">
        <v>-0.04</v>
      </c>
      <c r="D36" s="85" t="s">
        <v>66</v>
      </c>
      <c r="E36" s="87">
        <v>0.05</v>
      </c>
      <c r="F36" s="87">
        <v>-0.43</v>
      </c>
      <c r="G36" s="86" t="s">
        <v>67</v>
      </c>
      <c r="H36" s="88">
        <v>48289</v>
      </c>
      <c r="I36" s="88" t="s">
        <v>46</v>
      </c>
    </row>
    <row r="37" spans="1:14" s="28" customFormat="1" ht="12.75" x14ac:dyDescent="0.2">
      <c r="A37" s="44" t="s">
        <v>49</v>
      </c>
      <c r="B37" s="84">
        <v>0.12</v>
      </c>
      <c r="C37" s="84">
        <v>0.32</v>
      </c>
      <c r="D37" s="85" t="s">
        <v>68</v>
      </c>
      <c r="E37" s="87">
        <v>0.26</v>
      </c>
      <c r="F37" s="87">
        <v>-1.1599999999999999</v>
      </c>
      <c r="G37" s="86" t="s">
        <v>69</v>
      </c>
      <c r="H37" s="88">
        <v>9935</v>
      </c>
      <c r="I37" s="88" t="s">
        <v>46</v>
      </c>
    </row>
    <row r="38" spans="1:14" x14ac:dyDescent="0.25">
      <c r="A38" s="637" t="s">
        <v>3826</v>
      </c>
      <c r="B38" s="637"/>
      <c r="C38" s="637"/>
      <c r="D38" s="637"/>
      <c r="E38" s="637"/>
      <c r="F38" s="637"/>
      <c r="G38" s="637"/>
      <c r="H38" s="637"/>
      <c r="I38" s="637"/>
      <c r="J38" s="637"/>
      <c r="K38" s="637"/>
      <c r="L38" s="637"/>
      <c r="M38" s="637"/>
      <c r="N38" s="637"/>
    </row>
    <row r="39" spans="1:14" s="6" customFormat="1" ht="12.75" x14ac:dyDescent="0.2">
      <c r="A39" s="638"/>
      <c r="B39" s="638"/>
      <c r="C39" s="638"/>
      <c r="D39" s="638"/>
      <c r="E39" s="638"/>
      <c r="F39" s="638"/>
      <c r="G39" s="638"/>
      <c r="H39" s="638"/>
      <c r="I39" s="638"/>
      <c r="J39" s="638"/>
      <c r="K39" s="638"/>
      <c r="L39" s="638"/>
      <c r="M39" s="638"/>
      <c r="N39" s="638"/>
    </row>
    <row r="40" spans="1:14" s="6" customFormat="1" ht="12.75" x14ac:dyDescent="0.2">
      <c r="A40" s="638"/>
      <c r="B40" s="638"/>
      <c r="C40" s="638"/>
      <c r="D40" s="638"/>
      <c r="E40" s="638"/>
      <c r="F40" s="638"/>
      <c r="G40" s="638"/>
      <c r="H40" s="638"/>
      <c r="I40" s="638"/>
      <c r="J40" s="638"/>
      <c r="K40" s="638"/>
      <c r="L40" s="638"/>
      <c r="M40" s="638"/>
      <c r="N40" s="638"/>
    </row>
    <row r="41" spans="1:14" ht="14.25" customHeight="1" x14ac:dyDescent="0.25">
      <c r="A41" s="638"/>
      <c r="B41" s="638"/>
      <c r="C41" s="638"/>
      <c r="D41" s="638"/>
      <c r="E41" s="638"/>
      <c r="F41" s="638"/>
      <c r="G41" s="638"/>
      <c r="H41" s="638"/>
      <c r="I41" s="638"/>
      <c r="J41" s="638"/>
      <c r="K41" s="638"/>
      <c r="L41" s="638"/>
      <c r="M41" s="638"/>
      <c r="N41" s="638"/>
    </row>
    <row r="42" spans="1:14" x14ac:dyDescent="0.25">
      <c r="A42" s="8" t="s">
        <v>50</v>
      </c>
      <c r="B42" s="9"/>
      <c r="C42" s="9"/>
      <c r="D42" s="9"/>
      <c r="E42" s="9"/>
      <c r="F42" s="9"/>
      <c r="G42" s="9"/>
      <c r="H42" s="9"/>
      <c r="I42" s="9"/>
      <c r="J42" s="9"/>
      <c r="K42" s="24"/>
      <c r="L42" s="24"/>
      <c r="M42" s="9"/>
      <c r="N42" s="9"/>
    </row>
    <row r="43" spans="1:14" x14ac:dyDescent="0.25">
      <c r="A43" s="9"/>
      <c r="B43" s="9"/>
      <c r="C43" s="9"/>
      <c r="D43" s="9"/>
      <c r="E43" s="9"/>
      <c r="F43" s="9"/>
      <c r="G43" s="9"/>
      <c r="H43" s="9"/>
      <c r="I43" s="9"/>
      <c r="J43" s="9"/>
      <c r="K43" s="24"/>
      <c r="L43" s="24"/>
      <c r="M43" s="9"/>
      <c r="N43" s="9"/>
    </row>
    <row r="44" spans="1:14" ht="6" customHeight="1" x14ac:dyDescent="0.25">
      <c r="A44" s="613" t="s">
        <v>5028</v>
      </c>
      <c r="B44" s="613"/>
      <c r="C44" s="613"/>
      <c r="D44" s="613"/>
      <c r="E44" s="613"/>
      <c r="F44" s="613"/>
      <c r="G44" s="613"/>
      <c r="H44" s="613"/>
      <c r="I44" s="613"/>
      <c r="J44" s="613"/>
    </row>
    <row r="45" spans="1:14" x14ac:dyDescent="0.25">
      <c r="A45" s="613"/>
      <c r="B45" s="613"/>
      <c r="C45" s="613"/>
      <c r="D45" s="613"/>
      <c r="E45" s="613"/>
      <c r="F45" s="613"/>
      <c r="G45" s="613"/>
      <c r="H45" s="613"/>
      <c r="I45" s="613"/>
      <c r="J45" s="613"/>
    </row>
    <row r="46" spans="1:14" x14ac:dyDescent="0.25">
      <c r="A46" s="613"/>
      <c r="B46" s="613"/>
      <c r="C46" s="613"/>
      <c r="D46" s="613"/>
      <c r="E46" s="613"/>
      <c r="F46" s="613"/>
      <c r="G46" s="613"/>
      <c r="H46" s="613"/>
      <c r="I46" s="613"/>
      <c r="J46" s="613"/>
    </row>
  </sheetData>
  <mergeCells count="6">
    <mergeCell ref="A44:J46"/>
    <mergeCell ref="B6:D6"/>
    <mergeCell ref="E6:G6"/>
    <mergeCell ref="A38:N41"/>
    <mergeCell ref="B5:D5"/>
    <mergeCell ref="E5:G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BB1C-F95D-4E2B-AA52-2BE1050D4CB8}">
  <dimension ref="A1:W42"/>
  <sheetViews>
    <sheetView workbookViewId="0"/>
  </sheetViews>
  <sheetFormatPr defaultRowHeight="15" x14ac:dyDescent="0.25"/>
  <cols>
    <col min="1" max="1" width="12.85546875" customWidth="1"/>
    <col min="3" max="3" width="10.85546875" customWidth="1"/>
    <col min="4" max="4" width="12.140625" style="29" customWidth="1"/>
    <col min="5" max="5" width="12.28515625" style="29" customWidth="1"/>
    <col min="6" max="6" width="13.85546875" customWidth="1"/>
    <col min="7" max="7" width="25.28515625" customWidth="1"/>
    <col min="8" max="8" width="13.140625" customWidth="1"/>
    <col min="9" max="9" width="3" style="25" customWidth="1"/>
    <col min="12" max="12" width="3.28515625" style="25" customWidth="1"/>
    <col min="15" max="15" width="4.140625" style="25" customWidth="1"/>
    <col min="18" max="18" width="3.85546875" style="25" customWidth="1"/>
    <col min="21" max="21" width="3.7109375" style="25" customWidth="1"/>
  </cols>
  <sheetData>
    <row r="1" spans="1:23" ht="17.25" x14ac:dyDescent="0.25">
      <c r="A1" s="1" t="s">
        <v>4190</v>
      </c>
      <c r="B1" s="27"/>
      <c r="C1" s="27"/>
      <c r="D1" s="120"/>
      <c r="E1" s="120"/>
      <c r="F1" s="27"/>
      <c r="G1" s="27"/>
      <c r="H1" s="27"/>
      <c r="I1" s="27"/>
      <c r="J1" s="27"/>
      <c r="K1" s="27"/>
      <c r="L1" s="27"/>
      <c r="M1" s="27"/>
      <c r="N1" s="27"/>
      <c r="O1" s="27"/>
      <c r="P1" s="27"/>
      <c r="Q1" s="27"/>
      <c r="R1" s="27"/>
      <c r="S1" s="27"/>
      <c r="T1" s="27"/>
      <c r="U1" s="27"/>
      <c r="V1" s="27"/>
      <c r="W1" s="27"/>
    </row>
    <row r="2" spans="1:23" x14ac:dyDescent="0.25">
      <c r="A2" s="27"/>
      <c r="B2" s="27"/>
      <c r="C2" s="27"/>
      <c r="D2" s="120"/>
      <c r="E2" s="452"/>
      <c r="F2" s="44"/>
      <c r="G2" s="44"/>
      <c r="H2" s="44"/>
      <c r="I2" s="44"/>
      <c r="J2" s="44"/>
      <c r="K2" s="44"/>
      <c r="L2" s="44"/>
      <c r="M2" s="44"/>
      <c r="N2" s="44"/>
      <c r="O2" s="44"/>
      <c r="P2" s="44"/>
      <c r="Q2" s="44"/>
      <c r="R2" s="44"/>
      <c r="S2" s="44"/>
      <c r="T2" s="44"/>
      <c r="U2" s="44"/>
      <c r="V2" s="44"/>
      <c r="W2" s="44"/>
    </row>
    <row r="3" spans="1:23" x14ac:dyDescent="0.25">
      <c r="A3" s="27"/>
      <c r="B3" s="27"/>
      <c r="C3" s="27"/>
      <c r="D3" s="120"/>
      <c r="E3" s="452"/>
      <c r="F3" s="44"/>
      <c r="G3" s="44"/>
      <c r="H3" s="454"/>
      <c r="I3" s="454"/>
      <c r="J3" s="640" t="s">
        <v>287</v>
      </c>
      <c r="K3" s="640"/>
      <c r="L3" s="455"/>
      <c r="M3" s="640" t="s">
        <v>4132</v>
      </c>
      <c r="N3" s="640"/>
      <c r="O3" s="455"/>
      <c r="P3" s="640" t="s">
        <v>1062</v>
      </c>
      <c r="Q3" s="640"/>
      <c r="R3" s="455"/>
      <c r="S3" s="640" t="s">
        <v>1063</v>
      </c>
      <c r="T3" s="640"/>
      <c r="U3" s="455"/>
      <c r="V3" s="640" t="s">
        <v>896</v>
      </c>
      <c r="W3" s="640"/>
    </row>
    <row r="4" spans="1:23" x14ac:dyDescent="0.25">
      <c r="A4" s="77" t="s">
        <v>276</v>
      </c>
      <c r="B4" s="77" t="s">
        <v>353</v>
      </c>
      <c r="C4" s="77" t="s">
        <v>4188</v>
      </c>
      <c r="D4" s="66" t="s">
        <v>4134</v>
      </c>
      <c r="E4" s="66" t="s">
        <v>4135</v>
      </c>
      <c r="F4" s="77" t="s">
        <v>4193</v>
      </c>
      <c r="G4" s="77" t="s">
        <v>4136</v>
      </c>
      <c r="H4" s="456" t="s">
        <v>4187</v>
      </c>
      <c r="I4" s="456"/>
      <c r="J4" s="66" t="s">
        <v>4137</v>
      </c>
      <c r="K4" s="457" t="s">
        <v>4138</v>
      </c>
      <c r="L4" s="457"/>
      <c r="M4" s="66" t="s">
        <v>4137</v>
      </c>
      <c r="N4" s="457" t="s">
        <v>4138</v>
      </c>
      <c r="O4" s="457"/>
      <c r="P4" s="66" t="s">
        <v>4137</v>
      </c>
      <c r="Q4" s="457" t="s">
        <v>4138</v>
      </c>
      <c r="R4" s="457"/>
      <c r="S4" s="66" t="s">
        <v>4137</v>
      </c>
      <c r="T4" s="457" t="s">
        <v>4138</v>
      </c>
      <c r="U4" s="457"/>
      <c r="V4" s="66" t="s">
        <v>4137</v>
      </c>
      <c r="W4" s="457" t="s">
        <v>4138</v>
      </c>
    </row>
    <row r="5" spans="1:23" x14ac:dyDescent="0.25">
      <c r="A5" s="44" t="s">
        <v>4139</v>
      </c>
      <c r="B5" s="44" t="s">
        <v>262</v>
      </c>
      <c r="C5" s="44">
        <v>57764977</v>
      </c>
      <c r="D5" s="452" t="s">
        <v>83</v>
      </c>
      <c r="E5" s="452" t="s">
        <v>82</v>
      </c>
      <c r="F5" s="458" t="s">
        <v>4191</v>
      </c>
      <c r="G5" s="44" t="s">
        <v>1095</v>
      </c>
      <c r="H5" s="454">
        <v>47.441000000000003</v>
      </c>
      <c r="I5" s="454"/>
      <c r="J5" s="44">
        <v>0.63500000000000001</v>
      </c>
      <c r="K5" s="459">
        <v>0.99719999999999998</v>
      </c>
      <c r="L5" s="459"/>
      <c r="M5" s="44">
        <v>0.55000000000000004</v>
      </c>
      <c r="N5" s="44">
        <v>0.99531000000000003</v>
      </c>
      <c r="O5" s="44"/>
      <c r="P5" s="44">
        <v>0.84599999999999997</v>
      </c>
      <c r="Q5" s="459">
        <v>1.0023</v>
      </c>
      <c r="R5" s="459"/>
      <c r="S5" s="44">
        <v>1.43E-2</v>
      </c>
      <c r="T5" s="460">
        <v>1.02532</v>
      </c>
      <c r="U5" s="459"/>
      <c r="V5" s="44">
        <v>0.97399999999999998</v>
      </c>
      <c r="W5" s="459">
        <v>1.0004999999999999</v>
      </c>
    </row>
    <row r="6" spans="1:23" x14ac:dyDescent="0.25">
      <c r="A6" s="44" t="s">
        <v>4195</v>
      </c>
      <c r="B6" s="44" t="s">
        <v>262</v>
      </c>
      <c r="C6" s="44">
        <v>166084257</v>
      </c>
      <c r="D6" s="452" t="s">
        <v>76</v>
      </c>
      <c r="E6" s="452" t="s">
        <v>79</v>
      </c>
      <c r="F6" s="458" t="s">
        <v>4140</v>
      </c>
      <c r="G6" s="44" t="s">
        <v>1096</v>
      </c>
      <c r="H6" s="454">
        <v>23.326000000000001</v>
      </c>
      <c r="I6" s="454"/>
      <c r="J6" s="461">
        <v>8.5900000000000008E-6</v>
      </c>
      <c r="K6" s="462">
        <v>1.03118</v>
      </c>
      <c r="L6" s="459"/>
      <c r="M6" s="44">
        <v>8.7499999999999994E-2</v>
      </c>
      <c r="N6" s="44">
        <v>1.0158199999999999</v>
      </c>
      <c r="O6" s="44"/>
      <c r="P6" s="44">
        <v>7.3400000000000007E-2</v>
      </c>
      <c r="Q6" s="459">
        <v>1.02532</v>
      </c>
      <c r="R6" s="459"/>
      <c r="S6" s="44">
        <v>3.3E-3</v>
      </c>
      <c r="T6" s="463">
        <v>1.03603</v>
      </c>
      <c r="U6" s="459"/>
      <c r="V6" s="44">
        <v>0.874</v>
      </c>
      <c r="W6" s="459">
        <v>1.0025999999999999</v>
      </c>
    </row>
    <row r="7" spans="1:23" x14ac:dyDescent="0.25">
      <c r="A7" s="44" t="s">
        <v>4141</v>
      </c>
      <c r="B7" s="44" t="s">
        <v>74</v>
      </c>
      <c r="C7" s="44">
        <v>73820304</v>
      </c>
      <c r="D7" s="452" t="s">
        <v>83</v>
      </c>
      <c r="E7" s="452" t="s">
        <v>82</v>
      </c>
      <c r="F7" s="458" t="s">
        <v>4192</v>
      </c>
      <c r="G7" s="44" t="s">
        <v>1095</v>
      </c>
      <c r="H7" s="454">
        <v>18.606000000000002</v>
      </c>
      <c r="I7" s="454"/>
      <c r="J7" s="44">
        <v>0.24099999999999999</v>
      </c>
      <c r="K7" s="459">
        <v>1.0089399999999999</v>
      </c>
      <c r="L7" s="459"/>
      <c r="M7" s="44">
        <v>0.68899999999999995</v>
      </c>
      <c r="N7" s="44">
        <v>1.0039100000000001</v>
      </c>
      <c r="O7" s="44"/>
      <c r="P7" s="44">
        <v>0.85199999999999998</v>
      </c>
      <c r="Q7" s="459">
        <v>0.99709999999999999</v>
      </c>
      <c r="R7" s="459"/>
      <c r="S7" s="44">
        <v>0.27</v>
      </c>
      <c r="T7" s="463">
        <v>1.01461</v>
      </c>
      <c r="U7" s="459"/>
      <c r="V7" s="44">
        <v>4.3799999999999999E-2</v>
      </c>
      <c r="W7" s="459">
        <v>1.03634</v>
      </c>
    </row>
    <row r="8" spans="1:23" x14ac:dyDescent="0.25">
      <c r="A8" s="44" t="s">
        <v>4142</v>
      </c>
      <c r="B8" s="44" t="s">
        <v>267</v>
      </c>
      <c r="C8" s="44">
        <v>101806203</v>
      </c>
      <c r="D8" s="452" t="s">
        <v>79</v>
      </c>
      <c r="E8" s="452" t="s">
        <v>83</v>
      </c>
      <c r="F8" s="458" t="s">
        <v>4143</v>
      </c>
      <c r="G8" s="44" t="s">
        <v>1096</v>
      </c>
      <c r="H8" s="454">
        <v>35.688000000000002</v>
      </c>
      <c r="I8" s="454"/>
      <c r="J8" s="44">
        <v>0.39400000000000002</v>
      </c>
      <c r="K8" s="459">
        <v>1.0052099999999999</v>
      </c>
      <c r="L8" s="459"/>
      <c r="M8" s="44">
        <v>0.161</v>
      </c>
      <c r="N8" s="44">
        <v>1.0115700000000001</v>
      </c>
      <c r="O8" s="44"/>
      <c r="P8" s="44">
        <v>0.23400000000000001</v>
      </c>
      <c r="Q8" s="459">
        <v>1.01481</v>
      </c>
      <c r="R8" s="459"/>
      <c r="S8" s="44">
        <v>0.45900000000000002</v>
      </c>
      <c r="T8" s="463">
        <v>1.00793</v>
      </c>
      <c r="U8" s="459"/>
      <c r="V8" s="44">
        <v>0.79200000000000004</v>
      </c>
      <c r="W8" s="459">
        <v>1.0038100000000001</v>
      </c>
    </row>
    <row r="9" spans="1:23" x14ac:dyDescent="0.25">
      <c r="A9" s="44" t="s">
        <v>4144</v>
      </c>
      <c r="B9" s="44" t="s">
        <v>78</v>
      </c>
      <c r="C9" s="44">
        <v>237688783</v>
      </c>
      <c r="D9" s="452" t="s">
        <v>79</v>
      </c>
      <c r="E9" s="452" t="s">
        <v>76</v>
      </c>
      <c r="F9" s="458" t="s">
        <v>4145</v>
      </c>
      <c r="G9" s="44" t="s">
        <v>1096</v>
      </c>
      <c r="H9" s="454">
        <v>34.648000000000003</v>
      </c>
      <c r="I9" s="454"/>
      <c r="J9" s="44">
        <v>0.38400000000000001</v>
      </c>
      <c r="K9" s="459">
        <v>1.0054099999999999</v>
      </c>
      <c r="L9" s="459"/>
      <c r="M9" s="44">
        <v>0.218</v>
      </c>
      <c r="N9" s="44">
        <v>1.0102500000000001</v>
      </c>
      <c r="O9" s="44"/>
      <c r="P9" s="44">
        <v>0.17799999999999999</v>
      </c>
      <c r="Q9" s="459">
        <v>0.98324</v>
      </c>
      <c r="R9" s="459"/>
      <c r="S9" s="44">
        <v>0.61399999999999999</v>
      </c>
      <c r="T9" s="463">
        <v>0.99460999999999999</v>
      </c>
      <c r="U9" s="459"/>
      <c r="V9" s="44">
        <v>5.4899999999999997E-2</v>
      </c>
      <c r="W9" s="459">
        <v>1.0285</v>
      </c>
    </row>
    <row r="10" spans="1:23" x14ac:dyDescent="0.25">
      <c r="A10" s="44" t="s">
        <v>4146</v>
      </c>
      <c r="B10" s="44" t="s">
        <v>262</v>
      </c>
      <c r="C10" s="44">
        <v>57761059</v>
      </c>
      <c r="D10" s="452" t="s">
        <v>76</v>
      </c>
      <c r="E10" s="452" t="s">
        <v>82</v>
      </c>
      <c r="F10" s="458" t="s">
        <v>4191</v>
      </c>
      <c r="G10" s="44" t="s">
        <v>1095</v>
      </c>
      <c r="H10" s="454">
        <v>47.156999999999996</v>
      </c>
      <c r="I10" s="454"/>
      <c r="J10" s="44">
        <v>0.20699999999999999</v>
      </c>
      <c r="K10" s="459">
        <v>1.00743</v>
      </c>
      <c r="L10" s="459"/>
      <c r="M10" s="44">
        <v>0.39800000000000002</v>
      </c>
      <c r="N10" s="44">
        <v>1.0067200000000001</v>
      </c>
      <c r="O10" s="44"/>
      <c r="P10" s="44">
        <v>0.45</v>
      </c>
      <c r="Q10" s="459">
        <v>1.0089399999999999</v>
      </c>
      <c r="R10" s="459"/>
      <c r="S10" s="44">
        <v>3.9199999999999999E-2</v>
      </c>
      <c r="T10" s="463">
        <v>0.97921999999999998</v>
      </c>
      <c r="U10" s="459"/>
      <c r="V10" s="44">
        <v>1</v>
      </c>
      <c r="W10" s="459">
        <v>1</v>
      </c>
    </row>
    <row r="11" spans="1:23" x14ac:dyDescent="0.25">
      <c r="A11" s="44" t="s">
        <v>4147</v>
      </c>
      <c r="B11" s="44" t="s">
        <v>262</v>
      </c>
      <c r="C11" s="44">
        <v>103816798</v>
      </c>
      <c r="D11" s="452" t="s">
        <v>76</v>
      </c>
      <c r="E11" s="452" t="s">
        <v>79</v>
      </c>
      <c r="F11" s="458" t="s">
        <v>4194</v>
      </c>
      <c r="G11" s="44" t="s">
        <v>1095</v>
      </c>
      <c r="H11" s="454">
        <v>44.741999999999997</v>
      </c>
      <c r="I11" s="454"/>
      <c r="J11" s="44">
        <v>5.8799999999999998E-2</v>
      </c>
      <c r="K11" s="459">
        <v>1.0111600000000001</v>
      </c>
      <c r="L11" s="459"/>
      <c r="M11" s="44">
        <v>6.1400000000000003E-2</v>
      </c>
      <c r="N11" s="44">
        <v>1.01481</v>
      </c>
      <c r="O11" s="44"/>
      <c r="P11" s="44">
        <v>2.2100000000000002E-2</v>
      </c>
      <c r="Q11" s="459">
        <v>1.0274700000000001</v>
      </c>
      <c r="R11" s="459"/>
      <c r="S11" s="461">
        <v>8.4600000000000003E-6</v>
      </c>
      <c r="T11" s="464">
        <v>1.0467599999999999</v>
      </c>
      <c r="U11" s="459"/>
      <c r="V11" s="44">
        <v>0.38400000000000001</v>
      </c>
      <c r="W11" s="459">
        <v>0.98807</v>
      </c>
    </row>
    <row r="12" spans="1:23" x14ac:dyDescent="0.25">
      <c r="A12" s="44" t="s">
        <v>4196</v>
      </c>
      <c r="B12" s="44" t="s">
        <v>262</v>
      </c>
      <c r="C12" s="44">
        <v>166086767</v>
      </c>
      <c r="D12" s="452" t="s">
        <v>83</v>
      </c>
      <c r="E12" s="452" t="s">
        <v>76</v>
      </c>
      <c r="F12" s="458" t="s">
        <v>4140</v>
      </c>
      <c r="G12" s="44" t="s">
        <v>1096</v>
      </c>
      <c r="H12" s="454">
        <v>27.792000000000002</v>
      </c>
      <c r="I12" s="454"/>
      <c r="J12" s="461">
        <v>3.5899999999999998E-5</v>
      </c>
      <c r="K12" s="462">
        <v>1.0278799999999999</v>
      </c>
      <c r="L12" s="459"/>
      <c r="M12" s="44">
        <v>0.41599999999999998</v>
      </c>
      <c r="N12" s="44">
        <v>1.0071300000000001</v>
      </c>
      <c r="O12" s="44"/>
      <c r="P12" s="44">
        <v>0.498</v>
      </c>
      <c r="Q12" s="459">
        <v>1.0091399999999999</v>
      </c>
      <c r="R12" s="459"/>
      <c r="S12" s="44">
        <v>5.9899999999999997E-3</v>
      </c>
      <c r="T12" s="463">
        <v>1.0322100000000001</v>
      </c>
      <c r="U12" s="459"/>
      <c r="V12" s="44">
        <v>0.872</v>
      </c>
      <c r="W12" s="459">
        <v>1.0024999999999999</v>
      </c>
    </row>
    <row r="13" spans="1:23" x14ac:dyDescent="0.25">
      <c r="A13" s="44" t="s">
        <v>4148</v>
      </c>
      <c r="B13" s="44" t="s">
        <v>262</v>
      </c>
      <c r="C13" s="44">
        <v>190713628</v>
      </c>
      <c r="D13" s="452" t="s">
        <v>83</v>
      </c>
      <c r="E13" s="452" t="s">
        <v>82</v>
      </c>
      <c r="F13" s="458" t="s">
        <v>98</v>
      </c>
      <c r="G13" s="44" t="s">
        <v>1102</v>
      </c>
      <c r="H13" s="454">
        <v>33.942</v>
      </c>
      <c r="I13" s="454"/>
      <c r="J13" s="44">
        <v>0.74099999999999999</v>
      </c>
      <c r="K13" s="459">
        <v>0.99790000000000001</v>
      </c>
      <c r="L13" s="459"/>
      <c r="M13" s="44">
        <v>0.91100000000000003</v>
      </c>
      <c r="N13" s="44">
        <v>1.0008999999999999</v>
      </c>
      <c r="O13" s="44"/>
      <c r="P13" s="44">
        <v>0.13800000000000001</v>
      </c>
      <c r="Q13" s="459">
        <v>0.98167000000000004</v>
      </c>
      <c r="R13" s="459"/>
      <c r="S13" s="44">
        <v>0.88300000000000001</v>
      </c>
      <c r="T13" s="463">
        <v>1.0016</v>
      </c>
      <c r="U13" s="459"/>
      <c r="V13" s="44">
        <v>0.69299999999999995</v>
      </c>
      <c r="W13" s="459">
        <v>1.0057199999999999</v>
      </c>
    </row>
    <row r="14" spans="1:23" x14ac:dyDescent="0.25">
      <c r="A14" s="44" t="s">
        <v>4149</v>
      </c>
      <c r="B14" s="44" t="s">
        <v>88</v>
      </c>
      <c r="C14" s="44">
        <v>36284531</v>
      </c>
      <c r="D14" s="452" t="s">
        <v>82</v>
      </c>
      <c r="E14" s="452" t="s">
        <v>83</v>
      </c>
      <c r="F14" s="458" t="s">
        <v>98</v>
      </c>
      <c r="G14" s="44" t="s">
        <v>1095</v>
      </c>
      <c r="H14" s="454">
        <v>40.180999999999997</v>
      </c>
      <c r="I14" s="454"/>
      <c r="J14" s="44">
        <v>0.29499999999999998</v>
      </c>
      <c r="K14" s="459">
        <v>1.0063200000000001</v>
      </c>
      <c r="L14" s="459"/>
      <c r="M14" s="44">
        <v>0.44900000000000001</v>
      </c>
      <c r="N14" s="44">
        <v>0.99392000000000003</v>
      </c>
      <c r="O14" s="44"/>
      <c r="P14" s="44">
        <v>0.21199999999999999</v>
      </c>
      <c r="Q14" s="459">
        <v>1.01511</v>
      </c>
      <c r="R14" s="459"/>
      <c r="S14" s="44">
        <v>0.61</v>
      </c>
      <c r="T14" s="463">
        <v>1.0053099999999999</v>
      </c>
      <c r="U14" s="459"/>
      <c r="V14" s="44">
        <v>0.59499999999999997</v>
      </c>
      <c r="W14" s="459">
        <v>0.99263000000000001</v>
      </c>
    </row>
    <row r="15" spans="1:23" x14ac:dyDescent="0.25">
      <c r="A15" s="44" t="s">
        <v>4150</v>
      </c>
      <c r="B15" s="44" t="s">
        <v>88</v>
      </c>
      <c r="C15" s="44">
        <v>50217873</v>
      </c>
      <c r="D15" s="452" t="s">
        <v>83</v>
      </c>
      <c r="E15" s="452" t="s">
        <v>82</v>
      </c>
      <c r="F15" s="458" t="s">
        <v>4151</v>
      </c>
      <c r="G15" s="44" t="s">
        <v>1096</v>
      </c>
      <c r="H15" s="454">
        <v>13.263</v>
      </c>
      <c r="I15" s="454"/>
      <c r="J15" s="44">
        <v>0.41699999999999998</v>
      </c>
      <c r="K15" s="459">
        <v>1.0071300000000001</v>
      </c>
      <c r="L15" s="459"/>
      <c r="M15" s="44">
        <v>0.65</v>
      </c>
      <c r="N15" s="44">
        <v>0.99480999999999997</v>
      </c>
      <c r="O15" s="44"/>
      <c r="P15" s="44">
        <v>0.35599999999999998</v>
      </c>
      <c r="Q15" s="459">
        <v>1.01633</v>
      </c>
      <c r="R15" s="459"/>
      <c r="S15" s="44">
        <v>0.248</v>
      </c>
      <c r="T15" s="463">
        <v>1.01745</v>
      </c>
      <c r="U15" s="459"/>
      <c r="V15" s="44">
        <v>0.51</v>
      </c>
      <c r="W15" s="459">
        <v>1.01349</v>
      </c>
    </row>
    <row r="16" spans="1:23" x14ac:dyDescent="0.25">
      <c r="A16" s="44" t="s">
        <v>4152</v>
      </c>
      <c r="B16" s="44" t="s">
        <v>355</v>
      </c>
      <c r="C16" s="44">
        <v>31147224</v>
      </c>
      <c r="D16" s="452" t="s">
        <v>83</v>
      </c>
      <c r="E16" s="452" t="s">
        <v>82</v>
      </c>
      <c r="F16" s="458" t="s">
        <v>4153</v>
      </c>
      <c r="G16" s="44" t="s">
        <v>1098</v>
      </c>
      <c r="H16" s="454">
        <v>37.713000000000001</v>
      </c>
      <c r="I16" s="454"/>
      <c r="J16" s="44">
        <v>2.8799999999999999E-2</v>
      </c>
      <c r="K16" s="459">
        <v>1.01319</v>
      </c>
      <c r="L16" s="459"/>
      <c r="M16" s="44">
        <v>0.16700000000000001</v>
      </c>
      <c r="N16" s="44">
        <v>1.0110600000000001</v>
      </c>
      <c r="O16" s="44"/>
      <c r="P16" s="44">
        <v>0.253</v>
      </c>
      <c r="Q16" s="459">
        <v>1.0139</v>
      </c>
      <c r="R16" s="459"/>
      <c r="S16" s="44">
        <v>0.89800000000000002</v>
      </c>
      <c r="T16" s="463">
        <v>0.99870000000000003</v>
      </c>
      <c r="U16" s="459"/>
      <c r="V16" s="44">
        <v>3.8100000000000002E-2</v>
      </c>
      <c r="W16" s="459">
        <v>1.0295300000000001</v>
      </c>
    </row>
    <row r="17" spans="1:23" x14ac:dyDescent="0.25">
      <c r="A17" s="44" t="s">
        <v>4154</v>
      </c>
      <c r="B17" s="44" t="s">
        <v>4155</v>
      </c>
      <c r="C17" s="44">
        <v>114885808</v>
      </c>
      <c r="D17" s="452" t="s">
        <v>79</v>
      </c>
      <c r="E17" s="452" t="s">
        <v>76</v>
      </c>
      <c r="F17" s="458" t="s">
        <v>98</v>
      </c>
      <c r="G17" s="44" t="s">
        <v>1095</v>
      </c>
      <c r="H17" s="454">
        <v>50.195</v>
      </c>
      <c r="I17" s="454"/>
      <c r="J17" s="44">
        <v>0.66400000000000003</v>
      </c>
      <c r="K17" s="459">
        <v>0.99719999999999998</v>
      </c>
      <c r="L17" s="459"/>
      <c r="M17" s="44">
        <v>0.84799999999999998</v>
      </c>
      <c r="N17" s="44">
        <v>1.0015000000000001</v>
      </c>
      <c r="O17" s="44"/>
      <c r="P17" s="44">
        <v>0.16800000000000001</v>
      </c>
      <c r="Q17" s="459">
        <v>1.01928</v>
      </c>
      <c r="R17" s="459"/>
      <c r="S17" s="44">
        <v>0.81499999999999995</v>
      </c>
      <c r="T17" s="463">
        <v>0.99760000000000004</v>
      </c>
      <c r="U17" s="459"/>
      <c r="V17" s="44">
        <v>7.1999999999999995E-2</v>
      </c>
      <c r="W17" s="459">
        <v>1.0307599999999999</v>
      </c>
    </row>
    <row r="18" spans="1:23" x14ac:dyDescent="0.25">
      <c r="A18" s="44" t="s">
        <v>4156</v>
      </c>
      <c r="B18" s="44" t="s">
        <v>4155</v>
      </c>
      <c r="C18" s="44">
        <v>137293595</v>
      </c>
      <c r="D18" s="452" t="s">
        <v>79</v>
      </c>
      <c r="E18" s="452" t="s">
        <v>83</v>
      </c>
      <c r="F18" s="458" t="s">
        <v>4157</v>
      </c>
      <c r="G18" s="44" t="s">
        <v>1096</v>
      </c>
      <c r="H18" s="454">
        <v>49.259</v>
      </c>
      <c r="I18" s="454"/>
      <c r="J18" s="44">
        <v>0.443</v>
      </c>
      <c r="K18" s="459">
        <v>0.99551000000000001</v>
      </c>
      <c r="L18" s="459"/>
      <c r="M18" s="44">
        <v>0.189</v>
      </c>
      <c r="N18" s="44">
        <v>0.98975000000000002</v>
      </c>
      <c r="O18" s="44"/>
      <c r="P18" s="44">
        <v>0.38600000000000001</v>
      </c>
      <c r="Q18" s="459">
        <v>0.98985000000000001</v>
      </c>
      <c r="R18" s="459"/>
      <c r="S18" s="44">
        <v>0.71199999999999997</v>
      </c>
      <c r="T18" s="463">
        <v>0.99621000000000004</v>
      </c>
      <c r="U18" s="459"/>
      <c r="V18" s="44">
        <v>0.58299999999999996</v>
      </c>
      <c r="W18" s="459">
        <v>0.99253000000000002</v>
      </c>
    </row>
    <row r="19" spans="1:23" x14ac:dyDescent="0.25">
      <c r="A19" s="44" t="s">
        <v>4158</v>
      </c>
      <c r="B19" s="44" t="s">
        <v>270</v>
      </c>
      <c r="C19" s="44">
        <v>128010939</v>
      </c>
      <c r="D19" s="452" t="s">
        <v>76</v>
      </c>
      <c r="E19" s="452" t="s">
        <v>79</v>
      </c>
      <c r="F19" s="458" t="s">
        <v>4159</v>
      </c>
      <c r="G19" s="44" t="s">
        <v>1096</v>
      </c>
      <c r="H19" s="454">
        <v>32.765999999999998</v>
      </c>
      <c r="I19" s="454"/>
      <c r="J19" s="44">
        <v>0.46700000000000003</v>
      </c>
      <c r="K19" s="459">
        <v>1.4763900000000001</v>
      </c>
      <c r="L19" s="459"/>
      <c r="M19" s="44">
        <v>0.91200000000000003</v>
      </c>
      <c r="N19" s="44">
        <v>0.99909999999999999</v>
      </c>
      <c r="O19" s="44"/>
      <c r="P19" s="44">
        <v>0.30399999999999999</v>
      </c>
      <c r="Q19" s="459">
        <v>1.7430000000000001E-2</v>
      </c>
      <c r="R19" s="459"/>
      <c r="S19" s="44">
        <v>0.84499999999999997</v>
      </c>
      <c r="T19" s="463">
        <v>0.99790000000000001</v>
      </c>
      <c r="U19" s="459"/>
      <c r="V19" s="44">
        <v>0.42599999999999999</v>
      </c>
      <c r="W19" s="459">
        <v>1.0115700000000001</v>
      </c>
    </row>
    <row r="20" spans="1:23" x14ac:dyDescent="0.25">
      <c r="A20" s="44" t="s">
        <v>4160</v>
      </c>
      <c r="B20" s="44" t="s">
        <v>354</v>
      </c>
      <c r="C20" s="44">
        <v>41303926</v>
      </c>
      <c r="D20" s="452" t="s">
        <v>76</v>
      </c>
      <c r="E20" s="452" t="s">
        <v>83</v>
      </c>
      <c r="F20" s="458" t="s">
        <v>98</v>
      </c>
      <c r="G20" s="44" t="s">
        <v>1095</v>
      </c>
      <c r="H20" s="454">
        <v>23.399000000000001</v>
      </c>
      <c r="I20" s="454"/>
      <c r="J20" s="44">
        <v>0.63100000000000001</v>
      </c>
      <c r="K20" s="459">
        <v>0.99621000000000004</v>
      </c>
      <c r="L20" s="459"/>
      <c r="M20" s="44">
        <v>0.67200000000000004</v>
      </c>
      <c r="N20" s="44">
        <v>0.99621000000000004</v>
      </c>
      <c r="O20" s="44"/>
      <c r="P20" s="44">
        <v>0.73499999999999999</v>
      </c>
      <c r="Q20" s="459">
        <v>0.99531000000000003</v>
      </c>
      <c r="R20" s="459"/>
      <c r="S20" s="44">
        <v>0.70299999999999996</v>
      </c>
      <c r="T20" s="463">
        <v>1.00451</v>
      </c>
      <c r="U20" s="459"/>
      <c r="V20" s="44">
        <v>0.96499999999999997</v>
      </c>
      <c r="W20" s="459">
        <v>0.99929999999999997</v>
      </c>
    </row>
    <row r="21" spans="1:23" x14ac:dyDescent="0.25">
      <c r="A21" s="44" t="s">
        <v>4161</v>
      </c>
      <c r="B21" s="44" t="s">
        <v>74</v>
      </c>
      <c r="C21" s="44">
        <v>83959653</v>
      </c>
      <c r="D21" s="452" t="s">
        <v>76</v>
      </c>
      <c r="E21" s="452" t="s">
        <v>79</v>
      </c>
      <c r="F21" s="458" t="s">
        <v>4162</v>
      </c>
      <c r="G21" s="44" t="s">
        <v>1099</v>
      </c>
      <c r="H21" s="454">
        <v>26.215</v>
      </c>
      <c r="I21" s="454"/>
      <c r="J21" s="44">
        <v>2.4299999999999999E-2</v>
      </c>
      <c r="K21" s="459">
        <v>0.98363999999999996</v>
      </c>
      <c r="L21" s="459"/>
      <c r="M21" s="44">
        <v>0.254</v>
      </c>
      <c r="N21" s="44">
        <v>0.98985000000000001</v>
      </c>
      <c r="O21" s="44"/>
      <c r="P21" s="44">
        <v>2.4499999999999999E-3</v>
      </c>
      <c r="Q21" s="459">
        <v>0.96011999999999997</v>
      </c>
      <c r="R21" s="459"/>
      <c r="S21" s="44">
        <v>3.1099999999999999E-3</v>
      </c>
      <c r="T21" s="463">
        <v>0.96579999999999999</v>
      </c>
      <c r="U21" s="459"/>
      <c r="V21" s="44">
        <v>2.01E-2</v>
      </c>
      <c r="W21" s="459">
        <v>1.0366599999999999</v>
      </c>
    </row>
    <row r="22" spans="1:23" x14ac:dyDescent="0.25">
      <c r="A22" s="44" t="s">
        <v>4163</v>
      </c>
      <c r="B22" s="44" t="s">
        <v>267</v>
      </c>
      <c r="C22" s="44">
        <v>101943006</v>
      </c>
      <c r="D22" s="452" t="s">
        <v>83</v>
      </c>
      <c r="E22" s="452" t="s">
        <v>82</v>
      </c>
      <c r="F22" s="458" t="s">
        <v>4164</v>
      </c>
      <c r="G22" s="44" t="s">
        <v>1096</v>
      </c>
      <c r="H22" s="454">
        <v>35.695999999999998</v>
      </c>
      <c r="I22" s="454"/>
      <c r="J22" s="44">
        <v>0.84499999999999997</v>
      </c>
      <c r="K22" s="459">
        <v>1.12795</v>
      </c>
      <c r="L22" s="459"/>
      <c r="M22" s="44">
        <v>0.127</v>
      </c>
      <c r="N22" s="44">
        <v>1.01268</v>
      </c>
      <c r="O22" s="44"/>
      <c r="P22" s="44">
        <v>0.17100000000000001</v>
      </c>
      <c r="Q22" s="459">
        <v>1.0170399999999999</v>
      </c>
      <c r="R22" s="459"/>
      <c r="S22" s="44">
        <v>0.41299999999999998</v>
      </c>
      <c r="T22" s="463">
        <v>1.00874</v>
      </c>
      <c r="U22" s="459"/>
      <c r="V22" s="44">
        <v>0.70699999999999996</v>
      </c>
      <c r="W22" s="459">
        <v>1.0054099999999999</v>
      </c>
    </row>
    <row r="23" spans="1:23" x14ac:dyDescent="0.25">
      <c r="A23" s="44" t="s">
        <v>4165</v>
      </c>
      <c r="B23" s="44" t="s">
        <v>85</v>
      </c>
      <c r="C23" s="44">
        <v>51929677</v>
      </c>
      <c r="D23" s="452" t="s">
        <v>76</v>
      </c>
      <c r="E23" s="452" t="s">
        <v>83</v>
      </c>
      <c r="F23" s="458" t="s">
        <v>98</v>
      </c>
      <c r="G23" s="44" t="s">
        <v>1095</v>
      </c>
      <c r="H23" s="454">
        <v>1.595</v>
      </c>
      <c r="I23" s="454"/>
      <c r="J23" s="44">
        <v>2.1899999999999999E-2</v>
      </c>
      <c r="K23" s="459">
        <v>0.98472000000000004</v>
      </c>
      <c r="L23" s="459"/>
      <c r="M23" s="44">
        <v>0.38300000000000001</v>
      </c>
      <c r="N23" s="44">
        <v>1.02532</v>
      </c>
      <c r="O23" s="44"/>
      <c r="P23" s="44">
        <v>0.13100000000000001</v>
      </c>
      <c r="Q23" s="459">
        <v>0.91732000000000002</v>
      </c>
      <c r="R23" s="459"/>
      <c r="S23" s="44">
        <v>0.85399999999999998</v>
      </c>
      <c r="T23" s="463">
        <v>0.99282999999999999</v>
      </c>
      <c r="U23" s="459"/>
      <c r="V23" s="44">
        <v>0.86699999999999999</v>
      </c>
      <c r="W23" s="459">
        <v>0.98875999999999997</v>
      </c>
    </row>
    <row r="24" spans="1:23" x14ac:dyDescent="0.25">
      <c r="A24" s="44" t="s">
        <v>4166</v>
      </c>
      <c r="B24" s="44" t="s">
        <v>109</v>
      </c>
      <c r="C24" s="44">
        <v>7294940</v>
      </c>
      <c r="D24" s="452" t="s">
        <v>76</v>
      </c>
      <c r="E24" s="452" t="s">
        <v>83</v>
      </c>
      <c r="F24" s="458" t="s">
        <v>4167</v>
      </c>
      <c r="G24" s="44" t="s">
        <v>1096</v>
      </c>
      <c r="H24" s="454">
        <v>46.463000000000001</v>
      </c>
      <c r="I24" s="454"/>
      <c r="J24" s="44">
        <v>0.28799999999999998</v>
      </c>
      <c r="K24" s="459">
        <v>1.7090000000000001E-2</v>
      </c>
      <c r="L24" s="459"/>
      <c r="M24" s="44">
        <v>0.86199999999999999</v>
      </c>
      <c r="N24" s="44">
        <v>0.99870000000000003</v>
      </c>
      <c r="O24" s="44"/>
      <c r="P24" s="44">
        <v>0.45400000000000001</v>
      </c>
      <c r="Q24" s="459">
        <v>1.0089399999999999</v>
      </c>
      <c r="R24" s="459"/>
      <c r="S24" s="44">
        <v>1.38E-2</v>
      </c>
      <c r="T24" s="463">
        <v>1.02552</v>
      </c>
      <c r="U24" s="459"/>
      <c r="V24" s="44">
        <v>0.93899999999999995</v>
      </c>
      <c r="W24" s="459">
        <v>1.0009999999999999</v>
      </c>
    </row>
    <row r="25" spans="1:23" s="25" customFormat="1" x14ac:dyDescent="0.25">
      <c r="A25" s="44" t="s">
        <v>4168</v>
      </c>
      <c r="B25" s="44" t="s">
        <v>4169</v>
      </c>
      <c r="C25" s="44">
        <v>8151542</v>
      </c>
      <c r="D25" s="452" t="s">
        <v>79</v>
      </c>
      <c r="E25" s="452" t="s">
        <v>82</v>
      </c>
      <c r="F25" s="458" t="s">
        <v>4170</v>
      </c>
      <c r="G25" s="44" t="s">
        <v>1096</v>
      </c>
      <c r="H25" s="454">
        <v>44.317</v>
      </c>
      <c r="I25" s="454"/>
      <c r="J25" s="44">
        <v>0.28999999999999998</v>
      </c>
      <c r="K25" s="459">
        <v>0.99382000000000004</v>
      </c>
      <c r="L25" s="459"/>
      <c r="M25" s="44">
        <v>0.63300000000000001</v>
      </c>
      <c r="N25" s="44">
        <v>1.0038100000000001</v>
      </c>
      <c r="O25" s="44"/>
      <c r="P25" s="44">
        <v>6.8199999999999997E-3</v>
      </c>
      <c r="Q25" s="459">
        <v>1.0327200000000001</v>
      </c>
      <c r="R25" s="459"/>
      <c r="S25" s="44">
        <v>5.6300000000000003E-2</v>
      </c>
      <c r="T25" s="463">
        <v>1.01979</v>
      </c>
      <c r="U25" s="459"/>
      <c r="V25" s="44">
        <v>0.27300000000000002</v>
      </c>
      <c r="W25" s="459">
        <v>1.01532</v>
      </c>
    </row>
    <row r="26" spans="1:23" s="25" customFormat="1" x14ac:dyDescent="0.25">
      <c r="A26" s="44" t="s">
        <v>4171</v>
      </c>
      <c r="B26" s="44" t="s">
        <v>4169</v>
      </c>
      <c r="C26" s="44">
        <v>48322135</v>
      </c>
      <c r="D26" s="452" t="s">
        <v>76</v>
      </c>
      <c r="E26" s="452" t="s">
        <v>83</v>
      </c>
      <c r="F26" s="458" t="s">
        <v>4172</v>
      </c>
      <c r="G26" s="44" t="s">
        <v>1096</v>
      </c>
      <c r="H26" s="454">
        <v>26.402999999999999</v>
      </c>
      <c r="I26" s="454"/>
      <c r="J26" s="44">
        <v>0.78100000000000003</v>
      </c>
      <c r="K26" s="459">
        <v>0.99780000000000002</v>
      </c>
      <c r="L26" s="459"/>
      <c r="M26" s="44">
        <v>0.49099999999999999</v>
      </c>
      <c r="N26" s="44">
        <v>0.99412</v>
      </c>
      <c r="O26" s="44"/>
      <c r="P26" s="44">
        <v>8.8400000000000006E-2</v>
      </c>
      <c r="Q26" s="459">
        <v>0.97833999999999999</v>
      </c>
      <c r="R26" s="459"/>
      <c r="S26" s="44">
        <v>0.55200000000000005</v>
      </c>
      <c r="T26" s="463">
        <v>0.99331999999999998</v>
      </c>
      <c r="U26" s="459"/>
      <c r="V26" s="44">
        <v>0.877</v>
      </c>
      <c r="W26" s="459">
        <v>0.99770000000000003</v>
      </c>
    </row>
    <row r="27" spans="1:23" s="25" customFormat="1" x14ac:dyDescent="0.25">
      <c r="A27" s="44" t="s">
        <v>4173</v>
      </c>
      <c r="B27" s="44" t="s">
        <v>4174</v>
      </c>
      <c r="C27" s="44">
        <v>2123929</v>
      </c>
      <c r="D27" s="452" t="s">
        <v>76</v>
      </c>
      <c r="E27" s="452" t="s">
        <v>79</v>
      </c>
      <c r="F27" s="458" t="s">
        <v>4175</v>
      </c>
      <c r="G27" s="44" t="s">
        <v>1096</v>
      </c>
      <c r="H27" s="454">
        <v>15.097</v>
      </c>
      <c r="I27" s="454"/>
      <c r="J27" s="44">
        <v>0.83499999999999996</v>
      </c>
      <c r="K27" s="459">
        <v>1.1553500000000001</v>
      </c>
      <c r="L27" s="459"/>
      <c r="M27" s="44">
        <v>0.746</v>
      </c>
      <c r="N27" s="44">
        <v>0.99661</v>
      </c>
      <c r="O27" s="44"/>
      <c r="P27" s="44">
        <v>0.316</v>
      </c>
      <c r="Q27" s="459">
        <v>1.0164299999999999</v>
      </c>
      <c r="R27" s="459"/>
      <c r="S27" s="44">
        <v>0.72499999999999998</v>
      </c>
      <c r="T27" s="463">
        <v>1.00481</v>
      </c>
      <c r="U27" s="459"/>
      <c r="V27" s="44">
        <v>2.3300000000000001E-2</v>
      </c>
      <c r="W27" s="459">
        <v>1.04331</v>
      </c>
    </row>
    <row r="28" spans="1:23" s="25" customFormat="1" x14ac:dyDescent="0.25">
      <c r="A28" s="44" t="s">
        <v>4176</v>
      </c>
      <c r="B28" s="44" t="s">
        <v>356</v>
      </c>
      <c r="C28" s="44">
        <v>20303530</v>
      </c>
      <c r="D28" s="452" t="s">
        <v>83</v>
      </c>
      <c r="E28" s="452" t="s">
        <v>82</v>
      </c>
      <c r="F28" s="458" t="s">
        <v>98</v>
      </c>
      <c r="G28" s="44" t="s">
        <v>1095</v>
      </c>
      <c r="H28" s="454">
        <v>37.895000000000003</v>
      </c>
      <c r="I28" s="454"/>
      <c r="J28" s="44">
        <v>3.79E-3</v>
      </c>
      <c r="K28" s="459">
        <v>0.98146999999999995</v>
      </c>
      <c r="L28" s="459"/>
      <c r="M28" s="44">
        <v>0.30499999999999999</v>
      </c>
      <c r="N28" s="44">
        <v>1.0083299999999999</v>
      </c>
      <c r="O28" s="44"/>
      <c r="P28" s="44">
        <v>0.35699999999999998</v>
      </c>
      <c r="Q28" s="459">
        <v>0.98895999999999995</v>
      </c>
      <c r="R28" s="459"/>
      <c r="S28" s="44">
        <v>0.11799999999999999</v>
      </c>
      <c r="T28" s="463">
        <v>0.98382999999999998</v>
      </c>
      <c r="U28" s="459"/>
      <c r="V28" s="44">
        <v>7.51E-2</v>
      </c>
      <c r="W28" s="459">
        <v>1.02521</v>
      </c>
    </row>
    <row r="29" spans="1:23" s="25" customFormat="1" x14ac:dyDescent="0.25">
      <c r="A29" s="44" t="s">
        <v>4177</v>
      </c>
      <c r="B29" s="44" t="s">
        <v>356</v>
      </c>
      <c r="C29" s="44">
        <v>30789699</v>
      </c>
      <c r="D29" s="452" t="s">
        <v>82</v>
      </c>
      <c r="E29" s="452" t="s">
        <v>83</v>
      </c>
      <c r="F29" s="458" t="s">
        <v>98</v>
      </c>
      <c r="G29" s="44" t="s">
        <v>1095</v>
      </c>
      <c r="H29" s="454">
        <v>37.706000000000003</v>
      </c>
      <c r="I29" s="454"/>
      <c r="J29" s="44">
        <v>0.14199999999999999</v>
      </c>
      <c r="K29" s="459">
        <v>1.6889999999999999E-2</v>
      </c>
      <c r="L29" s="459"/>
      <c r="M29" s="44">
        <v>0.51400000000000001</v>
      </c>
      <c r="N29" s="44">
        <v>1.0052099999999999</v>
      </c>
      <c r="O29" s="44"/>
      <c r="P29" s="44">
        <v>7.0599999999999996E-2</v>
      </c>
      <c r="Q29" s="459">
        <v>1.02214</v>
      </c>
      <c r="R29" s="459"/>
      <c r="S29" s="44">
        <v>0.85899999999999999</v>
      </c>
      <c r="T29" s="463">
        <v>0.99809999999999999</v>
      </c>
      <c r="U29" s="459"/>
      <c r="V29" s="44">
        <v>0.50600000000000001</v>
      </c>
      <c r="W29" s="459">
        <v>0.99063999999999997</v>
      </c>
    </row>
    <row r="30" spans="1:23" s="25" customFormat="1" x14ac:dyDescent="0.25">
      <c r="A30" s="44" t="s">
        <v>4178</v>
      </c>
      <c r="B30" s="44" t="s">
        <v>271</v>
      </c>
      <c r="C30" s="44">
        <v>48241244</v>
      </c>
      <c r="D30" s="452" t="s">
        <v>82</v>
      </c>
      <c r="E30" s="452" t="s">
        <v>83</v>
      </c>
      <c r="F30" s="458" t="s">
        <v>98</v>
      </c>
      <c r="G30" s="44" t="s">
        <v>1102</v>
      </c>
      <c r="H30" s="454">
        <v>34.255000000000003</v>
      </c>
      <c r="I30" s="454"/>
      <c r="J30" s="44">
        <v>6.3700000000000007E-2</v>
      </c>
      <c r="K30" s="459">
        <v>1.0139</v>
      </c>
      <c r="L30" s="459"/>
      <c r="M30" s="44">
        <v>0.19</v>
      </c>
      <c r="N30" s="44">
        <v>0.98926000000000003</v>
      </c>
      <c r="O30" s="44"/>
      <c r="P30" s="44">
        <v>0.23300000000000001</v>
      </c>
      <c r="Q30" s="459">
        <v>1.01501</v>
      </c>
      <c r="R30" s="459"/>
      <c r="S30" s="44">
        <v>0.66700000000000004</v>
      </c>
      <c r="T30" s="463">
        <v>1.00471</v>
      </c>
      <c r="U30" s="459"/>
      <c r="V30" s="44">
        <v>0.746</v>
      </c>
      <c r="W30" s="459">
        <v>0.99531000000000003</v>
      </c>
    </row>
    <row r="31" spans="1:23" s="25" customFormat="1" x14ac:dyDescent="0.25">
      <c r="A31" s="44" t="s">
        <v>4179</v>
      </c>
      <c r="B31" s="44" t="s">
        <v>262</v>
      </c>
      <c r="C31" s="44">
        <v>57824634</v>
      </c>
      <c r="D31" s="452" t="s">
        <v>79</v>
      </c>
      <c r="E31" s="452" t="s">
        <v>82</v>
      </c>
      <c r="F31" s="458" t="s">
        <v>98</v>
      </c>
      <c r="G31" s="44" t="s">
        <v>1095</v>
      </c>
      <c r="H31" s="454">
        <v>30.422999999999998</v>
      </c>
      <c r="I31" s="454"/>
      <c r="J31" s="44">
        <v>0.82899999999999996</v>
      </c>
      <c r="K31" s="459">
        <v>1.0013000000000001</v>
      </c>
      <c r="L31" s="459"/>
      <c r="M31" s="44">
        <v>0.47699999999999998</v>
      </c>
      <c r="N31" s="44">
        <v>1.0062199999999999</v>
      </c>
      <c r="O31" s="44"/>
      <c r="P31" s="44">
        <v>0.95</v>
      </c>
      <c r="Q31" s="459">
        <v>1.0007999999999999</v>
      </c>
      <c r="R31" s="459"/>
      <c r="S31" s="44">
        <v>3.1699999999999999E-2</v>
      </c>
      <c r="T31" s="463">
        <v>1.0242899999999999</v>
      </c>
      <c r="U31" s="459"/>
      <c r="V31" s="44">
        <v>0.98599999999999999</v>
      </c>
      <c r="W31" s="459">
        <v>1.0002</v>
      </c>
    </row>
    <row r="32" spans="1:23" s="25" customFormat="1" x14ac:dyDescent="0.25">
      <c r="A32" s="44" t="s">
        <v>4180</v>
      </c>
      <c r="B32" s="44" t="s">
        <v>355</v>
      </c>
      <c r="C32" s="44">
        <v>46300407</v>
      </c>
      <c r="D32" s="452" t="s">
        <v>79</v>
      </c>
      <c r="E32" s="452" t="s">
        <v>76</v>
      </c>
      <c r="F32" s="458" t="s">
        <v>4181</v>
      </c>
      <c r="G32" s="44" t="s">
        <v>1096</v>
      </c>
      <c r="H32" s="454">
        <v>14.565</v>
      </c>
      <c r="I32" s="454"/>
      <c r="J32" s="44">
        <v>0.60499999999999998</v>
      </c>
      <c r="K32" s="459">
        <v>1.0032099999999999</v>
      </c>
      <c r="L32" s="459"/>
      <c r="M32" s="44">
        <v>0.29699999999999999</v>
      </c>
      <c r="N32" s="44">
        <v>0.98895999999999995</v>
      </c>
      <c r="O32" s="44"/>
      <c r="P32" s="44">
        <v>0.95499999999999996</v>
      </c>
      <c r="Q32" s="459">
        <v>0.999</v>
      </c>
      <c r="R32" s="459"/>
      <c r="S32" s="44">
        <v>0.53600000000000003</v>
      </c>
      <c r="T32" s="463">
        <v>0.99153999999999998</v>
      </c>
      <c r="U32" s="459"/>
      <c r="V32" s="44">
        <v>1.26E-2</v>
      </c>
      <c r="W32" s="459">
        <v>1.0499099999999999</v>
      </c>
    </row>
    <row r="33" spans="1:23" s="25" customFormat="1" x14ac:dyDescent="0.25">
      <c r="A33" s="44" t="s">
        <v>4182</v>
      </c>
      <c r="B33" s="44" t="s">
        <v>4183</v>
      </c>
      <c r="C33" s="44">
        <v>108742712</v>
      </c>
      <c r="D33" s="452" t="s">
        <v>76</v>
      </c>
      <c r="E33" s="452" t="s">
        <v>79</v>
      </c>
      <c r="F33" s="458" t="s">
        <v>4184</v>
      </c>
      <c r="G33" s="44" t="s">
        <v>1095</v>
      </c>
      <c r="H33" s="454">
        <v>40.905999999999999</v>
      </c>
      <c r="I33" s="454"/>
      <c r="J33" s="44">
        <v>0.316</v>
      </c>
      <c r="K33" s="459">
        <v>1.0065200000000001</v>
      </c>
      <c r="L33" s="459"/>
      <c r="M33" s="44">
        <v>0.65300000000000002</v>
      </c>
      <c r="N33" s="44">
        <v>0.99641000000000002</v>
      </c>
      <c r="O33" s="44"/>
      <c r="P33" s="44">
        <v>0.38700000000000001</v>
      </c>
      <c r="Q33" s="459">
        <v>1.0104500000000001</v>
      </c>
      <c r="R33" s="459"/>
      <c r="S33" s="44">
        <v>0.15</v>
      </c>
      <c r="T33" s="463">
        <v>0.98531000000000002</v>
      </c>
      <c r="U33" s="459"/>
      <c r="V33" s="44">
        <v>0.82599999999999996</v>
      </c>
      <c r="W33" s="459">
        <v>0.99690000000000001</v>
      </c>
    </row>
    <row r="34" spans="1:23" s="25" customFormat="1" x14ac:dyDescent="0.25">
      <c r="A34" s="466" t="s">
        <v>4185</v>
      </c>
      <c r="B34" s="466" t="s">
        <v>109</v>
      </c>
      <c r="C34" s="466">
        <v>30903305</v>
      </c>
      <c r="D34" s="70" t="s">
        <v>76</v>
      </c>
      <c r="E34" s="70" t="s">
        <v>79</v>
      </c>
      <c r="F34" s="465" t="s">
        <v>4186</v>
      </c>
      <c r="G34" s="466" t="s">
        <v>1100</v>
      </c>
      <c r="H34" s="467">
        <v>36.134999999999998</v>
      </c>
      <c r="I34" s="467"/>
      <c r="J34" s="466">
        <v>0.45500000000000002</v>
      </c>
      <c r="K34" s="468">
        <v>1.0062199999999999</v>
      </c>
      <c r="L34" s="468"/>
      <c r="M34" s="466">
        <v>0.16200000000000001</v>
      </c>
      <c r="N34" s="466">
        <v>1.0114700000000001</v>
      </c>
      <c r="O34" s="466"/>
      <c r="P34" s="466">
        <v>0.53500000000000003</v>
      </c>
      <c r="Q34" s="468">
        <v>0.99233000000000005</v>
      </c>
      <c r="R34" s="468"/>
      <c r="S34" s="466">
        <v>0.45500000000000002</v>
      </c>
      <c r="T34" s="468">
        <v>0.99202999999999997</v>
      </c>
      <c r="U34" s="468"/>
      <c r="V34" s="466">
        <v>0.31900000000000001</v>
      </c>
      <c r="W34" s="468">
        <v>1.0144</v>
      </c>
    </row>
    <row r="35" spans="1:23" s="25" customFormat="1" x14ac:dyDescent="0.25">
      <c r="A35" s="453"/>
      <c r="D35" s="29"/>
      <c r="E35" s="38"/>
      <c r="F35" s="28"/>
      <c r="G35" s="28"/>
      <c r="H35" s="28"/>
      <c r="I35" s="28"/>
      <c r="J35" s="28"/>
      <c r="K35" s="28"/>
      <c r="L35" s="28"/>
      <c r="M35" s="28"/>
      <c r="N35" s="28"/>
      <c r="O35" s="28"/>
      <c r="P35" s="28"/>
      <c r="Q35" s="28"/>
      <c r="R35" s="28"/>
      <c r="S35" s="28"/>
      <c r="T35" s="28"/>
      <c r="U35" s="28"/>
      <c r="V35" s="28"/>
      <c r="W35" s="28"/>
    </row>
    <row r="36" spans="1:23" x14ac:dyDescent="0.25">
      <c r="A36" t="s">
        <v>4189</v>
      </c>
      <c r="E36" s="38"/>
      <c r="F36" s="28"/>
      <c r="G36" s="28"/>
      <c r="H36" s="28"/>
      <c r="I36" s="28"/>
      <c r="J36" s="28"/>
      <c r="K36" s="28"/>
      <c r="L36" s="28"/>
      <c r="M36" s="28"/>
      <c r="N36" s="28"/>
      <c r="O36" s="28"/>
      <c r="P36" s="28"/>
      <c r="Q36" s="28"/>
      <c r="R36" s="28"/>
      <c r="S36" s="28"/>
      <c r="T36" s="28"/>
      <c r="U36" s="28"/>
      <c r="V36" s="28"/>
      <c r="W36" s="28"/>
    </row>
    <row r="38" spans="1:23" ht="17.25" x14ac:dyDescent="0.25">
      <c r="A38" t="s">
        <v>4374</v>
      </c>
    </row>
    <row r="40" spans="1:23" x14ac:dyDescent="0.25">
      <c r="A40" s="641" t="s">
        <v>5029</v>
      </c>
      <c r="B40" s="641"/>
      <c r="C40" s="641"/>
      <c r="D40" s="641"/>
      <c r="E40" s="641"/>
      <c r="F40" s="641"/>
      <c r="G40" s="641"/>
      <c r="H40" s="641"/>
      <c r="I40" s="641"/>
      <c r="J40" s="641"/>
      <c r="K40" s="641"/>
      <c r="L40" s="641"/>
      <c r="M40" s="641"/>
      <c r="N40" s="641"/>
      <c r="O40" s="641"/>
      <c r="P40" s="641"/>
      <c r="Q40" s="641"/>
      <c r="R40" s="641"/>
      <c r="S40" s="641"/>
    </row>
    <row r="41" spans="1:23" x14ac:dyDescent="0.25">
      <c r="A41" s="641"/>
      <c r="B41" s="641"/>
      <c r="C41" s="641"/>
      <c r="D41" s="641"/>
      <c r="E41" s="641"/>
      <c r="F41" s="641"/>
      <c r="G41" s="641"/>
      <c r="H41" s="641"/>
      <c r="I41" s="641"/>
      <c r="J41" s="641"/>
      <c r="K41" s="641"/>
      <c r="L41" s="641"/>
      <c r="M41" s="641"/>
      <c r="N41" s="641"/>
      <c r="O41" s="641"/>
      <c r="P41" s="641"/>
      <c r="Q41" s="641"/>
      <c r="R41" s="641"/>
      <c r="S41" s="641"/>
    </row>
    <row r="42" spans="1:23" x14ac:dyDescent="0.25">
      <c r="A42" s="641"/>
      <c r="B42" s="641"/>
      <c r="C42" s="641"/>
      <c r="D42" s="641"/>
      <c r="E42" s="641"/>
      <c r="F42" s="641"/>
      <c r="G42" s="641"/>
      <c r="H42" s="641"/>
      <c r="I42" s="641"/>
      <c r="J42" s="641"/>
      <c r="K42" s="641"/>
      <c r="L42" s="641"/>
      <c r="M42" s="641"/>
      <c r="N42" s="641"/>
      <c r="O42" s="641"/>
      <c r="P42" s="641"/>
      <c r="Q42" s="641"/>
      <c r="R42" s="641"/>
      <c r="S42" s="641"/>
    </row>
  </sheetData>
  <mergeCells count="6">
    <mergeCell ref="V3:W3"/>
    <mergeCell ref="A40:S42"/>
    <mergeCell ref="J3:K3"/>
    <mergeCell ref="M3:N3"/>
    <mergeCell ref="P3:Q3"/>
    <mergeCell ref="S3:T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720"/>
  <sheetViews>
    <sheetView workbookViewId="0">
      <selection activeCell="F10" sqref="F10"/>
    </sheetView>
  </sheetViews>
  <sheetFormatPr defaultRowHeight="15" x14ac:dyDescent="0.25"/>
  <cols>
    <col min="2" max="2" width="13.28515625" customWidth="1"/>
    <col min="3" max="3" width="13.7109375" customWidth="1"/>
    <col min="4" max="4" width="12.140625" customWidth="1"/>
    <col min="5" max="5" width="15.85546875" customWidth="1"/>
    <col min="6" max="6" width="32.5703125" customWidth="1"/>
    <col min="7" max="7" width="13.28515625" customWidth="1"/>
    <col min="8" max="8" width="12.42578125" customWidth="1"/>
    <col min="9" max="9" width="15.140625" customWidth="1"/>
    <col min="10" max="10" width="13.42578125" customWidth="1"/>
    <col min="11" max="11" width="13.28515625" customWidth="1"/>
    <col min="12" max="12" width="21.42578125" customWidth="1"/>
    <col min="13" max="13" width="20" customWidth="1"/>
  </cols>
  <sheetData>
    <row r="1" spans="1:13" ht="17.25" x14ac:dyDescent="0.25">
      <c r="A1" s="26" t="s">
        <v>4133</v>
      </c>
    </row>
    <row r="3" spans="1:13" ht="45" x14ac:dyDescent="0.25">
      <c r="A3" s="30" t="s">
        <v>101</v>
      </c>
      <c r="B3" s="30" t="s">
        <v>102</v>
      </c>
      <c r="C3" s="30" t="s">
        <v>103</v>
      </c>
      <c r="D3" s="30" t="s">
        <v>104</v>
      </c>
      <c r="E3" s="128" t="s">
        <v>1115</v>
      </c>
      <c r="F3" s="128" t="s">
        <v>1116</v>
      </c>
      <c r="G3" s="128" t="s">
        <v>1117</v>
      </c>
      <c r="H3" s="128" t="s">
        <v>1118</v>
      </c>
      <c r="I3" s="128" t="s">
        <v>3830</v>
      </c>
      <c r="J3" s="128" t="s">
        <v>3829</v>
      </c>
      <c r="K3" s="128" t="s">
        <v>3828</v>
      </c>
      <c r="L3" s="128" t="s">
        <v>3827</v>
      </c>
      <c r="M3" s="128" t="s">
        <v>1119</v>
      </c>
    </row>
    <row r="4" spans="1:13" x14ac:dyDescent="0.25">
      <c r="A4" s="25" t="s">
        <v>78</v>
      </c>
      <c r="B4" s="25">
        <v>3155918</v>
      </c>
      <c r="C4" s="25">
        <v>3159033</v>
      </c>
      <c r="D4" s="25">
        <v>0.99908799999999998</v>
      </c>
      <c r="E4" s="25">
        <v>27322543</v>
      </c>
      <c r="F4" s="25" t="s">
        <v>287</v>
      </c>
      <c r="G4" s="25" t="s">
        <v>324</v>
      </c>
      <c r="H4" s="25" t="s">
        <v>383</v>
      </c>
      <c r="I4" s="25">
        <v>5.0000000000000003E-38</v>
      </c>
      <c r="J4" s="25"/>
      <c r="K4" s="25">
        <v>1.1100000000000001</v>
      </c>
      <c r="L4" s="25" t="s">
        <v>1120</v>
      </c>
      <c r="M4" s="25" t="s">
        <v>1121</v>
      </c>
    </row>
    <row r="5" spans="1:13" x14ac:dyDescent="0.25">
      <c r="A5" s="25" t="s">
        <v>78</v>
      </c>
      <c r="B5" s="25">
        <v>3155918</v>
      </c>
      <c r="C5" s="25">
        <v>3164677</v>
      </c>
      <c r="D5" s="25">
        <v>0.98819400000000002</v>
      </c>
      <c r="E5" s="25">
        <v>27182965</v>
      </c>
      <c r="F5" s="25" t="s">
        <v>287</v>
      </c>
      <c r="G5" s="25" t="s">
        <v>324</v>
      </c>
      <c r="H5" s="25" t="s">
        <v>1122</v>
      </c>
      <c r="I5" s="25">
        <v>8.9999999999999996E-28</v>
      </c>
      <c r="J5" s="25"/>
      <c r="K5" s="25">
        <v>1.1020000000000001</v>
      </c>
      <c r="L5" s="25" t="s">
        <v>1123</v>
      </c>
      <c r="M5" s="25" t="s">
        <v>1121</v>
      </c>
    </row>
    <row r="6" spans="1:13" x14ac:dyDescent="0.25">
      <c r="A6" s="25" t="s">
        <v>78</v>
      </c>
      <c r="B6" s="25">
        <v>3155918</v>
      </c>
      <c r="C6" s="25">
        <v>3168622</v>
      </c>
      <c r="D6" s="25">
        <v>0.97434799999999999</v>
      </c>
      <c r="E6" s="25">
        <v>29397368</v>
      </c>
      <c r="F6" s="25" t="s">
        <v>1124</v>
      </c>
      <c r="G6" s="25" t="s">
        <v>324</v>
      </c>
      <c r="H6" s="25" t="s">
        <v>1125</v>
      </c>
      <c r="I6" s="25">
        <v>6E-10</v>
      </c>
      <c r="J6" s="25"/>
      <c r="K6" s="25">
        <v>1.0200000000000001E-2</v>
      </c>
      <c r="L6" s="25" t="s">
        <v>1126</v>
      </c>
      <c r="M6" s="25" t="s">
        <v>1124</v>
      </c>
    </row>
    <row r="7" spans="1:13" x14ac:dyDescent="0.25">
      <c r="A7" s="25" t="s">
        <v>78</v>
      </c>
      <c r="B7" s="25">
        <v>3155918</v>
      </c>
      <c r="C7" s="25">
        <v>3175023</v>
      </c>
      <c r="D7" s="25">
        <v>0.98169899999999999</v>
      </c>
      <c r="E7" s="25">
        <v>25628336</v>
      </c>
      <c r="F7" s="25" t="s">
        <v>1127</v>
      </c>
      <c r="G7" s="25" t="s">
        <v>324</v>
      </c>
      <c r="H7" s="25" t="s">
        <v>1128</v>
      </c>
      <c r="I7" s="25">
        <v>4.0000000000000001E-13</v>
      </c>
      <c r="J7" s="25"/>
      <c r="K7" s="25">
        <v>4.7E-2</v>
      </c>
      <c r="L7" s="25" t="s">
        <v>1129</v>
      </c>
      <c r="M7" s="25" t="s">
        <v>1130</v>
      </c>
    </row>
    <row r="8" spans="1:13" x14ac:dyDescent="0.25">
      <c r="A8" s="25" t="s">
        <v>78</v>
      </c>
      <c r="B8" s="25">
        <v>3155918</v>
      </c>
      <c r="C8" s="25">
        <v>3175023</v>
      </c>
      <c r="D8" s="25">
        <v>0.98169899999999999</v>
      </c>
      <c r="E8" s="25">
        <v>31015401</v>
      </c>
      <c r="F8" s="25" t="s">
        <v>1131</v>
      </c>
      <c r="G8" s="25" t="s">
        <v>324</v>
      </c>
      <c r="H8" s="25" t="s">
        <v>1128</v>
      </c>
      <c r="I8" s="25">
        <v>7.9999999999999995E-11</v>
      </c>
      <c r="J8" s="25"/>
      <c r="K8" s="25">
        <v>0.15116668999999999</v>
      </c>
      <c r="L8" s="25" t="s">
        <v>1132</v>
      </c>
      <c r="M8" s="25" t="s">
        <v>1133</v>
      </c>
    </row>
    <row r="9" spans="1:13" x14ac:dyDescent="0.25">
      <c r="A9" s="25" t="s">
        <v>78</v>
      </c>
      <c r="B9" s="25">
        <v>3155918</v>
      </c>
      <c r="C9" s="25">
        <v>3181925</v>
      </c>
      <c r="D9" s="25">
        <v>0.97717200000000004</v>
      </c>
      <c r="E9" s="25">
        <v>34594039</v>
      </c>
      <c r="F9" s="25" t="s">
        <v>1131</v>
      </c>
      <c r="G9" s="25"/>
      <c r="H9" s="25" t="s">
        <v>1134</v>
      </c>
      <c r="I9" s="25">
        <v>2.0000000000000001E-10</v>
      </c>
      <c r="J9" s="25"/>
      <c r="K9" s="25">
        <v>0.1497</v>
      </c>
      <c r="L9" s="25" t="s">
        <v>1135</v>
      </c>
      <c r="M9" s="25" t="s">
        <v>1133</v>
      </c>
    </row>
    <row r="10" spans="1:13" x14ac:dyDescent="0.25">
      <c r="A10" s="25" t="s">
        <v>78</v>
      </c>
      <c r="B10" s="25">
        <v>37790755</v>
      </c>
      <c r="C10" s="25">
        <v>37792335</v>
      </c>
      <c r="D10" s="25">
        <v>0.99111099999999996</v>
      </c>
      <c r="E10" s="25">
        <v>30038396</v>
      </c>
      <c r="F10" s="25" t="s">
        <v>1136</v>
      </c>
      <c r="G10" s="25" t="s">
        <v>1137</v>
      </c>
      <c r="H10" s="25" t="s">
        <v>1138</v>
      </c>
      <c r="I10" s="25">
        <v>8.0000000000000003E-10</v>
      </c>
      <c r="J10" s="25"/>
      <c r="K10" s="25">
        <v>1.3599999999999999E-2</v>
      </c>
      <c r="L10" s="25" t="s">
        <v>1139</v>
      </c>
      <c r="M10" s="25" t="s">
        <v>1140</v>
      </c>
    </row>
    <row r="11" spans="1:13" x14ac:dyDescent="0.25">
      <c r="A11" s="25" t="s">
        <v>78</v>
      </c>
      <c r="B11" s="25">
        <v>37790755</v>
      </c>
      <c r="C11" s="25">
        <v>37792335</v>
      </c>
      <c r="D11" s="25">
        <v>0.99111099999999996</v>
      </c>
      <c r="E11" s="25">
        <v>30038396</v>
      </c>
      <c r="F11" s="25" t="s">
        <v>1141</v>
      </c>
      <c r="G11" s="25" t="s">
        <v>1137</v>
      </c>
      <c r="H11" s="25" t="s">
        <v>1138</v>
      </c>
      <c r="I11" s="25">
        <v>1.9999999999999999E-11</v>
      </c>
      <c r="J11" s="25" t="s">
        <v>1142</v>
      </c>
      <c r="K11" s="25">
        <v>1.3599999999999999E-2</v>
      </c>
      <c r="L11" s="25" t="s">
        <v>1143</v>
      </c>
      <c r="M11" s="25" t="s">
        <v>1140</v>
      </c>
    </row>
    <row r="12" spans="1:13" x14ac:dyDescent="0.25">
      <c r="A12" s="25" t="s">
        <v>78</v>
      </c>
      <c r="B12" s="25">
        <v>99579683</v>
      </c>
      <c r="C12" s="25">
        <v>99580690</v>
      </c>
      <c r="D12" s="25">
        <v>0.99967799999999996</v>
      </c>
      <c r="E12" s="25">
        <v>28394258</v>
      </c>
      <c r="F12" s="25" t="s">
        <v>1144</v>
      </c>
      <c r="G12" s="25" t="s">
        <v>292</v>
      </c>
      <c r="H12" s="25" t="s">
        <v>1145</v>
      </c>
      <c r="I12" s="25">
        <v>9.9999999999999998E-17</v>
      </c>
      <c r="J12" s="25"/>
      <c r="K12" s="25">
        <v>2.1000000000000001E-2</v>
      </c>
      <c r="L12" s="25" t="s">
        <v>1146</v>
      </c>
      <c r="M12" s="25" t="s">
        <v>1147</v>
      </c>
    </row>
    <row r="13" spans="1:13" x14ac:dyDescent="0.25">
      <c r="A13" s="25" t="s">
        <v>78</v>
      </c>
      <c r="B13" s="25">
        <v>99579683</v>
      </c>
      <c r="C13" s="25">
        <v>99580690</v>
      </c>
      <c r="D13" s="25">
        <v>0.99967799999999996</v>
      </c>
      <c r="E13" s="25">
        <v>29511167</v>
      </c>
      <c r="F13" s="25" t="s">
        <v>1148</v>
      </c>
      <c r="G13" s="25" t="s">
        <v>292</v>
      </c>
      <c r="H13" s="25" t="s">
        <v>1145</v>
      </c>
      <c r="I13" s="25">
        <v>2E-14</v>
      </c>
      <c r="J13" s="25"/>
      <c r="K13" s="25">
        <v>1.28</v>
      </c>
      <c r="L13" s="25" t="s">
        <v>1149</v>
      </c>
      <c r="M13" s="25" t="s">
        <v>1150</v>
      </c>
    </row>
    <row r="14" spans="1:13" x14ac:dyDescent="0.25">
      <c r="A14" s="25" t="s">
        <v>78</v>
      </c>
      <c r="B14" s="25">
        <v>99579683</v>
      </c>
      <c r="C14" s="25">
        <v>99584092</v>
      </c>
      <c r="D14" s="25">
        <v>0.99999499999999997</v>
      </c>
      <c r="E14" s="25">
        <v>32141789</v>
      </c>
      <c r="F14" s="25" t="s">
        <v>1148</v>
      </c>
      <c r="G14" s="25" t="s">
        <v>292</v>
      </c>
      <c r="H14" s="25" t="s">
        <v>1151</v>
      </c>
      <c r="I14" s="25">
        <v>9.9999999999999998E-17</v>
      </c>
      <c r="J14" s="25"/>
      <c r="K14" s="25">
        <v>1.24</v>
      </c>
      <c r="L14" s="25" t="s">
        <v>1152</v>
      </c>
      <c r="M14" s="25" t="s">
        <v>1150</v>
      </c>
    </row>
    <row r="15" spans="1:13" x14ac:dyDescent="0.25">
      <c r="A15" s="25" t="s">
        <v>78</v>
      </c>
      <c r="B15" s="25">
        <v>99579683</v>
      </c>
      <c r="C15" s="25">
        <v>99584229</v>
      </c>
      <c r="D15" s="25">
        <v>0.99997999999999998</v>
      </c>
      <c r="E15" s="25">
        <v>29511194</v>
      </c>
      <c r="F15" s="25" t="s">
        <v>1153</v>
      </c>
      <c r="G15" s="25" t="s">
        <v>292</v>
      </c>
      <c r="H15" s="25" t="s">
        <v>1154</v>
      </c>
      <c r="I15" s="25">
        <v>1E-22</v>
      </c>
      <c r="J15" s="25"/>
      <c r="K15" s="25">
        <v>1.2</v>
      </c>
      <c r="L15" s="25" t="s">
        <v>1155</v>
      </c>
      <c r="M15" s="25" t="s">
        <v>1156</v>
      </c>
    </row>
    <row r="16" spans="1:13" x14ac:dyDescent="0.25">
      <c r="A16" s="25" t="s">
        <v>78</v>
      </c>
      <c r="B16" s="25">
        <v>99579683</v>
      </c>
      <c r="C16" s="25">
        <v>99584229</v>
      </c>
      <c r="D16" s="25">
        <v>0.99997999999999998</v>
      </c>
      <c r="E16" s="25">
        <v>31387361</v>
      </c>
      <c r="F16" s="25" t="s">
        <v>1157</v>
      </c>
      <c r="G16" s="25" t="s">
        <v>292</v>
      </c>
      <c r="H16" s="25" t="s">
        <v>1154</v>
      </c>
      <c r="I16" s="25">
        <v>2E-8</v>
      </c>
      <c r="J16" s="25"/>
      <c r="K16" s="25"/>
      <c r="L16" s="25"/>
      <c r="M16" s="25" t="s">
        <v>1157</v>
      </c>
    </row>
    <row r="17" spans="1:13" x14ac:dyDescent="0.25">
      <c r="A17" s="25" t="s">
        <v>78</v>
      </c>
      <c r="B17" s="25">
        <v>115135325</v>
      </c>
      <c r="C17" s="25">
        <v>115134562</v>
      </c>
      <c r="D17" s="25">
        <v>0.99963000000000002</v>
      </c>
      <c r="E17" s="25">
        <v>27322543</v>
      </c>
      <c r="F17" s="25" t="s">
        <v>287</v>
      </c>
      <c r="G17" s="25" t="s">
        <v>1158</v>
      </c>
      <c r="H17" s="25" t="s">
        <v>393</v>
      </c>
      <c r="I17" s="25">
        <v>3.9999999999999997E-24</v>
      </c>
      <c r="J17" s="25"/>
      <c r="K17" s="25">
        <v>1.1100000000000001</v>
      </c>
      <c r="L17" s="25" t="s">
        <v>1159</v>
      </c>
      <c r="M17" s="25" t="s">
        <v>1121</v>
      </c>
    </row>
    <row r="18" spans="1:13" x14ac:dyDescent="0.25">
      <c r="A18" s="25" t="s">
        <v>78</v>
      </c>
      <c r="B18" s="25">
        <v>115135325</v>
      </c>
      <c r="C18" s="25">
        <v>115134562</v>
      </c>
      <c r="D18" s="25">
        <v>0.99963000000000002</v>
      </c>
      <c r="E18" s="25">
        <v>27322543</v>
      </c>
      <c r="F18" s="25" t="s">
        <v>507</v>
      </c>
      <c r="G18" s="25" t="s">
        <v>1160</v>
      </c>
      <c r="H18" s="25" t="s">
        <v>393</v>
      </c>
      <c r="I18" s="25">
        <v>6.9999999999999998E-9</v>
      </c>
      <c r="J18" s="25"/>
      <c r="K18" s="25">
        <v>1.18</v>
      </c>
      <c r="L18" s="25" t="s">
        <v>1161</v>
      </c>
      <c r="M18" s="25" t="s">
        <v>1162</v>
      </c>
    </row>
    <row r="19" spans="1:13" x14ac:dyDescent="0.25">
      <c r="A19" s="25" t="s">
        <v>78</v>
      </c>
      <c r="B19" s="25">
        <v>115135325</v>
      </c>
      <c r="C19" s="25">
        <v>115135325</v>
      </c>
      <c r="D19" s="25">
        <v>1</v>
      </c>
      <c r="E19" s="25">
        <v>23793025</v>
      </c>
      <c r="F19" s="25" t="s">
        <v>287</v>
      </c>
      <c r="G19" s="25" t="s">
        <v>584</v>
      </c>
      <c r="H19" s="25" t="s">
        <v>301</v>
      </c>
      <c r="I19" s="25">
        <v>5.0000000000000002E-14</v>
      </c>
      <c r="J19" s="25"/>
      <c r="K19" s="25">
        <v>1.1399999999999999</v>
      </c>
      <c r="L19" s="25" t="s">
        <v>1163</v>
      </c>
      <c r="M19" s="25" t="s">
        <v>1121</v>
      </c>
    </row>
    <row r="20" spans="1:13" x14ac:dyDescent="0.25">
      <c r="A20" s="25" t="s">
        <v>78</v>
      </c>
      <c r="B20" s="25">
        <v>115135325</v>
      </c>
      <c r="C20" s="25">
        <v>115135325</v>
      </c>
      <c r="D20" s="25">
        <v>1</v>
      </c>
      <c r="E20" s="25">
        <v>23793025</v>
      </c>
      <c r="F20" s="25" t="s">
        <v>507</v>
      </c>
      <c r="G20" s="25" t="s">
        <v>584</v>
      </c>
      <c r="H20" s="25" t="s">
        <v>301</v>
      </c>
      <c r="I20" s="25">
        <v>4.9999999999999998E-8</v>
      </c>
      <c r="J20" s="25"/>
      <c r="K20" s="25">
        <v>1.18</v>
      </c>
      <c r="L20" s="25" t="s">
        <v>1164</v>
      </c>
      <c r="M20" s="25" t="s">
        <v>1121</v>
      </c>
    </row>
    <row r="21" spans="1:13" x14ac:dyDescent="0.25">
      <c r="A21" s="25" t="s">
        <v>78</v>
      </c>
      <c r="B21" s="25">
        <v>115135325</v>
      </c>
      <c r="C21" s="25">
        <v>115135325</v>
      </c>
      <c r="D21" s="25">
        <v>1</v>
      </c>
      <c r="E21" s="25">
        <v>27182965</v>
      </c>
      <c r="F21" s="25" t="s">
        <v>287</v>
      </c>
      <c r="G21" s="25" t="s">
        <v>1158</v>
      </c>
      <c r="H21" s="25" t="s">
        <v>301</v>
      </c>
      <c r="I21" s="25">
        <v>2.0000000000000001E-13</v>
      </c>
      <c r="J21" s="25"/>
      <c r="K21" s="25">
        <v>1.0893246000000001</v>
      </c>
      <c r="L21" s="25" t="s">
        <v>1165</v>
      </c>
      <c r="M21" s="25" t="s">
        <v>1121</v>
      </c>
    </row>
    <row r="22" spans="1:13" x14ac:dyDescent="0.25">
      <c r="A22" s="25" t="s">
        <v>78</v>
      </c>
      <c r="B22" s="25">
        <v>115135325</v>
      </c>
      <c r="C22" s="25">
        <v>115135325</v>
      </c>
      <c r="D22" s="25">
        <v>1</v>
      </c>
      <c r="E22" s="25">
        <v>29397368</v>
      </c>
      <c r="F22" s="25" t="s">
        <v>1124</v>
      </c>
      <c r="G22" s="25" t="s">
        <v>1137</v>
      </c>
      <c r="H22" s="25" t="s">
        <v>301</v>
      </c>
      <c r="I22" s="25">
        <v>2.0000000000000001E-10</v>
      </c>
      <c r="J22" s="25"/>
      <c r="K22" s="25">
        <v>1.3599999999999999E-2</v>
      </c>
      <c r="L22" s="25" t="s">
        <v>1166</v>
      </c>
      <c r="M22" s="25" t="s">
        <v>1124</v>
      </c>
    </row>
    <row r="23" spans="1:13" x14ac:dyDescent="0.25">
      <c r="A23" s="25" t="s">
        <v>78</v>
      </c>
      <c r="B23" s="25">
        <v>150538184</v>
      </c>
      <c r="C23" s="25">
        <v>150289855</v>
      </c>
      <c r="D23" s="25">
        <v>0.94559599999999999</v>
      </c>
      <c r="E23" s="25">
        <v>29397368</v>
      </c>
      <c r="F23" s="25" t="s">
        <v>1124</v>
      </c>
      <c r="G23" s="25" t="s">
        <v>1137</v>
      </c>
      <c r="H23" s="25" t="s">
        <v>1167</v>
      </c>
      <c r="I23" s="25">
        <v>3.9999999999999999E-12</v>
      </c>
      <c r="J23" s="25"/>
      <c r="K23" s="25">
        <v>1.0999999999999999E-2</v>
      </c>
      <c r="L23" s="25" t="s">
        <v>1168</v>
      </c>
      <c r="M23" s="25" t="s">
        <v>1124</v>
      </c>
    </row>
    <row r="24" spans="1:13" x14ac:dyDescent="0.25">
      <c r="A24" s="25" t="s">
        <v>78</v>
      </c>
      <c r="B24" s="25">
        <v>150538184</v>
      </c>
      <c r="C24" s="25">
        <v>150289855</v>
      </c>
      <c r="D24" s="25">
        <v>0.94559599999999999</v>
      </c>
      <c r="E24" s="25">
        <v>32887874</v>
      </c>
      <c r="F24" s="25" t="s">
        <v>1169</v>
      </c>
      <c r="G24" s="25" t="s">
        <v>1170</v>
      </c>
      <c r="H24" s="25" t="s">
        <v>1167</v>
      </c>
      <c r="I24" s="25">
        <v>9.9999999999999994E-12</v>
      </c>
      <c r="J24" s="25"/>
      <c r="K24" s="25">
        <v>0.59750000000000003</v>
      </c>
      <c r="L24" s="25" t="s">
        <v>1171</v>
      </c>
      <c r="M24" s="25" t="s">
        <v>1172</v>
      </c>
    </row>
    <row r="25" spans="1:13" x14ac:dyDescent="0.25">
      <c r="A25" s="25" t="s">
        <v>78</v>
      </c>
      <c r="B25" s="25">
        <v>150538184</v>
      </c>
      <c r="C25" s="25">
        <v>150289855</v>
      </c>
      <c r="D25" s="25">
        <v>0.94559599999999999</v>
      </c>
      <c r="E25" s="25">
        <v>32887874</v>
      </c>
      <c r="F25" s="25" t="s">
        <v>1169</v>
      </c>
      <c r="G25" s="25" t="s">
        <v>1170</v>
      </c>
      <c r="H25" s="25" t="s">
        <v>1167</v>
      </c>
      <c r="I25" s="25">
        <v>2E-12</v>
      </c>
      <c r="J25" s="25"/>
      <c r="K25" s="25">
        <v>0.58599999999999997</v>
      </c>
      <c r="L25" s="25" t="s">
        <v>1173</v>
      </c>
      <c r="M25" s="25" t="s">
        <v>1172</v>
      </c>
    </row>
    <row r="26" spans="1:13" x14ac:dyDescent="0.25">
      <c r="A26" s="25" t="s">
        <v>78</v>
      </c>
      <c r="B26" s="25">
        <v>150538184</v>
      </c>
      <c r="C26" s="25">
        <v>150398972</v>
      </c>
      <c r="D26" s="25">
        <v>0.95367500000000005</v>
      </c>
      <c r="E26" s="25">
        <v>32887874</v>
      </c>
      <c r="F26" s="25" t="s">
        <v>1169</v>
      </c>
      <c r="G26" s="25" t="s">
        <v>1174</v>
      </c>
      <c r="H26" s="25" t="s">
        <v>1175</v>
      </c>
      <c r="I26" s="25">
        <v>4.9999999999999997E-12</v>
      </c>
      <c r="J26" s="25"/>
      <c r="K26" s="25">
        <v>0.57199999999999995</v>
      </c>
      <c r="L26" s="25" t="s">
        <v>1176</v>
      </c>
      <c r="M26" s="25" t="s">
        <v>1172</v>
      </c>
    </row>
    <row r="27" spans="1:13" x14ac:dyDescent="0.25">
      <c r="A27" s="25" t="s">
        <v>78</v>
      </c>
      <c r="B27" s="25">
        <v>150538184</v>
      </c>
      <c r="C27" s="25">
        <v>150531586</v>
      </c>
      <c r="D27" s="25">
        <v>0.93351300000000004</v>
      </c>
      <c r="E27" s="25">
        <v>32374345</v>
      </c>
      <c r="F27" s="25" t="s">
        <v>1169</v>
      </c>
      <c r="G27" s="25" t="s">
        <v>601</v>
      </c>
      <c r="H27" s="25" t="s">
        <v>1177</v>
      </c>
      <c r="I27" s="25">
        <v>2.9999999999999999E-16</v>
      </c>
      <c r="J27" s="25"/>
      <c r="K27" s="25">
        <v>1.77</v>
      </c>
      <c r="L27" s="25" t="s">
        <v>1178</v>
      </c>
      <c r="M27" s="25" t="s">
        <v>1179</v>
      </c>
    </row>
    <row r="28" spans="1:13" x14ac:dyDescent="0.25">
      <c r="A28" s="25" t="s">
        <v>78</v>
      </c>
      <c r="B28" s="25">
        <v>150538184</v>
      </c>
      <c r="C28" s="25">
        <v>150538184</v>
      </c>
      <c r="D28" s="25">
        <v>1</v>
      </c>
      <c r="E28" s="25">
        <v>27322543</v>
      </c>
      <c r="F28" s="25" t="s">
        <v>287</v>
      </c>
      <c r="G28" s="25" t="s">
        <v>1180</v>
      </c>
      <c r="H28" s="25" t="s">
        <v>372</v>
      </c>
      <c r="I28" s="25">
        <v>1E-8</v>
      </c>
      <c r="J28" s="25"/>
      <c r="K28" s="25">
        <v>1.05</v>
      </c>
      <c r="L28" s="25" t="s">
        <v>1181</v>
      </c>
      <c r="M28" s="25" t="s">
        <v>1121</v>
      </c>
    </row>
    <row r="29" spans="1:13" x14ac:dyDescent="0.25">
      <c r="A29" s="25" t="s">
        <v>78</v>
      </c>
      <c r="B29" s="25">
        <v>150538184</v>
      </c>
      <c r="C29" s="25">
        <v>150538184</v>
      </c>
      <c r="D29" s="25">
        <v>1</v>
      </c>
      <c r="E29" s="25">
        <v>32632093</v>
      </c>
      <c r="F29" s="25" t="s">
        <v>1182</v>
      </c>
      <c r="G29" s="25" t="s">
        <v>1183</v>
      </c>
      <c r="H29" s="25" t="s">
        <v>372</v>
      </c>
      <c r="I29" s="25">
        <v>8.9999999999999995E-15</v>
      </c>
      <c r="J29" s="25"/>
      <c r="K29" s="25"/>
      <c r="L29" s="25"/>
      <c r="M29" s="25" t="s">
        <v>1184</v>
      </c>
    </row>
    <row r="30" spans="1:13" x14ac:dyDescent="0.25">
      <c r="A30" s="25" t="s">
        <v>78</v>
      </c>
      <c r="B30" s="25">
        <v>150538184</v>
      </c>
      <c r="C30" s="25">
        <v>150538184</v>
      </c>
      <c r="D30" s="25">
        <v>1</v>
      </c>
      <c r="E30" s="25">
        <v>34560273</v>
      </c>
      <c r="F30" s="25" t="s">
        <v>1185</v>
      </c>
      <c r="G30" s="25" t="s">
        <v>1183</v>
      </c>
      <c r="H30" s="25" t="s">
        <v>372</v>
      </c>
      <c r="I30" s="25">
        <v>2.9999999999999998E-14</v>
      </c>
      <c r="J30" s="25"/>
      <c r="K30" s="25"/>
      <c r="L30" s="25"/>
      <c r="M30" s="25" t="s">
        <v>1186</v>
      </c>
    </row>
    <row r="31" spans="1:13" x14ac:dyDescent="0.25">
      <c r="A31" s="25" t="s">
        <v>78</v>
      </c>
      <c r="B31" s="25">
        <v>150538184</v>
      </c>
      <c r="C31" s="25">
        <v>150538184</v>
      </c>
      <c r="D31" s="25">
        <v>1</v>
      </c>
      <c r="E31" s="25">
        <v>34910505</v>
      </c>
      <c r="F31" s="25" t="s">
        <v>1187</v>
      </c>
      <c r="G31" s="25"/>
      <c r="H31" s="25" t="s">
        <v>372</v>
      </c>
      <c r="I31" s="25">
        <v>2.0000000000000001E-10</v>
      </c>
      <c r="J31" s="25"/>
      <c r="K31" s="25">
        <v>6.4</v>
      </c>
      <c r="L31" s="25" t="s">
        <v>1188</v>
      </c>
      <c r="M31" s="25" t="s">
        <v>1189</v>
      </c>
    </row>
    <row r="32" spans="1:13" x14ac:dyDescent="0.25">
      <c r="A32" s="25" t="s">
        <v>78</v>
      </c>
      <c r="B32" s="25">
        <v>150538184</v>
      </c>
      <c r="C32" s="25">
        <v>150538184</v>
      </c>
      <c r="D32" s="25">
        <v>1</v>
      </c>
      <c r="E32" s="25">
        <v>34910505</v>
      </c>
      <c r="F32" s="25" t="s">
        <v>1190</v>
      </c>
      <c r="G32" s="25"/>
      <c r="H32" s="25" t="s">
        <v>372</v>
      </c>
      <c r="I32" s="25">
        <v>2.9999999999999998E-13</v>
      </c>
      <c r="J32" s="25"/>
      <c r="K32" s="25">
        <v>7.32</v>
      </c>
      <c r="L32" s="25" t="s">
        <v>1188</v>
      </c>
      <c r="M32" s="25" t="s">
        <v>1186</v>
      </c>
    </row>
    <row r="33" spans="1:13" x14ac:dyDescent="0.25">
      <c r="A33" s="25" t="s">
        <v>78</v>
      </c>
      <c r="B33" s="25">
        <v>156480948</v>
      </c>
      <c r="C33" s="25">
        <v>156464911</v>
      </c>
      <c r="D33" s="25">
        <v>0.99953999999999998</v>
      </c>
      <c r="E33" s="25">
        <v>27863252</v>
      </c>
      <c r="F33" s="25" t="s">
        <v>1191</v>
      </c>
      <c r="G33" s="25" t="s">
        <v>329</v>
      </c>
      <c r="H33" s="25" t="s">
        <v>608</v>
      </c>
      <c r="I33" s="25">
        <v>3.9999999999999998E-11</v>
      </c>
      <c r="J33" s="25"/>
      <c r="K33" s="25">
        <v>2.540854E-2</v>
      </c>
      <c r="L33" s="25" t="s">
        <v>1192</v>
      </c>
      <c r="M33" s="25" t="s">
        <v>1193</v>
      </c>
    </row>
    <row r="34" spans="1:13" x14ac:dyDescent="0.25">
      <c r="A34" s="25" t="s">
        <v>78</v>
      </c>
      <c r="B34" s="25">
        <v>156480948</v>
      </c>
      <c r="C34" s="25">
        <v>156464911</v>
      </c>
      <c r="D34" s="25">
        <v>0.99953999999999998</v>
      </c>
      <c r="E34" s="25">
        <v>27863252</v>
      </c>
      <c r="F34" s="25" t="s">
        <v>1194</v>
      </c>
      <c r="G34" s="25" t="s">
        <v>329</v>
      </c>
      <c r="H34" s="25" t="s">
        <v>608</v>
      </c>
      <c r="I34" s="25">
        <v>2E-14</v>
      </c>
      <c r="J34" s="25"/>
      <c r="K34" s="25">
        <v>2.95196E-2</v>
      </c>
      <c r="L34" s="25" t="s">
        <v>1195</v>
      </c>
      <c r="M34" s="25" t="s">
        <v>1196</v>
      </c>
    </row>
    <row r="35" spans="1:13" x14ac:dyDescent="0.25">
      <c r="A35" s="25" t="s">
        <v>78</v>
      </c>
      <c r="B35" s="25">
        <v>156480948</v>
      </c>
      <c r="C35" s="25">
        <v>156464911</v>
      </c>
      <c r="D35" s="25">
        <v>0.99953999999999998</v>
      </c>
      <c r="E35" s="25">
        <v>29397368</v>
      </c>
      <c r="F35" s="25" t="s">
        <v>1124</v>
      </c>
      <c r="G35" s="25" t="s">
        <v>329</v>
      </c>
      <c r="H35" s="25" t="s">
        <v>608</v>
      </c>
      <c r="I35" s="25">
        <v>1.9999999999999999E-11</v>
      </c>
      <c r="J35" s="25"/>
      <c r="K35" s="25">
        <v>9.7999999999999997E-3</v>
      </c>
      <c r="L35" s="25" t="s">
        <v>1197</v>
      </c>
      <c r="M35" s="25" t="s">
        <v>1124</v>
      </c>
    </row>
    <row r="36" spans="1:13" x14ac:dyDescent="0.25">
      <c r="A36" s="25" t="s">
        <v>78</v>
      </c>
      <c r="B36" s="25">
        <v>156480948</v>
      </c>
      <c r="C36" s="25">
        <v>156464911</v>
      </c>
      <c r="D36" s="25">
        <v>0.99953999999999998</v>
      </c>
      <c r="E36" s="25">
        <v>32386560</v>
      </c>
      <c r="F36" s="25" t="s">
        <v>1198</v>
      </c>
      <c r="G36" s="25" t="s">
        <v>329</v>
      </c>
      <c r="H36" s="25" t="s">
        <v>608</v>
      </c>
      <c r="I36" s="25">
        <v>3.0000000000000001E-12</v>
      </c>
      <c r="J36" s="25" t="s">
        <v>1199</v>
      </c>
      <c r="K36" s="25">
        <v>5.1999999999999998E-2</v>
      </c>
      <c r="L36" s="25" t="s">
        <v>1200</v>
      </c>
      <c r="M36" s="25" t="s">
        <v>1201</v>
      </c>
    </row>
    <row r="37" spans="1:13" x14ac:dyDescent="0.25">
      <c r="A37" s="25" t="s">
        <v>78</v>
      </c>
      <c r="B37" s="25">
        <v>156480948</v>
      </c>
      <c r="C37" s="25">
        <v>156464911</v>
      </c>
      <c r="D37" s="25">
        <v>0.99953999999999998</v>
      </c>
      <c r="E37" s="25">
        <v>32386560</v>
      </c>
      <c r="F37" s="25" t="s">
        <v>1198</v>
      </c>
      <c r="G37" s="25" t="s">
        <v>329</v>
      </c>
      <c r="H37" s="25" t="s">
        <v>608</v>
      </c>
      <c r="I37" s="25">
        <v>2.9999999999999999E-21</v>
      </c>
      <c r="J37" s="25" t="s">
        <v>1202</v>
      </c>
      <c r="K37" s="25">
        <v>7.3999999999999996E-2</v>
      </c>
      <c r="L37" s="25" t="s">
        <v>1203</v>
      </c>
      <c r="M37" s="25" t="s">
        <v>1201</v>
      </c>
    </row>
    <row r="38" spans="1:13" x14ac:dyDescent="0.25">
      <c r="A38" s="25" t="s">
        <v>78</v>
      </c>
      <c r="B38" s="25">
        <v>156480948</v>
      </c>
      <c r="C38" s="25">
        <v>156464911</v>
      </c>
      <c r="D38" s="25">
        <v>0.99953999999999998</v>
      </c>
      <c r="E38" s="25">
        <v>32386560</v>
      </c>
      <c r="F38" s="25" t="s">
        <v>1198</v>
      </c>
      <c r="G38" s="25" t="s">
        <v>329</v>
      </c>
      <c r="H38" s="25" t="s">
        <v>608</v>
      </c>
      <c r="I38" s="25">
        <v>8.9999999999999993E-30</v>
      </c>
      <c r="J38" s="25"/>
      <c r="K38" s="25">
        <v>6.0999999999999999E-2</v>
      </c>
      <c r="L38" s="25" t="s">
        <v>1204</v>
      </c>
      <c r="M38" s="25" t="s">
        <v>1201</v>
      </c>
    </row>
    <row r="39" spans="1:13" x14ac:dyDescent="0.25">
      <c r="A39" s="25" t="s">
        <v>78</v>
      </c>
      <c r="B39" s="25">
        <v>156480948</v>
      </c>
      <c r="C39" s="25">
        <v>156464911</v>
      </c>
      <c r="D39" s="25">
        <v>0.99953999999999998</v>
      </c>
      <c r="E39" s="25">
        <v>34594039</v>
      </c>
      <c r="F39" s="25" t="s">
        <v>1205</v>
      </c>
      <c r="G39" s="25"/>
      <c r="H39" s="25" t="s">
        <v>608</v>
      </c>
      <c r="I39" s="25">
        <v>5.0000000000000002E-11</v>
      </c>
      <c r="J39" s="25"/>
      <c r="K39" s="25">
        <v>1.3100000000000001E-2</v>
      </c>
      <c r="L39" s="25" t="s">
        <v>1206</v>
      </c>
      <c r="M39" s="25" t="s">
        <v>1207</v>
      </c>
    </row>
    <row r="40" spans="1:13" x14ac:dyDescent="0.25">
      <c r="A40" s="25" t="s">
        <v>78</v>
      </c>
      <c r="B40" s="25">
        <v>156480948</v>
      </c>
      <c r="C40" s="25">
        <v>156464911</v>
      </c>
      <c r="D40" s="25">
        <v>0.99953999999999998</v>
      </c>
      <c r="E40" s="25">
        <v>35078996</v>
      </c>
      <c r="F40" s="25" t="s">
        <v>1208</v>
      </c>
      <c r="G40" s="25"/>
      <c r="H40" s="25" t="s">
        <v>608</v>
      </c>
      <c r="I40" s="25">
        <v>2.0000000000000002E-15</v>
      </c>
      <c r="J40" s="25"/>
      <c r="K40" s="25">
        <v>0.156777</v>
      </c>
      <c r="L40" s="25" t="s">
        <v>1209</v>
      </c>
      <c r="M40" s="25" t="s">
        <v>1210</v>
      </c>
    </row>
    <row r="41" spans="1:13" x14ac:dyDescent="0.25">
      <c r="A41" s="25" t="s">
        <v>78</v>
      </c>
      <c r="B41" s="25">
        <v>156480948</v>
      </c>
      <c r="C41" s="25">
        <v>156476450</v>
      </c>
      <c r="D41" s="25">
        <v>0.99990000000000001</v>
      </c>
      <c r="E41" s="25">
        <v>23793025</v>
      </c>
      <c r="F41" s="25" t="s">
        <v>287</v>
      </c>
      <c r="G41" s="25" t="s">
        <v>1211</v>
      </c>
      <c r="H41" s="25" t="s">
        <v>610</v>
      </c>
      <c r="I41" s="25">
        <v>1E-8</v>
      </c>
      <c r="J41" s="25"/>
      <c r="K41" s="25">
        <v>1.07</v>
      </c>
      <c r="L41" s="25" t="s">
        <v>1212</v>
      </c>
      <c r="M41" s="25" t="s">
        <v>1121</v>
      </c>
    </row>
    <row r="42" spans="1:13" x14ac:dyDescent="0.25">
      <c r="A42" s="25" t="s">
        <v>78</v>
      </c>
      <c r="B42" s="25">
        <v>156480948</v>
      </c>
      <c r="C42" s="25">
        <v>156480948</v>
      </c>
      <c r="D42" s="25">
        <v>1</v>
      </c>
      <c r="E42" s="25">
        <v>27322543</v>
      </c>
      <c r="F42" s="25" t="s">
        <v>287</v>
      </c>
      <c r="G42" s="25" t="s">
        <v>329</v>
      </c>
      <c r="H42" s="25" t="s">
        <v>369</v>
      </c>
      <c r="I42" s="25">
        <v>8.9999999999999997E-22</v>
      </c>
      <c r="J42" s="25"/>
      <c r="K42" s="25">
        <v>1.07</v>
      </c>
      <c r="L42" s="25" t="s">
        <v>1213</v>
      </c>
      <c r="M42" s="25" t="s">
        <v>1121</v>
      </c>
    </row>
    <row r="43" spans="1:13" x14ac:dyDescent="0.25">
      <c r="A43" s="25" t="s">
        <v>78</v>
      </c>
      <c r="B43" s="25">
        <v>156480948</v>
      </c>
      <c r="C43" s="25">
        <v>156481081</v>
      </c>
      <c r="D43" s="25">
        <v>0.99969300000000005</v>
      </c>
      <c r="E43" s="25">
        <v>27182965</v>
      </c>
      <c r="F43" s="25" t="s">
        <v>287</v>
      </c>
      <c r="G43" s="25" t="s">
        <v>329</v>
      </c>
      <c r="H43" s="25" t="s">
        <v>394</v>
      </c>
      <c r="I43" s="25">
        <v>2.0000000000000001E-18</v>
      </c>
      <c r="J43" s="25"/>
      <c r="K43" s="25">
        <v>1.0720000000000001</v>
      </c>
      <c r="L43" s="25" t="s">
        <v>1214</v>
      </c>
      <c r="M43" s="25" t="s">
        <v>1121</v>
      </c>
    </row>
    <row r="44" spans="1:13" x14ac:dyDescent="0.25">
      <c r="A44" s="25" t="s">
        <v>78</v>
      </c>
      <c r="B44" s="25">
        <v>156480948</v>
      </c>
      <c r="C44" s="25">
        <v>156481081</v>
      </c>
      <c r="D44" s="25">
        <v>0.99969300000000005</v>
      </c>
      <c r="E44" s="25">
        <v>30239722</v>
      </c>
      <c r="F44" s="25" t="s">
        <v>1215</v>
      </c>
      <c r="G44" s="25"/>
      <c r="H44" s="25" t="s">
        <v>394</v>
      </c>
      <c r="I44" s="25">
        <v>2E-12</v>
      </c>
      <c r="J44" s="25"/>
      <c r="K44" s="25">
        <v>1.26E-2</v>
      </c>
      <c r="L44" s="25" t="s">
        <v>1216</v>
      </c>
      <c r="M44" s="25" t="s">
        <v>1217</v>
      </c>
    </row>
    <row r="45" spans="1:13" x14ac:dyDescent="0.25">
      <c r="A45" s="25" t="s">
        <v>78</v>
      </c>
      <c r="B45" s="25">
        <v>156480948</v>
      </c>
      <c r="C45" s="25">
        <v>156481081</v>
      </c>
      <c r="D45" s="25">
        <v>0.99969300000000005</v>
      </c>
      <c r="E45" s="25">
        <v>31669095</v>
      </c>
      <c r="F45" s="25" t="s">
        <v>1215</v>
      </c>
      <c r="G45" s="25" t="s">
        <v>1183</v>
      </c>
      <c r="H45" s="25" t="s">
        <v>394</v>
      </c>
      <c r="I45" s="25">
        <v>8.9999999999999999E-10</v>
      </c>
      <c r="J45" s="25"/>
      <c r="K45" s="25"/>
      <c r="L45" s="25"/>
      <c r="M45" s="25" t="s">
        <v>1217</v>
      </c>
    </row>
    <row r="46" spans="1:13" x14ac:dyDescent="0.25">
      <c r="A46" s="25" t="s">
        <v>78</v>
      </c>
      <c r="B46" s="25">
        <v>156480948</v>
      </c>
      <c r="C46" s="25">
        <v>156481081</v>
      </c>
      <c r="D46" s="25">
        <v>0.99969300000000005</v>
      </c>
      <c r="E46" s="25">
        <v>31669095</v>
      </c>
      <c r="F46" s="25" t="s">
        <v>1218</v>
      </c>
      <c r="G46" s="25" t="s">
        <v>1183</v>
      </c>
      <c r="H46" s="25" t="s">
        <v>394</v>
      </c>
      <c r="I46" s="25">
        <v>6.0000000000000006E-20</v>
      </c>
      <c r="J46" s="25"/>
      <c r="K46" s="25"/>
      <c r="L46" s="25"/>
      <c r="M46" s="25" t="s">
        <v>1219</v>
      </c>
    </row>
    <row r="47" spans="1:13" x14ac:dyDescent="0.25">
      <c r="A47" s="25" t="s">
        <v>78</v>
      </c>
      <c r="B47" s="25">
        <v>156480948</v>
      </c>
      <c r="C47" s="25">
        <v>156481081</v>
      </c>
      <c r="D47" s="25">
        <v>0.99969300000000005</v>
      </c>
      <c r="E47" s="25">
        <v>31669095</v>
      </c>
      <c r="F47" s="25" t="s">
        <v>1220</v>
      </c>
      <c r="G47" s="25" t="s">
        <v>1183</v>
      </c>
      <c r="H47" s="25" t="s">
        <v>394</v>
      </c>
      <c r="I47" s="25">
        <v>2.0000000000000001E-9</v>
      </c>
      <c r="J47" s="25"/>
      <c r="K47" s="25"/>
      <c r="L47" s="25"/>
      <c r="M47" s="25" t="s">
        <v>1221</v>
      </c>
    </row>
    <row r="48" spans="1:13" x14ac:dyDescent="0.25">
      <c r="A48" s="25" t="s">
        <v>78</v>
      </c>
      <c r="B48" s="25">
        <v>156480948</v>
      </c>
      <c r="C48" s="25">
        <v>156481081</v>
      </c>
      <c r="D48" s="25">
        <v>0.99969300000000005</v>
      </c>
      <c r="E48" s="25">
        <v>32632093</v>
      </c>
      <c r="F48" s="25" t="s">
        <v>1222</v>
      </c>
      <c r="G48" s="25" t="s">
        <v>1183</v>
      </c>
      <c r="H48" s="25" t="s">
        <v>394</v>
      </c>
      <c r="I48" s="25">
        <v>3.9999999999999996E-21</v>
      </c>
      <c r="J48" s="25"/>
      <c r="K48" s="25"/>
      <c r="L48" s="25"/>
      <c r="M48" s="25" t="s">
        <v>1223</v>
      </c>
    </row>
    <row r="49" spans="1:13" x14ac:dyDescent="0.25">
      <c r="A49" s="25" t="s">
        <v>78</v>
      </c>
      <c r="B49" s="25">
        <v>156480948</v>
      </c>
      <c r="C49" s="25">
        <v>156481081</v>
      </c>
      <c r="D49" s="25">
        <v>0.99969300000000005</v>
      </c>
      <c r="E49" s="25">
        <v>32632093</v>
      </c>
      <c r="F49" s="25" t="s">
        <v>1224</v>
      </c>
      <c r="G49" s="25" t="s">
        <v>1183</v>
      </c>
      <c r="H49" s="25" t="s">
        <v>394</v>
      </c>
      <c r="I49" s="25">
        <v>1.9999999999999999E-20</v>
      </c>
      <c r="J49" s="25"/>
      <c r="K49" s="25"/>
      <c r="L49" s="25"/>
      <c r="M49" s="25" t="s">
        <v>1225</v>
      </c>
    </row>
    <row r="50" spans="1:13" x14ac:dyDescent="0.25">
      <c r="A50" s="25" t="s">
        <v>78</v>
      </c>
      <c r="B50" s="25">
        <v>156480948</v>
      </c>
      <c r="C50" s="25">
        <v>156481081</v>
      </c>
      <c r="D50" s="25">
        <v>0.99969300000000005</v>
      </c>
      <c r="E50" s="25">
        <v>32632093</v>
      </c>
      <c r="F50" s="25" t="s">
        <v>1226</v>
      </c>
      <c r="G50" s="25" t="s">
        <v>1183</v>
      </c>
      <c r="H50" s="25" t="s">
        <v>394</v>
      </c>
      <c r="I50" s="25">
        <v>8.0000000000000003E-10</v>
      </c>
      <c r="J50" s="25"/>
      <c r="K50" s="25"/>
      <c r="L50" s="25"/>
      <c r="M50" s="25" t="s">
        <v>1227</v>
      </c>
    </row>
    <row r="51" spans="1:13" x14ac:dyDescent="0.25">
      <c r="A51" s="25" t="s">
        <v>78</v>
      </c>
      <c r="B51" s="25">
        <v>156480948</v>
      </c>
      <c r="C51" s="25">
        <v>156481081</v>
      </c>
      <c r="D51" s="25">
        <v>0.99969300000000005</v>
      </c>
      <c r="E51" s="25">
        <v>32632093</v>
      </c>
      <c r="F51" s="25" t="s">
        <v>1228</v>
      </c>
      <c r="G51" s="25" t="s">
        <v>1183</v>
      </c>
      <c r="H51" s="25" t="s">
        <v>394</v>
      </c>
      <c r="I51" s="25">
        <v>1E-8</v>
      </c>
      <c r="J51" s="25"/>
      <c r="K51" s="25"/>
      <c r="L51" s="25"/>
      <c r="M51" s="25" t="s">
        <v>1229</v>
      </c>
    </row>
    <row r="52" spans="1:13" x14ac:dyDescent="0.25">
      <c r="A52" s="25" t="s">
        <v>78</v>
      </c>
      <c r="B52" s="25">
        <v>156480948</v>
      </c>
      <c r="C52" s="25">
        <v>156481081</v>
      </c>
      <c r="D52" s="25">
        <v>0.99969300000000005</v>
      </c>
      <c r="E52" s="25">
        <v>34469753</v>
      </c>
      <c r="F52" s="25" t="s">
        <v>1191</v>
      </c>
      <c r="G52" s="25"/>
      <c r="H52" s="25" t="s">
        <v>394</v>
      </c>
      <c r="I52" s="25">
        <v>2E-8</v>
      </c>
      <c r="J52" s="25"/>
      <c r="K52" s="25"/>
      <c r="L52" s="25"/>
      <c r="M52" s="25" t="s">
        <v>1193</v>
      </c>
    </row>
    <row r="53" spans="1:13" x14ac:dyDescent="0.25">
      <c r="A53" s="25" t="s">
        <v>78</v>
      </c>
      <c r="B53" s="25">
        <v>156480948</v>
      </c>
      <c r="C53" s="25">
        <v>156481081</v>
      </c>
      <c r="D53" s="25">
        <v>0.99969300000000005</v>
      </c>
      <c r="E53" s="25">
        <v>35023831</v>
      </c>
      <c r="F53" s="25" t="s">
        <v>1230</v>
      </c>
      <c r="G53" s="25" t="s">
        <v>1183</v>
      </c>
      <c r="H53" s="25" t="s">
        <v>394</v>
      </c>
      <c r="I53" s="25">
        <v>4.0000000000000001E-10</v>
      </c>
      <c r="J53" s="25"/>
      <c r="K53" s="25">
        <v>1.3899999999999999E-2</v>
      </c>
      <c r="L53" s="25" t="s">
        <v>1231</v>
      </c>
      <c r="M53" s="25" t="s">
        <v>1232</v>
      </c>
    </row>
    <row r="54" spans="1:13" x14ac:dyDescent="0.25">
      <c r="A54" s="25" t="s">
        <v>78</v>
      </c>
      <c r="B54" s="25">
        <v>156480948</v>
      </c>
      <c r="C54" s="25">
        <v>156483078</v>
      </c>
      <c r="D54" s="25">
        <v>0.99997999999999998</v>
      </c>
      <c r="E54" s="25">
        <v>35078996</v>
      </c>
      <c r="F54" s="25" t="s">
        <v>1233</v>
      </c>
      <c r="G54" s="25"/>
      <c r="H54" s="25" t="s">
        <v>1234</v>
      </c>
      <c r="I54" s="25">
        <v>1E-14</v>
      </c>
      <c r="J54" s="25"/>
      <c r="K54" s="25">
        <v>0.15227599999999999</v>
      </c>
      <c r="L54" s="25" t="s">
        <v>1235</v>
      </c>
      <c r="M54" s="25" t="s">
        <v>1210</v>
      </c>
    </row>
    <row r="55" spans="1:13" x14ac:dyDescent="0.25">
      <c r="A55" s="25" t="s">
        <v>78</v>
      </c>
      <c r="B55" s="25">
        <v>156480948</v>
      </c>
      <c r="C55" s="25">
        <v>156486509</v>
      </c>
      <c r="D55" s="25">
        <v>0.99937699999999996</v>
      </c>
      <c r="E55" s="25">
        <v>22683712</v>
      </c>
      <c r="F55" s="25" t="s">
        <v>287</v>
      </c>
      <c r="G55" s="25" t="s">
        <v>329</v>
      </c>
      <c r="H55" s="25" t="s">
        <v>1097</v>
      </c>
      <c r="I55" s="25">
        <v>7.0000000000000004E-11</v>
      </c>
      <c r="J55" s="25"/>
      <c r="K55" s="25">
        <v>1.2</v>
      </c>
      <c r="L55" s="25" t="s">
        <v>1236</v>
      </c>
      <c r="M55" s="25" t="s">
        <v>1121</v>
      </c>
    </row>
    <row r="56" spans="1:13" x14ac:dyDescent="0.25">
      <c r="A56" s="25" t="s">
        <v>78</v>
      </c>
      <c r="B56" s="25">
        <v>156480948</v>
      </c>
      <c r="C56" s="25">
        <v>156489048</v>
      </c>
      <c r="D56" s="25">
        <v>0.99748099999999995</v>
      </c>
      <c r="E56" s="25">
        <v>33821002</v>
      </c>
      <c r="F56" s="25" t="s">
        <v>1237</v>
      </c>
      <c r="G56" s="25"/>
      <c r="H56" s="25" t="s">
        <v>1238</v>
      </c>
      <c r="I56" s="25">
        <v>5.0000000000000001E-9</v>
      </c>
      <c r="J56" s="25"/>
      <c r="K56" s="25"/>
      <c r="L56" s="25"/>
      <c r="M56" s="25" t="s">
        <v>1239</v>
      </c>
    </row>
    <row r="57" spans="1:13" x14ac:dyDescent="0.25">
      <c r="A57" s="25" t="s">
        <v>78</v>
      </c>
      <c r="B57" s="25">
        <v>156480948</v>
      </c>
      <c r="C57" s="25">
        <v>156491915</v>
      </c>
      <c r="D57" s="25">
        <v>0.99717800000000001</v>
      </c>
      <c r="E57" s="25">
        <v>34594039</v>
      </c>
      <c r="F57" s="25" t="s">
        <v>1131</v>
      </c>
      <c r="G57" s="25"/>
      <c r="H57" s="25" t="s">
        <v>1240</v>
      </c>
      <c r="I57" s="25">
        <v>4.0000000000000002E-9</v>
      </c>
      <c r="J57" s="25"/>
      <c r="K57" s="25">
        <v>0.1159</v>
      </c>
      <c r="L57" s="25" t="s">
        <v>1241</v>
      </c>
      <c r="M57" s="25" t="s">
        <v>1133</v>
      </c>
    </row>
    <row r="58" spans="1:13" x14ac:dyDescent="0.25">
      <c r="A58" s="25" t="s">
        <v>78</v>
      </c>
      <c r="B58" s="25">
        <v>156480948</v>
      </c>
      <c r="C58" s="25">
        <v>156494637</v>
      </c>
      <c r="D58" s="25">
        <v>0.99747200000000003</v>
      </c>
      <c r="E58" s="25">
        <v>31015401</v>
      </c>
      <c r="F58" s="25" t="s">
        <v>1131</v>
      </c>
      <c r="G58" s="25" t="s">
        <v>329</v>
      </c>
      <c r="H58" s="25" t="s">
        <v>1109</v>
      </c>
      <c r="I58" s="25">
        <v>2.0000000000000001E-9</v>
      </c>
      <c r="J58" s="25"/>
      <c r="K58" s="25">
        <v>0.122427754</v>
      </c>
      <c r="L58" s="25" t="s">
        <v>1242</v>
      </c>
      <c r="M58" s="25" t="s">
        <v>1133</v>
      </c>
    </row>
    <row r="59" spans="1:13" x14ac:dyDescent="0.25">
      <c r="A59" s="25" t="s">
        <v>78</v>
      </c>
      <c r="B59" s="25">
        <v>156480948</v>
      </c>
      <c r="C59" s="25">
        <v>156494637</v>
      </c>
      <c r="D59" s="25">
        <v>0.99747200000000003</v>
      </c>
      <c r="E59" s="25">
        <v>32888493</v>
      </c>
      <c r="F59" s="25" t="s">
        <v>1191</v>
      </c>
      <c r="G59" s="25" t="s">
        <v>1183</v>
      </c>
      <c r="H59" s="25" t="s">
        <v>1109</v>
      </c>
      <c r="I59" s="25">
        <v>4.9999999999999996E-41</v>
      </c>
      <c r="J59" s="25"/>
      <c r="K59" s="25">
        <v>2.6335000000000001E-2</v>
      </c>
      <c r="L59" s="25" t="s">
        <v>1243</v>
      </c>
      <c r="M59" s="25" t="s">
        <v>1193</v>
      </c>
    </row>
    <row r="60" spans="1:13" x14ac:dyDescent="0.25">
      <c r="A60" s="25" t="s">
        <v>78</v>
      </c>
      <c r="B60" s="25">
        <v>156480948</v>
      </c>
      <c r="C60" s="25">
        <v>156494637</v>
      </c>
      <c r="D60" s="25">
        <v>0.99747200000000003</v>
      </c>
      <c r="E60" s="25">
        <v>32916098</v>
      </c>
      <c r="F60" s="25" t="s">
        <v>1244</v>
      </c>
      <c r="G60" s="25" t="s">
        <v>329</v>
      </c>
      <c r="H60" s="25" t="s">
        <v>1109</v>
      </c>
      <c r="I60" s="25">
        <v>1E-10</v>
      </c>
      <c r="J60" s="25" t="s">
        <v>1245</v>
      </c>
      <c r="K60" s="25">
        <v>3.7419599999999997E-2</v>
      </c>
      <c r="L60" s="25" t="s">
        <v>1246</v>
      </c>
      <c r="M60" s="25" t="s">
        <v>1247</v>
      </c>
    </row>
    <row r="61" spans="1:13" x14ac:dyDescent="0.25">
      <c r="A61" s="25" t="s">
        <v>78</v>
      </c>
      <c r="B61" s="25">
        <v>156480948</v>
      </c>
      <c r="C61" s="25">
        <v>156494637</v>
      </c>
      <c r="D61" s="25">
        <v>0.99747200000000003</v>
      </c>
      <c r="E61" s="25">
        <v>32916098</v>
      </c>
      <c r="F61" s="25" t="s">
        <v>1244</v>
      </c>
      <c r="G61" s="25" t="s">
        <v>329</v>
      </c>
      <c r="H61" s="25" t="s">
        <v>1109</v>
      </c>
      <c r="I61" s="25">
        <v>9.9999999999999998E-13</v>
      </c>
      <c r="J61" s="25" t="s">
        <v>1248</v>
      </c>
      <c r="K61" s="25">
        <v>4.1502400000000002E-2</v>
      </c>
      <c r="L61" s="25" t="s">
        <v>1249</v>
      </c>
      <c r="M61" s="25" t="s">
        <v>1247</v>
      </c>
    </row>
    <row r="62" spans="1:13" x14ac:dyDescent="0.25">
      <c r="A62" s="25" t="s">
        <v>78</v>
      </c>
      <c r="B62" s="25">
        <v>156480948</v>
      </c>
      <c r="C62" s="25">
        <v>156494637</v>
      </c>
      <c r="D62" s="25">
        <v>0.99747200000000003</v>
      </c>
      <c r="E62" s="25">
        <v>32916098</v>
      </c>
      <c r="F62" s="25" t="s">
        <v>1244</v>
      </c>
      <c r="G62" s="25" t="s">
        <v>329</v>
      </c>
      <c r="H62" s="25" t="s">
        <v>1109</v>
      </c>
      <c r="I62" s="25">
        <v>2.0000000000000001E-9</v>
      </c>
      <c r="J62" s="25" t="s">
        <v>1250</v>
      </c>
      <c r="K62" s="25">
        <v>3.58155E-2</v>
      </c>
      <c r="L62" s="25" t="s">
        <v>1251</v>
      </c>
      <c r="M62" s="25" t="s">
        <v>1247</v>
      </c>
    </row>
    <row r="63" spans="1:13" x14ac:dyDescent="0.25">
      <c r="A63" s="25" t="s">
        <v>78</v>
      </c>
      <c r="B63" s="25">
        <v>156480948</v>
      </c>
      <c r="C63" s="25">
        <v>156494637</v>
      </c>
      <c r="D63" s="25">
        <v>0.99747200000000003</v>
      </c>
      <c r="E63" s="25">
        <v>32916098</v>
      </c>
      <c r="F63" s="25" t="s">
        <v>1244</v>
      </c>
      <c r="G63" s="25" t="s">
        <v>329</v>
      </c>
      <c r="H63" s="25" t="s">
        <v>1109</v>
      </c>
      <c r="I63" s="25">
        <v>2E-16</v>
      </c>
      <c r="J63" s="25" t="s">
        <v>1252</v>
      </c>
      <c r="K63" s="25">
        <v>4.6266099999999998E-2</v>
      </c>
      <c r="L63" s="25" t="s">
        <v>1253</v>
      </c>
      <c r="M63" s="25" t="s">
        <v>1247</v>
      </c>
    </row>
    <row r="64" spans="1:13" x14ac:dyDescent="0.25">
      <c r="A64" s="25" t="s">
        <v>78</v>
      </c>
      <c r="B64" s="25">
        <v>156480948</v>
      </c>
      <c r="C64" s="25">
        <v>156494637</v>
      </c>
      <c r="D64" s="25">
        <v>0.99747200000000003</v>
      </c>
      <c r="E64" s="25">
        <v>32916098</v>
      </c>
      <c r="F64" s="25" t="s">
        <v>1244</v>
      </c>
      <c r="G64" s="25" t="s">
        <v>329</v>
      </c>
      <c r="H64" s="25" t="s">
        <v>1109</v>
      </c>
      <c r="I64" s="25">
        <v>5.9999999999999999E-16</v>
      </c>
      <c r="J64" s="25" t="s">
        <v>1254</v>
      </c>
      <c r="K64" s="25">
        <v>4.4703199999999998E-2</v>
      </c>
      <c r="L64" s="25" t="s">
        <v>1255</v>
      </c>
      <c r="M64" s="25" t="s">
        <v>1247</v>
      </c>
    </row>
    <row r="65" spans="1:13" x14ac:dyDescent="0.25">
      <c r="A65" s="25" t="s">
        <v>78</v>
      </c>
      <c r="B65" s="25">
        <v>156480948</v>
      </c>
      <c r="C65" s="25">
        <v>156494637</v>
      </c>
      <c r="D65" s="25">
        <v>0.99747200000000003</v>
      </c>
      <c r="E65" s="25">
        <v>32916098</v>
      </c>
      <c r="F65" s="25" t="s">
        <v>1244</v>
      </c>
      <c r="G65" s="25" t="s">
        <v>329</v>
      </c>
      <c r="H65" s="25" t="s">
        <v>1109</v>
      </c>
      <c r="I65" s="25">
        <v>7.0000000000000003E-17</v>
      </c>
      <c r="J65" s="25" t="s">
        <v>1256</v>
      </c>
      <c r="K65" s="25">
        <v>4.7267700000000003E-2</v>
      </c>
      <c r="L65" s="25" t="s">
        <v>1257</v>
      </c>
      <c r="M65" s="25" t="s">
        <v>1247</v>
      </c>
    </row>
    <row r="66" spans="1:13" x14ac:dyDescent="0.25">
      <c r="A66" s="25" t="s">
        <v>78</v>
      </c>
      <c r="B66" s="25">
        <v>156480948</v>
      </c>
      <c r="C66" s="25">
        <v>156494637</v>
      </c>
      <c r="D66" s="25">
        <v>0.99747200000000003</v>
      </c>
      <c r="E66" s="25">
        <v>32916098</v>
      </c>
      <c r="F66" s="25" t="s">
        <v>1244</v>
      </c>
      <c r="G66" s="25" t="s">
        <v>329</v>
      </c>
      <c r="H66" s="25" t="s">
        <v>1109</v>
      </c>
      <c r="I66" s="25">
        <v>8.9999999999999995E-14</v>
      </c>
      <c r="J66" s="25" t="s">
        <v>1258</v>
      </c>
      <c r="K66" s="25">
        <v>4.30636E-2</v>
      </c>
      <c r="L66" s="25" t="s">
        <v>1259</v>
      </c>
      <c r="M66" s="25" t="s">
        <v>1247</v>
      </c>
    </row>
    <row r="67" spans="1:13" x14ac:dyDescent="0.25">
      <c r="A67" s="25" t="s">
        <v>78</v>
      </c>
      <c r="B67" s="25">
        <v>156480948</v>
      </c>
      <c r="C67" s="25">
        <v>156498451</v>
      </c>
      <c r="D67" s="25">
        <v>0.99045399999999995</v>
      </c>
      <c r="E67" s="25">
        <v>30595370</v>
      </c>
      <c r="F67" s="25" t="s">
        <v>1260</v>
      </c>
      <c r="G67" s="25"/>
      <c r="H67" s="25" t="s">
        <v>1261</v>
      </c>
      <c r="I67" s="25">
        <v>5.0000000000000002E-14</v>
      </c>
      <c r="J67" s="25"/>
      <c r="K67" s="25"/>
      <c r="L67" s="25"/>
      <c r="M67" s="25" t="s">
        <v>1262</v>
      </c>
    </row>
    <row r="68" spans="1:13" x14ac:dyDescent="0.25">
      <c r="A68" s="25" t="s">
        <v>78</v>
      </c>
      <c r="B68" s="25">
        <v>156480948</v>
      </c>
      <c r="C68" s="25">
        <v>156498451</v>
      </c>
      <c r="D68" s="25">
        <v>0.99045399999999995</v>
      </c>
      <c r="E68" s="25">
        <v>32888494</v>
      </c>
      <c r="F68" s="25" t="s">
        <v>1194</v>
      </c>
      <c r="G68" s="25" t="s">
        <v>329</v>
      </c>
      <c r="H68" s="25" t="s">
        <v>1261</v>
      </c>
      <c r="I68" s="25">
        <v>1.9999999999999999E-39</v>
      </c>
      <c r="J68" s="25"/>
      <c r="K68" s="25">
        <v>3.1142843999999999E-2</v>
      </c>
      <c r="L68" s="25" t="s">
        <v>1263</v>
      </c>
      <c r="M68" s="25" t="s">
        <v>1196</v>
      </c>
    </row>
    <row r="69" spans="1:13" x14ac:dyDescent="0.25">
      <c r="A69" s="25" t="s">
        <v>78</v>
      </c>
      <c r="B69" s="25">
        <v>156480948</v>
      </c>
      <c r="C69" s="25">
        <v>156503322</v>
      </c>
      <c r="D69" s="25">
        <v>0.99566600000000005</v>
      </c>
      <c r="E69" s="25">
        <v>32888494</v>
      </c>
      <c r="F69" s="25" t="s">
        <v>1191</v>
      </c>
      <c r="G69" s="25" t="s">
        <v>329</v>
      </c>
      <c r="H69" s="25" t="s">
        <v>615</v>
      </c>
      <c r="I69" s="25">
        <v>1E-25</v>
      </c>
      <c r="J69" s="25"/>
      <c r="K69" s="25">
        <v>2.4818817E-2</v>
      </c>
      <c r="L69" s="25" t="s">
        <v>1264</v>
      </c>
      <c r="M69" s="25" t="s">
        <v>1193</v>
      </c>
    </row>
    <row r="70" spans="1:13" x14ac:dyDescent="0.25">
      <c r="A70" s="25" t="s">
        <v>78</v>
      </c>
      <c r="B70" s="25">
        <v>156480948</v>
      </c>
      <c r="C70" s="25">
        <v>156503322</v>
      </c>
      <c r="D70" s="25">
        <v>0.99566600000000005</v>
      </c>
      <c r="E70" s="25">
        <v>34021172</v>
      </c>
      <c r="F70" s="25" t="s">
        <v>1265</v>
      </c>
      <c r="G70" s="25" t="s">
        <v>329</v>
      </c>
      <c r="H70" s="25" t="s">
        <v>615</v>
      </c>
      <c r="I70" s="25">
        <v>3E-10</v>
      </c>
      <c r="J70" s="25"/>
      <c r="K70" s="25">
        <v>1.8871599999999999E-2</v>
      </c>
      <c r="L70" s="25" t="s">
        <v>1266</v>
      </c>
      <c r="M70" s="25" t="s">
        <v>1219</v>
      </c>
    </row>
    <row r="71" spans="1:13" x14ac:dyDescent="0.25">
      <c r="A71" s="25" t="s">
        <v>78</v>
      </c>
      <c r="B71" s="25">
        <v>156480948</v>
      </c>
      <c r="C71" s="25">
        <v>156503322</v>
      </c>
      <c r="D71" s="25">
        <v>0.99566600000000005</v>
      </c>
      <c r="E71" s="25">
        <v>34021172</v>
      </c>
      <c r="F71" s="25" t="s">
        <v>1218</v>
      </c>
      <c r="G71" s="25" t="s">
        <v>329</v>
      </c>
      <c r="H71" s="25" t="s">
        <v>615</v>
      </c>
      <c r="I71" s="25">
        <v>7.9999999999999998E-12</v>
      </c>
      <c r="J71" s="25"/>
      <c r="K71" s="25">
        <v>2.04107E-2</v>
      </c>
      <c r="L71" s="25" t="s">
        <v>1267</v>
      </c>
      <c r="M71" s="25" t="s">
        <v>1219</v>
      </c>
    </row>
    <row r="72" spans="1:13" x14ac:dyDescent="0.25">
      <c r="A72" s="25" t="s">
        <v>78</v>
      </c>
      <c r="B72" s="25">
        <v>156480948</v>
      </c>
      <c r="C72" s="25">
        <v>156503322</v>
      </c>
      <c r="D72" s="25">
        <v>0.99566600000000005</v>
      </c>
      <c r="E72" s="25">
        <v>34021172</v>
      </c>
      <c r="F72" s="25" t="s">
        <v>1268</v>
      </c>
      <c r="G72" s="25" t="s">
        <v>329</v>
      </c>
      <c r="H72" s="25" t="s">
        <v>615</v>
      </c>
      <c r="I72" s="25">
        <v>4.0000000000000002E-9</v>
      </c>
      <c r="J72" s="25"/>
      <c r="K72" s="25">
        <v>1.74447E-2</v>
      </c>
      <c r="L72" s="25" t="s">
        <v>1269</v>
      </c>
      <c r="M72" s="25" t="s">
        <v>1221</v>
      </c>
    </row>
    <row r="73" spans="1:13" x14ac:dyDescent="0.25">
      <c r="A73" s="25" t="s">
        <v>78</v>
      </c>
      <c r="B73" s="25">
        <v>156480948</v>
      </c>
      <c r="C73" s="25">
        <v>156503322</v>
      </c>
      <c r="D73" s="25">
        <v>0.99566600000000005</v>
      </c>
      <c r="E73" s="25">
        <v>34021172</v>
      </c>
      <c r="F73" s="25" t="s">
        <v>1220</v>
      </c>
      <c r="G73" s="25" t="s">
        <v>329</v>
      </c>
      <c r="H73" s="25" t="s">
        <v>615</v>
      </c>
      <c r="I73" s="25">
        <v>2E-8</v>
      </c>
      <c r="J73" s="25"/>
      <c r="K73" s="25">
        <v>1.67076E-2</v>
      </c>
      <c r="L73" s="25" t="s">
        <v>1270</v>
      </c>
      <c r="M73" s="25" t="s">
        <v>1221</v>
      </c>
    </row>
    <row r="74" spans="1:13" x14ac:dyDescent="0.25">
      <c r="A74" s="25" t="s">
        <v>262</v>
      </c>
      <c r="B74" s="25">
        <v>202901033</v>
      </c>
      <c r="C74" s="25">
        <v>202784778</v>
      </c>
      <c r="D74" s="25">
        <v>0.93038799999999999</v>
      </c>
      <c r="E74" s="25">
        <v>31430377</v>
      </c>
      <c r="F74" s="25" t="s">
        <v>1585</v>
      </c>
      <c r="G74" s="25" t="s">
        <v>670</v>
      </c>
      <c r="H74" s="25" t="s">
        <v>672</v>
      </c>
      <c r="I74" s="25">
        <v>2E-8</v>
      </c>
      <c r="J74" s="25"/>
      <c r="K74" s="25">
        <v>1.1111112000000001</v>
      </c>
      <c r="L74" s="25" t="s">
        <v>1586</v>
      </c>
      <c r="M74" s="25" t="s">
        <v>1587</v>
      </c>
    </row>
    <row r="75" spans="1:13" x14ac:dyDescent="0.25">
      <c r="A75" s="25" t="s">
        <v>262</v>
      </c>
      <c r="B75" s="25">
        <v>202901033</v>
      </c>
      <c r="C75" s="25">
        <v>202800206</v>
      </c>
      <c r="D75" s="25">
        <v>0.97022399999999998</v>
      </c>
      <c r="E75" s="25">
        <v>32358547</v>
      </c>
      <c r="F75" s="25" t="s">
        <v>1588</v>
      </c>
      <c r="G75" s="25" t="s">
        <v>1589</v>
      </c>
      <c r="H75" s="25" t="s">
        <v>683</v>
      </c>
      <c r="I75" s="25">
        <v>6E-9</v>
      </c>
      <c r="J75" s="25"/>
      <c r="K75" s="25">
        <v>0.36091200000000001</v>
      </c>
      <c r="L75" s="25" t="s">
        <v>1590</v>
      </c>
      <c r="M75" s="25" t="s">
        <v>1591</v>
      </c>
    </row>
    <row r="76" spans="1:13" x14ac:dyDescent="0.25">
      <c r="A76" s="25" t="s">
        <v>262</v>
      </c>
      <c r="B76" s="25">
        <v>202901033</v>
      </c>
      <c r="C76" s="25">
        <v>202800206</v>
      </c>
      <c r="D76" s="25">
        <v>0.97022399999999998</v>
      </c>
      <c r="E76" s="25">
        <v>34358307</v>
      </c>
      <c r="F76" s="25" t="s">
        <v>1592</v>
      </c>
      <c r="G76" s="25"/>
      <c r="H76" s="25" t="s">
        <v>683</v>
      </c>
      <c r="I76" s="25">
        <v>3.9999999999999999E-12</v>
      </c>
      <c r="J76" s="25"/>
      <c r="K76" s="25"/>
      <c r="L76" s="25"/>
      <c r="M76" s="25" t="s">
        <v>1593</v>
      </c>
    </row>
    <row r="77" spans="1:13" x14ac:dyDescent="0.25">
      <c r="A77" s="25" t="s">
        <v>262</v>
      </c>
      <c r="B77" s="25">
        <v>202901033</v>
      </c>
      <c r="C77" s="25">
        <v>202808350</v>
      </c>
      <c r="D77" s="25">
        <v>0.998695</v>
      </c>
      <c r="E77" s="25">
        <v>31666681</v>
      </c>
      <c r="F77" s="25" t="s">
        <v>1594</v>
      </c>
      <c r="G77" s="25" t="s">
        <v>1183</v>
      </c>
      <c r="H77" s="25" t="s">
        <v>1595</v>
      </c>
      <c r="I77" s="25">
        <v>1.9999999999999999E-11</v>
      </c>
      <c r="J77" s="25" t="s">
        <v>1596</v>
      </c>
      <c r="K77" s="25"/>
      <c r="L77" s="25"/>
      <c r="M77" s="25" t="s">
        <v>1395</v>
      </c>
    </row>
    <row r="78" spans="1:13" x14ac:dyDescent="0.25">
      <c r="A78" s="25" t="s">
        <v>262</v>
      </c>
      <c r="B78" s="25">
        <v>202901033</v>
      </c>
      <c r="C78" s="25">
        <v>202808350</v>
      </c>
      <c r="D78" s="25">
        <v>0.998695</v>
      </c>
      <c r="E78" s="25">
        <v>31666681</v>
      </c>
      <c r="F78" s="25" t="s">
        <v>1594</v>
      </c>
      <c r="G78" s="25" t="s">
        <v>1183</v>
      </c>
      <c r="H78" s="25" t="s">
        <v>1595</v>
      </c>
      <c r="I78" s="25">
        <v>4.9999999999999998E-8</v>
      </c>
      <c r="J78" s="25" t="s">
        <v>1597</v>
      </c>
      <c r="K78" s="25"/>
      <c r="L78" s="25"/>
      <c r="M78" s="25" t="s">
        <v>1395</v>
      </c>
    </row>
    <row r="79" spans="1:13" x14ac:dyDescent="0.25">
      <c r="A79" s="25" t="s">
        <v>262</v>
      </c>
      <c r="B79" s="25">
        <v>202901033</v>
      </c>
      <c r="C79" s="25">
        <v>202811382</v>
      </c>
      <c r="D79" s="25">
        <v>0.97106800000000004</v>
      </c>
      <c r="E79" s="25">
        <v>25961943</v>
      </c>
      <c r="F79" s="25" t="s">
        <v>1598</v>
      </c>
      <c r="G79" s="25" t="s">
        <v>678</v>
      </c>
      <c r="H79" s="25" t="s">
        <v>692</v>
      </c>
      <c r="I79" s="25">
        <v>5.0000000000000001E-9</v>
      </c>
      <c r="J79" s="25"/>
      <c r="K79" s="25">
        <v>5.3999999999999999E-2</v>
      </c>
      <c r="L79" s="25" t="s">
        <v>1599</v>
      </c>
      <c r="M79" s="25" t="s">
        <v>1600</v>
      </c>
    </row>
    <row r="80" spans="1:13" x14ac:dyDescent="0.25">
      <c r="A80" s="25" t="s">
        <v>262</v>
      </c>
      <c r="B80" s="25">
        <v>202901033</v>
      </c>
      <c r="C80" s="25">
        <v>202864261</v>
      </c>
      <c r="D80" s="25">
        <v>0.99968299999999999</v>
      </c>
      <c r="E80" s="25">
        <v>31666681</v>
      </c>
      <c r="F80" s="25" t="s">
        <v>1393</v>
      </c>
      <c r="G80" s="25" t="s">
        <v>1183</v>
      </c>
      <c r="H80" s="25" t="s">
        <v>1601</v>
      </c>
      <c r="I80" s="25">
        <v>4.0000000000000001E-8</v>
      </c>
      <c r="J80" s="25" t="s">
        <v>1596</v>
      </c>
      <c r="K80" s="25"/>
      <c r="L80" s="25"/>
      <c r="M80" s="25" t="s">
        <v>1395</v>
      </c>
    </row>
    <row r="81" spans="1:13" x14ac:dyDescent="0.25">
      <c r="A81" s="25" t="s">
        <v>262</v>
      </c>
      <c r="B81" s="25">
        <v>202901033</v>
      </c>
      <c r="C81" s="25">
        <v>202864261</v>
      </c>
      <c r="D81" s="25">
        <v>0.99968299999999999</v>
      </c>
      <c r="E81" s="25">
        <v>31666681</v>
      </c>
      <c r="F81" s="25" t="s">
        <v>1393</v>
      </c>
      <c r="G81" s="25" t="s">
        <v>1183</v>
      </c>
      <c r="H81" s="25" t="s">
        <v>1601</v>
      </c>
      <c r="I81" s="25">
        <v>6.9999999999999996E-10</v>
      </c>
      <c r="J81" s="25" t="s">
        <v>1602</v>
      </c>
      <c r="K81" s="25"/>
      <c r="L81" s="25"/>
      <c r="M81" s="25" t="s">
        <v>1395</v>
      </c>
    </row>
    <row r="82" spans="1:13" x14ac:dyDescent="0.25">
      <c r="A82" s="25" t="s">
        <v>262</v>
      </c>
      <c r="B82" s="25">
        <v>202901033</v>
      </c>
      <c r="C82" s="25">
        <v>202864261</v>
      </c>
      <c r="D82" s="25">
        <v>0.99968299999999999</v>
      </c>
      <c r="E82" s="25">
        <v>31666681</v>
      </c>
      <c r="F82" s="25" t="s">
        <v>1603</v>
      </c>
      <c r="G82" s="25" t="s">
        <v>1183</v>
      </c>
      <c r="H82" s="25" t="s">
        <v>1601</v>
      </c>
      <c r="I82" s="25">
        <v>1E-8</v>
      </c>
      <c r="J82" s="25" t="s">
        <v>1602</v>
      </c>
      <c r="K82" s="25"/>
      <c r="L82" s="25"/>
      <c r="M82" s="25" t="s">
        <v>1395</v>
      </c>
    </row>
    <row r="83" spans="1:13" x14ac:dyDescent="0.25">
      <c r="A83" s="25" t="s">
        <v>262</v>
      </c>
      <c r="B83" s="25">
        <v>202901033</v>
      </c>
      <c r="C83" s="25">
        <v>202864261</v>
      </c>
      <c r="D83" s="25">
        <v>0.99968299999999999</v>
      </c>
      <c r="E83" s="25">
        <v>31666681</v>
      </c>
      <c r="F83" s="25" t="s">
        <v>1603</v>
      </c>
      <c r="G83" s="25" t="s">
        <v>1183</v>
      </c>
      <c r="H83" s="25" t="s">
        <v>1601</v>
      </c>
      <c r="I83" s="25">
        <v>1E-8</v>
      </c>
      <c r="J83" s="25" t="s">
        <v>1604</v>
      </c>
      <c r="K83" s="25"/>
      <c r="L83" s="25"/>
      <c r="M83" s="25" t="s">
        <v>1395</v>
      </c>
    </row>
    <row r="84" spans="1:13" x14ac:dyDescent="0.25">
      <c r="A84" s="25" t="s">
        <v>262</v>
      </c>
      <c r="B84" s="25">
        <v>202901033</v>
      </c>
      <c r="C84" s="25">
        <v>202864261</v>
      </c>
      <c r="D84" s="25">
        <v>0.99968299999999999</v>
      </c>
      <c r="E84" s="25">
        <v>31666681</v>
      </c>
      <c r="F84" s="25" t="s">
        <v>1603</v>
      </c>
      <c r="G84" s="25" t="s">
        <v>1183</v>
      </c>
      <c r="H84" s="25" t="s">
        <v>1601</v>
      </c>
      <c r="I84" s="25">
        <v>2E-12</v>
      </c>
      <c r="J84" s="25" t="s">
        <v>1596</v>
      </c>
      <c r="K84" s="25"/>
      <c r="L84" s="25"/>
      <c r="M84" s="25" t="s">
        <v>1395</v>
      </c>
    </row>
    <row r="85" spans="1:13" x14ac:dyDescent="0.25">
      <c r="A85" s="25" t="s">
        <v>262</v>
      </c>
      <c r="B85" s="25">
        <v>202901033</v>
      </c>
      <c r="C85" s="25">
        <v>202864261</v>
      </c>
      <c r="D85" s="25">
        <v>0.99968299999999999</v>
      </c>
      <c r="E85" s="25">
        <v>31666681</v>
      </c>
      <c r="F85" s="25" t="s">
        <v>1603</v>
      </c>
      <c r="G85" s="25" t="s">
        <v>1183</v>
      </c>
      <c r="H85" s="25" t="s">
        <v>1601</v>
      </c>
      <c r="I85" s="25">
        <v>8.0000000000000005E-9</v>
      </c>
      <c r="J85" s="25" t="s">
        <v>1605</v>
      </c>
      <c r="K85" s="25"/>
      <c r="L85" s="25"/>
      <c r="M85" s="25" t="s">
        <v>1395</v>
      </c>
    </row>
    <row r="86" spans="1:13" x14ac:dyDescent="0.25">
      <c r="A86" s="25" t="s">
        <v>262</v>
      </c>
      <c r="B86" s="25">
        <v>202901033</v>
      </c>
      <c r="C86" s="25">
        <v>202878717</v>
      </c>
      <c r="D86" s="25">
        <v>0.99990800000000002</v>
      </c>
      <c r="E86" s="25">
        <v>35379992</v>
      </c>
      <c r="F86" s="25" t="s">
        <v>1606</v>
      </c>
      <c r="G86" s="25"/>
      <c r="H86" s="25" t="s">
        <v>1607</v>
      </c>
      <c r="I86" s="25">
        <v>1E-8</v>
      </c>
      <c r="J86" s="25"/>
      <c r="K86" s="25">
        <v>0.94</v>
      </c>
      <c r="L86" s="25" t="s">
        <v>1608</v>
      </c>
      <c r="M86" s="25" t="s">
        <v>1609</v>
      </c>
    </row>
    <row r="87" spans="1:13" x14ac:dyDescent="0.25">
      <c r="A87" s="25" t="s">
        <v>262</v>
      </c>
      <c r="B87" s="25">
        <v>202901033</v>
      </c>
      <c r="C87" s="25">
        <v>202878717</v>
      </c>
      <c r="D87" s="25">
        <v>0.99990800000000002</v>
      </c>
      <c r="E87" s="25">
        <v>35379992</v>
      </c>
      <c r="F87" s="25" t="s">
        <v>1606</v>
      </c>
      <c r="G87" s="25"/>
      <c r="H87" s="25" t="s">
        <v>1607</v>
      </c>
      <c r="I87" s="25">
        <v>1E-8</v>
      </c>
      <c r="J87" s="25"/>
      <c r="K87" s="25">
        <v>0.94</v>
      </c>
      <c r="L87" s="25" t="s">
        <v>1608</v>
      </c>
      <c r="M87" s="25" t="s">
        <v>1609</v>
      </c>
    </row>
    <row r="88" spans="1:13" x14ac:dyDescent="0.25">
      <c r="A88" s="25" t="s">
        <v>262</v>
      </c>
      <c r="B88" s="25">
        <v>202901033</v>
      </c>
      <c r="C88" s="25">
        <v>202881162</v>
      </c>
      <c r="D88" s="25">
        <v>0.99990800000000002</v>
      </c>
      <c r="E88" s="25">
        <v>19198609</v>
      </c>
      <c r="F88" s="25" t="s">
        <v>1610</v>
      </c>
      <c r="G88" s="25" t="s">
        <v>336</v>
      </c>
      <c r="H88" s="25" t="s">
        <v>1611</v>
      </c>
      <c r="I88" s="25">
        <v>1E-8</v>
      </c>
      <c r="J88" s="25"/>
      <c r="K88" s="25">
        <v>1.17</v>
      </c>
      <c r="L88" s="25" t="s">
        <v>1612</v>
      </c>
      <c r="M88" s="25" t="s">
        <v>1613</v>
      </c>
    </row>
    <row r="89" spans="1:13" x14ac:dyDescent="0.25">
      <c r="A89" s="25" t="s">
        <v>262</v>
      </c>
      <c r="B89" s="25">
        <v>202901033</v>
      </c>
      <c r="C89" s="25">
        <v>202881162</v>
      </c>
      <c r="D89" s="25">
        <v>0.99990800000000002</v>
      </c>
      <c r="E89" s="25">
        <v>21378990</v>
      </c>
      <c r="F89" s="25" t="s">
        <v>1614</v>
      </c>
      <c r="G89" s="25" t="s">
        <v>336</v>
      </c>
      <c r="H89" s="25" t="s">
        <v>1611</v>
      </c>
      <c r="I89" s="25">
        <v>1.0000000000000001E-9</v>
      </c>
      <c r="J89" s="25"/>
      <c r="K89" s="25">
        <v>1.1399999999999999</v>
      </c>
      <c r="L89" s="25" t="s">
        <v>1615</v>
      </c>
      <c r="M89" s="25" t="s">
        <v>1172</v>
      </c>
    </row>
    <row r="90" spans="1:13" x14ac:dyDescent="0.25">
      <c r="A90" s="25" t="s">
        <v>262</v>
      </c>
      <c r="B90" s="25">
        <v>202901033</v>
      </c>
      <c r="C90" s="25">
        <v>202881162</v>
      </c>
      <c r="D90" s="25">
        <v>0.99990800000000002</v>
      </c>
      <c r="E90" s="25">
        <v>24262325</v>
      </c>
      <c r="F90" s="25" t="s">
        <v>1498</v>
      </c>
      <c r="G90" s="25" t="s">
        <v>336</v>
      </c>
      <c r="H90" s="25" t="s">
        <v>1611</v>
      </c>
      <c r="I90" s="25">
        <v>2E-8</v>
      </c>
      <c r="J90" s="25"/>
      <c r="K90" s="25">
        <v>1.1399999999999999</v>
      </c>
      <c r="L90" s="25" t="s">
        <v>1616</v>
      </c>
      <c r="M90" s="25" t="s">
        <v>1172</v>
      </c>
    </row>
    <row r="91" spans="1:13" x14ac:dyDescent="0.25">
      <c r="A91" s="25" t="s">
        <v>262</v>
      </c>
      <c r="B91" s="25">
        <v>202901033</v>
      </c>
      <c r="C91" s="25">
        <v>202888293</v>
      </c>
      <c r="D91" s="25">
        <v>0.999996</v>
      </c>
      <c r="E91" s="25">
        <v>33910581</v>
      </c>
      <c r="F91" s="25" t="s">
        <v>1617</v>
      </c>
      <c r="G91" s="25"/>
      <c r="H91" s="25" t="s">
        <v>1618</v>
      </c>
      <c r="I91" s="25">
        <v>6.9999999999999996E-10</v>
      </c>
      <c r="J91" s="25"/>
      <c r="K91" s="25">
        <v>0.13339999999999999</v>
      </c>
      <c r="L91" s="25" t="s">
        <v>1619</v>
      </c>
      <c r="M91" s="25" t="s">
        <v>1620</v>
      </c>
    </row>
    <row r="92" spans="1:13" x14ac:dyDescent="0.25">
      <c r="A92" s="25" t="s">
        <v>262</v>
      </c>
      <c r="B92" s="25">
        <v>202901033</v>
      </c>
      <c r="C92" s="25">
        <v>202888349</v>
      </c>
      <c r="D92" s="25">
        <v>0.99999499999999997</v>
      </c>
      <c r="E92" s="25">
        <v>24262325</v>
      </c>
      <c r="F92" s="25" t="s">
        <v>1621</v>
      </c>
      <c r="G92" s="25" t="s">
        <v>336</v>
      </c>
      <c r="H92" s="25" t="s">
        <v>1622</v>
      </c>
      <c r="I92" s="25">
        <v>4.0000000000000002E-9</v>
      </c>
      <c r="J92" s="25"/>
      <c r="K92" s="25"/>
      <c r="L92" s="25"/>
      <c r="M92" s="25" t="s">
        <v>1623</v>
      </c>
    </row>
    <row r="93" spans="1:13" x14ac:dyDescent="0.25">
      <c r="A93" s="25" t="s">
        <v>262</v>
      </c>
      <c r="B93" s="25">
        <v>202901033</v>
      </c>
      <c r="C93" s="25">
        <v>202888349</v>
      </c>
      <c r="D93" s="25">
        <v>0.99999499999999997</v>
      </c>
      <c r="E93" s="25">
        <v>24262325</v>
      </c>
      <c r="F93" s="25" t="s">
        <v>1624</v>
      </c>
      <c r="G93" s="25" t="s">
        <v>336</v>
      </c>
      <c r="H93" s="25" t="s">
        <v>1622</v>
      </c>
      <c r="I93" s="25">
        <v>2.9999999999999997E-8</v>
      </c>
      <c r="J93" s="25"/>
      <c r="K93" s="25"/>
      <c r="L93" s="25"/>
      <c r="M93" s="25" t="s">
        <v>1625</v>
      </c>
    </row>
    <row r="94" spans="1:13" x14ac:dyDescent="0.25">
      <c r="A94" s="25" t="s">
        <v>262</v>
      </c>
      <c r="B94" s="25">
        <v>202901033</v>
      </c>
      <c r="C94" s="25">
        <v>202891020</v>
      </c>
      <c r="D94" s="25">
        <v>0.99943499999999996</v>
      </c>
      <c r="E94" s="25">
        <v>32517579</v>
      </c>
      <c r="F94" s="25" t="s">
        <v>1626</v>
      </c>
      <c r="G94" s="25" t="s">
        <v>339</v>
      </c>
      <c r="H94" s="25" t="s">
        <v>1627</v>
      </c>
      <c r="I94" s="25">
        <v>2.0000000000000001E-9</v>
      </c>
      <c r="J94" s="25"/>
      <c r="K94" s="25">
        <v>5.3999999999999999E-2</v>
      </c>
      <c r="L94" s="25" t="s">
        <v>1628</v>
      </c>
      <c r="M94" s="25" t="s">
        <v>1629</v>
      </c>
    </row>
    <row r="95" spans="1:13" x14ac:dyDescent="0.25">
      <c r="A95" s="25" t="s">
        <v>262</v>
      </c>
      <c r="B95" s="25">
        <v>202901033</v>
      </c>
      <c r="C95" s="25">
        <v>202901033</v>
      </c>
      <c r="D95" s="25">
        <v>1</v>
      </c>
      <c r="E95" s="25">
        <v>30002152</v>
      </c>
      <c r="F95" s="25" t="s">
        <v>1630</v>
      </c>
      <c r="G95" s="25" t="s">
        <v>336</v>
      </c>
      <c r="H95" s="25" t="s">
        <v>316</v>
      </c>
      <c r="I95" s="25">
        <v>4.0000000000000001E-8</v>
      </c>
      <c r="J95" s="25"/>
      <c r="K95" s="25"/>
      <c r="L95" s="25"/>
      <c r="M95" s="25" t="s">
        <v>1629</v>
      </c>
    </row>
    <row r="96" spans="1:13" x14ac:dyDescent="0.25">
      <c r="A96" s="25" t="s">
        <v>262</v>
      </c>
      <c r="B96" s="25">
        <v>202901033</v>
      </c>
      <c r="C96" s="25">
        <v>202912503</v>
      </c>
      <c r="D96" s="25">
        <v>0.99515799999999999</v>
      </c>
      <c r="E96" s="25">
        <v>27182965</v>
      </c>
      <c r="F96" s="25" t="s">
        <v>287</v>
      </c>
      <c r="G96" s="25" t="s">
        <v>1631</v>
      </c>
      <c r="H96" s="25" t="s">
        <v>1632</v>
      </c>
      <c r="I96" s="25">
        <v>4.0000000000000001E-10</v>
      </c>
      <c r="J96" s="25"/>
      <c r="K96" s="25">
        <v>1.0822510999999999</v>
      </c>
      <c r="L96" s="25" t="s">
        <v>1296</v>
      </c>
      <c r="M96" s="25" t="s">
        <v>1121</v>
      </c>
    </row>
    <row r="97" spans="1:13" x14ac:dyDescent="0.25">
      <c r="A97" s="25" t="s">
        <v>262</v>
      </c>
      <c r="B97" s="25">
        <v>202901033</v>
      </c>
      <c r="C97" s="25">
        <v>202915792</v>
      </c>
      <c r="D97" s="25">
        <v>0.99999499999999997</v>
      </c>
      <c r="E97" s="25">
        <v>33293549</v>
      </c>
      <c r="F97" s="25" t="s">
        <v>1633</v>
      </c>
      <c r="G97" s="25" t="s">
        <v>1634</v>
      </c>
      <c r="H97" s="25" t="s">
        <v>1635</v>
      </c>
      <c r="I97" s="25">
        <v>2.0000000000000001E-13</v>
      </c>
      <c r="J97" s="25"/>
      <c r="K97" s="25">
        <v>7.0000000000000007E-2</v>
      </c>
      <c r="L97" s="25" t="s">
        <v>1636</v>
      </c>
      <c r="M97" s="25" t="s">
        <v>1629</v>
      </c>
    </row>
    <row r="98" spans="1:13" x14ac:dyDescent="0.25">
      <c r="A98" s="25" t="s">
        <v>262</v>
      </c>
      <c r="B98" s="25">
        <v>202901033</v>
      </c>
      <c r="C98" s="25">
        <v>202932091</v>
      </c>
      <c r="D98" s="25">
        <v>0.99954900000000002</v>
      </c>
      <c r="E98" s="25">
        <v>33532862</v>
      </c>
      <c r="F98" s="25" t="s">
        <v>1637</v>
      </c>
      <c r="G98" s="25" t="s">
        <v>519</v>
      </c>
      <c r="H98" s="25" t="s">
        <v>1638</v>
      </c>
      <c r="I98" s="25">
        <v>9.9999999999999991E-22</v>
      </c>
      <c r="J98" s="25"/>
      <c r="K98" s="25">
        <v>1.1200000000000001</v>
      </c>
      <c r="L98" s="25" t="s">
        <v>1450</v>
      </c>
      <c r="M98" s="25" t="s">
        <v>1613</v>
      </c>
    </row>
    <row r="99" spans="1:13" x14ac:dyDescent="0.25">
      <c r="A99" s="25" t="s">
        <v>262</v>
      </c>
      <c r="B99" s="25">
        <v>202901033</v>
      </c>
      <c r="C99" s="25">
        <v>202939566</v>
      </c>
      <c r="D99" s="25">
        <v>0.99954799999999999</v>
      </c>
      <c r="E99" s="25">
        <v>32469254</v>
      </c>
      <c r="F99" s="25" t="s">
        <v>1498</v>
      </c>
      <c r="G99" s="25" t="s">
        <v>519</v>
      </c>
      <c r="H99" s="25" t="s">
        <v>1639</v>
      </c>
      <c r="I99" s="25">
        <v>5.0000000000000004E-18</v>
      </c>
      <c r="J99" s="25"/>
      <c r="K99" s="25">
        <v>1.1299999999999999</v>
      </c>
      <c r="L99" s="25" t="s">
        <v>1640</v>
      </c>
      <c r="M99" s="25" t="s">
        <v>1172</v>
      </c>
    </row>
    <row r="100" spans="1:13" x14ac:dyDescent="0.25">
      <c r="A100" s="25" t="s">
        <v>262</v>
      </c>
      <c r="B100" s="25">
        <v>202901033</v>
      </c>
      <c r="C100" s="25">
        <v>202943809</v>
      </c>
      <c r="D100" s="25">
        <v>0.85982800000000004</v>
      </c>
      <c r="E100" s="25">
        <v>25961943</v>
      </c>
      <c r="F100" s="25" t="s">
        <v>1641</v>
      </c>
      <c r="G100" s="25" t="s">
        <v>678</v>
      </c>
      <c r="H100" s="25" t="s">
        <v>1642</v>
      </c>
      <c r="I100" s="25">
        <v>6E-9</v>
      </c>
      <c r="J100" s="25"/>
      <c r="K100" s="25">
        <v>0.05</v>
      </c>
      <c r="L100" s="25" t="s">
        <v>1643</v>
      </c>
      <c r="M100" s="25" t="s">
        <v>1644</v>
      </c>
    </row>
    <row r="101" spans="1:13" x14ac:dyDescent="0.25">
      <c r="A101" s="25" t="s">
        <v>262</v>
      </c>
      <c r="B101" s="25">
        <v>202901033</v>
      </c>
      <c r="C101" s="25">
        <v>202943809</v>
      </c>
      <c r="D101" s="25">
        <v>0.85982800000000004</v>
      </c>
      <c r="E101" s="25">
        <v>31666681</v>
      </c>
      <c r="F101" s="25" t="s">
        <v>1393</v>
      </c>
      <c r="G101" s="25" t="s">
        <v>1183</v>
      </c>
      <c r="H101" s="25" t="s">
        <v>1642</v>
      </c>
      <c r="I101" s="25">
        <v>8.9999999999999995E-9</v>
      </c>
      <c r="J101" s="25" t="s">
        <v>1645</v>
      </c>
      <c r="K101" s="25"/>
      <c r="L101" s="25"/>
      <c r="M101" s="25" t="s">
        <v>1395</v>
      </c>
    </row>
    <row r="102" spans="1:13" x14ac:dyDescent="0.25">
      <c r="A102" s="25" t="s">
        <v>262</v>
      </c>
      <c r="B102" s="25">
        <v>202901033</v>
      </c>
      <c r="C102" s="25">
        <v>202943809</v>
      </c>
      <c r="D102" s="25">
        <v>0.85982800000000004</v>
      </c>
      <c r="E102" s="25">
        <v>33020668</v>
      </c>
      <c r="F102" s="25" t="s">
        <v>1498</v>
      </c>
      <c r="G102" s="25" t="s">
        <v>519</v>
      </c>
      <c r="H102" s="25" t="s">
        <v>1642</v>
      </c>
      <c r="I102" s="25">
        <v>5.0000000000000002E-27</v>
      </c>
      <c r="J102" s="25"/>
      <c r="K102" s="25">
        <v>8.0582699999999993E-2</v>
      </c>
      <c r="L102" s="25" t="s">
        <v>1646</v>
      </c>
      <c r="M102" s="25" t="s">
        <v>1172</v>
      </c>
    </row>
    <row r="103" spans="1:13" x14ac:dyDescent="0.25">
      <c r="A103" s="25" t="s">
        <v>262</v>
      </c>
      <c r="B103" s="25">
        <v>202901033</v>
      </c>
      <c r="C103" s="25">
        <v>202943809</v>
      </c>
      <c r="D103" s="25">
        <v>0.85982800000000004</v>
      </c>
      <c r="E103" s="25">
        <v>34358307</v>
      </c>
      <c r="F103" s="25" t="s">
        <v>1647</v>
      </c>
      <c r="G103" s="25"/>
      <c r="H103" s="25" t="s">
        <v>1642</v>
      </c>
      <c r="I103" s="25">
        <v>4.0000000000000001E-8</v>
      </c>
      <c r="J103" s="25"/>
      <c r="K103" s="25"/>
      <c r="L103" s="25"/>
      <c r="M103" s="25" t="s">
        <v>1593</v>
      </c>
    </row>
    <row r="104" spans="1:13" x14ac:dyDescent="0.25">
      <c r="A104" s="25" t="s">
        <v>262</v>
      </c>
      <c r="B104" s="25">
        <v>202901033</v>
      </c>
      <c r="C104" s="25">
        <v>202966489</v>
      </c>
      <c r="D104" s="25">
        <v>0.99954500000000002</v>
      </c>
      <c r="E104" s="25">
        <v>28714975</v>
      </c>
      <c r="F104" s="25" t="s">
        <v>1648</v>
      </c>
      <c r="G104" s="25" t="s">
        <v>336</v>
      </c>
      <c r="H104" s="25" t="s">
        <v>1649</v>
      </c>
      <c r="I104" s="25">
        <v>2.9999999999999999E-19</v>
      </c>
      <c r="J104" s="25"/>
      <c r="K104" s="25">
        <v>1.1299999999999999</v>
      </c>
      <c r="L104" s="25" t="s">
        <v>1650</v>
      </c>
      <c r="M104" s="25" t="s">
        <v>1172</v>
      </c>
    </row>
    <row r="105" spans="1:13" x14ac:dyDescent="0.25">
      <c r="A105" s="25" t="s">
        <v>262</v>
      </c>
      <c r="B105" s="25">
        <v>202901033</v>
      </c>
      <c r="C105" s="25">
        <v>202967397</v>
      </c>
      <c r="D105" s="25">
        <v>0.97174899999999997</v>
      </c>
      <c r="E105" s="25">
        <v>32665545</v>
      </c>
      <c r="F105" s="25" t="s">
        <v>1651</v>
      </c>
      <c r="G105" s="25" t="s">
        <v>1652</v>
      </c>
      <c r="H105" s="25" t="s">
        <v>1653</v>
      </c>
      <c r="I105" s="25">
        <v>1E-8</v>
      </c>
      <c r="J105" s="25"/>
      <c r="K105" s="25"/>
      <c r="L105" s="25"/>
      <c r="M105" s="25" t="s">
        <v>1654</v>
      </c>
    </row>
    <row r="106" spans="1:13" x14ac:dyDescent="0.25">
      <c r="A106" s="25" t="s">
        <v>262</v>
      </c>
      <c r="B106" s="25">
        <v>202901033</v>
      </c>
      <c r="C106" s="25">
        <v>202982094</v>
      </c>
      <c r="D106" s="25">
        <v>0.99954299999999996</v>
      </c>
      <c r="E106" s="25">
        <v>30002152</v>
      </c>
      <c r="F106" s="25" t="s">
        <v>1630</v>
      </c>
      <c r="G106" s="25" t="s">
        <v>519</v>
      </c>
      <c r="H106" s="25" t="s">
        <v>518</v>
      </c>
      <c r="I106" s="25">
        <v>4.0000000000000001E-8</v>
      </c>
      <c r="J106" s="25"/>
      <c r="K106" s="25"/>
      <c r="L106" s="25"/>
      <c r="M106" s="25" t="s">
        <v>1629</v>
      </c>
    </row>
    <row r="107" spans="1:13" x14ac:dyDescent="0.25">
      <c r="A107" s="25" t="s">
        <v>262</v>
      </c>
      <c r="B107" s="25">
        <v>202901033</v>
      </c>
      <c r="C107" s="25">
        <v>203009020</v>
      </c>
      <c r="D107" s="25">
        <v>0.99952799999999997</v>
      </c>
      <c r="E107" s="25">
        <v>29212778</v>
      </c>
      <c r="F107" s="25" t="s">
        <v>1498</v>
      </c>
      <c r="G107" s="25" t="s">
        <v>693</v>
      </c>
      <c r="H107" s="25" t="s">
        <v>1655</v>
      </c>
      <c r="I107" s="25">
        <v>1.0000000000000001E-32</v>
      </c>
      <c r="J107" s="25"/>
      <c r="K107" s="25">
        <v>0.10539999999999999</v>
      </c>
      <c r="L107" s="25" t="s">
        <v>1656</v>
      </c>
      <c r="M107" s="25" t="s">
        <v>1172</v>
      </c>
    </row>
    <row r="108" spans="1:13" x14ac:dyDescent="0.25">
      <c r="A108" s="25" t="s">
        <v>262</v>
      </c>
      <c r="B108" s="25">
        <v>202901033</v>
      </c>
      <c r="C108" s="25">
        <v>203016111</v>
      </c>
      <c r="D108" s="25">
        <v>0.99187999999999998</v>
      </c>
      <c r="E108" s="25">
        <v>34594039</v>
      </c>
      <c r="F108" s="25" t="s">
        <v>1534</v>
      </c>
      <c r="G108" s="25"/>
      <c r="H108" s="25" t="s">
        <v>1657</v>
      </c>
      <c r="I108" s="25">
        <v>4.0000000000000002E-9</v>
      </c>
      <c r="J108" s="25"/>
      <c r="K108" s="25">
        <v>8.5000000000000006E-2</v>
      </c>
      <c r="L108" s="25" t="s">
        <v>1658</v>
      </c>
      <c r="M108" s="25" t="s">
        <v>1537</v>
      </c>
    </row>
    <row r="109" spans="1:13" x14ac:dyDescent="0.25">
      <c r="A109" s="25" t="s">
        <v>262</v>
      </c>
      <c r="B109" s="25">
        <v>202901033</v>
      </c>
      <c r="C109" s="25">
        <v>203016269</v>
      </c>
      <c r="D109" s="25">
        <v>0.99187999999999998</v>
      </c>
      <c r="E109" s="25">
        <v>30002152</v>
      </c>
      <c r="F109" s="25" t="s">
        <v>1630</v>
      </c>
      <c r="G109" s="25" t="s">
        <v>693</v>
      </c>
      <c r="H109" s="25" t="s">
        <v>1659</v>
      </c>
      <c r="I109" s="25">
        <v>6E-9</v>
      </c>
      <c r="J109" s="25"/>
      <c r="K109" s="25"/>
      <c r="L109" s="25"/>
      <c r="M109" s="25" t="s">
        <v>1629</v>
      </c>
    </row>
    <row r="110" spans="1:13" x14ac:dyDescent="0.25">
      <c r="A110" s="25" t="s">
        <v>262</v>
      </c>
      <c r="B110" s="25">
        <v>202901033</v>
      </c>
      <c r="C110" s="25">
        <v>203029276</v>
      </c>
      <c r="D110" s="25">
        <v>0.99950799999999995</v>
      </c>
      <c r="E110" s="25">
        <v>29212778</v>
      </c>
      <c r="F110" s="25" t="s">
        <v>1498</v>
      </c>
      <c r="G110" s="25" t="s">
        <v>693</v>
      </c>
      <c r="H110" s="25" t="s">
        <v>1660</v>
      </c>
      <c r="I110" s="25">
        <v>2.0000000000000001E-32</v>
      </c>
      <c r="J110" s="25"/>
      <c r="K110" s="25">
        <v>0.1179</v>
      </c>
      <c r="L110" s="25" t="s">
        <v>1661</v>
      </c>
      <c r="M110" s="25" t="s">
        <v>1172</v>
      </c>
    </row>
    <row r="111" spans="1:13" x14ac:dyDescent="0.25">
      <c r="A111" s="25" t="s">
        <v>262</v>
      </c>
      <c r="B111" s="25">
        <v>202901033</v>
      </c>
      <c r="C111" s="25">
        <v>203039582</v>
      </c>
      <c r="D111" s="25">
        <v>0.97145999999999999</v>
      </c>
      <c r="E111" s="25">
        <v>34560273</v>
      </c>
      <c r="F111" s="25" t="s">
        <v>1292</v>
      </c>
      <c r="G111" s="25" t="s">
        <v>1183</v>
      </c>
      <c r="H111" s="25" t="s">
        <v>1662</v>
      </c>
      <c r="I111" s="25">
        <v>8.0000000000000006E-15</v>
      </c>
      <c r="J111" s="25"/>
      <c r="K111" s="25"/>
      <c r="L111" s="25"/>
      <c r="M111" s="25" t="s">
        <v>1189</v>
      </c>
    </row>
    <row r="112" spans="1:13" x14ac:dyDescent="0.25">
      <c r="A112" s="25" t="s">
        <v>262</v>
      </c>
      <c r="B112" s="25">
        <v>202901033</v>
      </c>
      <c r="C112" s="25">
        <v>203039582</v>
      </c>
      <c r="D112" s="25">
        <v>0.97145999999999999</v>
      </c>
      <c r="E112" s="25">
        <v>34910505</v>
      </c>
      <c r="F112" s="25" t="s">
        <v>1190</v>
      </c>
      <c r="G112" s="25"/>
      <c r="H112" s="25" t="s">
        <v>1662</v>
      </c>
      <c r="I112" s="25">
        <v>7.0000000000000003E-19</v>
      </c>
      <c r="J112" s="25"/>
      <c r="K112" s="25">
        <v>8.8699999999999992</v>
      </c>
      <c r="L112" s="25" t="s">
        <v>1188</v>
      </c>
      <c r="M112" s="25" t="s">
        <v>1186</v>
      </c>
    </row>
    <row r="113" spans="1:13" x14ac:dyDescent="0.25">
      <c r="A113" s="25" t="s">
        <v>262</v>
      </c>
      <c r="B113" s="25">
        <v>202901033</v>
      </c>
      <c r="C113" s="25">
        <v>203039583</v>
      </c>
      <c r="D113" s="25">
        <v>0.97145999999999999</v>
      </c>
      <c r="E113" s="25">
        <v>34560273</v>
      </c>
      <c r="F113" s="25" t="s">
        <v>1185</v>
      </c>
      <c r="G113" s="25" t="s">
        <v>1183</v>
      </c>
      <c r="H113" s="25" t="s">
        <v>713</v>
      </c>
      <c r="I113" s="25">
        <v>1.0000000000000001E-17</v>
      </c>
      <c r="J113" s="25"/>
      <c r="K113" s="25"/>
      <c r="L113" s="25"/>
      <c r="M113" s="25" t="s">
        <v>1186</v>
      </c>
    </row>
    <row r="114" spans="1:13" x14ac:dyDescent="0.25">
      <c r="A114" s="25" t="s">
        <v>262</v>
      </c>
      <c r="B114" s="25">
        <v>202901033</v>
      </c>
      <c r="C114" s="25">
        <v>203051764</v>
      </c>
      <c r="D114" s="25">
        <v>0.99927100000000002</v>
      </c>
      <c r="E114" s="25">
        <v>25663218</v>
      </c>
      <c r="F114" s="25" t="s">
        <v>1663</v>
      </c>
      <c r="G114" s="25" t="s">
        <v>693</v>
      </c>
      <c r="H114" s="25" t="s">
        <v>1664</v>
      </c>
      <c r="I114" s="25">
        <v>4.9999999999999998E-8</v>
      </c>
      <c r="J114" s="25" t="s">
        <v>1556</v>
      </c>
      <c r="K114" s="25"/>
      <c r="L114" s="25"/>
      <c r="M114" s="25" t="s">
        <v>1629</v>
      </c>
    </row>
    <row r="115" spans="1:13" x14ac:dyDescent="0.25">
      <c r="A115" s="25" t="s">
        <v>262</v>
      </c>
      <c r="B115" s="25">
        <v>202901033</v>
      </c>
      <c r="C115" s="25">
        <v>203051764</v>
      </c>
      <c r="D115" s="25">
        <v>0.99927100000000002</v>
      </c>
      <c r="E115" s="25">
        <v>32358547</v>
      </c>
      <c r="F115" s="25" t="s">
        <v>1630</v>
      </c>
      <c r="G115" s="25" t="s">
        <v>1665</v>
      </c>
      <c r="H115" s="25" t="s">
        <v>1664</v>
      </c>
      <c r="I115" s="25">
        <v>4.0000000000000001E-13</v>
      </c>
      <c r="J115" s="25"/>
      <c r="K115" s="25">
        <v>6.7930000000000001</v>
      </c>
      <c r="L115" s="25" t="s">
        <v>1666</v>
      </c>
      <c r="M115" s="25" t="s">
        <v>1629</v>
      </c>
    </row>
    <row r="116" spans="1:13" x14ac:dyDescent="0.25">
      <c r="A116" s="25" t="s">
        <v>262</v>
      </c>
      <c r="B116" s="25">
        <v>202901033</v>
      </c>
      <c r="C116" s="25">
        <v>203140349</v>
      </c>
      <c r="D116" s="25">
        <v>0.99932200000000004</v>
      </c>
      <c r="E116" s="25">
        <v>34594039</v>
      </c>
      <c r="F116" s="25" t="s">
        <v>1637</v>
      </c>
      <c r="G116" s="25"/>
      <c r="H116" s="25" t="s">
        <v>1667</v>
      </c>
      <c r="I116" s="25">
        <v>7.0000000000000001E-15</v>
      </c>
      <c r="J116" s="25"/>
      <c r="K116" s="25">
        <v>0.1351</v>
      </c>
      <c r="L116" s="25" t="s">
        <v>1668</v>
      </c>
      <c r="M116" s="25" t="s">
        <v>1613</v>
      </c>
    </row>
    <row r="117" spans="1:13" x14ac:dyDescent="0.25">
      <c r="A117" s="25" t="s">
        <v>262</v>
      </c>
      <c r="B117" s="25">
        <v>202901033</v>
      </c>
      <c r="C117" s="25">
        <v>203144334</v>
      </c>
      <c r="D117" s="25">
        <v>0.99884499999999998</v>
      </c>
      <c r="E117" s="25">
        <v>32517579</v>
      </c>
      <c r="F117" s="25" t="s">
        <v>1626</v>
      </c>
      <c r="G117" s="25" t="s">
        <v>693</v>
      </c>
      <c r="H117" s="25" t="s">
        <v>1669</v>
      </c>
      <c r="I117" s="25">
        <v>1.0000000000000001E-9</v>
      </c>
      <c r="J117" s="25"/>
      <c r="K117" s="25">
        <v>5.2900000000000003E-2</v>
      </c>
      <c r="L117" s="25" t="s">
        <v>1670</v>
      </c>
      <c r="M117" s="25" t="s">
        <v>1629</v>
      </c>
    </row>
    <row r="118" spans="1:13" x14ac:dyDescent="0.25">
      <c r="A118" s="25" t="s">
        <v>262</v>
      </c>
      <c r="B118" s="25">
        <v>202901033</v>
      </c>
      <c r="C118" s="25">
        <v>203144334</v>
      </c>
      <c r="D118" s="25">
        <v>0.99884499999999998</v>
      </c>
      <c r="E118" s="25">
        <v>33293549</v>
      </c>
      <c r="F118" s="25" t="s">
        <v>1633</v>
      </c>
      <c r="G118" s="25" t="s">
        <v>693</v>
      </c>
      <c r="H118" s="25" t="s">
        <v>1669</v>
      </c>
      <c r="I118" s="25">
        <v>7.0000000000000005E-13</v>
      </c>
      <c r="J118" s="25"/>
      <c r="K118" s="25">
        <v>6.2700000000000006E-2</v>
      </c>
      <c r="L118" s="25" t="s">
        <v>1671</v>
      </c>
      <c r="M118" s="25" t="s">
        <v>1629</v>
      </c>
    </row>
    <row r="119" spans="1:13" x14ac:dyDescent="0.25">
      <c r="A119" s="25" t="s">
        <v>262</v>
      </c>
      <c r="B119" s="25">
        <v>202901033</v>
      </c>
      <c r="C119" s="25">
        <v>203144334</v>
      </c>
      <c r="D119" s="25">
        <v>0.99884499999999998</v>
      </c>
      <c r="E119" s="25">
        <v>33293549</v>
      </c>
      <c r="F119" s="25" t="s">
        <v>1672</v>
      </c>
      <c r="G119" s="25" t="s">
        <v>693</v>
      </c>
      <c r="H119" s="25" t="s">
        <v>1669</v>
      </c>
      <c r="I119" s="25">
        <v>9.9999999999999998E-13</v>
      </c>
      <c r="J119" s="25"/>
      <c r="K119" s="25">
        <v>6.2700000000000006E-2</v>
      </c>
      <c r="L119" s="25" t="s">
        <v>1673</v>
      </c>
      <c r="M119" s="25" t="s">
        <v>1629</v>
      </c>
    </row>
    <row r="120" spans="1:13" x14ac:dyDescent="0.25">
      <c r="A120" s="25" t="s">
        <v>262</v>
      </c>
      <c r="B120" s="25">
        <v>202901033</v>
      </c>
      <c r="C120" s="25">
        <v>203144334</v>
      </c>
      <c r="D120" s="25">
        <v>0.99884499999999998</v>
      </c>
      <c r="E120" s="25">
        <v>33293549</v>
      </c>
      <c r="F120" s="25" t="s">
        <v>1674</v>
      </c>
      <c r="G120" s="25" t="s">
        <v>693</v>
      </c>
      <c r="H120" s="25" t="s">
        <v>1669</v>
      </c>
      <c r="I120" s="25">
        <v>4.9999999999999997E-12</v>
      </c>
      <c r="J120" s="25"/>
      <c r="K120" s="25"/>
      <c r="L120" s="25"/>
      <c r="M120" s="25" t="s">
        <v>1675</v>
      </c>
    </row>
    <row r="121" spans="1:13" x14ac:dyDescent="0.25">
      <c r="A121" s="25" t="s">
        <v>262</v>
      </c>
      <c r="B121" s="25">
        <v>202901033</v>
      </c>
      <c r="C121" s="25">
        <v>203171634</v>
      </c>
      <c r="D121" s="25">
        <v>0.91871400000000003</v>
      </c>
      <c r="E121" s="25">
        <v>33067605</v>
      </c>
      <c r="F121" s="25" t="s">
        <v>1676</v>
      </c>
      <c r="G121" s="25"/>
      <c r="H121" s="25" t="s">
        <v>1677</v>
      </c>
      <c r="I121" s="25">
        <v>3E-10</v>
      </c>
      <c r="J121" s="25"/>
      <c r="K121" s="25">
        <v>8.2100000000000006E-2</v>
      </c>
      <c r="L121" s="25" t="s">
        <v>1303</v>
      </c>
      <c r="M121" s="25" t="s">
        <v>1678</v>
      </c>
    </row>
    <row r="122" spans="1:13" x14ac:dyDescent="0.25">
      <c r="A122" s="25" t="s">
        <v>262</v>
      </c>
      <c r="B122" s="25">
        <v>202901033</v>
      </c>
      <c r="C122" s="25">
        <v>203216952</v>
      </c>
      <c r="D122" s="25">
        <v>0.917296</v>
      </c>
      <c r="E122" s="25">
        <v>32888493</v>
      </c>
      <c r="F122" s="25" t="s">
        <v>1679</v>
      </c>
      <c r="G122" s="25" t="s">
        <v>1183</v>
      </c>
      <c r="H122" s="25" t="s">
        <v>1680</v>
      </c>
      <c r="I122" s="25">
        <v>9.9999999999999994E-12</v>
      </c>
      <c r="J122" s="25"/>
      <c r="K122" s="25">
        <v>1.8803E-2</v>
      </c>
      <c r="L122" s="25" t="s">
        <v>1681</v>
      </c>
      <c r="M122" s="25" t="s">
        <v>1409</v>
      </c>
    </row>
    <row r="123" spans="1:13" x14ac:dyDescent="0.25">
      <c r="A123" s="25" t="s">
        <v>262</v>
      </c>
      <c r="B123" s="25">
        <v>202901033</v>
      </c>
      <c r="C123" s="25">
        <v>203256422</v>
      </c>
      <c r="D123" s="25">
        <v>0.88178999999999996</v>
      </c>
      <c r="E123" s="25">
        <v>32888493</v>
      </c>
      <c r="F123" s="25" t="s">
        <v>1679</v>
      </c>
      <c r="G123" s="25" t="s">
        <v>1183</v>
      </c>
      <c r="H123" s="25" t="s">
        <v>729</v>
      </c>
      <c r="I123" s="25">
        <v>5.0000000000000003E-10</v>
      </c>
      <c r="J123" s="25"/>
      <c r="K123" s="25"/>
      <c r="L123" s="25"/>
      <c r="M123" s="25" t="s">
        <v>1409</v>
      </c>
    </row>
    <row r="124" spans="1:13" x14ac:dyDescent="0.25">
      <c r="A124" s="25" t="s">
        <v>262</v>
      </c>
      <c r="B124" s="25">
        <v>202901033</v>
      </c>
      <c r="C124" s="25">
        <v>203289954</v>
      </c>
      <c r="D124" s="25">
        <v>0.87440300000000004</v>
      </c>
      <c r="E124" s="25">
        <v>27841878</v>
      </c>
      <c r="F124" s="25" t="s">
        <v>1349</v>
      </c>
      <c r="G124" s="25" t="s">
        <v>1682</v>
      </c>
      <c r="H124" s="25" t="s">
        <v>1683</v>
      </c>
      <c r="I124" s="25">
        <v>3E-9</v>
      </c>
      <c r="J124" s="25"/>
      <c r="K124" s="25">
        <v>0.23400000000000001</v>
      </c>
      <c r="L124" s="25" t="s">
        <v>1303</v>
      </c>
      <c r="M124" s="25" t="s">
        <v>1351</v>
      </c>
    </row>
    <row r="125" spans="1:13" x14ac:dyDescent="0.25">
      <c r="A125" s="25" t="s">
        <v>262</v>
      </c>
      <c r="B125" s="25">
        <v>233917239</v>
      </c>
      <c r="C125" s="25">
        <v>233906360</v>
      </c>
      <c r="D125" s="25">
        <v>0.94613899999999995</v>
      </c>
      <c r="E125" s="25">
        <v>31015401</v>
      </c>
      <c r="F125" s="25" t="s">
        <v>1462</v>
      </c>
      <c r="G125" s="25" t="s">
        <v>326</v>
      </c>
      <c r="H125" s="25" t="s">
        <v>1684</v>
      </c>
      <c r="I125" s="25">
        <v>1.9999999999999999E-11</v>
      </c>
      <c r="J125" s="25"/>
      <c r="K125" s="25">
        <v>5.5777814000000002E-2</v>
      </c>
      <c r="L125" s="25" t="s">
        <v>1685</v>
      </c>
      <c r="M125" s="25" t="s">
        <v>1464</v>
      </c>
    </row>
    <row r="126" spans="1:13" x14ac:dyDescent="0.25">
      <c r="A126" s="25" t="s">
        <v>262</v>
      </c>
      <c r="B126" s="25">
        <v>233917239</v>
      </c>
      <c r="C126" s="25">
        <v>233906360</v>
      </c>
      <c r="D126" s="25">
        <v>0.94613899999999995</v>
      </c>
      <c r="E126" s="25">
        <v>31015401</v>
      </c>
      <c r="F126" s="25" t="s">
        <v>1131</v>
      </c>
      <c r="G126" s="25" t="s">
        <v>326</v>
      </c>
      <c r="H126" s="25" t="s">
        <v>1684</v>
      </c>
      <c r="I126" s="25">
        <v>8.9999999999999995E-15</v>
      </c>
      <c r="J126" s="25"/>
      <c r="K126" s="25">
        <v>0.18897869</v>
      </c>
      <c r="L126" s="25" t="s">
        <v>1686</v>
      </c>
      <c r="M126" s="25" t="s">
        <v>1133</v>
      </c>
    </row>
    <row r="127" spans="1:13" x14ac:dyDescent="0.25">
      <c r="A127" s="25" t="s">
        <v>262</v>
      </c>
      <c r="B127" s="25">
        <v>233917239</v>
      </c>
      <c r="C127" s="25">
        <v>233906360</v>
      </c>
      <c r="D127" s="25">
        <v>0.94613899999999995</v>
      </c>
      <c r="E127" s="25">
        <v>34594039</v>
      </c>
      <c r="F127" s="25" t="s">
        <v>1131</v>
      </c>
      <c r="G127" s="25"/>
      <c r="H127" s="25" t="s">
        <v>1684</v>
      </c>
      <c r="I127" s="25">
        <v>5.0000000000000002E-14</v>
      </c>
      <c r="J127" s="25"/>
      <c r="K127" s="25">
        <v>0.1744</v>
      </c>
      <c r="L127" s="25" t="s">
        <v>1687</v>
      </c>
      <c r="M127" s="25" t="s">
        <v>1133</v>
      </c>
    </row>
    <row r="128" spans="1:13" x14ac:dyDescent="0.25">
      <c r="A128" s="25" t="s">
        <v>262</v>
      </c>
      <c r="B128" s="25">
        <v>233917239</v>
      </c>
      <c r="C128" s="25">
        <v>233911933</v>
      </c>
      <c r="D128" s="25">
        <v>0.99996499999999999</v>
      </c>
      <c r="E128" s="25">
        <v>27322543</v>
      </c>
      <c r="F128" s="25" t="s">
        <v>507</v>
      </c>
      <c r="G128" s="25" t="s">
        <v>1688</v>
      </c>
      <c r="H128" s="25" t="s">
        <v>1689</v>
      </c>
      <c r="I128" s="25">
        <v>1.0000000000000001E-9</v>
      </c>
      <c r="J128" s="25"/>
      <c r="K128" s="25">
        <v>1.1627907</v>
      </c>
      <c r="L128" s="25" t="s">
        <v>1690</v>
      </c>
      <c r="M128" s="25" t="s">
        <v>1162</v>
      </c>
    </row>
    <row r="129" spans="1:13" x14ac:dyDescent="0.25">
      <c r="A129" s="25" t="s">
        <v>262</v>
      </c>
      <c r="B129" s="25">
        <v>233917239</v>
      </c>
      <c r="C129" s="25">
        <v>233915914</v>
      </c>
      <c r="D129" s="25">
        <v>0.99996099999999999</v>
      </c>
      <c r="E129" s="25">
        <v>34594039</v>
      </c>
      <c r="F129" s="25" t="s">
        <v>1462</v>
      </c>
      <c r="G129" s="25"/>
      <c r="H129" s="25" t="s">
        <v>1691</v>
      </c>
      <c r="I129" s="25">
        <v>2.0000000000000001E-10</v>
      </c>
      <c r="J129" s="25"/>
      <c r="K129" s="25">
        <v>4.9099999999999998E-2</v>
      </c>
      <c r="L129" s="25" t="s">
        <v>1692</v>
      </c>
      <c r="M129" s="25" t="s">
        <v>1464</v>
      </c>
    </row>
    <row r="130" spans="1:13" x14ac:dyDescent="0.25">
      <c r="A130" s="25" t="s">
        <v>262</v>
      </c>
      <c r="B130" s="25">
        <v>233917239</v>
      </c>
      <c r="C130" s="25">
        <v>233916086</v>
      </c>
      <c r="D130" s="25">
        <v>0.99998200000000004</v>
      </c>
      <c r="E130" s="25">
        <v>27182965</v>
      </c>
      <c r="F130" s="25" t="s">
        <v>287</v>
      </c>
      <c r="G130" s="25" t="s">
        <v>1693</v>
      </c>
      <c r="H130" s="25" t="s">
        <v>1694</v>
      </c>
      <c r="I130" s="25">
        <v>7.0000000000000003E-19</v>
      </c>
      <c r="J130" s="25"/>
      <c r="K130" s="25">
        <v>1.0893246000000001</v>
      </c>
      <c r="L130" s="25" t="s">
        <v>1695</v>
      </c>
      <c r="M130" s="25" t="s">
        <v>1121</v>
      </c>
    </row>
    <row r="131" spans="1:13" x14ac:dyDescent="0.25">
      <c r="A131" s="25" t="s">
        <v>262</v>
      </c>
      <c r="B131" s="25">
        <v>233917239</v>
      </c>
      <c r="C131" s="25">
        <v>233916448</v>
      </c>
      <c r="D131" s="25">
        <v>0.99998200000000004</v>
      </c>
      <c r="E131" s="25">
        <v>21666692</v>
      </c>
      <c r="F131" s="25" t="s">
        <v>287</v>
      </c>
      <c r="G131" s="25" t="s">
        <v>326</v>
      </c>
      <c r="H131" s="25" t="s">
        <v>407</v>
      </c>
      <c r="I131" s="25">
        <v>6.0000000000000003E-12</v>
      </c>
      <c r="J131" s="25"/>
      <c r="K131" s="25">
        <v>1.18</v>
      </c>
      <c r="L131" s="25" t="s">
        <v>1454</v>
      </c>
      <c r="M131" s="25" t="s">
        <v>1121</v>
      </c>
    </row>
    <row r="132" spans="1:13" x14ac:dyDescent="0.25">
      <c r="A132" s="25" t="s">
        <v>262</v>
      </c>
      <c r="B132" s="25">
        <v>233917239</v>
      </c>
      <c r="C132" s="25">
        <v>233916448</v>
      </c>
      <c r="D132" s="25">
        <v>0.99998200000000004</v>
      </c>
      <c r="E132" s="25">
        <v>22683712</v>
      </c>
      <c r="F132" s="25" t="s">
        <v>287</v>
      </c>
      <c r="G132" s="25" t="s">
        <v>326</v>
      </c>
      <c r="H132" s="25" t="s">
        <v>407</v>
      </c>
      <c r="I132" s="25">
        <v>9.9999999999999998E-13</v>
      </c>
      <c r="J132" s="25"/>
      <c r="K132" s="25">
        <v>1.28</v>
      </c>
      <c r="L132" s="25" t="s">
        <v>1696</v>
      </c>
      <c r="M132" s="25" t="s">
        <v>1121</v>
      </c>
    </row>
    <row r="133" spans="1:13" x14ac:dyDescent="0.25">
      <c r="A133" s="25" t="s">
        <v>262</v>
      </c>
      <c r="B133" s="25">
        <v>233917239</v>
      </c>
      <c r="C133" s="25">
        <v>233916448</v>
      </c>
      <c r="D133" s="25">
        <v>0.99998200000000004</v>
      </c>
      <c r="E133" s="25">
        <v>27322543</v>
      </c>
      <c r="F133" s="25" t="s">
        <v>287</v>
      </c>
      <c r="G133" s="25" t="s">
        <v>1688</v>
      </c>
      <c r="H133" s="25" t="s">
        <v>407</v>
      </c>
      <c r="I133" s="25">
        <v>9.9999999999999996E-24</v>
      </c>
      <c r="J133" s="25"/>
      <c r="K133" s="25">
        <v>1.0638297999999999</v>
      </c>
      <c r="L133" s="25" t="s">
        <v>1697</v>
      </c>
      <c r="M133" s="25" t="s">
        <v>1121</v>
      </c>
    </row>
    <row r="134" spans="1:13" x14ac:dyDescent="0.25">
      <c r="A134" s="25" t="s">
        <v>262</v>
      </c>
      <c r="B134" s="25">
        <v>233917239</v>
      </c>
      <c r="C134" s="25">
        <v>233916724</v>
      </c>
      <c r="D134" s="25">
        <v>0.99998100000000001</v>
      </c>
      <c r="E134" s="25">
        <v>29397368</v>
      </c>
      <c r="F134" s="25" t="s">
        <v>1124</v>
      </c>
      <c r="G134" s="25" t="s">
        <v>1688</v>
      </c>
      <c r="H134" s="25" t="s">
        <v>1698</v>
      </c>
      <c r="I134" s="25">
        <v>5.9999999999999999E-16</v>
      </c>
      <c r="J134" s="25"/>
      <c r="K134" s="25">
        <v>1.41E-2</v>
      </c>
      <c r="L134" s="25" t="s">
        <v>1699</v>
      </c>
      <c r="M134" s="25" t="s">
        <v>1124</v>
      </c>
    </row>
    <row r="135" spans="1:13" x14ac:dyDescent="0.25">
      <c r="A135" s="25" t="s">
        <v>262</v>
      </c>
      <c r="B135" s="25">
        <v>233917239</v>
      </c>
      <c r="C135" s="25">
        <v>233934849</v>
      </c>
      <c r="D135" s="25">
        <v>0.89453000000000005</v>
      </c>
      <c r="E135" s="25">
        <v>31319653</v>
      </c>
      <c r="F135" s="25" t="s">
        <v>1700</v>
      </c>
      <c r="G135" s="25" t="s">
        <v>326</v>
      </c>
      <c r="H135" s="25" t="s">
        <v>1701</v>
      </c>
      <c r="I135" s="25">
        <v>1E-10</v>
      </c>
      <c r="J135" s="25"/>
      <c r="K135" s="25">
        <v>1.7000000000000001E-2</v>
      </c>
      <c r="L135" s="25" t="s">
        <v>1702</v>
      </c>
      <c r="M135" s="25" t="s">
        <v>1703</v>
      </c>
    </row>
    <row r="136" spans="1:13" x14ac:dyDescent="0.25">
      <c r="A136" s="25" t="s">
        <v>88</v>
      </c>
      <c r="B136" s="25">
        <v>30424073</v>
      </c>
      <c r="C136" s="25">
        <v>30420911</v>
      </c>
      <c r="D136" s="25">
        <v>0.97146699999999997</v>
      </c>
      <c r="E136" s="25">
        <v>22683712</v>
      </c>
      <c r="F136" s="25" t="s">
        <v>287</v>
      </c>
      <c r="G136" s="25" t="s">
        <v>1025</v>
      </c>
      <c r="H136" s="25" t="s">
        <v>1804</v>
      </c>
      <c r="I136" s="25">
        <v>1.0000000000000001E-9</v>
      </c>
      <c r="J136" s="25"/>
      <c r="K136" s="25">
        <v>1.19</v>
      </c>
      <c r="L136" s="25" t="s">
        <v>1805</v>
      </c>
      <c r="M136" s="25" t="s">
        <v>1121</v>
      </c>
    </row>
    <row r="137" spans="1:13" x14ac:dyDescent="0.25">
      <c r="A137" s="25" t="s">
        <v>88</v>
      </c>
      <c r="B137" s="25">
        <v>30424073</v>
      </c>
      <c r="C137" s="25">
        <v>30439067</v>
      </c>
      <c r="D137" s="25">
        <v>0.959202</v>
      </c>
      <c r="E137" s="25">
        <v>27322543</v>
      </c>
      <c r="F137" s="25" t="s">
        <v>287</v>
      </c>
      <c r="G137" s="25" t="s">
        <v>1025</v>
      </c>
      <c r="H137" s="25" t="s">
        <v>1806</v>
      </c>
      <c r="I137" s="25">
        <v>8.0000000000000005E-9</v>
      </c>
      <c r="J137" s="25"/>
      <c r="K137" s="25">
        <v>1.04</v>
      </c>
      <c r="L137" s="25" t="s">
        <v>1181</v>
      </c>
      <c r="M137" s="25" t="s">
        <v>1121</v>
      </c>
    </row>
    <row r="138" spans="1:13" x14ac:dyDescent="0.25">
      <c r="A138" s="25" t="s">
        <v>88</v>
      </c>
      <c r="B138" s="25">
        <v>154572157</v>
      </c>
      <c r="C138" s="25">
        <v>154545386</v>
      </c>
      <c r="D138" s="25">
        <v>0.99902199999999997</v>
      </c>
      <c r="E138" s="25">
        <v>29397368</v>
      </c>
      <c r="F138" s="25" t="s">
        <v>1124</v>
      </c>
      <c r="G138" s="25" t="s">
        <v>1137</v>
      </c>
      <c r="H138" s="25" t="s">
        <v>1807</v>
      </c>
      <c r="I138" s="25">
        <v>1E-10</v>
      </c>
      <c r="J138" s="25"/>
      <c r="K138" s="25">
        <v>2.9700000000000001E-2</v>
      </c>
      <c r="L138" s="25" t="s">
        <v>1808</v>
      </c>
      <c r="M138" s="25" t="s">
        <v>1124</v>
      </c>
    </row>
    <row r="139" spans="1:13" x14ac:dyDescent="0.25">
      <c r="A139" s="25" t="s">
        <v>88</v>
      </c>
      <c r="B139" s="25">
        <v>154572157</v>
      </c>
      <c r="C139" s="25">
        <v>154572157</v>
      </c>
      <c r="D139" s="25">
        <v>1</v>
      </c>
      <c r="E139" s="25">
        <v>27322543</v>
      </c>
      <c r="F139" s="25" t="s">
        <v>287</v>
      </c>
      <c r="G139" s="25" t="s">
        <v>1029</v>
      </c>
      <c r="H139" s="25" t="s">
        <v>310</v>
      </c>
      <c r="I139" s="25">
        <v>2.0000000000000001E-9</v>
      </c>
      <c r="J139" s="25"/>
      <c r="K139" s="25">
        <v>1.1494253000000001</v>
      </c>
      <c r="L139" s="25" t="s">
        <v>1809</v>
      </c>
      <c r="M139" s="25" t="s">
        <v>1121</v>
      </c>
    </row>
    <row r="140" spans="1:13" x14ac:dyDescent="0.25">
      <c r="A140" s="25" t="s">
        <v>355</v>
      </c>
      <c r="B140" s="25">
        <v>35563301</v>
      </c>
      <c r="C140" s="25">
        <v>35416746</v>
      </c>
      <c r="D140" s="25">
        <v>0.90668300000000002</v>
      </c>
      <c r="E140" s="25">
        <v>31689377</v>
      </c>
      <c r="F140" s="25" t="s">
        <v>1810</v>
      </c>
      <c r="G140" s="25"/>
      <c r="H140" s="25" t="s">
        <v>1811</v>
      </c>
      <c r="I140" s="25">
        <v>1E-10</v>
      </c>
      <c r="J140" s="25"/>
      <c r="K140" s="25">
        <v>1.7000000000000001E-2</v>
      </c>
      <c r="L140" s="25" t="s">
        <v>1702</v>
      </c>
      <c r="M140" s="25" t="s">
        <v>1812</v>
      </c>
    </row>
    <row r="141" spans="1:13" x14ac:dyDescent="0.25">
      <c r="A141" s="25" t="s">
        <v>355</v>
      </c>
      <c r="B141" s="25">
        <v>35563301</v>
      </c>
      <c r="C141" s="25">
        <v>35562164</v>
      </c>
      <c r="D141" s="25">
        <v>0.93849800000000005</v>
      </c>
      <c r="E141" s="25">
        <v>25628336</v>
      </c>
      <c r="F141" s="25" t="s">
        <v>1127</v>
      </c>
      <c r="G141" s="25" t="s">
        <v>1032</v>
      </c>
      <c r="H141" s="25" t="s">
        <v>1813</v>
      </c>
      <c r="I141" s="25">
        <v>2.0000000000000001E-9</v>
      </c>
      <c r="J141" s="25"/>
      <c r="K141" s="25">
        <v>4.5999999999999999E-2</v>
      </c>
      <c r="L141" s="25" t="s">
        <v>1814</v>
      </c>
      <c r="M141" s="25" t="s">
        <v>1130</v>
      </c>
    </row>
    <row r="142" spans="1:13" x14ac:dyDescent="0.25">
      <c r="A142" s="25" t="s">
        <v>355</v>
      </c>
      <c r="B142" s="25">
        <v>35563301</v>
      </c>
      <c r="C142" s="25">
        <v>35562164</v>
      </c>
      <c r="D142" s="25">
        <v>0.93855200000000005</v>
      </c>
      <c r="E142" s="25">
        <v>25628336</v>
      </c>
      <c r="F142" s="25" t="s">
        <v>1127</v>
      </c>
      <c r="G142" s="25" t="s">
        <v>1032</v>
      </c>
      <c r="H142" s="25" t="s">
        <v>1813</v>
      </c>
      <c r="I142" s="25">
        <v>2.0000000000000001E-9</v>
      </c>
      <c r="J142" s="25"/>
      <c r="K142" s="25">
        <v>4.5999999999999999E-2</v>
      </c>
      <c r="L142" s="25" t="s">
        <v>1814</v>
      </c>
      <c r="M142" s="25" t="s">
        <v>1130</v>
      </c>
    </row>
    <row r="143" spans="1:13" x14ac:dyDescent="0.25">
      <c r="A143" s="25" t="s">
        <v>270</v>
      </c>
      <c r="B143" s="25">
        <v>12903725</v>
      </c>
      <c r="C143" s="25">
        <v>12903725</v>
      </c>
      <c r="D143" s="25">
        <v>1</v>
      </c>
      <c r="E143" s="25">
        <v>21378988</v>
      </c>
      <c r="F143" s="25" t="s">
        <v>1614</v>
      </c>
      <c r="G143" s="25" t="s">
        <v>325</v>
      </c>
      <c r="H143" s="25" t="s">
        <v>299</v>
      </c>
      <c r="I143" s="25">
        <v>8.9999999999999998E-26</v>
      </c>
      <c r="J143" s="25"/>
      <c r="K143" s="25"/>
      <c r="L143" s="25"/>
      <c r="M143" s="25" t="s">
        <v>1172</v>
      </c>
    </row>
    <row r="144" spans="1:13" x14ac:dyDescent="0.25">
      <c r="A144" s="25" t="s">
        <v>270</v>
      </c>
      <c r="B144" s="25">
        <v>12903725</v>
      </c>
      <c r="C144" s="25">
        <v>12903725</v>
      </c>
      <c r="D144" s="25">
        <v>1</v>
      </c>
      <c r="E144" s="25">
        <v>21846871</v>
      </c>
      <c r="F144" s="25" t="s">
        <v>1614</v>
      </c>
      <c r="G144" s="25" t="s">
        <v>325</v>
      </c>
      <c r="H144" s="25" t="s">
        <v>299</v>
      </c>
      <c r="I144" s="25">
        <v>8.9999999999999998E-26</v>
      </c>
      <c r="J144" s="25"/>
      <c r="K144" s="25"/>
      <c r="L144" s="25"/>
      <c r="M144" s="25" t="s">
        <v>1172</v>
      </c>
    </row>
    <row r="145" spans="1:13" x14ac:dyDescent="0.25">
      <c r="A145" s="25" t="s">
        <v>270</v>
      </c>
      <c r="B145" s="25">
        <v>12903725</v>
      </c>
      <c r="C145" s="25">
        <v>12903725</v>
      </c>
      <c r="D145" s="25">
        <v>1</v>
      </c>
      <c r="E145" s="25">
        <v>22144573</v>
      </c>
      <c r="F145" s="25" t="s">
        <v>1815</v>
      </c>
      <c r="G145" s="25" t="s">
        <v>325</v>
      </c>
      <c r="H145" s="25" t="s">
        <v>299</v>
      </c>
      <c r="I145" s="25">
        <v>4.0000000000000002E-22</v>
      </c>
      <c r="J145" s="25"/>
      <c r="K145" s="25">
        <v>0.19600000000000001</v>
      </c>
      <c r="L145" s="25" t="s">
        <v>1816</v>
      </c>
      <c r="M145" s="25" t="s">
        <v>1817</v>
      </c>
    </row>
    <row r="146" spans="1:13" x14ac:dyDescent="0.25">
      <c r="A146" s="25" t="s">
        <v>270</v>
      </c>
      <c r="B146" s="25">
        <v>12903725</v>
      </c>
      <c r="C146" s="25">
        <v>12903725</v>
      </c>
      <c r="D146" s="25">
        <v>1</v>
      </c>
      <c r="E146" s="25">
        <v>22683712</v>
      </c>
      <c r="F146" s="25" t="s">
        <v>287</v>
      </c>
      <c r="G146" s="25" t="s">
        <v>325</v>
      </c>
      <c r="H146" s="25" t="s">
        <v>299</v>
      </c>
      <c r="I146" s="25">
        <v>2.9999999999999997E-8</v>
      </c>
      <c r="J146" s="25"/>
      <c r="K146" s="25">
        <v>1.1599999999999999</v>
      </c>
      <c r="L146" s="25" t="s">
        <v>1449</v>
      </c>
      <c r="M146" s="25" t="s">
        <v>1121</v>
      </c>
    </row>
    <row r="147" spans="1:13" x14ac:dyDescent="0.25">
      <c r="A147" s="25" t="s">
        <v>270</v>
      </c>
      <c r="B147" s="25">
        <v>12903725</v>
      </c>
      <c r="C147" s="25">
        <v>12903725</v>
      </c>
      <c r="D147" s="25">
        <v>1</v>
      </c>
      <c r="E147" s="25">
        <v>22745674</v>
      </c>
      <c r="F147" s="25" t="s">
        <v>1614</v>
      </c>
      <c r="G147" s="25" t="s">
        <v>325</v>
      </c>
      <c r="H147" s="25" t="s">
        <v>299</v>
      </c>
      <c r="I147" s="25">
        <v>6.0000000000000003E-12</v>
      </c>
      <c r="J147" s="25" t="s">
        <v>1818</v>
      </c>
      <c r="K147" s="25">
        <v>1.1870000000000001</v>
      </c>
      <c r="L147" s="25" t="s">
        <v>1819</v>
      </c>
      <c r="M147" s="25" t="s">
        <v>1172</v>
      </c>
    </row>
    <row r="148" spans="1:13" x14ac:dyDescent="0.25">
      <c r="A148" s="25" t="s">
        <v>270</v>
      </c>
      <c r="B148" s="25">
        <v>12903725</v>
      </c>
      <c r="C148" s="25">
        <v>12903725</v>
      </c>
      <c r="D148" s="25">
        <v>1</v>
      </c>
      <c r="E148" s="25">
        <v>22745674</v>
      </c>
      <c r="F148" s="25" t="s">
        <v>1614</v>
      </c>
      <c r="G148" s="25" t="s">
        <v>325</v>
      </c>
      <c r="H148" s="25" t="s">
        <v>299</v>
      </c>
      <c r="I148" s="25">
        <v>8.0000000000000003E-10</v>
      </c>
      <c r="J148" s="25" t="s">
        <v>1820</v>
      </c>
      <c r="K148" s="25">
        <v>1.3380000000000001</v>
      </c>
      <c r="L148" s="25" t="s">
        <v>1821</v>
      </c>
      <c r="M148" s="25" t="s">
        <v>1172</v>
      </c>
    </row>
    <row r="149" spans="1:13" x14ac:dyDescent="0.25">
      <c r="A149" s="25" t="s">
        <v>270</v>
      </c>
      <c r="B149" s="25">
        <v>12903725</v>
      </c>
      <c r="C149" s="25">
        <v>12903725</v>
      </c>
      <c r="D149" s="25">
        <v>1</v>
      </c>
      <c r="E149" s="25">
        <v>22751097</v>
      </c>
      <c r="F149" s="25" t="s">
        <v>1614</v>
      </c>
      <c r="G149" s="25" t="s">
        <v>325</v>
      </c>
      <c r="H149" s="25" t="s">
        <v>299</v>
      </c>
      <c r="I149" s="25">
        <v>2.0000000000000001E-9</v>
      </c>
      <c r="J149" s="25"/>
      <c r="K149" s="25">
        <v>1.1499999999999999</v>
      </c>
      <c r="L149" s="25" t="s">
        <v>1822</v>
      </c>
      <c r="M149" s="25" t="s">
        <v>1172</v>
      </c>
    </row>
    <row r="150" spans="1:13" x14ac:dyDescent="0.25">
      <c r="A150" s="25" t="s">
        <v>270</v>
      </c>
      <c r="B150" s="25">
        <v>12903725</v>
      </c>
      <c r="C150" s="25">
        <v>12903725</v>
      </c>
      <c r="D150" s="25">
        <v>1</v>
      </c>
      <c r="E150" s="25">
        <v>23793025</v>
      </c>
      <c r="F150" s="25" t="s">
        <v>287</v>
      </c>
      <c r="G150" s="25" t="s">
        <v>1823</v>
      </c>
      <c r="H150" s="25" t="s">
        <v>299</v>
      </c>
      <c r="I150" s="25">
        <v>4.9999999999999998E-8</v>
      </c>
      <c r="J150" s="25"/>
      <c r="K150" s="25">
        <v>1.08</v>
      </c>
      <c r="L150" s="25" t="s">
        <v>1824</v>
      </c>
      <c r="M150" s="25" t="s">
        <v>1121</v>
      </c>
    </row>
    <row r="151" spans="1:13" x14ac:dyDescent="0.25">
      <c r="A151" s="25" t="s">
        <v>270</v>
      </c>
      <c r="B151" s="25">
        <v>12903725</v>
      </c>
      <c r="C151" s="25">
        <v>12903725</v>
      </c>
      <c r="D151" s="25">
        <v>1</v>
      </c>
      <c r="E151" s="25">
        <v>23793025</v>
      </c>
      <c r="F151" s="25" t="s">
        <v>507</v>
      </c>
      <c r="G151" s="25" t="s">
        <v>1825</v>
      </c>
      <c r="H151" s="25" t="s">
        <v>299</v>
      </c>
      <c r="I151" s="25">
        <v>3E-10</v>
      </c>
      <c r="J151" s="25"/>
      <c r="K151" s="25">
        <v>1.1599999999999999</v>
      </c>
      <c r="L151" s="25" t="s">
        <v>1690</v>
      </c>
      <c r="M151" s="25" t="s">
        <v>1121</v>
      </c>
    </row>
    <row r="152" spans="1:13" x14ac:dyDescent="0.25">
      <c r="A152" s="25" t="s">
        <v>270</v>
      </c>
      <c r="B152" s="25">
        <v>12903725</v>
      </c>
      <c r="C152" s="25">
        <v>12903725</v>
      </c>
      <c r="D152" s="25">
        <v>1</v>
      </c>
      <c r="E152" s="25">
        <v>25420145</v>
      </c>
      <c r="F152" s="25" t="s">
        <v>1826</v>
      </c>
      <c r="G152" s="25" t="s">
        <v>325</v>
      </c>
      <c r="H152" s="25" t="s">
        <v>299</v>
      </c>
      <c r="I152" s="25">
        <v>9.9999999999999994E-12</v>
      </c>
      <c r="J152" s="25"/>
      <c r="K152" s="25">
        <v>1.3</v>
      </c>
      <c r="L152" s="25" t="s">
        <v>1827</v>
      </c>
      <c r="M152" s="25" t="s">
        <v>1828</v>
      </c>
    </row>
    <row r="153" spans="1:13" x14ac:dyDescent="0.25">
      <c r="A153" s="25" t="s">
        <v>270</v>
      </c>
      <c r="B153" s="25">
        <v>12903725</v>
      </c>
      <c r="C153" s="25">
        <v>12903725</v>
      </c>
      <c r="D153" s="25">
        <v>1</v>
      </c>
      <c r="E153" s="25">
        <v>26343387</v>
      </c>
      <c r="F153" s="25" t="s">
        <v>1498</v>
      </c>
      <c r="G153" s="25" t="s">
        <v>325</v>
      </c>
      <c r="H153" s="25" t="s">
        <v>299</v>
      </c>
      <c r="I153" s="25">
        <v>2.0000000000000001E-42</v>
      </c>
      <c r="J153" s="25"/>
      <c r="K153" s="25">
        <v>1.1399999999999999</v>
      </c>
      <c r="L153" s="25" t="s">
        <v>1829</v>
      </c>
      <c r="M153" s="25" t="s">
        <v>1172</v>
      </c>
    </row>
    <row r="154" spans="1:13" x14ac:dyDescent="0.25">
      <c r="A154" s="25" t="s">
        <v>270</v>
      </c>
      <c r="B154" s="25">
        <v>12903725</v>
      </c>
      <c r="C154" s="25">
        <v>12903725</v>
      </c>
      <c r="D154" s="25">
        <v>1</v>
      </c>
      <c r="E154" s="25">
        <v>26343387</v>
      </c>
      <c r="F154" s="25" t="s">
        <v>1637</v>
      </c>
      <c r="G154" s="25" t="s">
        <v>325</v>
      </c>
      <c r="H154" s="25" t="s">
        <v>299</v>
      </c>
      <c r="I154" s="25">
        <v>9.0000000000000002E-35</v>
      </c>
      <c r="J154" s="25"/>
      <c r="K154" s="25">
        <v>1.1399999999999999</v>
      </c>
      <c r="L154" s="25" t="s">
        <v>1830</v>
      </c>
      <c r="M154" s="25" t="s">
        <v>1613</v>
      </c>
    </row>
    <row r="155" spans="1:13" x14ac:dyDescent="0.25">
      <c r="A155" s="25" t="s">
        <v>270</v>
      </c>
      <c r="B155" s="25">
        <v>12903725</v>
      </c>
      <c r="C155" s="25">
        <v>12903725</v>
      </c>
      <c r="D155" s="25">
        <v>1</v>
      </c>
      <c r="E155" s="25">
        <v>27322543</v>
      </c>
      <c r="F155" s="25" t="s">
        <v>287</v>
      </c>
      <c r="G155" s="25" t="s">
        <v>325</v>
      </c>
      <c r="H155" s="25" t="s">
        <v>299</v>
      </c>
      <c r="I155" s="25">
        <v>5.9999999999999998E-22</v>
      </c>
      <c r="J155" s="25"/>
      <c r="K155" s="25">
        <v>1.0752687000000001</v>
      </c>
      <c r="L155" s="25" t="s">
        <v>1707</v>
      </c>
      <c r="M155" s="25" t="s">
        <v>1121</v>
      </c>
    </row>
    <row r="156" spans="1:13" x14ac:dyDescent="0.25">
      <c r="A156" s="25" t="s">
        <v>270</v>
      </c>
      <c r="B156" s="25">
        <v>12903725</v>
      </c>
      <c r="C156" s="25">
        <v>12903725</v>
      </c>
      <c r="D156" s="25">
        <v>1</v>
      </c>
      <c r="E156" s="25">
        <v>27322543</v>
      </c>
      <c r="F156" s="25" t="s">
        <v>507</v>
      </c>
      <c r="G156" s="25" t="s">
        <v>325</v>
      </c>
      <c r="H156" s="25" t="s">
        <v>299</v>
      </c>
      <c r="I156" s="25">
        <v>2.0000000000000001E-9</v>
      </c>
      <c r="J156" s="25"/>
      <c r="K156" s="25">
        <v>1.1363635999999999</v>
      </c>
      <c r="L156" s="25" t="s">
        <v>1831</v>
      </c>
      <c r="M156" s="25" t="s">
        <v>1162</v>
      </c>
    </row>
    <row r="157" spans="1:13" x14ac:dyDescent="0.25">
      <c r="A157" s="25" t="s">
        <v>270</v>
      </c>
      <c r="B157" s="25">
        <v>12903725</v>
      </c>
      <c r="C157" s="25">
        <v>12903725</v>
      </c>
      <c r="D157" s="25">
        <v>1</v>
      </c>
      <c r="E157" s="25">
        <v>27182965</v>
      </c>
      <c r="F157" s="25" t="s">
        <v>287</v>
      </c>
      <c r="G157" s="25" t="s">
        <v>325</v>
      </c>
      <c r="H157" s="25" t="s">
        <v>299</v>
      </c>
      <c r="I157" s="25">
        <v>1.9999999999999999E-20</v>
      </c>
      <c r="J157" s="25"/>
      <c r="K157" s="25">
        <v>1.0741137999999999</v>
      </c>
      <c r="L157" s="25" t="s">
        <v>1213</v>
      </c>
      <c r="M157" s="25" t="s">
        <v>1121</v>
      </c>
    </row>
    <row r="158" spans="1:13" x14ac:dyDescent="0.25">
      <c r="A158" s="25" t="s">
        <v>270</v>
      </c>
      <c r="B158" s="25">
        <v>12903725</v>
      </c>
      <c r="C158" s="25">
        <v>12903725</v>
      </c>
      <c r="D158" s="25">
        <v>1</v>
      </c>
      <c r="E158" s="25">
        <v>28714975</v>
      </c>
      <c r="F158" s="25" t="s">
        <v>1648</v>
      </c>
      <c r="G158" s="25" t="s">
        <v>325</v>
      </c>
      <c r="H158" s="25" t="s">
        <v>299</v>
      </c>
      <c r="I158" s="25">
        <v>1E-35</v>
      </c>
      <c r="J158" s="25"/>
      <c r="K158" s="25">
        <v>1.1100000000000001</v>
      </c>
      <c r="L158" s="25" t="s">
        <v>1159</v>
      </c>
      <c r="M158" s="25" t="s">
        <v>1172</v>
      </c>
    </row>
    <row r="159" spans="1:13" x14ac:dyDescent="0.25">
      <c r="A159" s="25" t="s">
        <v>270</v>
      </c>
      <c r="B159" s="25">
        <v>12903725</v>
      </c>
      <c r="C159" s="25">
        <v>12903725</v>
      </c>
      <c r="D159" s="25">
        <v>1</v>
      </c>
      <c r="E159" s="25">
        <v>29212778</v>
      </c>
      <c r="F159" s="25" t="s">
        <v>1498</v>
      </c>
      <c r="G159" s="25" t="s">
        <v>325</v>
      </c>
      <c r="H159" s="25" t="s">
        <v>299</v>
      </c>
      <c r="I159" s="25">
        <v>3.0000000000000002E-77</v>
      </c>
      <c r="J159" s="25"/>
      <c r="K159" s="25">
        <v>0.121</v>
      </c>
      <c r="L159" s="25" t="s">
        <v>1832</v>
      </c>
      <c r="M159" s="25" t="s">
        <v>1172</v>
      </c>
    </row>
    <row r="160" spans="1:13" x14ac:dyDescent="0.25">
      <c r="A160" s="25" t="s">
        <v>270</v>
      </c>
      <c r="B160" s="25">
        <v>12903725</v>
      </c>
      <c r="C160" s="25">
        <v>12903725</v>
      </c>
      <c r="D160" s="25">
        <v>1</v>
      </c>
      <c r="E160" s="25">
        <v>29212778</v>
      </c>
      <c r="F160" s="25" t="s">
        <v>1498</v>
      </c>
      <c r="G160" s="25" t="s">
        <v>325</v>
      </c>
      <c r="H160" s="25" t="s">
        <v>299</v>
      </c>
      <c r="I160" s="25">
        <v>3.0000000000000002E-77</v>
      </c>
      <c r="J160" s="25"/>
      <c r="K160" s="25">
        <v>0.1205</v>
      </c>
      <c r="L160" s="25" t="s">
        <v>1832</v>
      </c>
      <c r="M160" s="25" t="s">
        <v>1172</v>
      </c>
    </row>
    <row r="161" spans="1:13" x14ac:dyDescent="0.25">
      <c r="A161" s="25" t="s">
        <v>270</v>
      </c>
      <c r="B161" s="25">
        <v>12903725</v>
      </c>
      <c r="C161" s="25">
        <v>12903725</v>
      </c>
      <c r="D161" s="25">
        <v>1</v>
      </c>
      <c r="E161" s="25">
        <v>29212778</v>
      </c>
      <c r="F161" s="25" t="s">
        <v>1498</v>
      </c>
      <c r="G161" s="25" t="s">
        <v>325</v>
      </c>
      <c r="H161" s="25" t="s">
        <v>299</v>
      </c>
      <c r="I161" s="25">
        <v>3.0000000000000002E-76</v>
      </c>
      <c r="J161" s="25"/>
      <c r="K161" s="25">
        <v>0.1072</v>
      </c>
      <c r="L161" s="25" t="s">
        <v>1833</v>
      </c>
      <c r="M161" s="25" t="s">
        <v>1172</v>
      </c>
    </row>
    <row r="162" spans="1:13" x14ac:dyDescent="0.25">
      <c r="A162" s="25" t="s">
        <v>270</v>
      </c>
      <c r="B162" s="25">
        <v>12903725</v>
      </c>
      <c r="C162" s="25">
        <v>12903725</v>
      </c>
      <c r="D162" s="25">
        <v>1</v>
      </c>
      <c r="E162" s="25">
        <v>29397368</v>
      </c>
      <c r="F162" s="25" t="s">
        <v>1124</v>
      </c>
      <c r="G162" s="25" t="s">
        <v>325</v>
      </c>
      <c r="H162" s="25" t="s">
        <v>299</v>
      </c>
      <c r="I162" s="25">
        <v>4.0000000000000003E-15</v>
      </c>
      <c r="J162" s="25"/>
      <c r="K162" s="25">
        <v>1.0999999999999999E-2</v>
      </c>
      <c r="L162" s="25" t="s">
        <v>1834</v>
      </c>
      <c r="M162" s="25" t="s">
        <v>1124</v>
      </c>
    </row>
    <row r="163" spans="1:13" x14ac:dyDescent="0.25">
      <c r="A163" s="25" t="s">
        <v>270</v>
      </c>
      <c r="B163" s="25">
        <v>12903725</v>
      </c>
      <c r="C163" s="25">
        <v>12903725</v>
      </c>
      <c r="D163" s="25">
        <v>1</v>
      </c>
      <c r="E163" s="25">
        <v>27618447</v>
      </c>
      <c r="F163" s="25" t="s">
        <v>1349</v>
      </c>
      <c r="G163" s="25" t="s">
        <v>325</v>
      </c>
      <c r="H163" s="25" t="s">
        <v>299</v>
      </c>
      <c r="I163" s="25">
        <v>4.9999999999999998E-8</v>
      </c>
      <c r="J163" s="25"/>
      <c r="K163" s="25">
        <v>0.17119999999999999</v>
      </c>
      <c r="L163" s="25" t="s">
        <v>1835</v>
      </c>
      <c r="M163" s="25" t="s">
        <v>1351</v>
      </c>
    </row>
    <row r="164" spans="1:13" x14ac:dyDescent="0.25">
      <c r="A164" s="25" t="s">
        <v>270</v>
      </c>
      <c r="B164" s="25">
        <v>12903725</v>
      </c>
      <c r="C164" s="25">
        <v>12903725</v>
      </c>
      <c r="D164" s="25">
        <v>1</v>
      </c>
      <c r="E164" s="25">
        <v>27618447</v>
      </c>
      <c r="F164" s="25" t="s">
        <v>1271</v>
      </c>
      <c r="G164" s="25" t="s">
        <v>325</v>
      </c>
      <c r="H164" s="25" t="s">
        <v>299</v>
      </c>
      <c r="I164" s="25">
        <v>6E-10</v>
      </c>
      <c r="J164" s="25"/>
      <c r="K164" s="25">
        <v>0.27600000000000002</v>
      </c>
      <c r="L164" s="25" t="s">
        <v>1836</v>
      </c>
      <c r="M164" s="25" t="s">
        <v>1275</v>
      </c>
    </row>
    <row r="165" spans="1:13" x14ac:dyDescent="0.25">
      <c r="A165" s="25" t="s">
        <v>270</v>
      </c>
      <c r="B165" s="25">
        <v>12903725</v>
      </c>
      <c r="C165" s="25">
        <v>12903725</v>
      </c>
      <c r="D165" s="25">
        <v>1</v>
      </c>
      <c r="E165" s="25">
        <v>30595370</v>
      </c>
      <c r="F165" s="25" t="s">
        <v>1271</v>
      </c>
      <c r="G165" s="25"/>
      <c r="H165" s="25" t="s">
        <v>299</v>
      </c>
      <c r="I165" s="25">
        <v>7.0000000000000001E-12</v>
      </c>
      <c r="J165" s="25"/>
      <c r="K165" s="25"/>
      <c r="L165" s="25"/>
      <c r="M165" s="25" t="s">
        <v>1275</v>
      </c>
    </row>
    <row r="166" spans="1:13" x14ac:dyDescent="0.25">
      <c r="A166" s="25" t="s">
        <v>270</v>
      </c>
      <c r="B166" s="25">
        <v>12903725</v>
      </c>
      <c r="C166" s="25">
        <v>12903725</v>
      </c>
      <c r="D166" s="25">
        <v>1</v>
      </c>
      <c r="E166" s="25">
        <v>27841878</v>
      </c>
      <c r="F166" s="25" t="s">
        <v>1349</v>
      </c>
      <c r="G166" s="25" t="s">
        <v>325</v>
      </c>
      <c r="H166" s="25" t="s">
        <v>299</v>
      </c>
      <c r="I166" s="25">
        <v>5.9999999999999997E-13</v>
      </c>
      <c r="J166" s="25"/>
      <c r="K166" s="25">
        <v>0.19500000000000001</v>
      </c>
      <c r="L166" s="25" t="s">
        <v>1837</v>
      </c>
      <c r="M166" s="25" t="s">
        <v>1351</v>
      </c>
    </row>
    <row r="167" spans="1:13" x14ac:dyDescent="0.25">
      <c r="A167" s="25" t="s">
        <v>270</v>
      </c>
      <c r="B167" s="25">
        <v>12903725</v>
      </c>
      <c r="C167" s="25">
        <v>12903725</v>
      </c>
      <c r="D167" s="25">
        <v>1</v>
      </c>
      <c r="E167" s="25">
        <v>30578418</v>
      </c>
      <c r="F167" s="25" t="s">
        <v>1349</v>
      </c>
      <c r="G167" s="25" t="s">
        <v>325</v>
      </c>
      <c r="H167" s="25" t="s">
        <v>299</v>
      </c>
      <c r="I167" s="25">
        <v>1.9999999999999999E-20</v>
      </c>
      <c r="J167" s="25"/>
      <c r="K167" s="25">
        <v>0.24479999999999999</v>
      </c>
      <c r="L167" s="25" t="s">
        <v>1838</v>
      </c>
      <c r="M167" s="25" t="s">
        <v>1351</v>
      </c>
    </row>
    <row r="168" spans="1:13" x14ac:dyDescent="0.25">
      <c r="A168" s="25" t="s">
        <v>270</v>
      </c>
      <c r="B168" s="25">
        <v>12903725</v>
      </c>
      <c r="C168" s="25">
        <v>12903725</v>
      </c>
      <c r="D168" s="25">
        <v>1</v>
      </c>
      <c r="E168" s="25">
        <v>30578418</v>
      </c>
      <c r="F168" s="25" t="s">
        <v>1271</v>
      </c>
      <c r="G168" s="25" t="s">
        <v>325</v>
      </c>
      <c r="H168" s="25" t="s">
        <v>299</v>
      </c>
      <c r="I168" s="25">
        <v>2.0000000000000001E-10</v>
      </c>
      <c r="J168" s="25"/>
      <c r="K168" s="25">
        <v>0.22539999999999999</v>
      </c>
      <c r="L168" s="25" t="s">
        <v>1839</v>
      </c>
      <c r="M168" s="25" t="s">
        <v>1275</v>
      </c>
    </row>
    <row r="169" spans="1:13" x14ac:dyDescent="0.25">
      <c r="A169" s="25" t="s">
        <v>270</v>
      </c>
      <c r="B169" s="25">
        <v>12903725</v>
      </c>
      <c r="C169" s="25">
        <v>12903725</v>
      </c>
      <c r="D169" s="25">
        <v>1</v>
      </c>
      <c r="E169" s="25">
        <v>30643258</v>
      </c>
      <c r="F169" s="25" t="s">
        <v>1840</v>
      </c>
      <c r="G169" s="25" t="s">
        <v>325</v>
      </c>
      <c r="H169" s="25" t="s">
        <v>299</v>
      </c>
      <c r="I169" s="25">
        <v>5.0000000000000001E-9</v>
      </c>
      <c r="J169" s="25"/>
      <c r="K169" s="25">
        <v>1.3316712E-2</v>
      </c>
      <c r="L169" s="25" t="s">
        <v>1841</v>
      </c>
      <c r="M169" s="25" t="s">
        <v>1842</v>
      </c>
    </row>
    <row r="170" spans="1:13" x14ac:dyDescent="0.25">
      <c r="A170" s="25" t="s">
        <v>270</v>
      </c>
      <c r="B170" s="25">
        <v>12903725</v>
      </c>
      <c r="C170" s="25">
        <v>12903725</v>
      </c>
      <c r="D170" s="25">
        <v>1</v>
      </c>
      <c r="E170" s="25">
        <v>31015401</v>
      </c>
      <c r="F170" s="25" t="s">
        <v>1131</v>
      </c>
      <c r="G170" s="25" t="s">
        <v>325</v>
      </c>
      <c r="H170" s="25" t="s">
        <v>299</v>
      </c>
      <c r="I170" s="25">
        <v>4.9999999999999999E-20</v>
      </c>
      <c r="J170" s="25"/>
      <c r="K170" s="25">
        <v>0.18023423999999999</v>
      </c>
      <c r="L170" s="25" t="s">
        <v>1843</v>
      </c>
      <c r="M170" s="25" t="s">
        <v>1133</v>
      </c>
    </row>
    <row r="171" spans="1:13" x14ac:dyDescent="0.25">
      <c r="A171" s="25" t="s">
        <v>270</v>
      </c>
      <c r="B171" s="25">
        <v>12903725</v>
      </c>
      <c r="C171" s="25">
        <v>12903725</v>
      </c>
      <c r="D171" s="25">
        <v>1</v>
      </c>
      <c r="E171" s="25">
        <v>28714974</v>
      </c>
      <c r="F171" s="25" t="s">
        <v>1498</v>
      </c>
      <c r="G171" s="25" t="s">
        <v>325</v>
      </c>
      <c r="H171" s="25" t="s">
        <v>299</v>
      </c>
      <c r="I171" s="25">
        <v>3E-11</v>
      </c>
      <c r="J171" s="25"/>
      <c r="K171" s="25">
        <v>1.1499999999999999</v>
      </c>
      <c r="L171" s="25" t="s">
        <v>1844</v>
      </c>
      <c r="M171" s="25" t="s">
        <v>1172</v>
      </c>
    </row>
    <row r="172" spans="1:13" x14ac:dyDescent="0.25">
      <c r="A172" s="25" t="s">
        <v>270</v>
      </c>
      <c r="B172" s="25">
        <v>12903725</v>
      </c>
      <c r="C172" s="25">
        <v>12903725</v>
      </c>
      <c r="D172" s="25">
        <v>1</v>
      </c>
      <c r="E172" s="25">
        <v>30104761</v>
      </c>
      <c r="F172" s="25" t="s">
        <v>1498</v>
      </c>
      <c r="G172" s="25" t="s">
        <v>325</v>
      </c>
      <c r="H172" s="25" t="s">
        <v>299</v>
      </c>
      <c r="I172" s="25">
        <v>5.9999999999999999E-19</v>
      </c>
      <c r="J172" s="25"/>
      <c r="K172" s="25"/>
      <c r="L172" s="25"/>
      <c r="M172" s="25" t="s">
        <v>1172</v>
      </c>
    </row>
    <row r="173" spans="1:13" x14ac:dyDescent="0.25">
      <c r="A173" s="25" t="s">
        <v>270</v>
      </c>
      <c r="B173" s="25">
        <v>12903725</v>
      </c>
      <c r="C173" s="25">
        <v>12903725</v>
      </c>
      <c r="D173" s="25">
        <v>1</v>
      </c>
      <c r="E173" s="25">
        <v>30679032</v>
      </c>
      <c r="F173" s="25" t="s">
        <v>1840</v>
      </c>
      <c r="G173" s="25" t="s">
        <v>325</v>
      </c>
      <c r="H173" s="25" t="s">
        <v>299</v>
      </c>
      <c r="I173" s="25">
        <v>2.9999999999999997E-8</v>
      </c>
      <c r="J173" s="25"/>
      <c r="K173" s="25">
        <v>1.34E-2</v>
      </c>
      <c r="L173" s="25" t="s">
        <v>1845</v>
      </c>
      <c r="M173" s="25" t="s">
        <v>1842</v>
      </c>
    </row>
    <row r="174" spans="1:13" x14ac:dyDescent="0.25">
      <c r="A174" s="25" t="s">
        <v>270</v>
      </c>
      <c r="B174" s="25">
        <v>12903725</v>
      </c>
      <c r="C174" s="25">
        <v>12903725</v>
      </c>
      <c r="D174" s="25">
        <v>1</v>
      </c>
      <c r="E174" s="25">
        <v>23394302</v>
      </c>
      <c r="F174" s="25" t="s">
        <v>1815</v>
      </c>
      <c r="G174" s="25" t="s">
        <v>325</v>
      </c>
      <c r="H174" s="25" t="s">
        <v>299</v>
      </c>
      <c r="I174" s="25">
        <v>4.0000000000000001E-8</v>
      </c>
      <c r="J174" s="25" t="s">
        <v>1846</v>
      </c>
      <c r="K174" s="25">
        <v>0.35</v>
      </c>
      <c r="L174" s="25" t="s">
        <v>1847</v>
      </c>
      <c r="M174" s="25" t="s">
        <v>1817</v>
      </c>
    </row>
    <row r="175" spans="1:13" x14ac:dyDescent="0.25">
      <c r="A175" s="25" t="s">
        <v>270</v>
      </c>
      <c r="B175" s="25">
        <v>12903725</v>
      </c>
      <c r="C175" s="25">
        <v>12903725</v>
      </c>
      <c r="D175" s="25">
        <v>1</v>
      </c>
      <c r="E175" s="25">
        <v>23394302</v>
      </c>
      <c r="F175" s="25" t="s">
        <v>1815</v>
      </c>
      <c r="G175" s="25" t="s">
        <v>325</v>
      </c>
      <c r="H175" s="25" t="s">
        <v>299</v>
      </c>
      <c r="I175" s="25">
        <v>5.0000000000000002E-11</v>
      </c>
      <c r="J175" s="25"/>
      <c r="K175" s="25">
        <v>0.3</v>
      </c>
      <c r="L175" s="25" t="s">
        <v>1848</v>
      </c>
      <c r="M175" s="25" t="s">
        <v>1817</v>
      </c>
    </row>
    <row r="176" spans="1:13" x14ac:dyDescent="0.25">
      <c r="A176" s="25" t="s">
        <v>270</v>
      </c>
      <c r="B176" s="25">
        <v>12903725</v>
      </c>
      <c r="C176" s="25">
        <v>12903725</v>
      </c>
      <c r="D176" s="25">
        <v>1</v>
      </c>
      <c r="E176" s="25">
        <v>32887874</v>
      </c>
      <c r="F176" s="25" t="s">
        <v>1169</v>
      </c>
      <c r="G176" s="25" t="s">
        <v>325</v>
      </c>
      <c r="H176" s="25" t="s">
        <v>299</v>
      </c>
      <c r="I176" s="25">
        <v>4.0000000000000001E-8</v>
      </c>
      <c r="J176" s="25"/>
      <c r="K176" s="25">
        <v>0.40300000000000002</v>
      </c>
      <c r="L176" s="25" t="s">
        <v>1849</v>
      </c>
      <c r="M176" s="25" t="s">
        <v>1172</v>
      </c>
    </row>
    <row r="177" spans="1:13" x14ac:dyDescent="0.25">
      <c r="A177" s="25" t="s">
        <v>270</v>
      </c>
      <c r="B177" s="25">
        <v>12903725</v>
      </c>
      <c r="C177" s="25">
        <v>12903725</v>
      </c>
      <c r="D177" s="25">
        <v>1</v>
      </c>
      <c r="E177" s="25">
        <v>32374345</v>
      </c>
      <c r="F177" s="25" t="s">
        <v>1169</v>
      </c>
      <c r="G177" s="25" t="s">
        <v>325</v>
      </c>
      <c r="H177" s="25" t="s">
        <v>299</v>
      </c>
      <c r="I177" s="25">
        <v>5.0000000000000002E-14</v>
      </c>
      <c r="J177" s="25"/>
      <c r="K177" s="25">
        <v>1.71</v>
      </c>
      <c r="L177" s="25" t="s">
        <v>1850</v>
      </c>
      <c r="M177" s="25" t="s">
        <v>1179</v>
      </c>
    </row>
    <row r="178" spans="1:13" x14ac:dyDescent="0.25">
      <c r="A178" s="25" t="s">
        <v>270</v>
      </c>
      <c r="B178" s="25">
        <v>12903725</v>
      </c>
      <c r="C178" s="25">
        <v>12903725</v>
      </c>
      <c r="D178" s="25">
        <v>1</v>
      </c>
      <c r="E178" s="25">
        <v>33020668</v>
      </c>
      <c r="F178" s="25" t="s">
        <v>1498</v>
      </c>
      <c r="G178" s="25" t="s">
        <v>325</v>
      </c>
      <c r="H178" s="25" t="s">
        <v>299</v>
      </c>
      <c r="I178" s="25">
        <v>4.9999999999999999E-29</v>
      </c>
      <c r="J178" s="25"/>
      <c r="K178" s="25">
        <v>0.123682</v>
      </c>
      <c r="L178" s="25" t="s">
        <v>1851</v>
      </c>
      <c r="M178" s="25" t="s">
        <v>1172</v>
      </c>
    </row>
    <row r="179" spans="1:13" x14ac:dyDescent="0.25">
      <c r="A179" s="25" t="s">
        <v>270</v>
      </c>
      <c r="B179" s="25">
        <v>12903725</v>
      </c>
      <c r="C179" s="25">
        <v>12903725</v>
      </c>
      <c r="D179" s="25">
        <v>1</v>
      </c>
      <c r="E179" s="25">
        <v>33020668</v>
      </c>
      <c r="F179" s="25" t="s">
        <v>1498</v>
      </c>
      <c r="G179" s="25" t="s">
        <v>325</v>
      </c>
      <c r="H179" s="25" t="s">
        <v>299</v>
      </c>
      <c r="I179" s="25">
        <v>3.9999999999999997E-104</v>
      </c>
      <c r="J179" s="25"/>
      <c r="K179" s="25">
        <v>0.110473</v>
      </c>
      <c r="L179" s="25" t="s">
        <v>1852</v>
      </c>
      <c r="M179" s="25" t="s">
        <v>1172</v>
      </c>
    </row>
    <row r="180" spans="1:13" x14ac:dyDescent="0.25">
      <c r="A180" s="25" t="s">
        <v>270</v>
      </c>
      <c r="B180" s="25">
        <v>12903725</v>
      </c>
      <c r="C180" s="25">
        <v>12903725</v>
      </c>
      <c r="D180" s="25">
        <v>1</v>
      </c>
      <c r="E180" s="25">
        <v>33532862</v>
      </c>
      <c r="F180" s="25" t="s">
        <v>1637</v>
      </c>
      <c r="G180" s="25" t="s">
        <v>325</v>
      </c>
      <c r="H180" s="25" t="s">
        <v>299</v>
      </c>
      <c r="I180" s="25">
        <v>1E-27</v>
      </c>
      <c r="J180" s="25"/>
      <c r="K180" s="25">
        <v>1.1299999999999999</v>
      </c>
      <c r="L180" s="25" t="s">
        <v>1650</v>
      </c>
      <c r="M180" s="25" t="s">
        <v>1613</v>
      </c>
    </row>
    <row r="181" spans="1:13" x14ac:dyDescent="0.25">
      <c r="A181" s="25" t="s">
        <v>270</v>
      </c>
      <c r="B181" s="25">
        <v>12903725</v>
      </c>
      <c r="C181" s="25">
        <v>12903725</v>
      </c>
      <c r="D181" s="25">
        <v>1</v>
      </c>
      <c r="E181" s="25">
        <v>33532862</v>
      </c>
      <c r="F181" s="25" t="s">
        <v>1637</v>
      </c>
      <c r="G181" s="25" t="s">
        <v>325</v>
      </c>
      <c r="H181" s="25" t="s">
        <v>299</v>
      </c>
      <c r="I181" s="25">
        <v>1.9999999999999999E-60</v>
      </c>
      <c r="J181" s="25"/>
      <c r="K181" s="25">
        <v>1.1299999999999999</v>
      </c>
      <c r="L181" s="25" t="s">
        <v>1853</v>
      </c>
      <c r="M181" s="25" t="s">
        <v>1613</v>
      </c>
    </row>
    <row r="182" spans="1:13" x14ac:dyDescent="0.25">
      <c r="A182" s="25" t="s">
        <v>270</v>
      </c>
      <c r="B182" s="25">
        <v>12903725</v>
      </c>
      <c r="C182" s="25">
        <v>12903725</v>
      </c>
      <c r="D182" s="25">
        <v>1</v>
      </c>
      <c r="E182" s="25">
        <v>34594039</v>
      </c>
      <c r="F182" s="25" t="s">
        <v>1534</v>
      </c>
      <c r="G182" s="25"/>
      <c r="H182" s="25" t="s">
        <v>299</v>
      </c>
      <c r="I182" s="25">
        <v>6E-11</v>
      </c>
      <c r="J182" s="25"/>
      <c r="K182" s="25">
        <v>9.9553310000000006E-2</v>
      </c>
      <c r="L182" s="25" t="s">
        <v>1854</v>
      </c>
      <c r="M182" s="25" t="s">
        <v>1537</v>
      </c>
    </row>
    <row r="183" spans="1:13" x14ac:dyDescent="0.25">
      <c r="A183" s="25" t="s">
        <v>270</v>
      </c>
      <c r="B183" s="25">
        <v>12903725</v>
      </c>
      <c r="C183" s="25">
        <v>12903725</v>
      </c>
      <c r="D183" s="25">
        <v>1</v>
      </c>
      <c r="E183" s="25">
        <v>34594039</v>
      </c>
      <c r="F183" s="25" t="s">
        <v>1534</v>
      </c>
      <c r="G183" s="25"/>
      <c r="H183" s="25" t="s">
        <v>299</v>
      </c>
      <c r="I183" s="25">
        <v>2.9999999999999999E-30</v>
      </c>
      <c r="J183" s="25"/>
      <c r="K183" s="25">
        <v>9.3700000000000006E-2</v>
      </c>
      <c r="L183" s="25" t="s">
        <v>1855</v>
      </c>
      <c r="M183" s="25" t="s">
        <v>1537</v>
      </c>
    </row>
    <row r="184" spans="1:13" x14ac:dyDescent="0.25">
      <c r="A184" s="25" t="s">
        <v>270</v>
      </c>
      <c r="B184" s="25">
        <v>12903725</v>
      </c>
      <c r="C184" s="25">
        <v>12903725</v>
      </c>
      <c r="D184" s="25">
        <v>1</v>
      </c>
      <c r="E184" s="25">
        <v>34594039</v>
      </c>
      <c r="F184" s="25" t="s">
        <v>1131</v>
      </c>
      <c r="G184" s="25"/>
      <c r="H184" s="25" t="s">
        <v>299</v>
      </c>
      <c r="I184" s="25">
        <v>1.9999999999999999E-20</v>
      </c>
      <c r="J184" s="25"/>
      <c r="K184" s="25">
        <v>0.17749999999999999</v>
      </c>
      <c r="L184" s="25" t="s">
        <v>1856</v>
      </c>
      <c r="M184" s="25" t="s">
        <v>1133</v>
      </c>
    </row>
    <row r="185" spans="1:13" x14ac:dyDescent="0.25">
      <c r="A185" s="25" t="s">
        <v>270</v>
      </c>
      <c r="B185" s="25">
        <v>12903725</v>
      </c>
      <c r="C185" s="25">
        <v>12903725</v>
      </c>
      <c r="D185" s="25">
        <v>1</v>
      </c>
      <c r="E185" s="25">
        <v>34594039</v>
      </c>
      <c r="F185" s="25" t="s">
        <v>1857</v>
      </c>
      <c r="G185" s="25"/>
      <c r="H185" s="25" t="s">
        <v>299</v>
      </c>
      <c r="I185" s="25">
        <v>5.0000000000000001E-9</v>
      </c>
      <c r="J185" s="25"/>
      <c r="K185" s="25">
        <v>5.3056534000000002E-2</v>
      </c>
      <c r="L185" s="25" t="s">
        <v>1858</v>
      </c>
      <c r="M185" s="25" t="s">
        <v>1859</v>
      </c>
    </row>
    <row r="186" spans="1:13" x14ac:dyDescent="0.25">
      <c r="A186" s="25" t="s">
        <v>270</v>
      </c>
      <c r="B186" s="25">
        <v>12903725</v>
      </c>
      <c r="C186" s="25">
        <v>12903725</v>
      </c>
      <c r="D186" s="25">
        <v>1</v>
      </c>
      <c r="E186" s="25">
        <v>34594039</v>
      </c>
      <c r="F186" s="25" t="s">
        <v>1860</v>
      </c>
      <c r="G186" s="25"/>
      <c r="H186" s="25" t="s">
        <v>299</v>
      </c>
      <c r="I186" s="25">
        <v>3E-9</v>
      </c>
      <c r="J186" s="25"/>
      <c r="K186" s="25">
        <v>5.7545826000000001E-2</v>
      </c>
      <c r="L186" s="25" t="s">
        <v>1861</v>
      </c>
      <c r="M186" s="25" t="s">
        <v>1862</v>
      </c>
    </row>
    <row r="187" spans="1:13" x14ac:dyDescent="0.25">
      <c r="A187" s="25" t="s">
        <v>270</v>
      </c>
      <c r="B187" s="25">
        <v>12903725</v>
      </c>
      <c r="C187" s="25">
        <v>12903725</v>
      </c>
      <c r="D187" s="25">
        <v>1</v>
      </c>
      <c r="E187" s="25">
        <v>34594039</v>
      </c>
      <c r="F187" s="25" t="s">
        <v>1860</v>
      </c>
      <c r="G187" s="25"/>
      <c r="H187" s="25" t="s">
        <v>299</v>
      </c>
      <c r="I187" s="25">
        <v>2E-8</v>
      </c>
      <c r="J187" s="25"/>
      <c r="K187" s="25">
        <v>3.4599999999999999E-2</v>
      </c>
      <c r="L187" s="25" t="s">
        <v>1863</v>
      </c>
      <c r="M187" s="25" t="s">
        <v>1862</v>
      </c>
    </row>
    <row r="188" spans="1:13" x14ac:dyDescent="0.25">
      <c r="A188" s="25" t="s">
        <v>270</v>
      </c>
      <c r="B188" s="25">
        <v>12903725</v>
      </c>
      <c r="C188" s="25">
        <v>12903725</v>
      </c>
      <c r="D188" s="25">
        <v>1</v>
      </c>
      <c r="E188" s="25">
        <v>34594039</v>
      </c>
      <c r="F188" s="25" t="s">
        <v>1505</v>
      </c>
      <c r="G188" s="25"/>
      <c r="H188" s="25" t="s">
        <v>299</v>
      </c>
      <c r="I188" s="25">
        <v>1.9999999999999999E-11</v>
      </c>
      <c r="J188" s="25"/>
      <c r="K188" s="25">
        <v>9.2423889999999995E-2</v>
      </c>
      <c r="L188" s="25" t="s">
        <v>1864</v>
      </c>
      <c r="M188" s="25" t="s">
        <v>1508</v>
      </c>
    </row>
    <row r="189" spans="1:13" x14ac:dyDescent="0.25">
      <c r="A189" s="25" t="s">
        <v>270</v>
      </c>
      <c r="B189" s="25">
        <v>12903725</v>
      </c>
      <c r="C189" s="25">
        <v>12903725</v>
      </c>
      <c r="D189" s="25">
        <v>1</v>
      </c>
      <c r="E189" s="25">
        <v>34594039</v>
      </c>
      <c r="F189" s="25" t="s">
        <v>1505</v>
      </c>
      <c r="G189" s="25"/>
      <c r="H189" s="25" t="s">
        <v>299</v>
      </c>
      <c r="I189" s="25">
        <v>7.0000000000000003E-16</v>
      </c>
      <c r="J189" s="25"/>
      <c r="K189" s="25">
        <v>9.0899999999999995E-2</v>
      </c>
      <c r="L189" s="25" t="s">
        <v>1865</v>
      </c>
      <c r="M189" s="25" t="s">
        <v>1508</v>
      </c>
    </row>
    <row r="190" spans="1:13" x14ac:dyDescent="0.25">
      <c r="A190" s="25" t="s">
        <v>270</v>
      </c>
      <c r="B190" s="25">
        <v>12903725</v>
      </c>
      <c r="C190" s="25">
        <v>12903725</v>
      </c>
      <c r="D190" s="25">
        <v>1</v>
      </c>
      <c r="E190" s="25">
        <v>34594039</v>
      </c>
      <c r="F190" s="25" t="s">
        <v>1637</v>
      </c>
      <c r="G190" s="25"/>
      <c r="H190" s="25" t="s">
        <v>299</v>
      </c>
      <c r="I190" s="25">
        <v>4.0000000000000002E-33</v>
      </c>
      <c r="J190" s="25"/>
      <c r="K190" s="25">
        <v>0.18504153000000001</v>
      </c>
      <c r="L190" s="25" t="s">
        <v>1866</v>
      </c>
      <c r="M190" s="25" t="s">
        <v>1613</v>
      </c>
    </row>
    <row r="191" spans="1:13" x14ac:dyDescent="0.25">
      <c r="A191" s="25" t="s">
        <v>270</v>
      </c>
      <c r="B191" s="25">
        <v>12903725</v>
      </c>
      <c r="C191" s="25">
        <v>12903725</v>
      </c>
      <c r="D191" s="25">
        <v>1</v>
      </c>
      <c r="E191" s="25">
        <v>34594039</v>
      </c>
      <c r="F191" s="25" t="s">
        <v>1637</v>
      </c>
      <c r="G191" s="25"/>
      <c r="H191" s="25" t="s">
        <v>299</v>
      </c>
      <c r="I191" s="25">
        <v>4.0000000000000003E-63</v>
      </c>
      <c r="J191" s="25"/>
      <c r="K191" s="25">
        <v>0.15440000000000001</v>
      </c>
      <c r="L191" s="25" t="s">
        <v>1867</v>
      </c>
      <c r="M191" s="25" t="s">
        <v>1613</v>
      </c>
    </row>
    <row r="192" spans="1:13" x14ac:dyDescent="0.25">
      <c r="A192" s="25" t="s">
        <v>270</v>
      </c>
      <c r="B192" s="25">
        <v>12903725</v>
      </c>
      <c r="C192" s="25">
        <v>12903725</v>
      </c>
      <c r="D192" s="25">
        <v>1</v>
      </c>
      <c r="E192" s="25">
        <v>34594039</v>
      </c>
      <c r="F192" s="25" t="s">
        <v>1349</v>
      </c>
      <c r="G192" s="25"/>
      <c r="H192" s="25" t="s">
        <v>299</v>
      </c>
      <c r="I192" s="25">
        <v>7.0000000000000001E-22</v>
      </c>
      <c r="J192" s="25"/>
      <c r="K192" s="25">
        <v>1.8200000000000001E-2</v>
      </c>
      <c r="L192" s="25" t="s">
        <v>1343</v>
      </c>
      <c r="M192" s="25" t="s">
        <v>1351</v>
      </c>
    </row>
    <row r="193" spans="1:13" x14ac:dyDescent="0.25">
      <c r="A193" s="25" t="s">
        <v>270</v>
      </c>
      <c r="B193" s="25">
        <v>12903725</v>
      </c>
      <c r="C193" s="25">
        <v>12903725</v>
      </c>
      <c r="D193" s="25">
        <v>1</v>
      </c>
      <c r="E193" s="25">
        <v>34594039</v>
      </c>
      <c r="F193" s="25" t="s">
        <v>1745</v>
      </c>
      <c r="G193" s="25"/>
      <c r="H193" s="25" t="s">
        <v>299</v>
      </c>
      <c r="I193" s="25">
        <v>2.0000000000000001E-26</v>
      </c>
      <c r="J193" s="25"/>
      <c r="K193" s="25">
        <v>9.4700000000000006E-2</v>
      </c>
      <c r="L193" s="25" t="s">
        <v>1868</v>
      </c>
      <c r="M193" s="25" t="s">
        <v>1537</v>
      </c>
    </row>
    <row r="194" spans="1:13" x14ac:dyDescent="0.25">
      <c r="A194" s="25" t="s">
        <v>270</v>
      </c>
      <c r="B194" s="25">
        <v>12903725</v>
      </c>
      <c r="C194" s="25">
        <v>12903725</v>
      </c>
      <c r="D194" s="25">
        <v>1</v>
      </c>
      <c r="E194" s="25">
        <v>34594039</v>
      </c>
      <c r="F194" s="25" t="s">
        <v>1745</v>
      </c>
      <c r="G194" s="25"/>
      <c r="H194" s="25" t="s">
        <v>299</v>
      </c>
      <c r="I194" s="25">
        <v>5E-15</v>
      </c>
      <c r="J194" s="25"/>
      <c r="K194" s="25">
        <v>0.106482655</v>
      </c>
      <c r="L194" s="25" t="s">
        <v>1869</v>
      </c>
      <c r="M194" s="25" t="s">
        <v>1537</v>
      </c>
    </row>
    <row r="195" spans="1:13" x14ac:dyDescent="0.25">
      <c r="A195" s="25" t="s">
        <v>270</v>
      </c>
      <c r="B195" s="25">
        <v>12903725</v>
      </c>
      <c r="C195" s="25">
        <v>12903725</v>
      </c>
      <c r="D195" s="25">
        <v>1</v>
      </c>
      <c r="E195" s="25">
        <v>34594039</v>
      </c>
      <c r="F195" s="25" t="s">
        <v>1271</v>
      </c>
      <c r="G195" s="25"/>
      <c r="H195" s="25" t="s">
        <v>299</v>
      </c>
      <c r="I195" s="25">
        <v>1.9999999999999999E-11</v>
      </c>
      <c r="J195" s="25"/>
      <c r="K195" s="25">
        <v>1.32E-2</v>
      </c>
      <c r="L195" s="25" t="s">
        <v>1870</v>
      </c>
      <c r="M195" s="25" t="s">
        <v>1275</v>
      </c>
    </row>
    <row r="196" spans="1:13" x14ac:dyDescent="0.25">
      <c r="A196" s="25" t="s">
        <v>270</v>
      </c>
      <c r="B196" s="25">
        <v>12903725</v>
      </c>
      <c r="C196" s="25">
        <v>12903725</v>
      </c>
      <c r="D196" s="25">
        <v>1</v>
      </c>
      <c r="E196" s="25">
        <v>34594039</v>
      </c>
      <c r="F196" s="25" t="s">
        <v>1871</v>
      </c>
      <c r="G196" s="25"/>
      <c r="H196" s="25" t="s">
        <v>299</v>
      </c>
      <c r="I196" s="25">
        <v>1.0000000000000001E-9</v>
      </c>
      <c r="J196" s="25"/>
      <c r="K196" s="25">
        <v>0.13554353</v>
      </c>
      <c r="L196" s="25" t="s">
        <v>1872</v>
      </c>
      <c r="M196" s="25" t="s">
        <v>1537</v>
      </c>
    </row>
    <row r="197" spans="1:13" x14ac:dyDescent="0.25">
      <c r="A197" s="25" t="s">
        <v>270</v>
      </c>
      <c r="B197" s="25">
        <v>12903725</v>
      </c>
      <c r="C197" s="25">
        <v>12903725</v>
      </c>
      <c r="D197" s="25">
        <v>1</v>
      </c>
      <c r="E197" s="25">
        <v>34594039</v>
      </c>
      <c r="F197" s="25" t="s">
        <v>1871</v>
      </c>
      <c r="G197" s="25"/>
      <c r="H197" s="25" t="s">
        <v>299</v>
      </c>
      <c r="I197" s="25">
        <v>4.0000000000000002E-22</v>
      </c>
      <c r="J197" s="25"/>
      <c r="K197" s="25">
        <v>0.12809999999999999</v>
      </c>
      <c r="L197" s="25" t="s">
        <v>1851</v>
      </c>
      <c r="M197" s="25" t="s">
        <v>1537</v>
      </c>
    </row>
    <row r="198" spans="1:13" x14ac:dyDescent="0.25">
      <c r="A198" s="25" t="s">
        <v>270</v>
      </c>
      <c r="B198" s="25">
        <v>96610677</v>
      </c>
      <c r="C198" s="25">
        <v>96415450</v>
      </c>
      <c r="D198" s="25">
        <v>0.83804800000000002</v>
      </c>
      <c r="E198" s="25">
        <v>34594039</v>
      </c>
      <c r="F198" s="25" t="s">
        <v>1131</v>
      </c>
      <c r="G198" s="25"/>
      <c r="H198" s="25" t="s">
        <v>1873</v>
      </c>
      <c r="I198" s="25">
        <v>2E-14</v>
      </c>
      <c r="J198" s="25"/>
      <c r="K198" s="25">
        <v>0.1502</v>
      </c>
      <c r="L198" s="25" t="s">
        <v>1235</v>
      </c>
      <c r="M198" s="25" t="s">
        <v>1133</v>
      </c>
    </row>
    <row r="199" spans="1:13" x14ac:dyDescent="0.25">
      <c r="A199" s="25" t="s">
        <v>270</v>
      </c>
      <c r="B199" s="25">
        <v>96610677</v>
      </c>
      <c r="C199" s="25">
        <v>96609103</v>
      </c>
      <c r="D199" s="25">
        <v>0.99969300000000005</v>
      </c>
      <c r="E199" s="25">
        <v>27322543</v>
      </c>
      <c r="F199" s="25" t="s">
        <v>507</v>
      </c>
      <c r="G199" s="25" t="s">
        <v>1874</v>
      </c>
      <c r="H199" s="25" t="s">
        <v>1875</v>
      </c>
      <c r="I199" s="25">
        <v>9.9999999999999998E-13</v>
      </c>
      <c r="J199" s="25"/>
      <c r="K199" s="25">
        <v>1.1499999999999999</v>
      </c>
      <c r="L199" s="25" t="s">
        <v>1844</v>
      </c>
      <c r="M199" s="25" t="s">
        <v>1162</v>
      </c>
    </row>
    <row r="200" spans="1:13" x14ac:dyDescent="0.25">
      <c r="A200" s="25" t="s">
        <v>270</v>
      </c>
      <c r="B200" s="25">
        <v>96610677</v>
      </c>
      <c r="C200" s="25">
        <v>96611790</v>
      </c>
      <c r="D200" s="25">
        <v>0.98593600000000003</v>
      </c>
      <c r="E200" s="25">
        <v>34184781</v>
      </c>
      <c r="F200" s="25" t="s">
        <v>1876</v>
      </c>
      <c r="G200" s="25" t="s">
        <v>323</v>
      </c>
      <c r="H200" s="25" t="s">
        <v>429</v>
      </c>
      <c r="I200" s="25">
        <v>2E-8</v>
      </c>
      <c r="J200" s="25"/>
      <c r="K200" s="25">
        <v>1.3</v>
      </c>
      <c r="L200" s="25" t="s">
        <v>1877</v>
      </c>
      <c r="M200" s="25" t="s">
        <v>1876</v>
      </c>
    </row>
    <row r="201" spans="1:13" x14ac:dyDescent="0.25">
      <c r="A201" s="25" t="s">
        <v>270</v>
      </c>
      <c r="B201" s="25">
        <v>96610677</v>
      </c>
      <c r="C201" s="25">
        <v>96611893</v>
      </c>
      <c r="D201" s="25">
        <v>0.98594599999999999</v>
      </c>
      <c r="E201" s="25">
        <v>29397368</v>
      </c>
      <c r="F201" s="25" t="s">
        <v>1124</v>
      </c>
      <c r="G201" s="25" t="s">
        <v>1874</v>
      </c>
      <c r="H201" s="25" t="s">
        <v>1878</v>
      </c>
      <c r="I201" s="25">
        <v>2.9999999999999998E-31</v>
      </c>
      <c r="J201" s="25"/>
      <c r="K201" s="25">
        <v>1.7100000000000001E-2</v>
      </c>
      <c r="L201" s="25" t="s">
        <v>1879</v>
      </c>
      <c r="M201" s="25" t="s">
        <v>1124</v>
      </c>
    </row>
    <row r="202" spans="1:13" x14ac:dyDescent="0.25">
      <c r="A202" s="25" t="s">
        <v>270</v>
      </c>
      <c r="B202" s="25">
        <v>121487928</v>
      </c>
      <c r="C202" s="25">
        <v>121487053</v>
      </c>
      <c r="D202" s="25">
        <v>0.80551300000000003</v>
      </c>
      <c r="E202" s="25">
        <v>31015401</v>
      </c>
      <c r="F202" s="25" t="s">
        <v>1131</v>
      </c>
      <c r="G202" s="25" t="s">
        <v>1880</v>
      </c>
      <c r="H202" s="25" t="s">
        <v>1881</v>
      </c>
      <c r="I202" s="25">
        <v>4.0000000000000002E-9</v>
      </c>
      <c r="J202" s="25"/>
      <c r="K202" s="25">
        <v>0.15841042999999999</v>
      </c>
      <c r="L202" s="25" t="s">
        <v>1882</v>
      </c>
      <c r="M202" s="25" t="s">
        <v>1133</v>
      </c>
    </row>
    <row r="203" spans="1:13" x14ac:dyDescent="0.25">
      <c r="A203" s="25" t="s">
        <v>270</v>
      </c>
      <c r="B203" s="25">
        <v>149721026</v>
      </c>
      <c r="C203" s="25">
        <v>149599113</v>
      </c>
      <c r="D203" s="25">
        <v>0.80802300000000005</v>
      </c>
      <c r="E203" s="25">
        <v>31636452</v>
      </c>
      <c r="F203" s="25" t="s">
        <v>1883</v>
      </c>
      <c r="G203" s="25" t="s">
        <v>1183</v>
      </c>
      <c r="H203" s="25" t="s">
        <v>1884</v>
      </c>
      <c r="I203" s="25">
        <v>1.9999999999999999E-11</v>
      </c>
      <c r="J203" s="25"/>
      <c r="K203" s="25">
        <v>6.71</v>
      </c>
      <c r="L203" s="25" t="s">
        <v>1885</v>
      </c>
      <c r="M203" s="25" t="s">
        <v>1886</v>
      </c>
    </row>
    <row r="204" spans="1:13" x14ac:dyDescent="0.25">
      <c r="A204" s="25" t="s">
        <v>270</v>
      </c>
      <c r="B204" s="25">
        <v>149721026</v>
      </c>
      <c r="C204" s="25">
        <v>149650996</v>
      </c>
      <c r="D204" s="25">
        <v>0.89652699999999996</v>
      </c>
      <c r="E204" s="25">
        <v>28604728</v>
      </c>
      <c r="F204" s="25" t="s">
        <v>1887</v>
      </c>
      <c r="G204" s="25" t="s">
        <v>1888</v>
      </c>
      <c r="H204" s="25" t="s">
        <v>1889</v>
      </c>
      <c r="I204" s="25">
        <v>2.0000000000000001E-9</v>
      </c>
      <c r="J204" s="25"/>
      <c r="K204" s="25">
        <v>1.1499999999999999</v>
      </c>
      <c r="L204" s="25" t="s">
        <v>1890</v>
      </c>
      <c r="M204" s="25" t="s">
        <v>1891</v>
      </c>
    </row>
    <row r="205" spans="1:13" x14ac:dyDescent="0.25">
      <c r="A205" s="25" t="s">
        <v>270</v>
      </c>
      <c r="B205" s="25">
        <v>149721026</v>
      </c>
      <c r="C205" s="25">
        <v>149652628</v>
      </c>
      <c r="D205" s="25">
        <v>0.85729599999999995</v>
      </c>
      <c r="E205" s="25">
        <v>32665545</v>
      </c>
      <c r="F205" s="25" t="s">
        <v>1892</v>
      </c>
      <c r="G205" s="25" t="s">
        <v>1893</v>
      </c>
      <c r="H205" s="25" t="s">
        <v>1894</v>
      </c>
      <c r="I205" s="25">
        <v>3.9999999999999997E-24</v>
      </c>
      <c r="J205" s="25"/>
      <c r="K205" s="25"/>
      <c r="L205" s="25"/>
      <c r="M205" s="25" t="s">
        <v>1895</v>
      </c>
    </row>
    <row r="206" spans="1:13" x14ac:dyDescent="0.25">
      <c r="A206" s="25" t="s">
        <v>270</v>
      </c>
      <c r="B206" s="25">
        <v>149721026</v>
      </c>
      <c r="C206" s="25">
        <v>149652628</v>
      </c>
      <c r="D206" s="25">
        <v>0.85729599999999995</v>
      </c>
      <c r="E206" s="25">
        <v>35459240</v>
      </c>
      <c r="F206" s="25" t="s">
        <v>1896</v>
      </c>
      <c r="G206" s="25"/>
      <c r="H206" s="25" t="s">
        <v>1894</v>
      </c>
      <c r="I206" s="25">
        <v>2.9999999999999997E-8</v>
      </c>
      <c r="J206" s="25"/>
      <c r="K206" s="25">
        <v>1.1900000000000001E-2</v>
      </c>
      <c r="L206" s="25" t="s">
        <v>1897</v>
      </c>
      <c r="M206" s="25" t="s">
        <v>1898</v>
      </c>
    </row>
    <row r="207" spans="1:13" x14ac:dyDescent="0.25">
      <c r="A207" s="25" t="s">
        <v>270</v>
      </c>
      <c r="B207" s="25">
        <v>149721026</v>
      </c>
      <c r="C207" s="25">
        <v>149675705</v>
      </c>
      <c r="D207" s="25">
        <v>0.89217199999999997</v>
      </c>
      <c r="E207" s="25">
        <v>35078996</v>
      </c>
      <c r="F207" s="25" t="s">
        <v>1899</v>
      </c>
      <c r="G207" s="25"/>
      <c r="H207" s="25" t="s">
        <v>1900</v>
      </c>
      <c r="I207" s="25">
        <v>2.9999999999999999E-161</v>
      </c>
      <c r="J207" s="25"/>
      <c r="K207" s="25">
        <v>0.49611899999999998</v>
      </c>
      <c r="L207" s="25" t="s">
        <v>1901</v>
      </c>
      <c r="M207" s="25" t="s">
        <v>1210</v>
      </c>
    </row>
    <row r="208" spans="1:13" x14ac:dyDescent="0.25">
      <c r="A208" s="25" t="s">
        <v>270</v>
      </c>
      <c r="B208" s="25">
        <v>149721026</v>
      </c>
      <c r="C208" s="25">
        <v>149678086</v>
      </c>
      <c r="D208" s="25">
        <v>0.89996399999999999</v>
      </c>
      <c r="E208" s="25">
        <v>32665545</v>
      </c>
      <c r="F208" s="25" t="s">
        <v>1902</v>
      </c>
      <c r="G208" s="25" t="s">
        <v>1903</v>
      </c>
      <c r="H208" s="25" t="s">
        <v>854</v>
      </c>
      <c r="I208" s="25">
        <v>9.9999999999999994E-12</v>
      </c>
      <c r="J208" s="25"/>
      <c r="K208" s="25"/>
      <c r="L208" s="25"/>
      <c r="M208" s="25" t="s">
        <v>1895</v>
      </c>
    </row>
    <row r="209" spans="1:13" x14ac:dyDescent="0.25">
      <c r="A209" s="25" t="s">
        <v>270</v>
      </c>
      <c r="B209" s="25">
        <v>149721026</v>
      </c>
      <c r="C209" s="25">
        <v>149682891</v>
      </c>
      <c r="D209" s="25">
        <v>0.89997000000000005</v>
      </c>
      <c r="E209" s="25">
        <v>32665545</v>
      </c>
      <c r="F209" s="25" t="s">
        <v>1904</v>
      </c>
      <c r="G209" s="25" t="s">
        <v>1905</v>
      </c>
      <c r="H209" s="25" t="s">
        <v>1906</v>
      </c>
      <c r="I209" s="25">
        <v>3.9999999999999998E-11</v>
      </c>
      <c r="J209" s="25"/>
      <c r="K209" s="25"/>
      <c r="L209" s="25"/>
      <c r="M209" s="25" t="s">
        <v>1654</v>
      </c>
    </row>
    <row r="210" spans="1:13" x14ac:dyDescent="0.25">
      <c r="A210" s="25" t="s">
        <v>270</v>
      </c>
      <c r="B210" s="25">
        <v>149721026</v>
      </c>
      <c r="C210" s="25">
        <v>149729540</v>
      </c>
      <c r="D210" s="25">
        <v>0.91033600000000003</v>
      </c>
      <c r="E210" s="25">
        <v>32665545</v>
      </c>
      <c r="F210" s="25" t="s">
        <v>1651</v>
      </c>
      <c r="G210" s="25" t="s">
        <v>1907</v>
      </c>
      <c r="H210" s="25" t="s">
        <v>886</v>
      </c>
      <c r="I210" s="25">
        <v>7.0000000000000001E-22</v>
      </c>
      <c r="J210" s="25"/>
      <c r="K210" s="25"/>
      <c r="L210" s="25"/>
      <c r="M210" s="25" t="s">
        <v>1654</v>
      </c>
    </row>
    <row r="211" spans="1:13" x14ac:dyDescent="0.25">
      <c r="A211" s="25" t="s">
        <v>270</v>
      </c>
      <c r="B211" s="25">
        <v>149721026</v>
      </c>
      <c r="C211" s="25">
        <v>149742840</v>
      </c>
      <c r="D211" s="25">
        <v>0.89202700000000001</v>
      </c>
      <c r="E211" s="25">
        <v>30072576</v>
      </c>
      <c r="F211" s="25" t="s">
        <v>1908</v>
      </c>
      <c r="G211" s="25" t="s">
        <v>938</v>
      </c>
      <c r="H211" s="25" t="s">
        <v>1909</v>
      </c>
      <c r="I211" s="25">
        <v>2.0000000000000002E-86</v>
      </c>
      <c r="J211" s="25" t="s">
        <v>1910</v>
      </c>
      <c r="K211" s="25">
        <v>0.48968822000000001</v>
      </c>
      <c r="L211" s="25" t="s">
        <v>1911</v>
      </c>
      <c r="M211" s="25" t="s">
        <v>1210</v>
      </c>
    </row>
    <row r="212" spans="1:13" x14ac:dyDescent="0.25">
      <c r="A212" s="25" t="s">
        <v>270</v>
      </c>
      <c r="B212" s="25">
        <v>149721026</v>
      </c>
      <c r="C212" s="25">
        <v>149742883</v>
      </c>
      <c r="D212" s="25">
        <v>0.91239400000000004</v>
      </c>
      <c r="E212" s="25">
        <v>31676860</v>
      </c>
      <c r="F212" s="25" t="s">
        <v>1401</v>
      </c>
      <c r="G212" s="25" t="s">
        <v>1183</v>
      </c>
      <c r="H212" s="25" t="s">
        <v>900</v>
      </c>
      <c r="I212" s="25">
        <v>3E-9</v>
      </c>
      <c r="J212" s="25" t="s">
        <v>1912</v>
      </c>
      <c r="K212" s="25"/>
      <c r="L212" s="25"/>
      <c r="M212" s="25" t="s">
        <v>1403</v>
      </c>
    </row>
    <row r="213" spans="1:13" x14ac:dyDescent="0.25">
      <c r="A213" s="25" t="s">
        <v>270</v>
      </c>
      <c r="B213" s="25">
        <v>149721026</v>
      </c>
      <c r="C213" s="25">
        <v>149786112</v>
      </c>
      <c r="D213" s="25">
        <v>0.85063599999999995</v>
      </c>
      <c r="E213" s="25">
        <v>33821002</v>
      </c>
      <c r="F213" s="25" t="s">
        <v>1913</v>
      </c>
      <c r="G213" s="25"/>
      <c r="H213" s="25" t="s">
        <v>1914</v>
      </c>
      <c r="I213" s="25">
        <v>1E-10</v>
      </c>
      <c r="J213" s="25"/>
      <c r="K213" s="25"/>
      <c r="L213" s="25"/>
      <c r="M213" s="25" t="s">
        <v>1239</v>
      </c>
    </row>
    <row r="214" spans="1:13" x14ac:dyDescent="0.25">
      <c r="A214" s="25" t="s">
        <v>270</v>
      </c>
      <c r="B214" s="25">
        <v>149721026</v>
      </c>
      <c r="C214" s="25">
        <v>149807037</v>
      </c>
      <c r="D214" s="25">
        <v>0.87761299999999998</v>
      </c>
      <c r="E214" s="25">
        <v>33031748</v>
      </c>
      <c r="F214" s="25" t="s">
        <v>1915</v>
      </c>
      <c r="G214" s="25" t="s">
        <v>547</v>
      </c>
      <c r="H214" s="25" t="s">
        <v>1916</v>
      </c>
      <c r="I214" s="25">
        <v>9.9999999999999995E-21</v>
      </c>
      <c r="J214" s="25" t="s">
        <v>1917</v>
      </c>
      <c r="K214" s="25">
        <v>0.215</v>
      </c>
      <c r="L214" s="25" t="s">
        <v>1918</v>
      </c>
      <c r="M214" s="25" t="s">
        <v>1919</v>
      </c>
    </row>
    <row r="215" spans="1:13" x14ac:dyDescent="0.25">
      <c r="A215" s="25" t="s">
        <v>270</v>
      </c>
      <c r="B215" s="25">
        <v>149721026</v>
      </c>
      <c r="C215" s="25">
        <v>149807037</v>
      </c>
      <c r="D215" s="25">
        <v>0.87761299999999998</v>
      </c>
      <c r="E215" s="25">
        <v>33031748</v>
      </c>
      <c r="F215" s="25" t="s">
        <v>1915</v>
      </c>
      <c r="G215" s="25" t="s">
        <v>547</v>
      </c>
      <c r="H215" s="25" t="s">
        <v>1916</v>
      </c>
      <c r="I215" s="25">
        <v>9.9999999999999995E-21</v>
      </c>
      <c r="J215" s="25" t="s">
        <v>1917</v>
      </c>
      <c r="K215" s="25">
        <v>0.215</v>
      </c>
      <c r="L215" s="25" t="s">
        <v>1918</v>
      </c>
      <c r="M215" s="25" t="s">
        <v>1919</v>
      </c>
    </row>
    <row r="216" spans="1:13" x14ac:dyDescent="0.25">
      <c r="A216" s="25" t="s">
        <v>270</v>
      </c>
      <c r="B216" s="25">
        <v>149721026</v>
      </c>
      <c r="C216" s="25">
        <v>149820395</v>
      </c>
      <c r="D216" s="25">
        <v>0.87700199999999995</v>
      </c>
      <c r="E216" s="25">
        <v>30535121</v>
      </c>
      <c r="F216" s="25" t="s">
        <v>1920</v>
      </c>
      <c r="G216" s="25" t="s">
        <v>938</v>
      </c>
      <c r="H216" s="25" t="s">
        <v>1921</v>
      </c>
      <c r="I216" s="25">
        <v>2.9999999999999999E-19</v>
      </c>
      <c r="J216" s="25"/>
      <c r="K216" s="25">
        <v>0.61499999999999999</v>
      </c>
      <c r="L216" s="25" t="s">
        <v>1922</v>
      </c>
      <c r="M216" s="25" t="s">
        <v>1923</v>
      </c>
    </row>
    <row r="217" spans="1:13" x14ac:dyDescent="0.25">
      <c r="A217" s="25" t="s">
        <v>270</v>
      </c>
      <c r="B217" s="25">
        <v>149721026</v>
      </c>
      <c r="C217" s="25">
        <v>149820395</v>
      </c>
      <c r="D217" s="25">
        <v>0.87700199999999995</v>
      </c>
      <c r="E217" s="25">
        <v>34910505</v>
      </c>
      <c r="F217" s="25" t="s">
        <v>1293</v>
      </c>
      <c r="G217" s="25"/>
      <c r="H217" s="25" t="s">
        <v>1921</v>
      </c>
      <c r="I217" s="25">
        <v>7.0000000000000003E-17</v>
      </c>
      <c r="J217" s="25"/>
      <c r="K217" s="25">
        <v>8.35</v>
      </c>
      <c r="L217" s="25" t="s">
        <v>1188</v>
      </c>
      <c r="M217" s="25" t="s">
        <v>1239</v>
      </c>
    </row>
    <row r="218" spans="1:13" x14ac:dyDescent="0.25">
      <c r="A218" s="25" t="s">
        <v>270</v>
      </c>
      <c r="B218" s="25">
        <v>149721026</v>
      </c>
      <c r="C218" s="25">
        <v>149835068</v>
      </c>
      <c r="D218" s="25">
        <v>0.89412400000000003</v>
      </c>
      <c r="E218" s="25">
        <v>34560273</v>
      </c>
      <c r="F218" s="25" t="s">
        <v>1185</v>
      </c>
      <c r="G218" s="25" t="s">
        <v>1183</v>
      </c>
      <c r="H218" s="25" t="s">
        <v>1924</v>
      </c>
      <c r="I218" s="25">
        <v>1E-8</v>
      </c>
      <c r="J218" s="25"/>
      <c r="K218" s="25"/>
      <c r="L218" s="25"/>
      <c r="M218" s="25" t="s">
        <v>1186</v>
      </c>
    </row>
    <row r="219" spans="1:13" x14ac:dyDescent="0.25">
      <c r="A219" s="25" t="s">
        <v>354</v>
      </c>
      <c r="B219" s="25">
        <v>40367277</v>
      </c>
      <c r="C219" s="25">
        <v>40367277</v>
      </c>
      <c r="D219" s="25">
        <v>0.99658100000000005</v>
      </c>
      <c r="E219" s="25">
        <v>27322543</v>
      </c>
      <c r="F219" s="25" t="s">
        <v>287</v>
      </c>
      <c r="G219" s="25" t="s">
        <v>1925</v>
      </c>
      <c r="H219" s="25" t="s">
        <v>304</v>
      </c>
      <c r="I219" s="25">
        <v>1.0000000000000001E-15</v>
      </c>
      <c r="J219" s="25"/>
      <c r="K219" s="25">
        <v>1.0900000000000001</v>
      </c>
      <c r="L219" s="25" t="s">
        <v>1926</v>
      </c>
      <c r="M219" s="25" t="s">
        <v>1121</v>
      </c>
    </row>
    <row r="220" spans="1:13" x14ac:dyDescent="0.25">
      <c r="A220" s="25" t="s">
        <v>354</v>
      </c>
      <c r="B220" s="25">
        <v>40367277</v>
      </c>
      <c r="C220" s="25">
        <v>40367277</v>
      </c>
      <c r="D220" s="25">
        <v>1</v>
      </c>
      <c r="E220" s="25">
        <v>27322543</v>
      </c>
      <c r="F220" s="25" t="s">
        <v>287</v>
      </c>
      <c r="G220" s="25" t="s">
        <v>1925</v>
      </c>
      <c r="H220" s="25" t="s">
        <v>304</v>
      </c>
      <c r="I220" s="25">
        <v>1.0000000000000001E-15</v>
      </c>
      <c r="J220" s="25"/>
      <c r="K220" s="25">
        <v>1.0900000000000001</v>
      </c>
      <c r="L220" s="25" t="s">
        <v>1926</v>
      </c>
      <c r="M220" s="25" t="s">
        <v>1121</v>
      </c>
    </row>
    <row r="221" spans="1:13" x14ac:dyDescent="0.25">
      <c r="A221" s="25" t="s">
        <v>354</v>
      </c>
      <c r="B221" s="25">
        <v>40367277</v>
      </c>
      <c r="C221" s="25">
        <v>40376718</v>
      </c>
      <c r="D221" s="25">
        <v>0.87910999999999995</v>
      </c>
      <c r="E221" s="25">
        <v>30595370</v>
      </c>
      <c r="F221" s="25" t="s">
        <v>1271</v>
      </c>
      <c r="G221" s="25"/>
      <c r="H221" s="25" t="s">
        <v>1927</v>
      </c>
      <c r="I221" s="25">
        <v>2E-12</v>
      </c>
      <c r="J221" s="25"/>
      <c r="K221" s="25"/>
      <c r="L221" s="25"/>
      <c r="M221" s="25" t="s">
        <v>1275</v>
      </c>
    </row>
    <row r="222" spans="1:13" x14ac:dyDescent="0.25">
      <c r="A222" s="25" t="s">
        <v>354</v>
      </c>
      <c r="B222" s="25">
        <v>40367277</v>
      </c>
      <c r="C222" s="25">
        <v>40376718</v>
      </c>
      <c r="D222" s="25">
        <v>0.87910999999999995</v>
      </c>
      <c r="E222" s="25">
        <v>34594039</v>
      </c>
      <c r="F222" s="25" t="s">
        <v>1271</v>
      </c>
      <c r="G222" s="25"/>
      <c r="H222" s="25" t="s">
        <v>1927</v>
      </c>
      <c r="I222" s="25">
        <v>4.9999999999999997E-12</v>
      </c>
      <c r="J222" s="25"/>
      <c r="K222" s="25">
        <v>1.7500000000000002E-2</v>
      </c>
      <c r="L222" s="25" t="s">
        <v>1928</v>
      </c>
      <c r="M222" s="25" t="s">
        <v>1275</v>
      </c>
    </row>
    <row r="223" spans="1:13" x14ac:dyDescent="0.25">
      <c r="A223" s="25" t="s">
        <v>354</v>
      </c>
      <c r="B223" s="25">
        <v>40367277</v>
      </c>
      <c r="C223" s="25">
        <v>40388035</v>
      </c>
      <c r="D223" s="25">
        <v>0.91234000000000004</v>
      </c>
      <c r="E223" s="25">
        <v>31015401</v>
      </c>
      <c r="F223" s="25" t="s">
        <v>1131</v>
      </c>
      <c r="G223" s="25" t="s">
        <v>1925</v>
      </c>
      <c r="H223" s="25" t="s">
        <v>1929</v>
      </c>
      <c r="I223" s="25">
        <v>2E-8</v>
      </c>
      <c r="J223" s="25"/>
      <c r="K223" s="25">
        <v>0.17753339000000001</v>
      </c>
      <c r="L223" s="25" t="s">
        <v>1930</v>
      </c>
      <c r="M223" s="25" t="s">
        <v>1133</v>
      </c>
    </row>
    <row r="224" spans="1:13" x14ac:dyDescent="0.25">
      <c r="A224" s="25" t="s">
        <v>354</v>
      </c>
      <c r="B224" s="25">
        <v>40367277</v>
      </c>
      <c r="C224" s="25">
        <v>40391193</v>
      </c>
      <c r="D224" s="25">
        <v>0.91250900000000001</v>
      </c>
      <c r="E224" s="25">
        <v>30487518</v>
      </c>
      <c r="F224" s="25" t="s">
        <v>1349</v>
      </c>
      <c r="G224" s="25" t="s">
        <v>1183</v>
      </c>
      <c r="H224" s="25" t="s">
        <v>1931</v>
      </c>
      <c r="I224" s="25">
        <v>4.0000000000000002E-9</v>
      </c>
      <c r="J224" s="25" t="s">
        <v>1273</v>
      </c>
      <c r="K224" s="25">
        <v>0.27260000000000001</v>
      </c>
      <c r="L224" s="25" t="s">
        <v>1932</v>
      </c>
      <c r="M224" s="25" t="s">
        <v>1351</v>
      </c>
    </row>
    <row r="225" spans="1:13" x14ac:dyDescent="0.25">
      <c r="A225" s="25" t="s">
        <v>354</v>
      </c>
      <c r="B225" s="25">
        <v>40367277</v>
      </c>
      <c r="C225" s="25">
        <v>40391193</v>
      </c>
      <c r="D225" s="25">
        <v>0.91250900000000001</v>
      </c>
      <c r="E225" s="25">
        <v>30487518</v>
      </c>
      <c r="F225" s="25" t="s">
        <v>1349</v>
      </c>
      <c r="G225" s="25" t="s">
        <v>1183</v>
      </c>
      <c r="H225" s="25" t="s">
        <v>1931</v>
      </c>
      <c r="I225" s="25">
        <v>4.0000000000000002E-9</v>
      </c>
      <c r="J225" s="25" t="s">
        <v>1273</v>
      </c>
      <c r="K225" s="25">
        <v>0.27260000000000001</v>
      </c>
      <c r="L225" s="25" t="s">
        <v>1932</v>
      </c>
      <c r="M225" s="25" t="s">
        <v>1351</v>
      </c>
    </row>
    <row r="226" spans="1:13" x14ac:dyDescent="0.25">
      <c r="A226" s="25" t="s">
        <v>354</v>
      </c>
      <c r="B226" s="25">
        <v>40367277</v>
      </c>
      <c r="C226" s="25">
        <v>40400634</v>
      </c>
      <c r="D226" s="25">
        <v>0.91167799999999999</v>
      </c>
      <c r="E226" s="25">
        <v>32632093</v>
      </c>
      <c r="F226" s="25" t="s">
        <v>1182</v>
      </c>
      <c r="G226" s="25" t="s">
        <v>1183</v>
      </c>
      <c r="H226" s="25" t="s">
        <v>1933</v>
      </c>
      <c r="I226" s="25">
        <v>2.9999999999999999E-41</v>
      </c>
      <c r="J226" s="25"/>
      <c r="K226" s="25"/>
      <c r="L226" s="25"/>
      <c r="M226" s="25" t="s">
        <v>1184</v>
      </c>
    </row>
    <row r="227" spans="1:13" x14ac:dyDescent="0.25">
      <c r="A227" s="25" t="s">
        <v>354</v>
      </c>
      <c r="B227" s="25">
        <v>40367277</v>
      </c>
      <c r="C227" s="25">
        <v>40400634</v>
      </c>
      <c r="D227" s="25">
        <v>0.91167799999999999</v>
      </c>
      <c r="E227" s="25">
        <v>32632093</v>
      </c>
      <c r="F227" s="25" t="s">
        <v>1224</v>
      </c>
      <c r="G227" s="25" t="s">
        <v>1183</v>
      </c>
      <c r="H227" s="25" t="s">
        <v>1933</v>
      </c>
      <c r="I227" s="25">
        <v>1E-26</v>
      </c>
      <c r="J227" s="25"/>
      <c r="K227" s="25"/>
      <c r="L227" s="25"/>
      <c r="M227" s="25" t="s">
        <v>1225</v>
      </c>
    </row>
    <row r="228" spans="1:13" x14ac:dyDescent="0.25">
      <c r="A228" s="25" t="s">
        <v>354</v>
      </c>
      <c r="B228" s="25">
        <v>40367277</v>
      </c>
      <c r="C228" s="25">
        <v>40408372</v>
      </c>
      <c r="D228" s="25">
        <v>0.91119499999999998</v>
      </c>
      <c r="E228" s="25">
        <v>28135244</v>
      </c>
      <c r="F228" s="25" t="s">
        <v>1349</v>
      </c>
      <c r="G228" s="25" t="s">
        <v>330</v>
      </c>
      <c r="H228" s="25" t="s">
        <v>1934</v>
      </c>
      <c r="I228" s="25">
        <v>7.0000000000000001E-12</v>
      </c>
      <c r="J228" s="25"/>
      <c r="K228" s="25">
        <v>0.34599999999999997</v>
      </c>
      <c r="L228" s="25" t="s">
        <v>1935</v>
      </c>
      <c r="M228" s="25" t="s">
        <v>1351</v>
      </c>
    </row>
    <row r="229" spans="1:13" x14ac:dyDescent="0.25">
      <c r="A229" s="25" t="s">
        <v>354</v>
      </c>
      <c r="B229" s="25">
        <v>40367277</v>
      </c>
      <c r="C229" s="25">
        <v>40408372</v>
      </c>
      <c r="D229" s="25">
        <v>0.91119499999999998</v>
      </c>
      <c r="E229" s="25">
        <v>30578418</v>
      </c>
      <c r="F229" s="25" t="s">
        <v>1349</v>
      </c>
      <c r="G229" s="25" t="s">
        <v>1925</v>
      </c>
      <c r="H229" s="25" t="s">
        <v>1934</v>
      </c>
      <c r="I229" s="25">
        <v>9.9999999999999992E-25</v>
      </c>
      <c r="J229" s="25"/>
      <c r="K229" s="25">
        <v>0.43359999999999999</v>
      </c>
      <c r="L229" s="25" t="s">
        <v>1936</v>
      </c>
      <c r="M229" s="25" t="s">
        <v>1351</v>
      </c>
    </row>
    <row r="230" spans="1:13" x14ac:dyDescent="0.25">
      <c r="A230" s="25" t="s">
        <v>354</v>
      </c>
      <c r="B230" s="25">
        <v>40367277</v>
      </c>
      <c r="C230" s="25">
        <v>40408372</v>
      </c>
      <c r="D230" s="25">
        <v>0.91119499999999998</v>
      </c>
      <c r="E230" s="25">
        <v>30578418</v>
      </c>
      <c r="F230" s="25" t="s">
        <v>1271</v>
      </c>
      <c r="G230" s="25" t="s">
        <v>1925</v>
      </c>
      <c r="H230" s="25" t="s">
        <v>1934</v>
      </c>
      <c r="I230" s="25">
        <v>2.9999999999999998E-13</v>
      </c>
      <c r="J230" s="25"/>
      <c r="K230" s="25">
        <v>0.41189999999999999</v>
      </c>
      <c r="L230" s="25" t="s">
        <v>1937</v>
      </c>
      <c r="M230" s="25" t="s">
        <v>1275</v>
      </c>
    </row>
    <row r="231" spans="1:13" x14ac:dyDescent="0.25">
      <c r="A231" s="25" t="s">
        <v>354</v>
      </c>
      <c r="B231" s="25">
        <v>40367277</v>
      </c>
      <c r="C231" s="25">
        <v>40408372</v>
      </c>
      <c r="D231" s="25">
        <v>0.91119499999999998</v>
      </c>
      <c r="E231" s="25">
        <v>30487518</v>
      </c>
      <c r="F231" s="25" t="s">
        <v>1349</v>
      </c>
      <c r="G231" s="25" t="s">
        <v>330</v>
      </c>
      <c r="H231" s="25" t="s">
        <v>1934</v>
      </c>
      <c r="I231" s="25">
        <v>1E-8</v>
      </c>
      <c r="J231" s="25" t="s">
        <v>1938</v>
      </c>
      <c r="K231" s="25">
        <v>0.30599999999999999</v>
      </c>
      <c r="L231" s="25" t="s">
        <v>1939</v>
      </c>
      <c r="M231" s="25" t="s">
        <v>1351</v>
      </c>
    </row>
    <row r="232" spans="1:13" x14ac:dyDescent="0.25">
      <c r="A232" s="25" t="s">
        <v>354</v>
      </c>
      <c r="B232" s="25">
        <v>40367277</v>
      </c>
      <c r="C232" s="25">
        <v>40420530</v>
      </c>
      <c r="D232" s="25">
        <v>0.91095099999999996</v>
      </c>
      <c r="E232" s="25">
        <v>29403010</v>
      </c>
      <c r="F232" s="25" t="s">
        <v>1349</v>
      </c>
      <c r="G232" s="25" t="s">
        <v>330</v>
      </c>
      <c r="H232" s="25" t="s">
        <v>1940</v>
      </c>
      <c r="I232" s="25">
        <v>1E-8</v>
      </c>
      <c r="J232" s="25"/>
      <c r="K232" s="25">
        <v>2.2890000000000001E-2</v>
      </c>
      <c r="L232" s="25" t="s">
        <v>1941</v>
      </c>
      <c r="M232" s="25" t="s">
        <v>1351</v>
      </c>
    </row>
    <row r="233" spans="1:13" x14ac:dyDescent="0.25">
      <c r="A233" s="25" t="s">
        <v>354</v>
      </c>
      <c r="B233" s="25">
        <v>40367277</v>
      </c>
      <c r="C233" s="25">
        <v>40420530</v>
      </c>
      <c r="D233" s="25">
        <v>0.91095099999999996</v>
      </c>
      <c r="E233" s="25">
        <v>27841878</v>
      </c>
      <c r="F233" s="25" t="s">
        <v>1349</v>
      </c>
      <c r="G233" s="25" t="s">
        <v>1925</v>
      </c>
      <c r="H233" s="25" t="s">
        <v>1940</v>
      </c>
      <c r="I233" s="25">
        <v>2E-12</v>
      </c>
      <c r="J233" s="25"/>
      <c r="K233" s="25">
        <v>0.28899999999999998</v>
      </c>
      <c r="L233" s="25" t="s">
        <v>1837</v>
      </c>
      <c r="M233" s="25" t="s">
        <v>1351</v>
      </c>
    </row>
    <row r="234" spans="1:13" x14ac:dyDescent="0.25">
      <c r="A234" s="25" t="s">
        <v>354</v>
      </c>
      <c r="B234" s="25">
        <v>40367277</v>
      </c>
      <c r="C234" s="25">
        <v>40420530</v>
      </c>
      <c r="D234" s="25">
        <v>0.91095099999999996</v>
      </c>
      <c r="E234" s="25">
        <v>30487518</v>
      </c>
      <c r="F234" s="25" t="s">
        <v>1349</v>
      </c>
      <c r="G234" s="25" t="s">
        <v>330</v>
      </c>
      <c r="H234" s="25" t="s">
        <v>1940</v>
      </c>
      <c r="I234" s="25">
        <v>6E-9</v>
      </c>
      <c r="J234" s="25" t="s">
        <v>1938</v>
      </c>
      <c r="K234" s="25">
        <v>0.31819999999999998</v>
      </c>
      <c r="L234" s="25" t="s">
        <v>1942</v>
      </c>
      <c r="M234" s="25" t="s">
        <v>1351</v>
      </c>
    </row>
    <row r="235" spans="1:13" x14ac:dyDescent="0.25">
      <c r="A235" s="25" t="s">
        <v>354</v>
      </c>
      <c r="B235" s="25">
        <v>40367277</v>
      </c>
      <c r="C235" s="25">
        <v>40426601</v>
      </c>
      <c r="D235" s="25">
        <v>0.91155900000000001</v>
      </c>
      <c r="E235" s="25">
        <v>23793025</v>
      </c>
      <c r="F235" s="25" t="s">
        <v>287</v>
      </c>
      <c r="G235" s="25" t="s">
        <v>1943</v>
      </c>
      <c r="H235" s="25" t="s">
        <v>959</v>
      </c>
      <c r="I235" s="25">
        <v>1.0000000000000001E-9</v>
      </c>
      <c r="J235" s="25"/>
      <c r="K235" s="25">
        <v>1.1100000000000001</v>
      </c>
      <c r="L235" s="25" t="s">
        <v>1444</v>
      </c>
      <c r="M235" s="25" t="s">
        <v>1121</v>
      </c>
    </row>
    <row r="236" spans="1:13" x14ac:dyDescent="0.25">
      <c r="A236" s="25" t="s">
        <v>354</v>
      </c>
      <c r="B236" s="25">
        <v>40367277</v>
      </c>
      <c r="C236" s="25">
        <v>40437764</v>
      </c>
      <c r="D236" s="25">
        <v>0.91136200000000001</v>
      </c>
      <c r="E236" s="25">
        <v>34594039</v>
      </c>
      <c r="F236" s="25" t="s">
        <v>1349</v>
      </c>
      <c r="G236" s="25"/>
      <c r="H236" s="25" t="s">
        <v>1944</v>
      </c>
      <c r="I236" s="25">
        <v>4.0000000000000001E-8</v>
      </c>
      <c r="J236" s="25"/>
      <c r="K236" s="25">
        <v>1.9324899999999999E-2</v>
      </c>
      <c r="L236" s="25" t="s">
        <v>1945</v>
      </c>
      <c r="M236" s="25" t="s">
        <v>1351</v>
      </c>
    </row>
    <row r="237" spans="1:13" x14ac:dyDescent="0.25">
      <c r="A237" s="25" t="s">
        <v>354</v>
      </c>
      <c r="B237" s="25">
        <v>40367277</v>
      </c>
      <c r="C237" s="25">
        <v>40437764</v>
      </c>
      <c r="D237" s="25">
        <v>0.91136200000000001</v>
      </c>
      <c r="E237" s="25">
        <v>34594039</v>
      </c>
      <c r="F237" s="25" t="s">
        <v>1349</v>
      </c>
      <c r="G237" s="25"/>
      <c r="H237" s="25" t="s">
        <v>1944</v>
      </c>
      <c r="I237" s="25">
        <v>7.9999999999999996E-20</v>
      </c>
      <c r="J237" s="25"/>
      <c r="K237" s="25">
        <v>2.2700000000000001E-2</v>
      </c>
      <c r="L237" s="25" t="s">
        <v>1946</v>
      </c>
      <c r="M237" s="25" t="s">
        <v>1351</v>
      </c>
    </row>
    <row r="238" spans="1:13" s="25" customFormat="1" x14ac:dyDescent="0.25">
      <c r="A238" s="25" t="s">
        <v>74</v>
      </c>
      <c r="B238" s="25">
        <v>69099647</v>
      </c>
      <c r="C238" s="25">
        <v>69131922</v>
      </c>
      <c r="D238" s="25">
        <v>0.86517200000000005</v>
      </c>
      <c r="E238" s="25">
        <v>35115687</v>
      </c>
      <c r="F238" s="25" t="s">
        <v>287</v>
      </c>
      <c r="H238" s="25" t="s">
        <v>440</v>
      </c>
      <c r="I238" s="25">
        <v>2E-16</v>
      </c>
      <c r="K238" s="25">
        <v>1.0440058000000001</v>
      </c>
      <c r="L238" s="25" t="s">
        <v>3788</v>
      </c>
      <c r="M238" s="25" t="s">
        <v>1121</v>
      </c>
    </row>
    <row r="239" spans="1:13" x14ac:dyDescent="0.25">
      <c r="A239" s="25" t="s">
        <v>74</v>
      </c>
      <c r="B239" s="25">
        <v>116479356</v>
      </c>
      <c r="C239" s="25">
        <v>116482848</v>
      </c>
      <c r="D239" s="25">
        <v>0.99539800000000001</v>
      </c>
      <c r="E239" s="25">
        <v>30279459</v>
      </c>
      <c r="F239" s="25" t="s">
        <v>1947</v>
      </c>
      <c r="G239" s="25" t="s">
        <v>328</v>
      </c>
      <c r="H239" s="25" t="s">
        <v>1948</v>
      </c>
      <c r="I239" s="25">
        <v>3.9999999999999998E-11</v>
      </c>
      <c r="J239" s="25"/>
      <c r="K239" s="25">
        <v>42.42</v>
      </c>
      <c r="L239" s="25" t="s">
        <v>1949</v>
      </c>
      <c r="M239" s="25" t="s">
        <v>1950</v>
      </c>
    </row>
    <row r="240" spans="1:13" x14ac:dyDescent="0.25">
      <c r="A240" s="25" t="s">
        <v>74</v>
      </c>
      <c r="B240" s="25">
        <v>116479356</v>
      </c>
      <c r="C240" s="25">
        <v>116485780</v>
      </c>
      <c r="D240" s="25">
        <v>0.93418299999999999</v>
      </c>
      <c r="E240" s="25">
        <v>29397368</v>
      </c>
      <c r="F240" s="25" t="s">
        <v>1124</v>
      </c>
      <c r="G240" s="25" t="s">
        <v>328</v>
      </c>
      <c r="H240" s="25" t="s">
        <v>1951</v>
      </c>
      <c r="I240" s="25">
        <v>8.9999999999999999E-11</v>
      </c>
      <c r="J240" s="25"/>
      <c r="K240" s="25">
        <v>1.04E-2</v>
      </c>
      <c r="L240" s="25" t="s">
        <v>1952</v>
      </c>
      <c r="M240" s="25" t="s">
        <v>1124</v>
      </c>
    </row>
    <row r="241" spans="1:13" x14ac:dyDescent="0.25">
      <c r="A241" s="25" t="s">
        <v>74</v>
      </c>
      <c r="B241" s="25">
        <v>116479356</v>
      </c>
      <c r="C241" s="25">
        <v>116485780</v>
      </c>
      <c r="D241" s="25">
        <v>0.93418299999999999</v>
      </c>
      <c r="E241" s="25">
        <v>35079123</v>
      </c>
      <c r="F241" s="25" t="s">
        <v>1953</v>
      </c>
      <c r="G241" s="25"/>
      <c r="H241" s="25" t="s">
        <v>1951</v>
      </c>
      <c r="I241" s="25">
        <v>2.9999999999999998E-13</v>
      </c>
      <c r="J241" s="25"/>
      <c r="K241" s="25">
        <v>4.0099999999999997E-2</v>
      </c>
      <c r="L241" s="25" t="s">
        <v>1316</v>
      </c>
      <c r="M241" s="25" t="s">
        <v>1954</v>
      </c>
    </row>
    <row r="242" spans="1:13" x14ac:dyDescent="0.25">
      <c r="A242" s="25" t="s">
        <v>74</v>
      </c>
      <c r="B242" s="25">
        <v>116479356</v>
      </c>
      <c r="C242" s="25">
        <v>116493018</v>
      </c>
      <c r="D242" s="25">
        <v>0.84177500000000005</v>
      </c>
      <c r="E242" s="25">
        <v>31676860</v>
      </c>
      <c r="F242" s="25" t="s">
        <v>1401</v>
      </c>
      <c r="G242" s="25" t="s">
        <v>1183</v>
      </c>
      <c r="H242" s="25" t="s">
        <v>1955</v>
      </c>
      <c r="I242" s="25">
        <v>2E-12</v>
      </c>
      <c r="J242" s="25" t="s">
        <v>1912</v>
      </c>
      <c r="K242" s="25"/>
      <c r="L242" s="25"/>
      <c r="M242" s="25" t="s">
        <v>1403</v>
      </c>
    </row>
    <row r="243" spans="1:13" x14ac:dyDescent="0.25">
      <c r="A243" s="25" t="s">
        <v>74</v>
      </c>
      <c r="B243" s="25">
        <v>116479356</v>
      </c>
      <c r="C243" s="25">
        <v>116493018</v>
      </c>
      <c r="D243" s="25">
        <v>0.84177500000000005</v>
      </c>
      <c r="E243" s="25">
        <v>31676860</v>
      </c>
      <c r="F243" s="25" t="s">
        <v>1401</v>
      </c>
      <c r="G243" s="25" t="s">
        <v>1183</v>
      </c>
      <c r="H243" s="25" t="s">
        <v>1955</v>
      </c>
      <c r="I243" s="25">
        <v>3E-9</v>
      </c>
      <c r="J243" s="25" t="s">
        <v>1956</v>
      </c>
      <c r="K243" s="25"/>
      <c r="L243" s="25"/>
      <c r="M243" s="25" t="s">
        <v>1403</v>
      </c>
    </row>
    <row r="244" spans="1:13" x14ac:dyDescent="0.25">
      <c r="A244" s="25" t="s">
        <v>74</v>
      </c>
      <c r="B244" s="25">
        <v>116479356</v>
      </c>
      <c r="C244" s="25">
        <v>116496304</v>
      </c>
      <c r="D244" s="25">
        <v>0.90271100000000004</v>
      </c>
      <c r="E244" s="25">
        <v>34594039</v>
      </c>
      <c r="F244" s="25" t="s">
        <v>1957</v>
      </c>
      <c r="G244" s="25"/>
      <c r="H244" s="25" t="s">
        <v>442</v>
      </c>
      <c r="I244" s="25">
        <v>4.0000000000000001E-8</v>
      </c>
      <c r="J244" s="25"/>
      <c r="K244" s="25">
        <v>1.4E-2</v>
      </c>
      <c r="L244" s="25" t="s">
        <v>1958</v>
      </c>
      <c r="M244" s="25" t="s">
        <v>1703</v>
      </c>
    </row>
    <row r="245" spans="1:13" x14ac:dyDescent="0.25">
      <c r="A245" s="25" t="s">
        <v>74</v>
      </c>
      <c r="B245" s="25">
        <v>133257521</v>
      </c>
      <c r="C245" s="25">
        <v>133261662</v>
      </c>
      <c r="D245" s="25">
        <v>0.88117100000000004</v>
      </c>
      <c r="E245" s="25">
        <v>22703881</v>
      </c>
      <c r="F245" s="25" t="s">
        <v>1959</v>
      </c>
      <c r="G245" s="25" t="s">
        <v>1960</v>
      </c>
      <c r="H245" s="25" t="s">
        <v>1961</v>
      </c>
      <c r="I245" s="25">
        <v>9.0000000000000002E-100</v>
      </c>
      <c r="J245" s="25"/>
      <c r="K245" s="25">
        <v>0.81699999999999995</v>
      </c>
      <c r="L245" s="25" t="s">
        <v>1962</v>
      </c>
      <c r="M245" s="25" t="s">
        <v>1963</v>
      </c>
    </row>
    <row r="246" spans="1:13" x14ac:dyDescent="0.25">
      <c r="A246" s="25" t="s">
        <v>74</v>
      </c>
      <c r="B246" s="25">
        <v>133257521</v>
      </c>
      <c r="C246" s="25">
        <v>133261662</v>
      </c>
      <c r="D246" s="25">
        <v>0.88117100000000004</v>
      </c>
      <c r="E246" s="25">
        <v>23650146</v>
      </c>
      <c r="F246" s="25" t="s">
        <v>1964</v>
      </c>
      <c r="G246" s="25" t="s">
        <v>73</v>
      </c>
      <c r="H246" s="25" t="s">
        <v>1961</v>
      </c>
      <c r="I246" s="25">
        <v>2E-52</v>
      </c>
      <c r="J246" s="25"/>
      <c r="K246" s="25">
        <v>1.55</v>
      </c>
      <c r="L246" s="25" t="s">
        <v>1965</v>
      </c>
      <c r="M246" s="25" t="s">
        <v>1966</v>
      </c>
    </row>
    <row r="247" spans="1:13" x14ac:dyDescent="0.25">
      <c r="A247" s="25" t="s">
        <v>74</v>
      </c>
      <c r="B247" s="25">
        <v>133257521</v>
      </c>
      <c r="C247" s="25">
        <v>133261662</v>
      </c>
      <c r="D247" s="25">
        <v>0.88117100000000004</v>
      </c>
      <c r="E247" s="25">
        <v>20231535</v>
      </c>
      <c r="F247" s="25" t="s">
        <v>1967</v>
      </c>
      <c r="G247" s="25" t="s">
        <v>73</v>
      </c>
      <c r="H247" s="25" t="s">
        <v>1961</v>
      </c>
      <c r="I247" s="25">
        <v>0</v>
      </c>
      <c r="J247" s="25"/>
      <c r="K247" s="25">
        <v>24.1</v>
      </c>
      <c r="L247" s="25" t="s">
        <v>1968</v>
      </c>
      <c r="M247" s="25" t="s">
        <v>1969</v>
      </c>
    </row>
    <row r="248" spans="1:13" x14ac:dyDescent="0.25">
      <c r="A248" s="25" t="s">
        <v>74</v>
      </c>
      <c r="B248" s="25">
        <v>133257521</v>
      </c>
      <c r="C248" s="25">
        <v>133261662</v>
      </c>
      <c r="D248" s="25">
        <v>0.88117100000000004</v>
      </c>
      <c r="E248" s="25">
        <v>29875488</v>
      </c>
      <c r="F248" s="25" t="s">
        <v>1908</v>
      </c>
      <c r="G248" s="25" t="s">
        <v>73</v>
      </c>
      <c r="H248" s="25" t="s">
        <v>1961</v>
      </c>
      <c r="I248" s="25">
        <v>9.9999999999999994E-12</v>
      </c>
      <c r="J248" s="25" t="s">
        <v>1970</v>
      </c>
      <c r="K248" s="25">
        <v>0.18</v>
      </c>
      <c r="L248" s="25" t="s">
        <v>1930</v>
      </c>
      <c r="M248" s="25" t="s">
        <v>1210</v>
      </c>
    </row>
    <row r="249" spans="1:13" x14ac:dyDescent="0.25">
      <c r="A249" s="25" t="s">
        <v>74</v>
      </c>
      <c r="B249" s="25">
        <v>133257521</v>
      </c>
      <c r="C249" s="25">
        <v>133261662</v>
      </c>
      <c r="D249" s="25">
        <v>0.88117100000000004</v>
      </c>
      <c r="E249" s="25">
        <v>29875488</v>
      </c>
      <c r="F249" s="25" t="s">
        <v>1908</v>
      </c>
      <c r="G249" s="25" t="s">
        <v>73</v>
      </c>
      <c r="H249" s="25" t="s">
        <v>1961</v>
      </c>
      <c r="I249" s="25">
        <v>4.0000000000000003E-17</v>
      </c>
      <c r="J249" s="25" t="s">
        <v>1971</v>
      </c>
      <c r="K249" s="25">
        <v>0.22</v>
      </c>
      <c r="L249" s="25" t="s">
        <v>1972</v>
      </c>
      <c r="M249" s="25" t="s">
        <v>1210</v>
      </c>
    </row>
    <row r="250" spans="1:13" x14ac:dyDescent="0.25">
      <c r="A250" s="25" t="s">
        <v>74</v>
      </c>
      <c r="B250" s="25">
        <v>133257521</v>
      </c>
      <c r="C250" s="25">
        <v>133261662</v>
      </c>
      <c r="D250" s="25">
        <v>0.88117100000000004</v>
      </c>
      <c r="E250" s="25">
        <v>29403010</v>
      </c>
      <c r="F250" s="25" t="s">
        <v>1378</v>
      </c>
      <c r="G250" s="25" t="s">
        <v>73</v>
      </c>
      <c r="H250" s="25" t="s">
        <v>1961</v>
      </c>
      <c r="I250" s="25">
        <v>2E-8</v>
      </c>
      <c r="J250" s="25"/>
      <c r="K250" s="25">
        <v>3.1800000000000002E-2</v>
      </c>
      <c r="L250" s="25" t="s">
        <v>1973</v>
      </c>
      <c r="M250" s="25" t="s">
        <v>1379</v>
      </c>
    </row>
    <row r="251" spans="1:13" x14ac:dyDescent="0.25">
      <c r="A251" s="25" t="s">
        <v>74</v>
      </c>
      <c r="B251" s="25">
        <v>133257521</v>
      </c>
      <c r="C251" s="25">
        <v>133261662</v>
      </c>
      <c r="D251" s="25">
        <v>0.88117100000000004</v>
      </c>
      <c r="E251" s="25">
        <v>27618447</v>
      </c>
      <c r="F251" s="25" t="s">
        <v>1710</v>
      </c>
      <c r="G251" s="25" t="s">
        <v>73</v>
      </c>
      <c r="H251" s="25" t="s">
        <v>1961</v>
      </c>
      <c r="I251" s="25">
        <v>4.9999999999999998E-8</v>
      </c>
      <c r="J251" s="25"/>
      <c r="K251" s="25">
        <v>0.152</v>
      </c>
      <c r="L251" s="25" t="s">
        <v>1836</v>
      </c>
      <c r="M251" s="25" t="s">
        <v>1713</v>
      </c>
    </row>
    <row r="252" spans="1:13" x14ac:dyDescent="0.25">
      <c r="A252" s="25" t="s">
        <v>74</v>
      </c>
      <c r="B252" s="25">
        <v>133257521</v>
      </c>
      <c r="C252" s="25">
        <v>133261662</v>
      </c>
      <c r="D252" s="25">
        <v>0.88117100000000004</v>
      </c>
      <c r="E252" s="25">
        <v>30054458</v>
      </c>
      <c r="F252" s="25" t="s">
        <v>1974</v>
      </c>
      <c r="G252" s="25" t="s">
        <v>73</v>
      </c>
      <c r="H252" s="25" t="s">
        <v>1961</v>
      </c>
      <c r="I252" s="25">
        <v>1E-8</v>
      </c>
      <c r="J252" s="25"/>
      <c r="K252" s="25">
        <v>4.3299999999999998E-2</v>
      </c>
      <c r="L252" s="25" t="s">
        <v>1975</v>
      </c>
      <c r="M252" s="25" t="s">
        <v>1802</v>
      </c>
    </row>
    <row r="253" spans="1:13" x14ac:dyDescent="0.25">
      <c r="A253" s="25" t="s">
        <v>74</v>
      </c>
      <c r="B253" s="25">
        <v>133257521</v>
      </c>
      <c r="C253" s="25">
        <v>133261662</v>
      </c>
      <c r="D253" s="25">
        <v>0.88117100000000004</v>
      </c>
      <c r="E253" s="25">
        <v>30395268</v>
      </c>
      <c r="F253" s="25" t="s">
        <v>1976</v>
      </c>
      <c r="G253" s="25" t="s">
        <v>73</v>
      </c>
      <c r="H253" s="25" t="s">
        <v>1961</v>
      </c>
      <c r="I253" s="25">
        <v>6.9999999999999996E-10</v>
      </c>
      <c r="J253" s="25"/>
      <c r="K253" s="25">
        <v>1.1235955</v>
      </c>
      <c r="L253" s="25" t="s">
        <v>1438</v>
      </c>
      <c r="M253" s="25" t="s">
        <v>1977</v>
      </c>
    </row>
    <row r="254" spans="1:13" x14ac:dyDescent="0.25">
      <c r="A254" s="25" t="s">
        <v>74</v>
      </c>
      <c r="B254" s="25">
        <v>133257521</v>
      </c>
      <c r="C254" s="25">
        <v>133261662</v>
      </c>
      <c r="D254" s="25">
        <v>0.88117100000000004</v>
      </c>
      <c r="E254" s="25">
        <v>30586737</v>
      </c>
      <c r="F254" s="25" t="s">
        <v>1978</v>
      </c>
      <c r="G254" s="25" t="s">
        <v>73</v>
      </c>
      <c r="H254" s="25" t="s">
        <v>1961</v>
      </c>
      <c r="I254" s="25">
        <v>0</v>
      </c>
      <c r="J254" s="25" t="s">
        <v>1556</v>
      </c>
      <c r="K254" s="25"/>
      <c r="L254" s="25"/>
      <c r="M254" s="25" t="s">
        <v>1979</v>
      </c>
    </row>
    <row r="255" spans="1:13" x14ac:dyDescent="0.25">
      <c r="A255" s="25" t="s">
        <v>74</v>
      </c>
      <c r="B255" s="25">
        <v>133257521</v>
      </c>
      <c r="C255" s="25">
        <v>133261662</v>
      </c>
      <c r="D255" s="25">
        <v>0.88117100000000004</v>
      </c>
      <c r="E255" s="25">
        <v>30586737</v>
      </c>
      <c r="F255" s="25" t="s">
        <v>1978</v>
      </c>
      <c r="G255" s="25" t="s">
        <v>73</v>
      </c>
      <c r="H255" s="25" t="s">
        <v>1961</v>
      </c>
      <c r="I255" s="25">
        <v>0</v>
      </c>
      <c r="J255" s="25"/>
      <c r="K255" s="25"/>
      <c r="L255" s="25"/>
      <c r="M255" s="25" t="s">
        <v>1979</v>
      </c>
    </row>
    <row r="256" spans="1:13" x14ac:dyDescent="0.25">
      <c r="A256" s="25" t="s">
        <v>74</v>
      </c>
      <c r="B256" s="25">
        <v>133257521</v>
      </c>
      <c r="C256" s="25">
        <v>133261662</v>
      </c>
      <c r="D256" s="25">
        <v>0.88117100000000004</v>
      </c>
      <c r="E256" s="25">
        <v>31262040</v>
      </c>
      <c r="F256" s="25" t="s">
        <v>1980</v>
      </c>
      <c r="G256" s="25" t="s">
        <v>73</v>
      </c>
      <c r="H256" s="25" t="s">
        <v>1961</v>
      </c>
      <c r="I256" s="25">
        <v>2.0000000000000002E-15</v>
      </c>
      <c r="J256" s="25"/>
      <c r="K256" s="25"/>
      <c r="L256" s="25"/>
      <c r="M256" s="25" t="s">
        <v>1981</v>
      </c>
    </row>
    <row r="257" spans="1:13" x14ac:dyDescent="0.25">
      <c r="A257" s="25" t="s">
        <v>74</v>
      </c>
      <c r="B257" s="25">
        <v>133257521</v>
      </c>
      <c r="C257" s="25">
        <v>133261662</v>
      </c>
      <c r="D257" s="25">
        <v>0.88117100000000004</v>
      </c>
      <c r="E257" s="25">
        <v>33547301</v>
      </c>
      <c r="F257" s="25" t="s">
        <v>1205</v>
      </c>
      <c r="G257" s="25" t="s">
        <v>73</v>
      </c>
      <c r="H257" s="25" t="s">
        <v>1961</v>
      </c>
      <c r="I257" s="25">
        <v>4.9999999999999996E-25</v>
      </c>
      <c r="J257" s="25"/>
      <c r="K257" s="25">
        <v>10.3</v>
      </c>
      <c r="L257" s="25" t="s">
        <v>1982</v>
      </c>
      <c r="M257" s="25" t="s">
        <v>1207</v>
      </c>
    </row>
    <row r="258" spans="1:13" x14ac:dyDescent="0.25">
      <c r="A258" s="25" t="s">
        <v>74</v>
      </c>
      <c r="B258" s="25">
        <v>133257521</v>
      </c>
      <c r="C258" s="25">
        <v>133261662</v>
      </c>
      <c r="D258" s="25">
        <v>0.88117100000000004</v>
      </c>
      <c r="E258" s="25">
        <v>33608531</v>
      </c>
      <c r="F258" s="25" t="s">
        <v>1983</v>
      </c>
      <c r="G258" s="25" t="s">
        <v>1183</v>
      </c>
      <c r="H258" s="25" t="s">
        <v>1961</v>
      </c>
      <c r="I258" s="25">
        <v>1.0000000000000001E-9</v>
      </c>
      <c r="J258" s="25"/>
      <c r="K258" s="25">
        <v>1.08</v>
      </c>
      <c r="L258" s="25" t="s">
        <v>1183</v>
      </c>
      <c r="M258" s="25" t="s">
        <v>1984</v>
      </c>
    </row>
    <row r="259" spans="1:13" x14ac:dyDescent="0.25">
      <c r="A259" s="25" t="s">
        <v>74</v>
      </c>
      <c r="B259" s="25">
        <v>133257521</v>
      </c>
      <c r="C259" s="25">
        <v>133261662</v>
      </c>
      <c r="D259" s="25">
        <v>0.88117100000000004</v>
      </c>
      <c r="E259" s="25">
        <v>34594039</v>
      </c>
      <c r="F259" s="25" t="s">
        <v>1205</v>
      </c>
      <c r="G259" s="25"/>
      <c r="H259" s="25" t="s">
        <v>1961</v>
      </c>
      <c r="I259" s="25">
        <v>2.0000000000000001E-9</v>
      </c>
      <c r="J259" s="25"/>
      <c r="K259" s="25">
        <v>2.0403999999999999E-2</v>
      </c>
      <c r="L259" s="25" t="s">
        <v>1985</v>
      </c>
      <c r="M259" s="25" t="s">
        <v>1207</v>
      </c>
    </row>
    <row r="260" spans="1:13" x14ac:dyDescent="0.25">
      <c r="A260" s="25" t="s">
        <v>74</v>
      </c>
      <c r="B260" s="25">
        <v>133257521</v>
      </c>
      <c r="C260" s="25">
        <v>133261662</v>
      </c>
      <c r="D260" s="25">
        <v>0.88117100000000004</v>
      </c>
      <c r="E260" s="25">
        <v>34594039</v>
      </c>
      <c r="F260" s="25" t="s">
        <v>1205</v>
      </c>
      <c r="G260" s="25"/>
      <c r="H260" s="25" t="s">
        <v>1961</v>
      </c>
      <c r="I260" s="25">
        <v>8.9999999999999993E-30</v>
      </c>
      <c r="J260" s="25"/>
      <c r="K260" s="25">
        <v>2.23E-2</v>
      </c>
      <c r="L260" s="25" t="s">
        <v>1986</v>
      </c>
      <c r="M260" s="25" t="s">
        <v>1207</v>
      </c>
    </row>
    <row r="261" spans="1:13" x14ac:dyDescent="0.25">
      <c r="A261" s="25" t="s">
        <v>74</v>
      </c>
      <c r="B261" s="25">
        <v>133257521</v>
      </c>
      <c r="C261" s="25">
        <v>133261662</v>
      </c>
      <c r="D261" s="25">
        <v>0.88117100000000004</v>
      </c>
      <c r="E261" s="25">
        <v>34594039</v>
      </c>
      <c r="F261" s="25" t="s">
        <v>1378</v>
      </c>
      <c r="G261" s="25"/>
      <c r="H261" s="25" t="s">
        <v>1961</v>
      </c>
      <c r="I261" s="25">
        <v>2E-8</v>
      </c>
      <c r="J261" s="25"/>
      <c r="K261" s="25">
        <v>2.4610799999999999E-2</v>
      </c>
      <c r="L261" s="25" t="s">
        <v>1987</v>
      </c>
      <c r="M261" s="25" t="s">
        <v>1379</v>
      </c>
    </row>
    <row r="262" spans="1:13" x14ac:dyDescent="0.25">
      <c r="A262" s="25" t="s">
        <v>74</v>
      </c>
      <c r="B262" s="25">
        <v>133257521</v>
      </c>
      <c r="C262" s="25">
        <v>133261662</v>
      </c>
      <c r="D262" s="25">
        <v>0.88117100000000004</v>
      </c>
      <c r="E262" s="25">
        <v>35078996</v>
      </c>
      <c r="F262" s="25" t="s">
        <v>1988</v>
      </c>
      <c r="G262" s="25"/>
      <c r="H262" s="25" t="s">
        <v>1961</v>
      </c>
      <c r="I262" s="25">
        <v>9.9999999999999994E-37</v>
      </c>
      <c r="J262" s="25"/>
      <c r="K262" s="25">
        <v>0.27051700000000001</v>
      </c>
      <c r="L262" s="25" t="s">
        <v>1989</v>
      </c>
      <c r="M262" s="25" t="s">
        <v>1210</v>
      </c>
    </row>
    <row r="263" spans="1:13" x14ac:dyDescent="0.25">
      <c r="A263" s="25" t="s">
        <v>74</v>
      </c>
      <c r="B263" s="25">
        <v>133257521</v>
      </c>
      <c r="C263" s="25">
        <v>133261662</v>
      </c>
      <c r="D263" s="25">
        <v>0.88117100000000004</v>
      </c>
      <c r="E263" s="25">
        <v>35078996</v>
      </c>
      <c r="F263" s="25" t="s">
        <v>1990</v>
      </c>
      <c r="G263" s="25"/>
      <c r="H263" s="25" t="s">
        <v>1961</v>
      </c>
      <c r="I263" s="25">
        <v>1E-78</v>
      </c>
      <c r="J263" s="25"/>
      <c r="K263" s="25">
        <v>0.382969</v>
      </c>
      <c r="L263" s="25" t="s">
        <v>1991</v>
      </c>
      <c r="M263" s="25" t="s">
        <v>1210</v>
      </c>
    </row>
    <row r="264" spans="1:13" x14ac:dyDescent="0.25">
      <c r="A264" s="25" t="s">
        <v>74</v>
      </c>
      <c r="B264" s="25">
        <v>133257521</v>
      </c>
      <c r="C264" s="25">
        <v>133261662</v>
      </c>
      <c r="D264" s="25">
        <v>0.88117100000000004</v>
      </c>
      <c r="E264" s="25">
        <v>35078996</v>
      </c>
      <c r="F264" s="25" t="s">
        <v>1992</v>
      </c>
      <c r="G264" s="25"/>
      <c r="H264" s="25" t="s">
        <v>1961</v>
      </c>
      <c r="I264" s="25">
        <v>9.9999999999999993E-35</v>
      </c>
      <c r="J264" s="25"/>
      <c r="K264" s="25">
        <v>0.25399699999999997</v>
      </c>
      <c r="L264" s="25" t="s">
        <v>1993</v>
      </c>
      <c r="M264" s="25" t="s">
        <v>1210</v>
      </c>
    </row>
    <row r="265" spans="1:13" x14ac:dyDescent="0.25">
      <c r="A265" s="25" t="s">
        <v>74</v>
      </c>
      <c r="B265" s="25">
        <v>133257521</v>
      </c>
      <c r="C265" s="25">
        <v>133261662</v>
      </c>
      <c r="D265" s="25">
        <v>0.88117100000000004</v>
      </c>
      <c r="E265" s="25">
        <v>35264221</v>
      </c>
      <c r="F265" s="25" t="s">
        <v>1994</v>
      </c>
      <c r="G265" s="25"/>
      <c r="H265" s="25" t="s">
        <v>1961</v>
      </c>
      <c r="I265" s="25">
        <v>1.9999999999999999E-11</v>
      </c>
      <c r="J265" s="25"/>
      <c r="K265" s="25">
        <v>0.191</v>
      </c>
      <c r="L265" s="25" t="s">
        <v>1995</v>
      </c>
      <c r="M265" s="25" t="s">
        <v>1210</v>
      </c>
    </row>
    <row r="266" spans="1:13" x14ac:dyDescent="0.25">
      <c r="A266" s="25" t="s">
        <v>74</v>
      </c>
      <c r="B266" s="25">
        <v>133257521</v>
      </c>
      <c r="C266" s="25">
        <v>133261662</v>
      </c>
      <c r="D266" s="25">
        <v>0.88117100000000004</v>
      </c>
      <c r="E266" s="25">
        <v>35213538</v>
      </c>
      <c r="F266" s="25" t="s">
        <v>1996</v>
      </c>
      <c r="G266" s="25"/>
      <c r="H266" s="25" t="s">
        <v>1961</v>
      </c>
      <c r="I266" s="25">
        <v>8.9999999999999996E-12</v>
      </c>
      <c r="J266" s="25"/>
      <c r="K266" s="25">
        <v>2.9885800000000001E-2</v>
      </c>
      <c r="L266" s="25" t="s">
        <v>1997</v>
      </c>
      <c r="M266" s="25" t="s">
        <v>1998</v>
      </c>
    </row>
    <row r="267" spans="1:13" x14ac:dyDescent="0.25">
      <c r="A267" s="25" t="s">
        <v>74</v>
      </c>
      <c r="B267" s="25">
        <v>133257521</v>
      </c>
      <c r="C267" s="25">
        <v>133261703</v>
      </c>
      <c r="D267" s="25">
        <v>0.88110999999999995</v>
      </c>
      <c r="E267" s="25">
        <v>20231535</v>
      </c>
      <c r="F267" s="25" t="s">
        <v>1978</v>
      </c>
      <c r="G267" s="25" t="s">
        <v>73</v>
      </c>
      <c r="H267" s="25" t="s">
        <v>1999</v>
      </c>
      <c r="I267" s="25">
        <v>0</v>
      </c>
      <c r="J267" s="25"/>
      <c r="K267" s="25">
        <v>17.7</v>
      </c>
      <c r="L267" s="25" t="s">
        <v>2000</v>
      </c>
      <c r="M267" s="25" t="s">
        <v>1979</v>
      </c>
    </row>
    <row r="268" spans="1:13" x14ac:dyDescent="0.25">
      <c r="A268" s="25" t="s">
        <v>74</v>
      </c>
      <c r="B268" s="25">
        <v>133257521</v>
      </c>
      <c r="C268" s="25">
        <v>133261703</v>
      </c>
      <c r="D268" s="25">
        <v>0.88110999999999995</v>
      </c>
      <c r="E268" s="25">
        <v>23267103</v>
      </c>
      <c r="F268" s="25" t="s">
        <v>2001</v>
      </c>
      <c r="G268" s="25" t="s">
        <v>2002</v>
      </c>
      <c r="H268" s="25" t="s">
        <v>1999</v>
      </c>
      <c r="I268" s="25">
        <v>1.0000000000000001E-128</v>
      </c>
      <c r="J268" s="25"/>
      <c r="K268" s="25">
        <v>0.33</v>
      </c>
      <c r="L268" s="25" t="s">
        <v>2003</v>
      </c>
      <c r="M268" s="25" t="s">
        <v>2004</v>
      </c>
    </row>
    <row r="269" spans="1:13" x14ac:dyDescent="0.25">
      <c r="A269" s="25" t="s">
        <v>74</v>
      </c>
      <c r="B269" s="25">
        <v>133257521</v>
      </c>
      <c r="C269" s="25">
        <v>133261703</v>
      </c>
      <c r="D269" s="25">
        <v>0.88110999999999995</v>
      </c>
      <c r="E269" s="25">
        <v>24586186</v>
      </c>
      <c r="F269" s="25" t="s">
        <v>2005</v>
      </c>
      <c r="G269" s="25" t="s">
        <v>73</v>
      </c>
      <c r="H269" s="25" t="s">
        <v>1999</v>
      </c>
      <c r="I269" s="25">
        <v>9.9999999999999998E-13</v>
      </c>
      <c r="J269" s="25" t="s">
        <v>2006</v>
      </c>
      <c r="K269" s="25">
        <v>0.27</v>
      </c>
      <c r="L269" s="25" t="s">
        <v>2007</v>
      </c>
      <c r="M269" s="25" t="s">
        <v>2008</v>
      </c>
    </row>
    <row r="270" spans="1:13" x14ac:dyDescent="0.25">
      <c r="A270" s="25" t="s">
        <v>74</v>
      </c>
      <c r="B270" s="25">
        <v>133257521</v>
      </c>
      <c r="C270" s="25">
        <v>133261703</v>
      </c>
      <c r="D270" s="25">
        <v>0.88110999999999995</v>
      </c>
      <c r="E270" s="25">
        <v>24586186</v>
      </c>
      <c r="F270" s="25" t="s">
        <v>2005</v>
      </c>
      <c r="G270" s="25" t="s">
        <v>73</v>
      </c>
      <c r="H270" s="25" t="s">
        <v>1999</v>
      </c>
      <c r="I270" s="25">
        <v>2E-12</v>
      </c>
      <c r="J270" s="25" t="s">
        <v>2009</v>
      </c>
      <c r="K270" s="25">
        <v>0.27</v>
      </c>
      <c r="L270" s="25" t="s">
        <v>1408</v>
      </c>
      <c r="M270" s="25" t="s">
        <v>2008</v>
      </c>
    </row>
    <row r="271" spans="1:13" x14ac:dyDescent="0.25">
      <c r="A271" s="25" t="s">
        <v>74</v>
      </c>
      <c r="B271" s="25">
        <v>133257521</v>
      </c>
      <c r="C271" s="25">
        <v>133261703</v>
      </c>
      <c r="D271" s="25">
        <v>0.88110999999999995</v>
      </c>
      <c r="E271" s="25">
        <v>25086665</v>
      </c>
      <c r="F271" s="25" t="s">
        <v>2010</v>
      </c>
      <c r="G271" s="25" t="s">
        <v>2011</v>
      </c>
      <c r="H271" s="25" t="s">
        <v>1999</v>
      </c>
      <c r="I271" s="25">
        <v>2E-16</v>
      </c>
      <c r="J271" s="25"/>
      <c r="K271" s="25">
        <v>1.27</v>
      </c>
      <c r="L271" s="25" t="s">
        <v>2012</v>
      </c>
      <c r="M271" s="25" t="s">
        <v>2013</v>
      </c>
    </row>
    <row r="272" spans="1:13" x14ac:dyDescent="0.25">
      <c r="A272" s="25" t="s">
        <v>74</v>
      </c>
      <c r="B272" s="25">
        <v>133257521</v>
      </c>
      <c r="C272" s="25">
        <v>133261703</v>
      </c>
      <c r="D272" s="25">
        <v>0.88110999999999995</v>
      </c>
      <c r="E272" s="25">
        <v>27863252</v>
      </c>
      <c r="F272" s="25" t="s">
        <v>1378</v>
      </c>
      <c r="G272" s="25" t="s">
        <v>73</v>
      </c>
      <c r="H272" s="25" t="s">
        <v>1999</v>
      </c>
      <c r="I272" s="25">
        <v>8.0000000000000003E-26</v>
      </c>
      <c r="J272" s="25"/>
      <c r="K272" s="25">
        <v>4.019085E-2</v>
      </c>
      <c r="L272" s="25" t="s">
        <v>2014</v>
      </c>
      <c r="M272" s="25" t="s">
        <v>1379</v>
      </c>
    </row>
    <row r="273" spans="1:13" x14ac:dyDescent="0.25">
      <c r="A273" s="25" t="s">
        <v>74</v>
      </c>
      <c r="B273" s="25">
        <v>133257521</v>
      </c>
      <c r="C273" s="25">
        <v>133261703</v>
      </c>
      <c r="D273" s="25">
        <v>0.88110999999999995</v>
      </c>
      <c r="E273" s="25">
        <v>29403010</v>
      </c>
      <c r="F273" s="25" t="s">
        <v>1959</v>
      </c>
      <c r="G273" s="25" t="s">
        <v>73</v>
      </c>
      <c r="H273" s="25" t="s">
        <v>1999</v>
      </c>
      <c r="I273" s="25">
        <v>9E-68</v>
      </c>
      <c r="J273" s="25"/>
      <c r="K273" s="25">
        <v>0.12670000000000001</v>
      </c>
      <c r="L273" s="25" t="s">
        <v>2015</v>
      </c>
      <c r="M273" s="25" t="s">
        <v>1963</v>
      </c>
    </row>
    <row r="274" spans="1:13" x14ac:dyDescent="0.25">
      <c r="A274" s="25" t="s">
        <v>74</v>
      </c>
      <c r="B274" s="25">
        <v>133257521</v>
      </c>
      <c r="C274" s="25">
        <v>133261703</v>
      </c>
      <c r="D274" s="25">
        <v>0.88110999999999995</v>
      </c>
      <c r="E274" s="25">
        <v>30586737</v>
      </c>
      <c r="F274" s="25" t="s">
        <v>1978</v>
      </c>
      <c r="G274" s="25" t="s">
        <v>73</v>
      </c>
      <c r="H274" s="25" t="s">
        <v>1999</v>
      </c>
      <c r="I274" s="25">
        <v>0</v>
      </c>
      <c r="J274" s="25"/>
      <c r="K274" s="25">
        <v>0.14460000000000001</v>
      </c>
      <c r="L274" s="25" t="s">
        <v>2016</v>
      </c>
      <c r="M274" s="25" t="s">
        <v>1979</v>
      </c>
    </row>
    <row r="275" spans="1:13" x14ac:dyDescent="0.25">
      <c r="A275" s="25" t="s">
        <v>74</v>
      </c>
      <c r="B275" s="25">
        <v>133257521</v>
      </c>
      <c r="C275" s="25">
        <v>133261703</v>
      </c>
      <c r="D275" s="25">
        <v>0.88110999999999995</v>
      </c>
      <c r="E275" s="25">
        <v>30586737</v>
      </c>
      <c r="F275" s="25" t="s">
        <v>1967</v>
      </c>
      <c r="G275" s="25" t="s">
        <v>73</v>
      </c>
      <c r="H275" s="25" t="s">
        <v>1999</v>
      </c>
      <c r="I275" s="25">
        <v>0</v>
      </c>
      <c r="J275" s="25"/>
      <c r="K275" s="25">
        <v>0.19700000000000001</v>
      </c>
      <c r="L275" s="25" t="s">
        <v>2017</v>
      </c>
      <c r="M275" s="25" t="s">
        <v>1969</v>
      </c>
    </row>
    <row r="276" spans="1:13" x14ac:dyDescent="0.25">
      <c r="A276" s="25" t="s">
        <v>74</v>
      </c>
      <c r="B276" s="25">
        <v>133257521</v>
      </c>
      <c r="C276" s="25">
        <v>133261703</v>
      </c>
      <c r="D276" s="25">
        <v>0.88110999999999995</v>
      </c>
      <c r="E276" s="25">
        <v>31420334</v>
      </c>
      <c r="F276" s="25" t="s">
        <v>1964</v>
      </c>
      <c r="G276" s="25" t="s">
        <v>1183</v>
      </c>
      <c r="H276" s="25" t="s">
        <v>1999</v>
      </c>
      <c r="I276" s="25">
        <v>2.0000000000000001E-172</v>
      </c>
      <c r="J276" s="25"/>
      <c r="K276" s="25">
        <v>0.29299999999999998</v>
      </c>
      <c r="L276" s="25" t="s">
        <v>2018</v>
      </c>
      <c r="M276" s="25" t="s">
        <v>1966</v>
      </c>
    </row>
    <row r="277" spans="1:13" x14ac:dyDescent="0.25">
      <c r="A277" s="25" t="s">
        <v>74</v>
      </c>
      <c r="B277" s="25">
        <v>133257521</v>
      </c>
      <c r="C277" s="25">
        <v>133261703</v>
      </c>
      <c r="D277" s="25">
        <v>0.88110999999999995</v>
      </c>
      <c r="E277" s="25">
        <v>31420334</v>
      </c>
      <c r="F277" s="25" t="s">
        <v>1964</v>
      </c>
      <c r="G277" s="25" t="s">
        <v>73</v>
      </c>
      <c r="H277" s="25" t="s">
        <v>1999</v>
      </c>
      <c r="I277" s="25">
        <v>1E-174</v>
      </c>
      <c r="J277" s="25"/>
      <c r="K277" s="25">
        <v>1.34</v>
      </c>
      <c r="L277" s="25" t="s">
        <v>2019</v>
      </c>
      <c r="M277" s="25" t="s">
        <v>1966</v>
      </c>
    </row>
    <row r="278" spans="1:13" x14ac:dyDescent="0.25">
      <c r="A278" s="25" t="s">
        <v>74</v>
      </c>
      <c r="B278" s="25">
        <v>133257521</v>
      </c>
      <c r="C278" s="25">
        <v>133261703</v>
      </c>
      <c r="D278" s="25">
        <v>0.88110999999999995</v>
      </c>
      <c r="E278" s="25">
        <v>27532455</v>
      </c>
      <c r="F278" s="25" t="s">
        <v>1908</v>
      </c>
      <c r="G278" s="25" t="s">
        <v>1183</v>
      </c>
      <c r="H278" s="25" t="s">
        <v>1999</v>
      </c>
      <c r="I278" s="25">
        <v>9.9999999999999993E-41</v>
      </c>
      <c r="J278" s="25" t="s">
        <v>2020</v>
      </c>
      <c r="K278" s="25">
        <v>0.73839999999999995</v>
      </c>
      <c r="L278" s="25" t="s">
        <v>2007</v>
      </c>
      <c r="M278" s="25" t="s">
        <v>1210</v>
      </c>
    </row>
    <row r="279" spans="1:13" x14ac:dyDescent="0.25">
      <c r="A279" s="25" t="s">
        <v>74</v>
      </c>
      <c r="B279" s="25">
        <v>133257521</v>
      </c>
      <c r="C279" s="25">
        <v>133261703</v>
      </c>
      <c r="D279" s="25">
        <v>0.88110999999999995</v>
      </c>
      <c r="E279" s="25">
        <v>27532455</v>
      </c>
      <c r="F279" s="25" t="s">
        <v>1908</v>
      </c>
      <c r="G279" s="25" t="s">
        <v>1183</v>
      </c>
      <c r="H279" s="25" t="s">
        <v>1999</v>
      </c>
      <c r="I279" s="25">
        <v>4.0000000000000002E-22</v>
      </c>
      <c r="J279" s="25" t="s">
        <v>2021</v>
      </c>
      <c r="K279" s="25">
        <v>0.52829999999999999</v>
      </c>
      <c r="L279" s="25" t="s">
        <v>2007</v>
      </c>
      <c r="M279" s="25" t="s">
        <v>1210</v>
      </c>
    </row>
    <row r="280" spans="1:13" x14ac:dyDescent="0.25">
      <c r="A280" s="25" t="s">
        <v>74</v>
      </c>
      <c r="B280" s="25">
        <v>133257521</v>
      </c>
      <c r="C280" s="25">
        <v>133261703</v>
      </c>
      <c r="D280" s="25">
        <v>0.88110999999999995</v>
      </c>
      <c r="E280" s="25">
        <v>27532455</v>
      </c>
      <c r="F280" s="25" t="s">
        <v>1908</v>
      </c>
      <c r="G280" s="25" t="s">
        <v>1183</v>
      </c>
      <c r="H280" s="25" t="s">
        <v>1999</v>
      </c>
      <c r="I280" s="25">
        <v>6.0000000000000003E-36</v>
      </c>
      <c r="J280" s="25" t="s">
        <v>2022</v>
      </c>
      <c r="K280" s="25">
        <v>0.43380000000000002</v>
      </c>
      <c r="L280" s="25" t="s">
        <v>2007</v>
      </c>
      <c r="M280" s="25" t="s">
        <v>1210</v>
      </c>
    </row>
    <row r="281" spans="1:13" x14ac:dyDescent="0.25">
      <c r="A281" s="25" t="s">
        <v>74</v>
      </c>
      <c r="B281" s="25">
        <v>133257521</v>
      </c>
      <c r="C281" s="25">
        <v>133261703</v>
      </c>
      <c r="D281" s="25">
        <v>0.88110999999999995</v>
      </c>
      <c r="E281" s="25">
        <v>32888494</v>
      </c>
      <c r="F281" s="25" t="s">
        <v>1378</v>
      </c>
      <c r="G281" s="25" t="s">
        <v>73</v>
      </c>
      <c r="H281" s="25" t="s">
        <v>1999</v>
      </c>
      <c r="I281" s="25">
        <v>7.9999999999999997E-23</v>
      </c>
      <c r="J281" s="25"/>
      <c r="K281" s="25">
        <v>3.2100315999999997E-2</v>
      </c>
      <c r="L281" s="25" t="s">
        <v>2023</v>
      </c>
      <c r="M281" s="25" t="s">
        <v>1379</v>
      </c>
    </row>
    <row r="282" spans="1:13" x14ac:dyDescent="0.25">
      <c r="A282" s="25" t="s">
        <v>74</v>
      </c>
      <c r="B282" s="25">
        <v>133257521</v>
      </c>
      <c r="C282" s="25">
        <v>133261703</v>
      </c>
      <c r="D282" s="25">
        <v>0.88110999999999995</v>
      </c>
      <c r="E282" s="25">
        <v>33067605</v>
      </c>
      <c r="F282" s="25" t="s">
        <v>2024</v>
      </c>
      <c r="G282" s="25"/>
      <c r="H282" s="25" t="s">
        <v>1999</v>
      </c>
      <c r="I282" s="25">
        <v>9.9999999999999998E-13</v>
      </c>
      <c r="J282" s="25"/>
      <c r="K282" s="25">
        <v>6.7199999999999996E-2</v>
      </c>
      <c r="L282" s="25" t="s">
        <v>1837</v>
      </c>
      <c r="M282" s="25" t="s">
        <v>2025</v>
      </c>
    </row>
    <row r="283" spans="1:13" x14ac:dyDescent="0.25">
      <c r="A283" s="25" t="s">
        <v>74</v>
      </c>
      <c r="B283" s="25">
        <v>133257521</v>
      </c>
      <c r="C283" s="25">
        <v>133261703</v>
      </c>
      <c r="D283" s="25">
        <v>0.88110999999999995</v>
      </c>
      <c r="E283" s="25">
        <v>33592630</v>
      </c>
      <c r="F283" s="25" t="s">
        <v>1964</v>
      </c>
      <c r="G283" s="25" t="s">
        <v>73</v>
      </c>
      <c r="H283" s="25" t="s">
        <v>1999</v>
      </c>
      <c r="I283" s="25">
        <v>9.0000000000000003E-16</v>
      </c>
      <c r="J283" s="25"/>
      <c r="K283" s="25">
        <v>1.821</v>
      </c>
      <c r="L283" s="25" t="s">
        <v>2026</v>
      </c>
      <c r="M283" s="25" t="s">
        <v>1966</v>
      </c>
    </row>
    <row r="284" spans="1:13" x14ac:dyDescent="0.25">
      <c r="A284" s="25" t="s">
        <v>74</v>
      </c>
      <c r="B284" s="25">
        <v>133257521</v>
      </c>
      <c r="C284" s="25">
        <v>133261703</v>
      </c>
      <c r="D284" s="25">
        <v>0.88110999999999995</v>
      </c>
      <c r="E284" s="25">
        <v>34469753</v>
      </c>
      <c r="F284" s="25" t="s">
        <v>1378</v>
      </c>
      <c r="G284" s="25"/>
      <c r="H284" s="25" t="s">
        <v>1999</v>
      </c>
      <c r="I284" s="25">
        <v>4.9999999999999997E-37</v>
      </c>
      <c r="J284" s="25"/>
      <c r="K284" s="25"/>
      <c r="L284" s="25"/>
      <c r="M284" s="25" t="s">
        <v>1379</v>
      </c>
    </row>
    <row r="285" spans="1:13" x14ac:dyDescent="0.25">
      <c r="A285" s="25" t="s">
        <v>74</v>
      </c>
      <c r="B285" s="25">
        <v>133257521</v>
      </c>
      <c r="C285" s="25">
        <v>133261703</v>
      </c>
      <c r="D285" s="25">
        <v>0.88110999999999995</v>
      </c>
      <c r="E285" s="25">
        <v>28240269</v>
      </c>
      <c r="F285" s="25" t="s">
        <v>2027</v>
      </c>
      <c r="G285" s="25"/>
      <c r="H285" s="25" t="s">
        <v>1999</v>
      </c>
      <c r="I285" s="25">
        <v>8.0000000000000003E-10</v>
      </c>
      <c r="J285" s="25" t="s">
        <v>1556</v>
      </c>
      <c r="K285" s="25">
        <v>0.28170000000000001</v>
      </c>
      <c r="L285" s="25" t="s">
        <v>2028</v>
      </c>
      <c r="M285" s="25" t="s">
        <v>2029</v>
      </c>
    </row>
    <row r="286" spans="1:13" x14ac:dyDescent="0.25">
      <c r="A286" s="25" t="s">
        <v>74</v>
      </c>
      <c r="B286" s="25">
        <v>133257521</v>
      </c>
      <c r="C286" s="25">
        <v>133261703</v>
      </c>
      <c r="D286" s="25">
        <v>0.88110999999999995</v>
      </c>
      <c r="E286" s="25">
        <v>33414548</v>
      </c>
      <c r="F286" s="25" t="s">
        <v>2030</v>
      </c>
      <c r="G286" s="25"/>
      <c r="H286" s="25" t="s">
        <v>1999</v>
      </c>
      <c r="I286" s="25">
        <v>3E-11</v>
      </c>
      <c r="J286" s="25"/>
      <c r="K286" s="25">
        <v>6.6619999999999999</v>
      </c>
      <c r="L286" s="25" t="s">
        <v>2031</v>
      </c>
      <c r="M286" s="25" t="s">
        <v>2032</v>
      </c>
    </row>
    <row r="287" spans="1:13" x14ac:dyDescent="0.25">
      <c r="A287" s="25" t="s">
        <v>74</v>
      </c>
      <c r="B287" s="25">
        <v>133257521</v>
      </c>
      <c r="C287" s="25">
        <v>133263862</v>
      </c>
      <c r="D287" s="25">
        <v>0.993649</v>
      </c>
      <c r="E287" s="25">
        <v>18940312</v>
      </c>
      <c r="F287" s="25" t="s">
        <v>2033</v>
      </c>
      <c r="G287" s="25" t="s">
        <v>73</v>
      </c>
      <c r="H287" s="25" t="s">
        <v>2034</v>
      </c>
      <c r="I287" s="25">
        <v>2.0000000000000002E-30</v>
      </c>
      <c r="J287" s="25" t="s">
        <v>2035</v>
      </c>
      <c r="K287" s="25">
        <v>0.05</v>
      </c>
      <c r="L287" s="25" t="s">
        <v>2036</v>
      </c>
      <c r="M287" s="25" t="s">
        <v>2037</v>
      </c>
    </row>
    <row r="288" spans="1:13" x14ac:dyDescent="0.25">
      <c r="A288" s="25" t="s">
        <v>74</v>
      </c>
      <c r="B288" s="25">
        <v>133257521</v>
      </c>
      <c r="C288" s="25">
        <v>133263862</v>
      </c>
      <c r="D288" s="25">
        <v>0.993649</v>
      </c>
      <c r="E288" s="25">
        <v>20529992</v>
      </c>
      <c r="F288" s="25" t="s">
        <v>2038</v>
      </c>
      <c r="G288" s="25" t="s">
        <v>73</v>
      </c>
      <c r="H288" s="25" t="s">
        <v>2034</v>
      </c>
      <c r="I288" s="25">
        <v>9E-13</v>
      </c>
      <c r="J288" s="25" t="s">
        <v>2039</v>
      </c>
      <c r="K288" s="25">
        <v>8</v>
      </c>
      <c r="L288" s="25" t="s">
        <v>2040</v>
      </c>
      <c r="M288" s="25" t="s">
        <v>2041</v>
      </c>
    </row>
    <row r="289" spans="1:13" x14ac:dyDescent="0.25">
      <c r="A289" s="25" t="s">
        <v>74</v>
      </c>
      <c r="B289" s="25">
        <v>133257521</v>
      </c>
      <c r="C289" s="25">
        <v>133263862</v>
      </c>
      <c r="D289" s="25">
        <v>0.993649</v>
      </c>
      <c r="E289" s="25">
        <v>23251661</v>
      </c>
      <c r="F289" s="25" t="s">
        <v>2042</v>
      </c>
      <c r="G289" s="25" t="s">
        <v>73</v>
      </c>
      <c r="H289" s="25" t="s">
        <v>2034</v>
      </c>
      <c r="I289" s="25">
        <v>2E-8</v>
      </c>
      <c r="J289" s="25" t="s">
        <v>2043</v>
      </c>
      <c r="K289" s="25">
        <v>0.04</v>
      </c>
      <c r="L289" s="25" t="s">
        <v>2044</v>
      </c>
      <c r="M289" s="25" t="s">
        <v>2045</v>
      </c>
    </row>
    <row r="290" spans="1:13" x14ac:dyDescent="0.25">
      <c r="A290" s="25" t="s">
        <v>74</v>
      </c>
      <c r="B290" s="25">
        <v>133257521</v>
      </c>
      <c r="C290" s="25">
        <v>133263862</v>
      </c>
      <c r="D290" s="25">
        <v>0.993649</v>
      </c>
      <c r="E290" s="25">
        <v>23408906</v>
      </c>
      <c r="F290" s="25" t="s">
        <v>2046</v>
      </c>
      <c r="G290" s="25" t="s">
        <v>73</v>
      </c>
      <c r="H290" s="25" t="s">
        <v>2034</v>
      </c>
      <c r="I290" s="25">
        <v>4.0000000000000001E-10</v>
      </c>
      <c r="J290" s="25" t="s">
        <v>2047</v>
      </c>
      <c r="K290" s="25">
        <v>5.8000000000000003E-2</v>
      </c>
      <c r="L290" s="25" t="s">
        <v>2048</v>
      </c>
      <c r="M290" s="25" t="s">
        <v>2049</v>
      </c>
    </row>
    <row r="291" spans="1:13" x14ac:dyDescent="0.25">
      <c r="A291" s="25" t="s">
        <v>74</v>
      </c>
      <c r="B291" s="25">
        <v>133257521</v>
      </c>
      <c r="C291" s="25">
        <v>133263862</v>
      </c>
      <c r="D291" s="25">
        <v>0.993649</v>
      </c>
      <c r="E291" s="25">
        <v>24094242</v>
      </c>
      <c r="F291" s="25" t="s">
        <v>1352</v>
      </c>
      <c r="G291" s="25" t="s">
        <v>73</v>
      </c>
      <c r="H291" s="25" t="s">
        <v>2034</v>
      </c>
      <c r="I291" s="25">
        <v>4.0000000000000001E-8</v>
      </c>
      <c r="J291" s="25"/>
      <c r="K291" s="25">
        <v>6.2E-2</v>
      </c>
      <c r="L291" s="25" t="s">
        <v>2050</v>
      </c>
      <c r="M291" s="25" t="s">
        <v>1354</v>
      </c>
    </row>
    <row r="292" spans="1:13" x14ac:dyDescent="0.25">
      <c r="A292" s="25" t="s">
        <v>74</v>
      </c>
      <c r="B292" s="25">
        <v>133257521</v>
      </c>
      <c r="C292" s="25">
        <v>133263862</v>
      </c>
      <c r="D292" s="25">
        <v>0.993649</v>
      </c>
      <c r="E292" s="25">
        <v>24586186</v>
      </c>
      <c r="F292" s="25" t="s">
        <v>2005</v>
      </c>
      <c r="G292" s="25" t="s">
        <v>73</v>
      </c>
      <c r="H292" s="25" t="s">
        <v>2034</v>
      </c>
      <c r="I292" s="25">
        <v>9.9999999999999998E-20</v>
      </c>
      <c r="J292" s="25" t="s">
        <v>2051</v>
      </c>
      <c r="K292" s="25">
        <v>0.34</v>
      </c>
      <c r="L292" s="25" t="s">
        <v>2007</v>
      </c>
      <c r="M292" s="25" t="s">
        <v>2008</v>
      </c>
    </row>
    <row r="293" spans="1:13" x14ac:dyDescent="0.25">
      <c r="A293" s="25" t="s">
        <v>74</v>
      </c>
      <c r="B293" s="25">
        <v>133257521</v>
      </c>
      <c r="C293" s="25">
        <v>133263862</v>
      </c>
      <c r="D293" s="25">
        <v>0.993649</v>
      </c>
      <c r="E293" s="25">
        <v>21829393</v>
      </c>
      <c r="F293" s="25" t="s">
        <v>2052</v>
      </c>
      <c r="G293" s="25" t="s">
        <v>73</v>
      </c>
      <c r="H293" s="25" t="s">
        <v>2034</v>
      </c>
      <c r="I293" s="25">
        <v>1E-13</v>
      </c>
      <c r="J293" s="25"/>
      <c r="K293" s="25">
        <v>2.94</v>
      </c>
      <c r="L293" s="25" t="s">
        <v>2053</v>
      </c>
      <c r="M293" s="25" t="s">
        <v>2054</v>
      </c>
    </row>
    <row r="294" spans="1:13" x14ac:dyDescent="0.25">
      <c r="A294" s="25" t="s">
        <v>74</v>
      </c>
      <c r="B294" s="25">
        <v>133257521</v>
      </c>
      <c r="C294" s="25">
        <v>133263862</v>
      </c>
      <c r="D294" s="25">
        <v>0.993649</v>
      </c>
      <c r="E294" s="25">
        <v>32558485</v>
      </c>
      <c r="F294" s="25" t="s">
        <v>2055</v>
      </c>
      <c r="G294" s="25" t="s">
        <v>73</v>
      </c>
      <c r="H294" s="25" t="s">
        <v>2034</v>
      </c>
      <c r="I294" s="25">
        <v>4.9999999999999998E-8</v>
      </c>
      <c r="J294" s="25"/>
      <c r="K294" s="25">
        <v>1.32</v>
      </c>
      <c r="L294" s="25" t="s">
        <v>2056</v>
      </c>
      <c r="M294" s="25" t="s">
        <v>2057</v>
      </c>
    </row>
    <row r="295" spans="1:13" x14ac:dyDescent="0.25">
      <c r="A295" s="25" t="s">
        <v>74</v>
      </c>
      <c r="B295" s="25">
        <v>133257521</v>
      </c>
      <c r="C295" s="25">
        <v>133263862</v>
      </c>
      <c r="D295" s="25">
        <v>0.993649</v>
      </c>
      <c r="E295" s="25">
        <v>32042192</v>
      </c>
      <c r="F295" s="25" t="s">
        <v>2058</v>
      </c>
      <c r="G295" s="25" t="s">
        <v>1183</v>
      </c>
      <c r="H295" s="25" t="s">
        <v>2034</v>
      </c>
      <c r="I295" s="25">
        <v>5.9999999999999998E-21</v>
      </c>
      <c r="J295" s="25"/>
      <c r="K295" s="25">
        <v>8.3530199999999992E-3</v>
      </c>
      <c r="L295" s="25" t="s">
        <v>2059</v>
      </c>
      <c r="M295" s="25" t="s">
        <v>2060</v>
      </c>
    </row>
    <row r="296" spans="1:13" x14ac:dyDescent="0.25">
      <c r="A296" s="25" t="s">
        <v>74</v>
      </c>
      <c r="B296" s="25">
        <v>133257521</v>
      </c>
      <c r="C296" s="25">
        <v>133263862</v>
      </c>
      <c r="D296" s="25">
        <v>0.993649</v>
      </c>
      <c r="E296" s="25">
        <v>34255042</v>
      </c>
      <c r="F296" s="25" t="s">
        <v>2058</v>
      </c>
      <c r="G296" s="25" t="s">
        <v>73</v>
      </c>
      <c r="H296" s="25" t="s">
        <v>2034</v>
      </c>
      <c r="I296" s="25">
        <v>4.0000000000000003E-18</v>
      </c>
      <c r="J296" s="25"/>
      <c r="K296" s="25">
        <v>0.88700000000000001</v>
      </c>
      <c r="L296" s="25" t="s">
        <v>2061</v>
      </c>
      <c r="M296" s="25" t="s">
        <v>2060</v>
      </c>
    </row>
    <row r="297" spans="1:13" x14ac:dyDescent="0.25">
      <c r="A297" s="25" t="s">
        <v>74</v>
      </c>
      <c r="B297" s="25">
        <v>133257521</v>
      </c>
      <c r="C297" s="25">
        <v>133263862</v>
      </c>
      <c r="D297" s="25">
        <v>0.993649</v>
      </c>
      <c r="E297" s="25">
        <v>34202464</v>
      </c>
      <c r="F297" s="25" t="s">
        <v>2062</v>
      </c>
      <c r="G297" s="25" t="s">
        <v>73</v>
      </c>
      <c r="H297" s="25" t="s">
        <v>2034</v>
      </c>
      <c r="I297" s="25">
        <v>5.9999999999999998E-22</v>
      </c>
      <c r="J297" s="25"/>
      <c r="K297" s="25">
        <v>48.9</v>
      </c>
      <c r="L297" s="25" t="s">
        <v>1567</v>
      </c>
      <c r="M297" s="25" t="s">
        <v>2063</v>
      </c>
    </row>
    <row r="298" spans="1:13" x14ac:dyDescent="0.25">
      <c r="A298" s="25" t="s">
        <v>74</v>
      </c>
      <c r="B298" s="25">
        <v>133257521</v>
      </c>
      <c r="C298" s="25">
        <v>133263862</v>
      </c>
      <c r="D298" s="25">
        <v>0.993649</v>
      </c>
      <c r="E298" s="25">
        <v>34594039</v>
      </c>
      <c r="F298" s="25" t="s">
        <v>2064</v>
      </c>
      <c r="G298" s="25"/>
      <c r="H298" s="25" t="s">
        <v>2034</v>
      </c>
      <c r="I298" s="25">
        <v>1E-8</v>
      </c>
      <c r="J298" s="25"/>
      <c r="K298" s="25">
        <v>5.5399999999999998E-2</v>
      </c>
      <c r="L298" s="25" t="s">
        <v>2065</v>
      </c>
      <c r="M298" s="25" t="s">
        <v>2066</v>
      </c>
    </row>
    <row r="299" spans="1:13" x14ac:dyDescent="0.25">
      <c r="A299" s="25" t="s">
        <v>74</v>
      </c>
      <c r="B299" s="25">
        <v>133257521</v>
      </c>
      <c r="C299" s="25">
        <v>133266790</v>
      </c>
      <c r="D299" s="25">
        <v>0.87880999999999998</v>
      </c>
      <c r="E299" s="25">
        <v>21239051</v>
      </c>
      <c r="F299" s="25" t="s">
        <v>2067</v>
      </c>
      <c r="G299" s="25" t="s">
        <v>73</v>
      </c>
      <c r="H299" s="25" t="s">
        <v>2068</v>
      </c>
      <c r="I299" s="25">
        <v>8.0000000000000005E-9</v>
      </c>
      <c r="J299" s="25"/>
      <c r="K299" s="25">
        <v>1.21</v>
      </c>
      <c r="L299" s="25" t="s">
        <v>2069</v>
      </c>
      <c r="M299" s="25" t="s">
        <v>1613</v>
      </c>
    </row>
    <row r="300" spans="1:13" x14ac:dyDescent="0.25">
      <c r="A300" s="25" t="s">
        <v>74</v>
      </c>
      <c r="B300" s="25">
        <v>133257521</v>
      </c>
      <c r="C300" s="25">
        <v>133266790</v>
      </c>
      <c r="D300" s="25">
        <v>0.87880999999999998</v>
      </c>
      <c r="E300" s="25">
        <v>33972514</v>
      </c>
      <c r="F300" s="25" t="s">
        <v>2070</v>
      </c>
      <c r="G300" s="25" t="s">
        <v>73</v>
      </c>
      <c r="H300" s="25" t="s">
        <v>2068</v>
      </c>
      <c r="I300" s="25">
        <v>1.0000000000000001E-32</v>
      </c>
      <c r="J300" s="25"/>
      <c r="K300" s="25">
        <v>4.8656899999999998E-3</v>
      </c>
      <c r="L300" s="25" t="s">
        <v>2071</v>
      </c>
      <c r="M300" s="25" t="s">
        <v>1207</v>
      </c>
    </row>
    <row r="301" spans="1:13" x14ac:dyDescent="0.25">
      <c r="A301" s="25" t="s">
        <v>74</v>
      </c>
      <c r="B301" s="25">
        <v>133257521</v>
      </c>
      <c r="C301" s="25">
        <v>133266790</v>
      </c>
      <c r="D301" s="25">
        <v>0.87880999999999998</v>
      </c>
      <c r="E301" s="25">
        <v>35078996</v>
      </c>
      <c r="F301" s="25" t="s">
        <v>2072</v>
      </c>
      <c r="G301" s="25"/>
      <c r="H301" s="25" t="s">
        <v>2068</v>
      </c>
      <c r="I301" s="25">
        <v>7.0000000000000001E-20</v>
      </c>
      <c r="J301" s="25"/>
      <c r="K301" s="25">
        <v>0.192852</v>
      </c>
      <c r="L301" s="25" t="s">
        <v>2073</v>
      </c>
      <c r="M301" s="25" t="s">
        <v>1210</v>
      </c>
    </row>
    <row r="302" spans="1:13" x14ac:dyDescent="0.25">
      <c r="A302" s="25" t="s">
        <v>74</v>
      </c>
      <c r="B302" s="25">
        <v>133257521</v>
      </c>
      <c r="C302" s="25">
        <v>133266790</v>
      </c>
      <c r="D302" s="25">
        <v>0.87880999999999998</v>
      </c>
      <c r="E302" s="25">
        <v>35078996</v>
      </c>
      <c r="F302" s="25" t="s">
        <v>2074</v>
      </c>
      <c r="G302" s="25"/>
      <c r="H302" s="25" t="s">
        <v>2068</v>
      </c>
      <c r="I302" s="25">
        <v>6.9999999999999995E-51</v>
      </c>
      <c r="J302" s="25"/>
      <c r="K302" s="25">
        <v>0.30726599999999998</v>
      </c>
      <c r="L302" s="25" t="s">
        <v>2075</v>
      </c>
      <c r="M302" s="25" t="s">
        <v>1969</v>
      </c>
    </row>
    <row r="303" spans="1:13" x14ac:dyDescent="0.25">
      <c r="A303" s="25" t="s">
        <v>74</v>
      </c>
      <c r="B303" s="25">
        <v>133257521</v>
      </c>
      <c r="C303" s="25">
        <v>133266804</v>
      </c>
      <c r="D303" s="25">
        <v>0.99145099999999997</v>
      </c>
      <c r="E303" s="25">
        <v>23056639</v>
      </c>
      <c r="F303" s="25" t="s">
        <v>2076</v>
      </c>
      <c r="G303" s="25" t="s">
        <v>73</v>
      </c>
      <c r="H303" s="25" t="s">
        <v>2077</v>
      </c>
      <c r="I303" s="25">
        <v>3.9999999999999999E-47</v>
      </c>
      <c r="J303" s="25" t="s">
        <v>2078</v>
      </c>
      <c r="K303" s="25">
        <v>6.8400000000000002E-2</v>
      </c>
      <c r="L303" s="25" t="s">
        <v>2079</v>
      </c>
      <c r="M303" s="25" t="s">
        <v>2080</v>
      </c>
    </row>
    <row r="304" spans="1:13" x14ac:dyDescent="0.25">
      <c r="A304" s="25" t="s">
        <v>74</v>
      </c>
      <c r="B304" s="25">
        <v>133257521</v>
      </c>
      <c r="C304" s="25">
        <v>133266942</v>
      </c>
      <c r="D304" s="25">
        <v>0.99147200000000002</v>
      </c>
      <c r="E304" s="25">
        <v>22291609</v>
      </c>
      <c r="F304" s="25" t="s">
        <v>2081</v>
      </c>
      <c r="G304" s="25" t="s">
        <v>73</v>
      </c>
      <c r="H304" s="25" t="s">
        <v>2082</v>
      </c>
      <c r="I304" s="25">
        <v>9.0000000000000002E-25</v>
      </c>
      <c r="J304" s="25" t="s">
        <v>2083</v>
      </c>
      <c r="K304" s="25"/>
      <c r="L304" s="25"/>
      <c r="M304" s="25" t="s">
        <v>2045</v>
      </c>
    </row>
    <row r="305" spans="1:13" x14ac:dyDescent="0.25">
      <c r="A305" s="25" t="s">
        <v>74</v>
      </c>
      <c r="B305" s="25">
        <v>133257521</v>
      </c>
      <c r="C305" s="25">
        <v>133266942</v>
      </c>
      <c r="D305" s="25">
        <v>0.99147200000000002</v>
      </c>
      <c r="E305" s="25">
        <v>23381943</v>
      </c>
      <c r="F305" s="25" t="s">
        <v>2084</v>
      </c>
      <c r="G305" s="25" t="s">
        <v>73</v>
      </c>
      <c r="H305" s="25" t="s">
        <v>2082</v>
      </c>
      <c r="I305" s="25">
        <v>9.9999999999999994E-50</v>
      </c>
      <c r="J305" s="25" t="s">
        <v>2085</v>
      </c>
      <c r="K305" s="25">
        <v>0.51</v>
      </c>
      <c r="L305" s="25" t="s">
        <v>2086</v>
      </c>
      <c r="M305" s="25" t="s">
        <v>1969</v>
      </c>
    </row>
    <row r="306" spans="1:13" x14ac:dyDescent="0.25">
      <c r="A306" s="25" t="s">
        <v>74</v>
      </c>
      <c r="B306" s="25">
        <v>133257521</v>
      </c>
      <c r="C306" s="25">
        <v>133266942</v>
      </c>
      <c r="D306" s="25">
        <v>0.99147200000000002</v>
      </c>
      <c r="E306" s="25">
        <v>30388399</v>
      </c>
      <c r="F306" s="25" t="s">
        <v>1896</v>
      </c>
      <c r="G306" s="25" t="s">
        <v>73</v>
      </c>
      <c r="H306" s="25" t="s">
        <v>2082</v>
      </c>
      <c r="I306" s="25">
        <v>1.0000000000000001E-9</v>
      </c>
      <c r="J306" s="25"/>
      <c r="K306" s="25">
        <v>2.3E-2</v>
      </c>
      <c r="L306" s="25" t="s">
        <v>2087</v>
      </c>
      <c r="M306" s="25" t="s">
        <v>1898</v>
      </c>
    </row>
    <row r="307" spans="1:13" x14ac:dyDescent="0.25">
      <c r="A307" s="25" t="s">
        <v>74</v>
      </c>
      <c r="B307" s="25">
        <v>133257521</v>
      </c>
      <c r="C307" s="25">
        <v>133266942</v>
      </c>
      <c r="D307" s="25">
        <v>0.99147200000000002</v>
      </c>
      <c r="E307" s="25">
        <v>32469254</v>
      </c>
      <c r="F307" s="25" t="s">
        <v>1498</v>
      </c>
      <c r="G307" s="25" t="s">
        <v>73</v>
      </c>
      <c r="H307" s="25" t="s">
        <v>2082</v>
      </c>
      <c r="I307" s="25">
        <v>4.0000000000000002E-9</v>
      </c>
      <c r="J307" s="25"/>
      <c r="K307" s="25">
        <v>1.05</v>
      </c>
      <c r="L307" s="25" t="s">
        <v>2088</v>
      </c>
      <c r="M307" s="25" t="s">
        <v>1172</v>
      </c>
    </row>
    <row r="308" spans="1:13" x14ac:dyDescent="0.25">
      <c r="A308" s="25" t="s">
        <v>74</v>
      </c>
      <c r="B308" s="25">
        <v>133257521</v>
      </c>
      <c r="C308" s="25">
        <v>133266942</v>
      </c>
      <c r="D308" s="25">
        <v>0.99147200000000002</v>
      </c>
      <c r="E308" s="25">
        <v>32473944</v>
      </c>
      <c r="F308" s="25" t="s">
        <v>2089</v>
      </c>
      <c r="G308" s="25" t="s">
        <v>73</v>
      </c>
      <c r="H308" s="25" t="s">
        <v>2082</v>
      </c>
      <c r="I308" s="25">
        <v>9.9999999999999997E-49</v>
      </c>
      <c r="J308" s="25"/>
      <c r="K308" s="25">
        <v>0.25700000000000001</v>
      </c>
      <c r="L308" s="25" t="s">
        <v>2090</v>
      </c>
      <c r="M308" s="25" t="s">
        <v>2045</v>
      </c>
    </row>
    <row r="309" spans="1:13" x14ac:dyDescent="0.25">
      <c r="A309" s="25" t="s">
        <v>74</v>
      </c>
      <c r="B309" s="25">
        <v>133257521</v>
      </c>
      <c r="C309" s="25">
        <v>133267800</v>
      </c>
      <c r="D309" s="25">
        <v>0.99144399999999999</v>
      </c>
      <c r="E309" s="25">
        <v>32769997</v>
      </c>
      <c r="F309" s="25" t="s">
        <v>2091</v>
      </c>
      <c r="G309" s="25" t="s">
        <v>73</v>
      </c>
      <c r="H309" s="25" t="s">
        <v>2092</v>
      </c>
      <c r="I309" s="25">
        <v>2.0000000000000001E-18</v>
      </c>
      <c r="J309" s="25"/>
      <c r="K309" s="25">
        <v>4.1200000000000001E-2</v>
      </c>
      <c r="L309" s="25" t="s">
        <v>2093</v>
      </c>
      <c r="M309" s="25" t="s">
        <v>2094</v>
      </c>
    </row>
    <row r="310" spans="1:13" x14ac:dyDescent="0.25">
      <c r="A310" s="25" t="s">
        <v>74</v>
      </c>
      <c r="B310" s="25">
        <v>133257521</v>
      </c>
      <c r="C310" s="25">
        <v>133267960</v>
      </c>
      <c r="D310" s="25">
        <v>0.87848000000000004</v>
      </c>
      <c r="E310" s="25">
        <v>34594039</v>
      </c>
      <c r="F310" s="25" t="s">
        <v>1857</v>
      </c>
      <c r="G310" s="25"/>
      <c r="H310" s="25" t="s">
        <v>2095</v>
      </c>
      <c r="I310" s="25">
        <v>9.9999999999999998E-13</v>
      </c>
      <c r="J310" s="25"/>
      <c r="K310" s="25">
        <v>3.7999999999999999E-2</v>
      </c>
      <c r="L310" s="25" t="s">
        <v>2096</v>
      </c>
      <c r="M310" s="25" t="s">
        <v>1859</v>
      </c>
    </row>
    <row r="311" spans="1:13" x14ac:dyDescent="0.25">
      <c r="A311" s="25" t="s">
        <v>74</v>
      </c>
      <c r="B311" s="25">
        <v>133257521</v>
      </c>
      <c r="C311" s="25">
        <v>133267960</v>
      </c>
      <c r="D311" s="25">
        <v>0.87848000000000004</v>
      </c>
      <c r="E311" s="25">
        <v>35115689</v>
      </c>
      <c r="F311" s="25" t="s">
        <v>2097</v>
      </c>
      <c r="G311" s="25"/>
      <c r="H311" s="25" t="s">
        <v>2095</v>
      </c>
      <c r="I311" s="25">
        <v>9E-13</v>
      </c>
      <c r="J311" s="25"/>
      <c r="K311" s="25">
        <v>0.105341</v>
      </c>
      <c r="L311" s="25" t="s">
        <v>2098</v>
      </c>
      <c r="M311" s="25" t="s">
        <v>2099</v>
      </c>
    </row>
    <row r="312" spans="1:13" x14ac:dyDescent="0.25">
      <c r="A312" s="25" t="s">
        <v>74</v>
      </c>
      <c r="B312" s="25">
        <v>133257521</v>
      </c>
      <c r="C312" s="25">
        <v>133268030</v>
      </c>
      <c r="D312" s="25">
        <v>0.87885000000000002</v>
      </c>
      <c r="E312" s="25">
        <v>21886157</v>
      </c>
      <c r="F312" s="25" t="s">
        <v>2100</v>
      </c>
      <c r="G312" s="25" t="s">
        <v>73</v>
      </c>
      <c r="H312" s="25" t="s">
        <v>2101</v>
      </c>
      <c r="I312" s="25">
        <v>9.0000000000000002E-40</v>
      </c>
      <c r="J312" s="25" t="s">
        <v>2102</v>
      </c>
      <c r="K312" s="25">
        <v>0.20200000000000001</v>
      </c>
      <c r="L312" s="25" t="s">
        <v>2007</v>
      </c>
      <c r="M312" s="25" t="s">
        <v>2103</v>
      </c>
    </row>
    <row r="313" spans="1:13" x14ac:dyDescent="0.25">
      <c r="A313" s="25" t="s">
        <v>74</v>
      </c>
      <c r="B313" s="25">
        <v>133257521</v>
      </c>
      <c r="C313" s="25">
        <v>133268030</v>
      </c>
      <c r="D313" s="25">
        <v>0.87885000000000002</v>
      </c>
      <c r="E313" s="25">
        <v>33067605</v>
      </c>
      <c r="F313" s="25" t="s">
        <v>2104</v>
      </c>
      <c r="G313" s="25"/>
      <c r="H313" s="25" t="s">
        <v>2101</v>
      </c>
      <c r="I313" s="25">
        <v>2.0000000000000001E-68</v>
      </c>
      <c r="J313" s="25"/>
      <c r="K313" s="25">
        <v>0.155</v>
      </c>
      <c r="L313" s="25" t="s">
        <v>1303</v>
      </c>
      <c r="M313" s="25" t="s">
        <v>2105</v>
      </c>
    </row>
    <row r="314" spans="1:13" x14ac:dyDescent="0.25">
      <c r="A314" s="25" t="s">
        <v>74</v>
      </c>
      <c r="B314" s="25">
        <v>133257521</v>
      </c>
      <c r="C314" s="25">
        <v>133268030</v>
      </c>
      <c r="D314" s="25">
        <v>0.87885000000000002</v>
      </c>
      <c r="E314" s="25">
        <v>34503513</v>
      </c>
      <c r="F314" s="25" t="s">
        <v>2106</v>
      </c>
      <c r="G314" s="25"/>
      <c r="H314" s="25" t="s">
        <v>2101</v>
      </c>
      <c r="I314" s="25">
        <v>2.0000000000000001E-10</v>
      </c>
      <c r="J314" s="25"/>
      <c r="K314" s="25">
        <v>6.2831700000000004E-2</v>
      </c>
      <c r="L314" s="25" t="s">
        <v>2107</v>
      </c>
      <c r="M314" s="25" t="s">
        <v>2108</v>
      </c>
    </row>
    <row r="315" spans="1:13" x14ac:dyDescent="0.25">
      <c r="A315" s="25" t="s">
        <v>74</v>
      </c>
      <c r="B315" s="25">
        <v>133257521</v>
      </c>
      <c r="C315" s="25">
        <v>133268030</v>
      </c>
      <c r="D315" s="25">
        <v>0.87885000000000002</v>
      </c>
      <c r="E315" s="25">
        <v>28240269</v>
      </c>
      <c r="F315" s="25" t="s">
        <v>2109</v>
      </c>
      <c r="G315" s="25"/>
      <c r="H315" s="25" t="s">
        <v>2101</v>
      </c>
      <c r="I315" s="25">
        <v>9.9999999999999995E-21</v>
      </c>
      <c r="J315" s="25"/>
      <c r="K315" s="25">
        <v>0.41699999999999998</v>
      </c>
      <c r="L315" s="25" t="s">
        <v>2110</v>
      </c>
      <c r="M315" s="25" t="s">
        <v>1969</v>
      </c>
    </row>
    <row r="316" spans="1:13" x14ac:dyDescent="0.25">
      <c r="A316" s="25" t="s">
        <v>74</v>
      </c>
      <c r="B316" s="25">
        <v>133257521</v>
      </c>
      <c r="C316" s="25">
        <v>133268030</v>
      </c>
      <c r="D316" s="25">
        <v>0.87885000000000002</v>
      </c>
      <c r="E316" s="25">
        <v>33414548</v>
      </c>
      <c r="F316" s="25" t="s">
        <v>2111</v>
      </c>
      <c r="G316" s="25"/>
      <c r="H316" s="25" t="s">
        <v>2101</v>
      </c>
      <c r="I316" s="25">
        <v>1E-10</v>
      </c>
      <c r="J316" s="25"/>
      <c r="K316" s="25">
        <v>6.4189999999999996</v>
      </c>
      <c r="L316" s="25" t="s">
        <v>2031</v>
      </c>
      <c r="M316" s="25" t="s">
        <v>2112</v>
      </c>
    </row>
    <row r="317" spans="1:13" x14ac:dyDescent="0.25">
      <c r="A317" s="25" t="s">
        <v>74</v>
      </c>
      <c r="B317" s="25">
        <v>133257521</v>
      </c>
      <c r="C317" s="25">
        <v>133269461</v>
      </c>
      <c r="D317" s="25">
        <v>0.87883900000000004</v>
      </c>
      <c r="E317" s="25">
        <v>29403010</v>
      </c>
      <c r="F317" s="25" t="s">
        <v>1794</v>
      </c>
      <c r="G317" s="25" t="s">
        <v>73</v>
      </c>
      <c r="H317" s="25" t="s">
        <v>2113</v>
      </c>
      <c r="I317" s="25">
        <v>1.0000000000000001E-9</v>
      </c>
      <c r="J317" s="25"/>
      <c r="K317" s="25">
        <v>2.5520000000000001E-2</v>
      </c>
      <c r="L317" s="25" t="s">
        <v>2114</v>
      </c>
      <c r="M317" s="25" t="s">
        <v>1797</v>
      </c>
    </row>
    <row r="318" spans="1:13" x14ac:dyDescent="0.25">
      <c r="A318" s="25" t="s">
        <v>74</v>
      </c>
      <c r="B318" s="25">
        <v>133257521</v>
      </c>
      <c r="C318" s="25">
        <v>133269548</v>
      </c>
      <c r="D318" s="25">
        <v>0.87882000000000005</v>
      </c>
      <c r="E318" s="25">
        <v>30072576</v>
      </c>
      <c r="F318" s="25" t="s">
        <v>1908</v>
      </c>
      <c r="G318" s="25" t="s">
        <v>1183</v>
      </c>
      <c r="H318" s="25" t="s">
        <v>2115</v>
      </c>
      <c r="I318" s="25">
        <v>0</v>
      </c>
      <c r="J318" s="25" t="s">
        <v>2116</v>
      </c>
      <c r="K318" s="25">
        <v>1.4569662999999999</v>
      </c>
      <c r="L318" s="25" t="s">
        <v>2117</v>
      </c>
      <c r="M318" s="25" t="s">
        <v>1210</v>
      </c>
    </row>
    <row r="319" spans="1:13" x14ac:dyDescent="0.25">
      <c r="A319" s="25" t="s">
        <v>74</v>
      </c>
      <c r="B319" s="25">
        <v>133257521</v>
      </c>
      <c r="C319" s="25">
        <v>133269548</v>
      </c>
      <c r="D319" s="25">
        <v>0.87882000000000005</v>
      </c>
      <c r="E319" s="25">
        <v>30072576</v>
      </c>
      <c r="F319" s="25" t="s">
        <v>1908</v>
      </c>
      <c r="G319" s="25" t="s">
        <v>1183</v>
      </c>
      <c r="H319" s="25" t="s">
        <v>2115</v>
      </c>
      <c r="I319" s="25">
        <v>9.9999999999999993E-105</v>
      </c>
      <c r="J319" s="25" t="s">
        <v>2118</v>
      </c>
      <c r="K319" s="25">
        <v>0.59559815999999999</v>
      </c>
      <c r="L319" s="25" t="s">
        <v>2119</v>
      </c>
      <c r="M319" s="25" t="s">
        <v>1210</v>
      </c>
    </row>
    <row r="320" spans="1:13" x14ac:dyDescent="0.25">
      <c r="A320" s="25" t="s">
        <v>74</v>
      </c>
      <c r="B320" s="25">
        <v>133257521</v>
      </c>
      <c r="C320" s="25">
        <v>133269548</v>
      </c>
      <c r="D320" s="25">
        <v>0.87882000000000005</v>
      </c>
      <c r="E320" s="25">
        <v>30072576</v>
      </c>
      <c r="F320" s="25" t="s">
        <v>1908</v>
      </c>
      <c r="G320" s="25" t="s">
        <v>1183</v>
      </c>
      <c r="H320" s="25" t="s">
        <v>2115</v>
      </c>
      <c r="I320" s="25">
        <v>9.9999999999999994E-12</v>
      </c>
      <c r="J320" s="25" t="s">
        <v>2120</v>
      </c>
      <c r="K320" s="25">
        <v>0.18844478000000001</v>
      </c>
      <c r="L320" s="25" t="s">
        <v>2121</v>
      </c>
      <c r="M320" s="25" t="s">
        <v>1210</v>
      </c>
    </row>
    <row r="321" spans="1:13" x14ac:dyDescent="0.25">
      <c r="A321" s="25" t="s">
        <v>74</v>
      </c>
      <c r="B321" s="25">
        <v>133257521</v>
      </c>
      <c r="C321" s="25">
        <v>133269548</v>
      </c>
      <c r="D321" s="25">
        <v>0.87882000000000005</v>
      </c>
      <c r="E321" s="25">
        <v>30072576</v>
      </c>
      <c r="F321" s="25" t="s">
        <v>1908</v>
      </c>
      <c r="G321" s="25" t="s">
        <v>1183</v>
      </c>
      <c r="H321" s="25" t="s">
        <v>2115</v>
      </c>
      <c r="I321" s="25">
        <v>9.9999999999999998E-13</v>
      </c>
      <c r="J321" s="25" t="s">
        <v>2122</v>
      </c>
      <c r="K321" s="25">
        <v>0.19016688000000001</v>
      </c>
      <c r="L321" s="25" t="s">
        <v>2123</v>
      </c>
      <c r="M321" s="25" t="s">
        <v>1210</v>
      </c>
    </row>
    <row r="322" spans="1:13" x14ac:dyDescent="0.25">
      <c r="A322" s="25" t="s">
        <v>74</v>
      </c>
      <c r="B322" s="25">
        <v>133257521</v>
      </c>
      <c r="C322" s="25">
        <v>133269548</v>
      </c>
      <c r="D322" s="25">
        <v>0.87882000000000005</v>
      </c>
      <c r="E322" s="25">
        <v>30072576</v>
      </c>
      <c r="F322" s="25" t="s">
        <v>1908</v>
      </c>
      <c r="G322" s="25" t="s">
        <v>1183</v>
      </c>
      <c r="H322" s="25" t="s">
        <v>2115</v>
      </c>
      <c r="I322" s="25">
        <v>1E-13</v>
      </c>
      <c r="J322" s="25" t="s">
        <v>2124</v>
      </c>
      <c r="K322" s="25">
        <v>0.20014589999999999</v>
      </c>
      <c r="L322" s="25" t="s">
        <v>2125</v>
      </c>
      <c r="M322" s="25" t="s">
        <v>1210</v>
      </c>
    </row>
    <row r="323" spans="1:13" x14ac:dyDescent="0.25">
      <c r="A323" s="25" t="s">
        <v>74</v>
      </c>
      <c r="B323" s="25">
        <v>133257521</v>
      </c>
      <c r="C323" s="25">
        <v>133269548</v>
      </c>
      <c r="D323" s="25">
        <v>0.87882000000000005</v>
      </c>
      <c r="E323" s="25">
        <v>30072576</v>
      </c>
      <c r="F323" s="25" t="s">
        <v>1908</v>
      </c>
      <c r="G323" s="25" t="s">
        <v>1183</v>
      </c>
      <c r="H323" s="25" t="s">
        <v>2115</v>
      </c>
      <c r="I323" s="25">
        <v>1.0000000000000001E-17</v>
      </c>
      <c r="J323" s="25" t="s">
        <v>2126</v>
      </c>
      <c r="K323" s="25">
        <v>0.23597662</v>
      </c>
      <c r="L323" s="25" t="s">
        <v>2127</v>
      </c>
      <c r="M323" s="25" t="s">
        <v>1210</v>
      </c>
    </row>
    <row r="324" spans="1:13" x14ac:dyDescent="0.25">
      <c r="A324" s="25" t="s">
        <v>74</v>
      </c>
      <c r="B324" s="25">
        <v>133257521</v>
      </c>
      <c r="C324" s="25">
        <v>133269548</v>
      </c>
      <c r="D324" s="25">
        <v>0.87882000000000005</v>
      </c>
      <c r="E324" s="25">
        <v>30072576</v>
      </c>
      <c r="F324" s="25" t="s">
        <v>1908</v>
      </c>
      <c r="G324" s="25" t="s">
        <v>1183</v>
      </c>
      <c r="H324" s="25" t="s">
        <v>2115</v>
      </c>
      <c r="I324" s="25">
        <v>1E-22</v>
      </c>
      <c r="J324" s="25" t="s">
        <v>2128</v>
      </c>
      <c r="K324" s="25">
        <v>0.26820450000000001</v>
      </c>
      <c r="L324" s="25" t="s">
        <v>2129</v>
      </c>
      <c r="M324" s="25" t="s">
        <v>1210</v>
      </c>
    </row>
    <row r="325" spans="1:13" x14ac:dyDescent="0.25">
      <c r="A325" s="25" t="s">
        <v>74</v>
      </c>
      <c r="B325" s="25">
        <v>133257521</v>
      </c>
      <c r="C325" s="25">
        <v>133269548</v>
      </c>
      <c r="D325" s="25">
        <v>0.87882000000000005</v>
      </c>
      <c r="E325" s="25">
        <v>30072576</v>
      </c>
      <c r="F325" s="25" t="s">
        <v>1908</v>
      </c>
      <c r="G325" s="25" t="s">
        <v>1183</v>
      </c>
      <c r="H325" s="25" t="s">
        <v>2115</v>
      </c>
      <c r="I325" s="25">
        <v>9.9999999999999993E-35</v>
      </c>
      <c r="J325" s="25" t="s">
        <v>2130</v>
      </c>
      <c r="K325" s="25">
        <v>0.33593914000000002</v>
      </c>
      <c r="L325" s="25" t="s">
        <v>2131</v>
      </c>
      <c r="M325" s="25" t="s">
        <v>1210</v>
      </c>
    </row>
    <row r="326" spans="1:13" x14ac:dyDescent="0.25">
      <c r="A326" s="25" t="s">
        <v>74</v>
      </c>
      <c r="B326" s="25">
        <v>133257521</v>
      </c>
      <c r="C326" s="25">
        <v>133269548</v>
      </c>
      <c r="D326" s="25">
        <v>0.87882000000000005</v>
      </c>
      <c r="E326" s="25">
        <v>30072576</v>
      </c>
      <c r="F326" s="25" t="s">
        <v>1908</v>
      </c>
      <c r="G326" s="25" t="s">
        <v>1183</v>
      </c>
      <c r="H326" s="25" t="s">
        <v>2115</v>
      </c>
      <c r="I326" s="25">
        <v>9.9999999999999998E-46</v>
      </c>
      <c r="J326" s="25" t="s">
        <v>2132</v>
      </c>
      <c r="K326" s="25">
        <v>0.3788475</v>
      </c>
      <c r="L326" s="25" t="s">
        <v>2133</v>
      </c>
      <c r="M326" s="25" t="s">
        <v>1210</v>
      </c>
    </row>
    <row r="327" spans="1:13" x14ac:dyDescent="0.25">
      <c r="A327" s="25" t="s">
        <v>74</v>
      </c>
      <c r="B327" s="25">
        <v>133257521</v>
      </c>
      <c r="C327" s="25">
        <v>133269548</v>
      </c>
      <c r="D327" s="25">
        <v>0.87882000000000005</v>
      </c>
      <c r="E327" s="25">
        <v>30072576</v>
      </c>
      <c r="F327" s="25" t="s">
        <v>1908</v>
      </c>
      <c r="G327" s="25" t="s">
        <v>1183</v>
      </c>
      <c r="H327" s="25" t="s">
        <v>2115</v>
      </c>
      <c r="I327" s="25">
        <v>1E-97</v>
      </c>
      <c r="J327" s="25" t="s">
        <v>2134</v>
      </c>
      <c r="K327" s="25">
        <v>0.56377953000000003</v>
      </c>
      <c r="L327" s="25" t="s">
        <v>2135</v>
      </c>
      <c r="M327" s="25" t="s">
        <v>1210</v>
      </c>
    </row>
    <row r="328" spans="1:13" x14ac:dyDescent="0.25">
      <c r="A328" s="25" t="s">
        <v>74</v>
      </c>
      <c r="B328" s="25">
        <v>133257521</v>
      </c>
      <c r="C328" s="25">
        <v>133269548</v>
      </c>
      <c r="D328" s="25">
        <v>0.87882000000000005</v>
      </c>
      <c r="E328" s="25">
        <v>30072576</v>
      </c>
      <c r="F328" s="25" t="s">
        <v>1908</v>
      </c>
      <c r="G328" s="25" t="s">
        <v>1183</v>
      </c>
      <c r="H328" s="25" t="s">
        <v>2115</v>
      </c>
      <c r="I328" s="25">
        <v>2.0000000000000001E-9</v>
      </c>
      <c r="J328" s="25" t="s">
        <v>2136</v>
      </c>
      <c r="K328" s="25">
        <v>0.16965108000000001</v>
      </c>
      <c r="L328" s="25" t="s">
        <v>2137</v>
      </c>
      <c r="M328" s="25" t="s">
        <v>1210</v>
      </c>
    </row>
    <row r="329" spans="1:13" x14ac:dyDescent="0.25">
      <c r="A329" s="25" t="s">
        <v>74</v>
      </c>
      <c r="B329" s="25">
        <v>133257521</v>
      </c>
      <c r="C329" s="25">
        <v>133269548</v>
      </c>
      <c r="D329" s="25">
        <v>0.87882000000000005</v>
      </c>
      <c r="E329" s="25">
        <v>30072576</v>
      </c>
      <c r="F329" s="25" t="s">
        <v>1908</v>
      </c>
      <c r="G329" s="25" t="s">
        <v>1183</v>
      </c>
      <c r="H329" s="25" t="s">
        <v>2115</v>
      </c>
      <c r="I329" s="25">
        <v>2.0000000000000001E-10</v>
      </c>
      <c r="J329" s="25" t="s">
        <v>2138</v>
      </c>
      <c r="K329" s="25">
        <v>0.18109752000000001</v>
      </c>
      <c r="L329" s="25" t="s">
        <v>2121</v>
      </c>
      <c r="M329" s="25" t="s">
        <v>1210</v>
      </c>
    </row>
    <row r="330" spans="1:13" x14ac:dyDescent="0.25">
      <c r="A330" s="25" t="s">
        <v>74</v>
      </c>
      <c r="B330" s="25">
        <v>133257521</v>
      </c>
      <c r="C330" s="25">
        <v>133269548</v>
      </c>
      <c r="D330" s="25">
        <v>0.87882000000000005</v>
      </c>
      <c r="E330" s="25">
        <v>30072576</v>
      </c>
      <c r="F330" s="25" t="s">
        <v>1908</v>
      </c>
      <c r="G330" s="25" t="s">
        <v>1183</v>
      </c>
      <c r="H330" s="25" t="s">
        <v>2115</v>
      </c>
      <c r="I330" s="25">
        <v>1.9999999999999999E-11</v>
      </c>
      <c r="J330" s="25" t="s">
        <v>2139</v>
      </c>
      <c r="K330" s="25">
        <v>0.18511346000000001</v>
      </c>
      <c r="L330" s="25" t="s">
        <v>2121</v>
      </c>
      <c r="M330" s="25" t="s">
        <v>1210</v>
      </c>
    </row>
    <row r="331" spans="1:13" x14ac:dyDescent="0.25">
      <c r="A331" s="25" t="s">
        <v>74</v>
      </c>
      <c r="B331" s="25">
        <v>133257521</v>
      </c>
      <c r="C331" s="25">
        <v>133269548</v>
      </c>
      <c r="D331" s="25">
        <v>0.87882000000000005</v>
      </c>
      <c r="E331" s="25">
        <v>30072576</v>
      </c>
      <c r="F331" s="25" t="s">
        <v>1908</v>
      </c>
      <c r="G331" s="25" t="s">
        <v>1183</v>
      </c>
      <c r="H331" s="25" t="s">
        <v>2115</v>
      </c>
      <c r="I331" s="25">
        <v>2.0000000000000001E-13</v>
      </c>
      <c r="J331" s="25" t="s">
        <v>2140</v>
      </c>
      <c r="K331" s="25">
        <v>0.20858467</v>
      </c>
      <c r="L331" s="25" t="s">
        <v>2141</v>
      </c>
      <c r="M331" s="25" t="s">
        <v>1210</v>
      </c>
    </row>
    <row r="332" spans="1:13" x14ac:dyDescent="0.25">
      <c r="A332" s="25" t="s">
        <v>74</v>
      </c>
      <c r="B332" s="25">
        <v>133257521</v>
      </c>
      <c r="C332" s="25">
        <v>133269548</v>
      </c>
      <c r="D332" s="25">
        <v>0.87882000000000005</v>
      </c>
      <c r="E332" s="25">
        <v>30072576</v>
      </c>
      <c r="F332" s="25" t="s">
        <v>1908</v>
      </c>
      <c r="G332" s="25" t="s">
        <v>1183</v>
      </c>
      <c r="H332" s="25" t="s">
        <v>2115</v>
      </c>
      <c r="I332" s="25">
        <v>2.0000000000000001E-13</v>
      </c>
      <c r="J332" s="25" t="s">
        <v>2142</v>
      </c>
      <c r="K332" s="25">
        <v>0.20470446</v>
      </c>
      <c r="L332" s="25" t="s">
        <v>2143</v>
      </c>
      <c r="M332" s="25" t="s">
        <v>1210</v>
      </c>
    </row>
    <row r="333" spans="1:13" x14ac:dyDescent="0.25">
      <c r="A333" s="25" t="s">
        <v>74</v>
      </c>
      <c r="B333" s="25">
        <v>133257521</v>
      </c>
      <c r="C333" s="25">
        <v>133269548</v>
      </c>
      <c r="D333" s="25">
        <v>0.87882000000000005</v>
      </c>
      <c r="E333" s="25">
        <v>30072576</v>
      </c>
      <c r="F333" s="25" t="s">
        <v>1908</v>
      </c>
      <c r="G333" s="25" t="s">
        <v>1183</v>
      </c>
      <c r="H333" s="25" t="s">
        <v>2115</v>
      </c>
      <c r="I333" s="25">
        <v>2E-19</v>
      </c>
      <c r="J333" s="25" t="s">
        <v>2144</v>
      </c>
      <c r="K333" s="25">
        <v>0.24702941</v>
      </c>
      <c r="L333" s="25" t="s">
        <v>2145</v>
      </c>
      <c r="M333" s="25" t="s">
        <v>1210</v>
      </c>
    </row>
    <row r="334" spans="1:13" x14ac:dyDescent="0.25">
      <c r="A334" s="25" t="s">
        <v>74</v>
      </c>
      <c r="B334" s="25">
        <v>133257521</v>
      </c>
      <c r="C334" s="25">
        <v>133269548</v>
      </c>
      <c r="D334" s="25">
        <v>0.87882000000000005</v>
      </c>
      <c r="E334" s="25">
        <v>30072576</v>
      </c>
      <c r="F334" s="25" t="s">
        <v>1908</v>
      </c>
      <c r="G334" s="25" t="s">
        <v>1183</v>
      </c>
      <c r="H334" s="25" t="s">
        <v>2115</v>
      </c>
      <c r="I334" s="25">
        <v>1.9999999999999998E-21</v>
      </c>
      <c r="J334" s="25" t="s">
        <v>2146</v>
      </c>
      <c r="K334" s="25">
        <v>0.26736942000000002</v>
      </c>
      <c r="L334" s="25" t="s">
        <v>2147</v>
      </c>
      <c r="M334" s="25" t="s">
        <v>1210</v>
      </c>
    </row>
    <row r="335" spans="1:13" x14ac:dyDescent="0.25">
      <c r="A335" s="25" t="s">
        <v>74</v>
      </c>
      <c r="B335" s="25">
        <v>133257521</v>
      </c>
      <c r="C335" s="25">
        <v>133269548</v>
      </c>
      <c r="D335" s="25">
        <v>0.87882000000000005</v>
      </c>
      <c r="E335" s="25">
        <v>30072576</v>
      </c>
      <c r="F335" s="25" t="s">
        <v>1908</v>
      </c>
      <c r="G335" s="25" t="s">
        <v>1183</v>
      </c>
      <c r="H335" s="25" t="s">
        <v>2115</v>
      </c>
      <c r="I335" s="25">
        <v>1.9999999999999999E-274</v>
      </c>
      <c r="J335" s="25" t="s">
        <v>2148</v>
      </c>
      <c r="K335" s="25">
        <v>0.90996960000000005</v>
      </c>
      <c r="L335" s="25" t="s">
        <v>2149</v>
      </c>
      <c r="M335" s="25" t="s">
        <v>1210</v>
      </c>
    </row>
    <row r="336" spans="1:13" x14ac:dyDescent="0.25">
      <c r="A336" s="25" t="s">
        <v>74</v>
      </c>
      <c r="B336" s="25">
        <v>133257521</v>
      </c>
      <c r="C336" s="25">
        <v>133269548</v>
      </c>
      <c r="D336" s="25">
        <v>0.87882000000000005</v>
      </c>
      <c r="E336" s="25">
        <v>30072576</v>
      </c>
      <c r="F336" s="25" t="s">
        <v>1908</v>
      </c>
      <c r="G336" s="25" t="s">
        <v>1183</v>
      </c>
      <c r="H336" s="25" t="s">
        <v>2115</v>
      </c>
      <c r="I336" s="25">
        <v>2E-35</v>
      </c>
      <c r="J336" s="25" t="s">
        <v>2150</v>
      </c>
      <c r="K336" s="25">
        <v>0.34451154</v>
      </c>
      <c r="L336" s="25" t="s">
        <v>2151</v>
      </c>
      <c r="M336" s="25" t="s">
        <v>1210</v>
      </c>
    </row>
    <row r="337" spans="1:13" x14ac:dyDescent="0.25">
      <c r="A337" s="25" t="s">
        <v>74</v>
      </c>
      <c r="B337" s="25">
        <v>133257521</v>
      </c>
      <c r="C337" s="25">
        <v>133269548</v>
      </c>
      <c r="D337" s="25">
        <v>0.87882000000000005</v>
      </c>
      <c r="E337" s="25">
        <v>30072576</v>
      </c>
      <c r="F337" s="25" t="s">
        <v>1908</v>
      </c>
      <c r="G337" s="25" t="s">
        <v>1183</v>
      </c>
      <c r="H337" s="25" t="s">
        <v>2115</v>
      </c>
      <c r="I337" s="25">
        <v>2.0000000000000001E-53</v>
      </c>
      <c r="J337" s="25" t="s">
        <v>2152</v>
      </c>
      <c r="K337" s="25">
        <v>0.42477290000000001</v>
      </c>
      <c r="L337" s="25" t="s">
        <v>2153</v>
      </c>
      <c r="M337" s="25" t="s">
        <v>1210</v>
      </c>
    </row>
    <row r="338" spans="1:13" x14ac:dyDescent="0.25">
      <c r="A338" s="25" t="s">
        <v>74</v>
      </c>
      <c r="B338" s="25">
        <v>133257521</v>
      </c>
      <c r="C338" s="25">
        <v>133269548</v>
      </c>
      <c r="D338" s="25">
        <v>0.87882000000000005</v>
      </c>
      <c r="E338" s="25">
        <v>30072576</v>
      </c>
      <c r="F338" s="25" t="s">
        <v>1908</v>
      </c>
      <c r="G338" s="25" t="s">
        <v>1183</v>
      </c>
      <c r="H338" s="25" t="s">
        <v>2115</v>
      </c>
      <c r="I338" s="25">
        <v>3E-9</v>
      </c>
      <c r="J338" s="25" t="s">
        <v>2154</v>
      </c>
      <c r="K338" s="25">
        <v>0.16751283</v>
      </c>
      <c r="L338" s="25" t="s">
        <v>2155</v>
      </c>
      <c r="M338" s="25" t="s">
        <v>1210</v>
      </c>
    </row>
    <row r="339" spans="1:13" x14ac:dyDescent="0.25">
      <c r="A339" s="25" t="s">
        <v>74</v>
      </c>
      <c r="B339" s="25">
        <v>133257521</v>
      </c>
      <c r="C339" s="25">
        <v>133269548</v>
      </c>
      <c r="D339" s="25">
        <v>0.87882000000000005</v>
      </c>
      <c r="E339" s="25">
        <v>30072576</v>
      </c>
      <c r="F339" s="25" t="s">
        <v>1908</v>
      </c>
      <c r="G339" s="25" t="s">
        <v>1183</v>
      </c>
      <c r="H339" s="25" t="s">
        <v>2115</v>
      </c>
      <c r="I339" s="25">
        <v>2.9999999999999999E-16</v>
      </c>
      <c r="J339" s="25" t="s">
        <v>2156</v>
      </c>
      <c r="K339" s="25">
        <v>0.22626563999999999</v>
      </c>
      <c r="L339" s="25" t="s">
        <v>2157</v>
      </c>
      <c r="M339" s="25" t="s">
        <v>1210</v>
      </c>
    </row>
    <row r="340" spans="1:13" x14ac:dyDescent="0.25">
      <c r="A340" s="25" t="s">
        <v>74</v>
      </c>
      <c r="B340" s="25">
        <v>133257521</v>
      </c>
      <c r="C340" s="25">
        <v>133269548</v>
      </c>
      <c r="D340" s="25">
        <v>0.87882000000000005</v>
      </c>
      <c r="E340" s="25">
        <v>30072576</v>
      </c>
      <c r="F340" s="25" t="s">
        <v>1908</v>
      </c>
      <c r="G340" s="25" t="s">
        <v>1183</v>
      </c>
      <c r="H340" s="25" t="s">
        <v>2115</v>
      </c>
      <c r="I340" s="25">
        <v>2.9999999999999998E-18</v>
      </c>
      <c r="J340" s="25" t="s">
        <v>2158</v>
      </c>
      <c r="K340" s="25">
        <v>0.23257637</v>
      </c>
      <c r="L340" s="25" t="s">
        <v>2159</v>
      </c>
      <c r="M340" s="25" t="s">
        <v>1210</v>
      </c>
    </row>
    <row r="341" spans="1:13" x14ac:dyDescent="0.25">
      <c r="A341" s="25" t="s">
        <v>74</v>
      </c>
      <c r="B341" s="25">
        <v>133257521</v>
      </c>
      <c r="C341" s="25">
        <v>133269548</v>
      </c>
      <c r="D341" s="25">
        <v>0.87882000000000005</v>
      </c>
      <c r="E341" s="25">
        <v>30072576</v>
      </c>
      <c r="F341" s="25" t="s">
        <v>1908</v>
      </c>
      <c r="G341" s="25" t="s">
        <v>1183</v>
      </c>
      <c r="H341" s="25" t="s">
        <v>2115</v>
      </c>
      <c r="I341" s="25">
        <v>2.9999999999999999E-21</v>
      </c>
      <c r="J341" s="25" t="s">
        <v>2160</v>
      </c>
      <c r="K341" s="25">
        <v>0.27160877</v>
      </c>
      <c r="L341" s="25" t="s">
        <v>2161</v>
      </c>
      <c r="M341" s="25" t="s">
        <v>1210</v>
      </c>
    </row>
    <row r="342" spans="1:13" x14ac:dyDescent="0.25">
      <c r="A342" s="25" t="s">
        <v>74</v>
      </c>
      <c r="B342" s="25">
        <v>133257521</v>
      </c>
      <c r="C342" s="25">
        <v>133269548</v>
      </c>
      <c r="D342" s="25">
        <v>0.87882000000000005</v>
      </c>
      <c r="E342" s="25">
        <v>30072576</v>
      </c>
      <c r="F342" s="25" t="s">
        <v>1908</v>
      </c>
      <c r="G342" s="25" t="s">
        <v>1183</v>
      </c>
      <c r="H342" s="25" t="s">
        <v>2115</v>
      </c>
      <c r="I342" s="25">
        <v>3.0000000000000002E-36</v>
      </c>
      <c r="J342" s="25" t="s">
        <v>2162</v>
      </c>
      <c r="K342" s="25">
        <v>0.34248223999999999</v>
      </c>
      <c r="L342" s="25" t="s">
        <v>2163</v>
      </c>
      <c r="M342" s="25" t="s">
        <v>1210</v>
      </c>
    </row>
    <row r="343" spans="1:13" x14ac:dyDescent="0.25">
      <c r="A343" s="25" t="s">
        <v>74</v>
      </c>
      <c r="B343" s="25">
        <v>133257521</v>
      </c>
      <c r="C343" s="25">
        <v>133269548</v>
      </c>
      <c r="D343" s="25">
        <v>0.87882000000000005</v>
      </c>
      <c r="E343" s="25">
        <v>30072576</v>
      </c>
      <c r="F343" s="25" t="s">
        <v>1908</v>
      </c>
      <c r="G343" s="25" t="s">
        <v>1183</v>
      </c>
      <c r="H343" s="25" t="s">
        <v>2115</v>
      </c>
      <c r="I343" s="25">
        <v>3E-43</v>
      </c>
      <c r="J343" s="25" t="s">
        <v>2164</v>
      </c>
      <c r="K343" s="25">
        <v>0.37941295000000003</v>
      </c>
      <c r="L343" s="25" t="s">
        <v>2133</v>
      </c>
      <c r="M343" s="25" t="s">
        <v>1210</v>
      </c>
    </row>
    <row r="344" spans="1:13" x14ac:dyDescent="0.25">
      <c r="A344" s="25" t="s">
        <v>74</v>
      </c>
      <c r="B344" s="25">
        <v>133257521</v>
      </c>
      <c r="C344" s="25">
        <v>133269548</v>
      </c>
      <c r="D344" s="25">
        <v>0.87882000000000005</v>
      </c>
      <c r="E344" s="25">
        <v>30072576</v>
      </c>
      <c r="F344" s="25" t="s">
        <v>1908</v>
      </c>
      <c r="G344" s="25" t="s">
        <v>1183</v>
      </c>
      <c r="H344" s="25" t="s">
        <v>2115</v>
      </c>
      <c r="I344" s="25">
        <v>4.0000000000000002E-22</v>
      </c>
      <c r="J344" s="25" t="s">
        <v>2165</v>
      </c>
      <c r="K344" s="25">
        <v>0.26445552999999999</v>
      </c>
      <c r="L344" s="25" t="s">
        <v>2166</v>
      </c>
      <c r="M344" s="25" t="s">
        <v>1210</v>
      </c>
    </row>
    <row r="345" spans="1:13" x14ac:dyDescent="0.25">
      <c r="A345" s="25" t="s">
        <v>74</v>
      </c>
      <c r="B345" s="25">
        <v>133257521</v>
      </c>
      <c r="C345" s="25">
        <v>133269548</v>
      </c>
      <c r="D345" s="25">
        <v>0.87882000000000005</v>
      </c>
      <c r="E345" s="25">
        <v>30072576</v>
      </c>
      <c r="F345" s="25" t="s">
        <v>1908</v>
      </c>
      <c r="G345" s="25" t="s">
        <v>1183</v>
      </c>
      <c r="H345" s="25" t="s">
        <v>2115</v>
      </c>
      <c r="I345" s="25">
        <v>4.0000000000000002E-26</v>
      </c>
      <c r="J345" s="25" t="s">
        <v>2167</v>
      </c>
      <c r="K345" s="25">
        <v>0.29720502999999998</v>
      </c>
      <c r="L345" s="25" t="s">
        <v>2168</v>
      </c>
      <c r="M345" s="25" t="s">
        <v>1210</v>
      </c>
    </row>
    <row r="346" spans="1:13" x14ac:dyDescent="0.25">
      <c r="A346" s="25" t="s">
        <v>74</v>
      </c>
      <c r="B346" s="25">
        <v>133257521</v>
      </c>
      <c r="C346" s="25">
        <v>133269548</v>
      </c>
      <c r="D346" s="25">
        <v>0.87882000000000005</v>
      </c>
      <c r="E346" s="25">
        <v>30072576</v>
      </c>
      <c r="F346" s="25" t="s">
        <v>1908</v>
      </c>
      <c r="G346" s="25" t="s">
        <v>1183</v>
      </c>
      <c r="H346" s="25" t="s">
        <v>2115</v>
      </c>
      <c r="I346" s="25">
        <v>3.9999999999999998E-36</v>
      </c>
      <c r="J346" s="25" t="s">
        <v>2169</v>
      </c>
      <c r="K346" s="25">
        <v>0.34586660000000002</v>
      </c>
      <c r="L346" s="25" t="s">
        <v>2151</v>
      </c>
      <c r="M346" s="25" t="s">
        <v>1210</v>
      </c>
    </row>
    <row r="347" spans="1:13" x14ac:dyDescent="0.25">
      <c r="A347" s="25" t="s">
        <v>74</v>
      </c>
      <c r="B347" s="25">
        <v>133257521</v>
      </c>
      <c r="C347" s="25">
        <v>133269548</v>
      </c>
      <c r="D347" s="25">
        <v>0.87882000000000005</v>
      </c>
      <c r="E347" s="25">
        <v>30072576</v>
      </c>
      <c r="F347" s="25" t="s">
        <v>1908</v>
      </c>
      <c r="G347" s="25" t="s">
        <v>1183</v>
      </c>
      <c r="H347" s="25" t="s">
        <v>2115</v>
      </c>
      <c r="I347" s="25">
        <v>5.0000000000000004E-18</v>
      </c>
      <c r="J347" s="25" t="s">
        <v>2170</v>
      </c>
      <c r="K347" s="25">
        <v>0.23043685</v>
      </c>
      <c r="L347" s="25" t="s">
        <v>2159</v>
      </c>
      <c r="M347" s="25" t="s">
        <v>1210</v>
      </c>
    </row>
    <row r="348" spans="1:13" x14ac:dyDescent="0.25">
      <c r="A348" s="25" t="s">
        <v>74</v>
      </c>
      <c r="B348" s="25">
        <v>133257521</v>
      </c>
      <c r="C348" s="25">
        <v>133269548</v>
      </c>
      <c r="D348" s="25">
        <v>0.87882000000000005</v>
      </c>
      <c r="E348" s="25">
        <v>30072576</v>
      </c>
      <c r="F348" s="25" t="s">
        <v>1908</v>
      </c>
      <c r="G348" s="25" t="s">
        <v>1183</v>
      </c>
      <c r="H348" s="25" t="s">
        <v>2115</v>
      </c>
      <c r="I348" s="25">
        <v>6E-10</v>
      </c>
      <c r="J348" s="25" t="s">
        <v>2171</v>
      </c>
      <c r="K348" s="25">
        <v>0.17039863999999999</v>
      </c>
      <c r="L348" s="25" t="s">
        <v>2172</v>
      </c>
      <c r="M348" s="25" t="s">
        <v>1210</v>
      </c>
    </row>
    <row r="349" spans="1:13" x14ac:dyDescent="0.25">
      <c r="A349" s="25" t="s">
        <v>74</v>
      </c>
      <c r="B349" s="25">
        <v>133257521</v>
      </c>
      <c r="C349" s="25">
        <v>133269548</v>
      </c>
      <c r="D349" s="25">
        <v>0.87882000000000005</v>
      </c>
      <c r="E349" s="25">
        <v>30072576</v>
      </c>
      <c r="F349" s="25" t="s">
        <v>1908</v>
      </c>
      <c r="G349" s="25" t="s">
        <v>1183</v>
      </c>
      <c r="H349" s="25" t="s">
        <v>2115</v>
      </c>
      <c r="I349" s="25">
        <v>6.0000000000000002E-142</v>
      </c>
      <c r="J349" s="25" t="s">
        <v>2173</v>
      </c>
      <c r="K349" s="25">
        <v>0.67299074000000003</v>
      </c>
      <c r="L349" s="25" t="s">
        <v>2174</v>
      </c>
      <c r="M349" s="25" t="s">
        <v>1210</v>
      </c>
    </row>
    <row r="350" spans="1:13" x14ac:dyDescent="0.25">
      <c r="A350" s="25" t="s">
        <v>74</v>
      </c>
      <c r="B350" s="25">
        <v>133257521</v>
      </c>
      <c r="C350" s="25">
        <v>133269548</v>
      </c>
      <c r="D350" s="25">
        <v>0.87882000000000005</v>
      </c>
      <c r="E350" s="25">
        <v>30072576</v>
      </c>
      <c r="F350" s="25" t="s">
        <v>1908</v>
      </c>
      <c r="G350" s="25" t="s">
        <v>1183</v>
      </c>
      <c r="H350" s="25" t="s">
        <v>2115</v>
      </c>
      <c r="I350" s="25">
        <v>5.9999999999999997E-18</v>
      </c>
      <c r="J350" s="25" t="s">
        <v>2175</v>
      </c>
      <c r="K350" s="25">
        <v>0.24369547</v>
      </c>
      <c r="L350" s="25" t="s">
        <v>2176</v>
      </c>
      <c r="M350" s="25" t="s">
        <v>1210</v>
      </c>
    </row>
    <row r="351" spans="1:13" x14ac:dyDescent="0.25">
      <c r="A351" s="25" t="s">
        <v>74</v>
      </c>
      <c r="B351" s="25">
        <v>133257521</v>
      </c>
      <c r="C351" s="25">
        <v>133269548</v>
      </c>
      <c r="D351" s="25">
        <v>0.87882000000000005</v>
      </c>
      <c r="E351" s="25">
        <v>30072576</v>
      </c>
      <c r="F351" s="25" t="s">
        <v>1908</v>
      </c>
      <c r="G351" s="25" t="s">
        <v>1183</v>
      </c>
      <c r="H351" s="25" t="s">
        <v>2115</v>
      </c>
      <c r="I351" s="25">
        <v>6.0000000000000003E-36</v>
      </c>
      <c r="J351" s="25" t="s">
        <v>2177</v>
      </c>
      <c r="K351" s="25">
        <v>0.35516945</v>
      </c>
      <c r="L351" s="25" t="s">
        <v>2178</v>
      </c>
      <c r="M351" s="25" t="s">
        <v>1210</v>
      </c>
    </row>
    <row r="352" spans="1:13" x14ac:dyDescent="0.25">
      <c r="A352" s="25" t="s">
        <v>74</v>
      </c>
      <c r="B352" s="25">
        <v>133257521</v>
      </c>
      <c r="C352" s="25">
        <v>133269548</v>
      </c>
      <c r="D352" s="25">
        <v>0.87882000000000005</v>
      </c>
      <c r="E352" s="25">
        <v>30072576</v>
      </c>
      <c r="F352" s="25" t="s">
        <v>1908</v>
      </c>
      <c r="G352" s="25" t="s">
        <v>1183</v>
      </c>
      <c r="H352" s="25" t="s">
        <v>2115</v>
      </c>
      <c r="I352" s="25">
        <v>6.0000000000000005E-42</v>
      </c>
      <c r="J352" s="25" t="s">
        <v>2179</v>
      </c>
      <c r="K352" s="25">
        <v>0.36906129999999998</v>
      </c>
      <c r="L352" s="25" t="s">
        <v>2180</v>
      </c>
      <c r="M352" s="25" t="s">
        <v>1210</v>
      </c>
    </row>
    <row r="353" spans="1:13" x14ac:dyDescent="0.25">
      <c r="A353" s="25" t="s">
        <v>74</v>
      </c>
      <c r="B353" s="25">
        <v>133257521</v>
      </c>
      <c r="C353" s="25">
        <v>133269548</v>
      </c>
      <c r="D353" s="25">
        <v>0.87882000000000005</v>
      </c>
      <c r="E353" s="25">
        <v>30072576</v>
      </c>
      <c r="F353" s="25" t="s">
        <v>1908</v>
      </c>
      <c r="G353" s="25" t="s">
        <v>1183</v>
      </c>
      <c r="H353" s="25" t="s">
        <v>2115</v>
      </c>
      <c r="I353" s="25">
        <v>6.9999999999999999E-23</v>
      </c>
      <c r="J353" s="25" t="s">
        <v>2181</v>
      </c>
      <c r="K353" s="25">
        <v>0.27884125999999998</v>
      </c>
      <c r="L353" s="25" t="s">
        <v>2182</v>
      </c>
      <c r="M353" s="25" t="s">
        <v>1210</v>
      </c>
    </row>
    <row r="354" spans="1:13" x14ac:dyDescent="0.25">
      <c r="A354" s="25" t="s">
        <v>74</v>
      </c>
      <c r="B354" s="25">
        <v>133257521</v>
      </c>
      <c r="C354" s="25">
        <v>133269548</v>
      </c>
      <c r="D354" s="25">
        <v>0.87882000000000005</v>
      </c>
      <c r="E354" s="25">
        <v>30072576</v>
      </c>
      <c r="F354" s="25" t="s">
        <v>1908</v>
      </c>
      <c r="G354" s="25" t="s">
        <v>1183</v>
      </c>
      <c r="H354" s="25" t="s">
        <v>2115</v>
      </c>
      <c r="I354" s="25">
        <v>7.0000000000000004E-25</v>
      </c>
      <c r="J354" s="25" t="s">
        <v>2183</v>
      </c>
      <c r="K354" s="25">
        <v>0.27085150000000002</v>
      </c>
      <c r="L354" s="25" t="s">
        <v>2129</v>
      </c>
      <c r="M354" s="25" t="s">
        <v>1210</v>
      </c>
    </row>
    <row r="355" spans="1:13" x14ac:dyDescent="0.25">
      <c r="A355" s="25" t="s">
        <v>74</v>
      </c>
      <c r="B355" s="25">
        <v>133257521</v>
      </c>
      <c r="C355" s="25">
        <v>133269548</v>
      </c>
      <c r="D355" s="25">
        <v>0.87882000000000005</v>
      </c>
      <c r="E355" s="25">
        <v>30072576</v>
      </c>
      <c r="F355" s="25" t="s">
        <v>1908</v>
      </c>
      <c r="G355" s="25" t="s">
        <v>1183</v>
      </c>
      <c r="H355" s="25" t="s">
        <v>2115</v>
      </c>
      <c r="I355" s="25">
        <v>7.0000000000000001E-49</v>
      </c>
      <c r="J355" s="25" t="s">
        <v>2184</v>
      </c>
      <c r="K355" s="25">
        <v>0.40074330000000002</v>
      </c>
      <c r="L355" s="25" t="s">
        <v>2185</v>
      </c>
      <c r="M355" s="25" t="s">
        <v>1210</v>
      </c>
    </row>
    <row r="356" spans="1:13" x14ac:dyDescent="0.25">
      <c r="A356" s="25" t="s">
        <v>74</v>
      </c>
      <c r="B356" s="25">
        <v>133257521</v>
      </c>
      <c r="C356" s="25">
        <v>133269548</v>
      </c>
      <c r="D356" s="25">
        <v>0.87882000000000005</v>
      </c>
      <c r="E356" s="25">
        <v>30072576</v>
      </c>
      <c r="F356" s="25" t="s">
        <v>1908</v>
      </c>
      <c r="G356" s="25" t="s">
        <v>1183</v>
      </c>
      <c r="H356" s="25" t="s">
        <v>2115</v>
      </c>
      <c r="I356" s="25">
        <v>8.0000000000000005E-9</v>
      </c>
      <c r="J356" s="25" t="s">
        <v>2186</v>
      </c>
      <c r="K356" s="25">
        <v>0.15977258999999999</v>
      </c>
      <c r="L356" s="25" t="s">
        <v>1882</v>
      </c>
      <c r="M356" s="25" t="s">
        <v>1210</v>
      </c>
    </row>
    <row r="357" spans="1:13" x14ac:dyDescent="0.25">
      <c r="A357" s="25" t="s">
        <v>74</v>
      </c>
      <c r="B357" s="25">
        <v>133257521</v>
      </c>
      <c r="C357" s="25">
        <v>133269548</v>
      </c>
      <c r="D357" s="25">
        <v>0.87882000000000005</v>
      </c>
      <c r="E357" s="25">
        <v>30072576</v>
      </c>
      <c r="F357" s="25" t="s">
        <v>1908</v>
      </c>
      <c r="G357" s="25" t="s">
        <v>1183</v>
      </c>
      <c r="H357" s="25" t="s">
        <v>2115</v>
      </c>
      <c r="I357" s="25">
        <v>8.9999999999999999E-10</v>
      </c>
      <c r="J357" s="25" t="s">
        <v>2187</v>
      </c>
      <c r="K357" s="25">
        <v>0.17209256000000001</v>
      </c>
      <c r="L357" s="25" t="s">
        <v>2188</v>
      </c>
      <c r="M357" s="25" t="s">
        <v>1210</v>
      </c>
    </row>
    <row r="358" spans="1:13" x14ac:dyDescent="0.25">
      <c r="A358" s="25" t="s">
        <v>74</v>
      </c>
      <c r="B358" s="25">
        <v>133257521</v>
      </c>
      <c r="C358" s="25">
        <v>133269548</v>
      </c>
      <c r="D358" s="25">
        <v>0.87882000000000005</v>
      </c>
      <c r="E358" s="25">
        <v>31070104</v>
      </c>
      <c r="F358" s="25" t="s">
        <v>2189</v>
      </c>
      <c r="G358" s="25" t="s">
        <v>73</v>
      </c>
      <c r="H358" s="25" t="s">
        <v>2115</v>
      </c>
      <c r="I358" s="25">
        <v>1E-8</v>
      </c>
      <c r="J358" s="25"/>
      <c r="K358" s="25">
        <v>5.1117999999999997E-2</v>
      </c>
      <c r="L358" s="25" t="s">
        <v>2190</v>
      </c>
      <c r="M358" s="25" t="s">
        <v>2191</v>
      </c>
    </row>
    <row r="359" spans="1:13" x14ac:dyDescent="0.25">
      <c r="A359" s="25" t="s">
        <v>74</v>
      </c>
      <c r="B359" s="25">
        <v>133257521</v>
      </c>
      <c r="C359" s="25">
        <v>133269706</v>
      </c>
      <c r="D359" s="25">
        <v>0.99147700000000005</v>
      </c>
      <c r="E359" s="25">
        <v>32042192</v>
      </c>
      <c r="F359" s="25" t="s">
        <v>2192</v>
      </c>
      <c r="G359" s="25" t="s">
        <v>1183</v>
      </c>
      <c r="H359" s="25" t="s">
        <v>2193</v>
      </c>
      <c r="I359" s="25">
        <v>2E-8</v>
      </c>
      <c r="J359" s="25"/>
      <c r="K359" s="25">
        <v>1.6897499999999999E-2</v>
      </c>
      <c r="L359" s="25" t="s">
        <v>1762</v>
      </c>
      <c r="M359" s="25" t="s">
        <v>2194</v>
      </c>
    </row>
    <row r="360" spans="1:13" x14ac:dyDescent="0.25">
      <c r="A360" s="25" t="s">
        <v>74</v>
      </c>
      <c r="B360" s="25">
        <v>133257521</v>
      </c>
      <c r="C360" s="25">
        <v>133269706</v>
      </c>
      <c r="D360" s="25">
        <v>0.99147700000000005</v>
      </c>
      <c r="E360" s="25">
        <v>32042192</v>
      </c>
      <c r="F360" s="25" t="s">
        <v>2192</v>
      </c>
      <c r="G360" s="25" t="s">
        <v>1183</v>
      </c>
      <c r="H360" s="25" t="s">
        <v>2193</v>
      </c>
      <c r="I360" s="25">
        <v>3E-9</v>
      </c>
      <c r="J360" s="25"/>
      <c r="K360" s="25">
        <v>8.0400599999999999E-3</v>
      </c>
      <c r="L360" s="25" t="s">
        <v>2195</v>
      </c>
      <c r="M360" s="25" t="s">
        <v>2194</v>
      </c>
    </row>
    <row r="361" spans="1:13" x14ac:dyDescent="0.25">
      <c r="A361" s="25" t="s">
        <v>74</v>
      </c>
      <c r="B361" s="25">
        <v>133257521</v>
      </c>
      <c r="C361" s="25">
        <v>133269828</v>
      </c>
      <c r="D361" s="25">
        <v>0.87878500000000004</v>
      </c>
      <c r="E361" s="25">
        <v>32541925</v>
      </c>
      <c r="F361" s="25" t="s">
        <v>1974</v>
      </c>
      <c r="G361" s="25" t="s">
        <v>1183</v>
      </c>
      <c r="H361" s="25" t="s">
        <v>2196</v>
      </c>
      <c r="I361" s="25">
        <v>9.9999999999999992E-25</v>
      </c>
      <c r="J361" s="25"/>
      <c r="K361" s="25">
        <v>4.9299999999999997E-2</v>
      </c>
      <c r="L361" s="25" t="s">
        <v>2197</v>
      </c>
      <c r="M361" s="25" t="s">
        <v>1802</v>
      </c>
    </row>
    <row r="362" spans="1:13" x14ac:dyDescent="0.25">
      <c r="A362" s="25" t="s">
        <v>74</v>
      </c>
      <c r="B362" s="25">
        <v>133257521</v>
      </c>
      <c r="C362" s="25">
        <v>133269992</v>
      </c>
      <c r="D362" s="25">
        <v>0.96191899999999997</v>
      </c>
      <c r="E362" s="25">
        <v>29875488</v>
      </c>
      <c r="F362" s="25" t="s">
        <v>1908</v>
      </c>
      <c r="G362" s="25" t="s">
        <v>73</v>
      </c>
      <c r="H362" s="25" t="s">
        <v>2198</v>
      </c>
      <c r="I362" s="25">
        <v>3.0000000000000001E-80</v>
      </c>
      <c r="J362" s="25" t="s">
        <v>2199</v>
      </c>
      <c r="K362" s="25">
        <v>0.51</v>
      </c>
      <c r="L362" s="25" t="s">
        <v>2200</v>
      </c>
      <c r="M362" s="25" t="s">
        <v>1210</v>
      </c>
    </row>
    <row r="363" spans="1:13" x14ac:dyDescent="0.25">
      <c r="A363" s="25" t="s">
        <v>74</v>
      </c>
      <c r="B363" s="25">
        <v>133257521</v>
      </c>
      <c r="C363" s="25">
        <v>133269992</v>
      </c>
      <c r="D363" s="25">
        <v>0.96191899999999997</v>
      </c>
      <c r="E363" s="25">
        <v>31676865</v>
      </c>
      <c r="F363" s="25" t="s">
        <v>1964</v>
      </c>
      <c r="G363" s="25" t="s">
        <v>73</v>
      </c>
      <c r="H363" s="25" t="s">
        <v>2198</v>
      </c>
      <c r="I363" s="25">
        <v>1E-224</v>
      </c>
      <c r="J363" s="25"/>
      <c r="K363" s="25">
        <v>1.3551335</v>
      </c>
      <c r="L363" s="25" t="s">
        <v>2201</v>
      </c>
      <c r="M363" s="25" t="s">
        <v>1966</v>
      </c>
    </row>
    <row r="364" spans="1:13" x14ac:dyDescent="0.25">
      <c r="A364" s="25" t="s">
        <v>74</v>
      </c>
      <c r="B364" s="25">
        <v>133257521</v>
      </c>
      <c r="C364" s="25">
        <v>133269997</v>
      </c>
      <c r="D364" s="25">
        <v>0.96563100000000002</v>
      </c>
      <c r="E364" s="25">
        <v>32888494</v>
      </c>
      <c r="F364" s="25" t="s">
        <v>1279</v>
      </c>
      <c r="G364" s="25" t="s">
        <v>73</v>
      </c>
      <c r="H364" s="25" t="s">
        <v>2202</v>
      </c>
      <c r="I364" s="25">
        <v>8.9999999999999999E-10</v>
      </c>
      <c r="J364" s="25"/>
      <c r="K364" s="25">
        <v>1.8140883999999999E-2</v>
      </c>
      <c r="L364" s="25" t="s">
        <v>2203</v>
      </c>
      <c r="M364" s="25" t="s">
        <v>1280</v>
      </c>
    </row>
    <row r="365" spans="1:13" x14ac:dyDescent="0.25">
      <c r="A365" s="25" t="s">
        <v>74</v>
      </c>
      <c r="B365" s="25">
        <v>133257521</v>
      </c>
      <c r="C365" s="25">
        <v>133269997</v>
      </c>
      <c r="D365" s="25">
        <v>0.96559799999999996</v>
      </c>
      <c r="E365" s="25">
        <v>32888494</v>
      </c>
      <c r="F365" s="25" t="s">
        <v>1279</v>
      </c>
      <c r="G365" s="25" t="s">
        <v>73</v>
      </c>
      <c r="H365" s="25" t="s">
        <v>2202</v>
      </c>
      <c r="I365" s="25">
        <v>8.9999999999999999E-10</v>
      </c>
      <c r="J365" s="25"/>
      <c r="K365" s="25">
        <v>1.8140883999999999E-2</v>
      </c>
      <c r="L365" s="25" t="s">
        <v>2203</v>
      </c>
      <c r="M365" s="25" t="s">
        <v>1280</v>
      </c>
    </row>
    <row r="366" spans="1:13" x14ac:dyDescent="0.25">
      <c r="A366" s="25" t="s">
        <v>74</v>
      </c>
      <c r="B366" s="25">
        <v>133257521</v>
      </c>
      <c r="C366" s="25">
        <v>133270009</v>
      </c>
      <c r="D366" s="25">
        <v>0.96272599999999997</v>
      </c>
      <c r="E366" s="25">
        <v>34910505</v>
      </c>
      <c r="F366" s="25" t="s">
        <v>1190</v>
      </c>
      <c r="G366" s="25"/>
      <c r="H366" s="25" t="s">
        <v>2204</v>
      </c>
      <c r="I366" s="25">
        <v>2.0000000000000001E-13</v>
      </c>
      <c r="J366" s="25"/>
      <c r="K366" s="25">
        <v>7.35</v>
      </c>
      <c r="L366" s="25" t="s">
        <v>1188</v>
      </c>
      <c r="M366" s="25" t="s">
        <v>1186</v>
      </c>
    </row>
    <row r="367" spans="1:13" x14ac:dyDescent="0.25">
      <c r="A367" s="25" t="s">
        <v>74</v>
      </c>
      <c r="B367" s="25">
        <v>133257521</v>
      </c>
      <c r="C367" s="25">
        <v>133270074</v>
      </c>
      <c r="D367" s="25">
        <v>0.87873699999999999</v>
      </c>
      <c r="E367" s="25">
        <v>30177863</v>
      </c>
      <c r="F367" s="25" t="s">
        <v>2205</v>
      </c>
      <c r="G367" s="25" t="s">
        <v>73</v>
      </c>
      <c r="H367" s="25" t="s">
        <v>2206</v>
      </c>
      <c r="I367" s="25">
        <v>1.9999999999999999E-11</v>
      </c>
      <c r="J367" s="25"/>
      <c r="K367" s="25">
        <v>3.8815E-3</v>
      </c>
      <c r="L367" s="25" t="s">
        <v>1408</v>
      </c>
      <c r="M367" s="25" t="s">
        <v>2207</v>
      </c>
    </row>
    <row r="368" spans="1:13" x14ac:dyDescent="0.25">
      <c r="A368" s="25" t="s">
        <v>74</v>
      </c>
      <c r="B368" s="25">
        <v>133257521</v>
      </c>
      <c r="C368" s="25">
        <v>133270565</v>
      </c>
      <c r="D368" s="25">
        <v>0.87884099999999998</v>
      </c>
      <c r="E368" s="25">
        <v>30217807</v>
      </c>
      <c r="F368" s="25" t="s">
        <v>2208</v>
      </c>
      <c r="G368" s="25" t="s">
        <v>73</v>
      </c>
      <c r="H368" s="25" t="s">
        <v>2209</v>
      </c>
      <c r="I368" s="25">
        <v>6.0000000000000001E-17</v>
      </c>
      <c r="J368" s="25" t="s">
        <v>1556</v>
      </c>
      <c r="K368" s="25">
        <v>3.6999999999999998E-2</v>
      </c>
      <c r="L368" s="25" t="s">
        <v>2210</v>
      </c>
      <c r="M368" s="25" t="s">
        <v>2025</v>
      </c>
    </row>
    <row r="369" spans="1:13" x14ac:dyDescent="0.25">
      <c r="A369" s="25" t="s">
        <v>74</v>
      </c>
      <c r="B369" s="25">
        <v>133257521</v>
      </c>
      <c r="C369" s="25">
        <v>133270565</v>
      </c>
      <c r="D369" s="25">
        <v>0.87884099999999998</v>
      </c>
      <c r="E369" s="25">
        <v>35078996</v>
      </c>
      <c r="F369" s="25" t="s">
        <v>2211</v>
      </c>
      <c r="G369" s="25"/>
      <c r="H369" s="25" t="s">
        <v>2209</v>
      </c>
      <c r="I369" s="25">
        <v>9E-61</v>
      </c>
      <c r="J369" s="25"/>
      <c r="K369" s="25">
        <v>0.34247899999999998</v>
      </c>
      <c r="L369" s="25" t="s">
        <v>2212</v>
      </c>
      <c r="M369" s="25" t="s">
        <v>1210</v>
      </c>
    </row>
    <row r="370" spans="1:13" x14ac:dyDescent="0.25">
      <c r="A370" s="25" t="s">
        <v>74</v>
      </c>
      <c r="B370" s="25">
        <v>133257521</v>
      </c>
      <c r="C370" s="25">
        <v>133270615</v>
      </c>
      <c r="D370" s="25">
        <v>0.87883199999999995</v>
      </c>
      <c r="E370" s="25">
        <v>32888493</v>
      </c>
      <c r="F370" s="25" t="s">
        <v>1279</v>
      </c>
      <c r="G370" s="25" t="s">
        <v>1183</v>
      </c>
      <c r="H370" s="25" t="s">
        <v>2213</v>
      </c>
      <c r="I370" s="25">
        <v>3.9999999999999999E-12</v>
      </c>
      <c r="J370" s="25"/>
      <c r="K370" s="25">
        <v>1.4061000000000001E-2</v>
      </c>
      <c r="L370" s="25" t="s">
        <v>1281</v>
      </c>
      <c r="M370" s="25" t="s">
        <v>1280</v>
      </c>
    </row>
    <row r="371" spans="1:13" x14ac:dyDescent="0.25">
      <c r="A371" s="25" t="s">
        <v>74</v>
      </c>
      <c r="B371" s="25">
        <v>133257521</v>
      </c>
      <c r="C371" s="25">
        <v>133270615</v>
      </c>
      <c r="D371" s="25">
        <v>0.87883199999999995</v>
      </c>
      <c r="E371" s="25">
        <v>32888493</v>
      </c>
      <c r="F371" s="25" t="s">
        <v>1279</v>
      </c>
      <c r="G371" s="25" t="s">
        <v>1183</v>
      </c>
      <c r="H371" s="25" t="s">
        <v>2213</v>
      </c>
      <c r="I371" s="25">
        <v>7.0000000000000005E-13</v>
      </c>
      <c r="J371" s="25"/>
      <c r="K371" s="25"/>
      <c r="L371" s="25"/>
      <c r="M371" s="25" t="s">
        <v>1280</v>
      </c>
    </row>
    <row r="372" spans="1:13" x14ac:dyDescent="0.25">
      <c r="A372" s="25" t="s">
        <v>74</v>
      </c>
      <c r="B372" s="25">
        <v>133257521</v>
      </c>
      <c r="C372" s="25">
        <v>133270647</v>
      </c>
      <c r="D372" s="25">
        <v>0.87883</v>
      </c>
      <c r="E372" s="25">
        <v>30837465</v>
      </c>
      <c r="F372" s="25" t="s">
        <v>2189</v>
      </c>
      <c r="G372" s="25" t="s">
        <v>73</v>
      </c>
      <c r="H372" s="25" t="s">
        <v>2214</v>
      </c>
      <c r="I372" s="25">
        <v>4.0000000000000003E-15</v>
      </c>
      <c r="J372" s="25"/>
      <c r="K372" s="25">
        <v>0.04</v>
      </c>
      <c r="L372" s="25" t="s">
        <v>2215</v>
      </c>
      <c r="M372" s="25" t="s">
        <v>2191</v>
      </c>
    </row>
    <row r="373" spans="1:13" x14ac:dyDescent="0.25">
      <c r="A373" s="25" t="s">
        <v>74</v>
      </c>
      <c r="B373" s="25">
        <v>133257521</v>
      </c>
      <c r="C373" s="25">
        <v>133270647</v>
      </c>
      <c r="D373" s="25">
        <v>0.87883</v>
      </c>
      <c r="E373" s="25">
        <v>32888493</v>
      </c>
      <c r="F373" s="25" t="s">
        <v>1378</v>
      </c>
      <c r="G373" s="25" t="s">
        <v>1183</v>
      </c>
      <c r="H373" s="25" t="s">
        <v>2214</v>
      </c>
      <c r="I373" s="25">
        <v>4.9999999999999998E-106</v>
      </c>
      <c r="J373" s="25"/>
      <c r="K373" s="25">
        <v>4.3816000000000001E-2</v>
      </c>
      <c r="L373" s="25" t="s">
        <v>2216</v>
      </c>
      <c r="M373" s="25" t="s">
        <v>1379</v>
      </c>
    </row>
    <row r="374" spans="1:13" x14ac:dyDescent="0.25">
      <c r="A374" s="25" t="s">
        <v>74</v>
      </c>
      <c r="B374" s="25">
        <v>133257521</v>
      </c>
      <c r="C374" s="25">
        <v>133270647</v>
      </c>
      <c r="D374" s="25">
        <v>0.87883</v>
      </c>
      <c r="E374" s="25">
        <v>33888516</v>
      </c>
      <c r="F374" s="25" t="s">
        <v>1422</v>
      </c>
      <c r="G374" s="25" t="s">
        <v>73</v>
      </c>
      <c r="H374" s="25" t="s">
        <v>2214</v>
      </c>
      <c r="I374" s="25">
        <v>5.0000000000000002E-43</v>
      </c>
      <c r="J374" s="25"/>
      <c r="K374" s="25">
        <v>0.94</v>
      </c>
      <c r="L374" s="25" t="s">
        <v>2217</v>
      </c>
      <c r="M374" s="25" t="s">
        <v>1424</v>
      </c>
    </row>
    <row r="375" spans="1:13" x14ac:dyDescent="0.25">
      <c r="A375" s="25" t="s">
        <v>74</v>
      </c>
      <c r="B375" s="25">
        <v>133257521</v>
      </c>
      <c r="C375" s="25">
        <v>133270647</v>
      </c>
      <c r="D375" s="25">
        <v>0.87883</v>
      </c>
      <c r="E375" s="25">
        <v>33414548</v>
      </c>
      <c r="F375" s="25" t="s">
        <v>2189</v>
      </c>
      <c r="G375" s="25"/>
      <c r="H375" s="25" t="s">
        <v>2214</v>
      </c>
      <c r="I375" s="25">
        <v>4.0000000000000003E-15</v>
      </c>
      <c r="J375" s="25"/>
      <c r="K375" s="25">
        <v>7.843</v>
      </c>
      <c r="L375" s="25" t="s">
        <v>2031</v>
      </c>
      <c r="M375" s="25" t="s">
        <v>2191</v>
      </c>
    </row>
    <row r="376" spans="1:13" x14ac:dyDescent="0.25">
      <c r="A376" s="25" t="s">
        <v>74</v>
      </c>
      <c r="B376" s="25">
        <v>133257521</v>
      </c>
      <c r="C376" s="25">
        <v>133270797</v>
      </c>
      <c r="D376" s="25">
        <v>0.87883</v>
      </c>
      <c r="E376" s="25">
        <v>29875488</v>
      </c>
      <c r="F376" s="25" t="s">
        <v>1908</v>
      </c>
      <c r="G376" s="25" t="s">
        <v>73</v>
      </c>
      <c r="H376" s="25" t="s">
        <v>2218</v>
      </c>
      <c r="I376" s="25">
        <v>3.0000000000000001E-12</v>
      </c>
      <c r="J376" s="25" t="s">
        <v>2219</v>
      </c>
      <c r="K376" s="25">
        <v>0.19</v>
      </c>
      <c r="L376" s="25" t="s">
        <v>2220</v>
      </c>
      <c r="M376" s="25" t="s">
        <v>1210</v>
      </c>
    </row>
    <row r="377" spans="1:13" x14ac:dyDescent="0.25">
      <c r="A377" s="25" t="s">
        <v>74</v>
      </c>
      <c r="B377" s="25">
        <v>133257521</v>
      </c>
      <c r="C377" s="25">
        <v>133271001</v>
      </c>
      <c r="D377" s="25">
        <v>0.878807</v>
      </c>
      <c r="E377" s="25">
        <v>34594039</v>
      </c>
      <c r="F377" s="25" t="s">
        <v>1637</v>
      </c>
      <c r="G377" s="25"/>
      <c r="H377" s="25" t="s">
        <v>2221</v>
      </c>
      <c r="I377" s="25">
        <v>4.9999999999999999E-13</v>
      </c>
      <c r="J377" s="25"/>
      <c r="K377" s="25">
        <v>7.1800000000000003E-2</v>
      </c>
      <c r="L377" s="25" t="s">
        <v>2222</v>
      </c>
      <c r="M377" s="25" t="s">
        <v>1613</v>
      </c>
    </row>
    <row r="378" spans="1:13" x14ac:dyDescent="0.25">
      <c r="A378" s="25" t="s">
        <v>74</v>
      </c>
      <c r="B378" s="25">
        <v>133257521</v>
      </c>
      <c r="C378" s="25">
        <v>133271745</v>
      </c>
      <c r="D378" s="25">
        <v>0.87882199999999999</v>
      </c>
      <c r="E378" s="25">
        <v>34594039</v>
      </c>
      <c r="F378" s="25" t="s">
        <v>1974</v>
      </c>
      <c r="G378" s="25"/>
      <c r="H378" s="25" t="s">
        <v>2223</v>
      </c>
      <c r="I378" s="25">
        <v>3.9999999999999999E-12</v>
      </c>
      <c r="J378" s="25"/>
      <c r="K378" s="25">
        <v>4.4299999999999999E-2</v>
      </c>
      <c r="L378" s="25" t="s">
        <v>2224</v>
      </c>
      <c r="M378" s="25" t="s">
        <v>1802</v>
      </c>
    </row>
    <row r="379" spans="1:13" x14ac:dyDescent="0.25">
      <c r="A379" s="25" t="s">
        <v>74</v>
      </c>
      <c r="B379" s="25">
        <v>133257521</v>
      </c>
      <c r="C379" s="25">
        <v>133273682</v>
      </c>
      <c r="D379" s="25">
        <v>0.99184600000000001</v>
      </c>
      <c r="E379" s="25">
        <v>28373160</v>
      </c>
      <c r="F379" s="25" t="s">
        <v>1964</v>
      </c>
      <c r="G379" s="25" t="s">
        <v>73</v>
      </c>
      <c r="H379" s="25" t="s">
        <v>2225</v>
      </c>
      <c r="I379" s="25">
        <v>3.9999999999999996E-21</v>
      </c>
      <c r="J379" s="25"/>
      <c r="K379" s="25">
        <v>1.28</v>
      </c>
      <c r="L379" s="25" t="s">
        <v>2226</v>
      </c>
      <c r="M379" s="25" t="s">
        <v>1966</v>
      </c>
    </row>
    <row r="380" spans="1:13" x14ac:dyDescent="0.25">
      <c r="A380" s="25" t="s">
        <v>74</v>
      </c>
      <c r="B380" s="25">
        <v>133257521</v>
      </c>
      <c r="C380" s="25">
        <v>133273682</v>
      </c>
      <c r="D380" s="25">
        <v>0.99184600000000001</v>
      </c>
      <c r="E380" s="25">
        <v>29403010</v>
      </c>
      <c r="F380" s="25" t="s">
        <v>2227</v>
      </c>
      <c r="G380" s="25" t="s">
        <v>73</v>
      </c>
      <c r="H380" s="25" t="s">
        <v>2228</v>
      </c>
      <c r="I380" s="25">
        <v>6.9999999999999998E-9</v>
      </c>
      <c r="J380" s="25"/>
      <c r="K380" s="25">
        <v>2.3539999999999998E-2</v>
      </c>
      <c r="L380" s="25" t="s">
        <v>2229</v>
      </c>
      <c r="M380" s="25" t="s">
        <v>2230</v>
      </c>
    </row>
    <row r="381" spans="1:13" x14ac:dyDescent="0.25">
      <c r="A381" s="25" t="s">
        <v>74</v>
      </c>
      <c r="B381" s="25">
        <v>133257521</v>
      </c>
      <c r="C381" s="25">
        <v>133273682</v>
      </c>
      <c r="D381" s="25">
        <v>0.99184600000000001</v>
      </c>
      <c r="E381" s="25">
        <v>29403010</v>
      </c>
      <c r="F381" s="25" t="s">
        <v>2231</v>
      </c>
      <c r="G381" s="25" t="s">
        <v>73</v>
      </c>
      <c r="H381" s="25" t="s">
        <v>2228</v>
      </c>
      <c r="I381" s="25">
        <v>2E-8</v>
      </c>
      <c r="J381" s="25"/>
      <c r="K381" s="25">
        <v>2.581E-2</v>
      </c>
      <c r="L381" s="25" t="s">
        <v>2232</v>
      </c>
      <c r="M381" s="25" t="s">
        <v>2233</v>
      </c>
    </row>
    <row r="382" spans="1:13" x14ac:dyDescent="0.25">
      <c r="A382" s="25" t="s">
        <v>74</v>
      </c>
      <c r="B382" s="25">
        <v>133257521</v>
      </c>
      <c r="C382" s="25">
        <v>133273682</v>
      </c>
      <c r="D382" s="25">
        <v>0.99184600000000001</v>
      </c>
      <c r="E382" s="25">
        <v>25743335</v>
      </c>
      <c r="F382" s="25" t="s">
        <v>2091</v>
      </c>
      <c r="G382" s="25" t="s">
        <v>73</v>
      </c>
      <c r="H382" s="25" t="s">
        <v>2228</v>
      </c>
      <c r="I382" s="25">
        <v>2E-14</v>
      </c>
      <c r="J382" s="25"/>
      <c r="K382" s="25">
        <v>0.121</v>
      </c>
      <c r="L382" s="25" t="s">
        <v>2234</v>
      </c>
      <c r="M382" s="25" t="s">
        <v>2094</v>
      </c>
    </row>
    <row r="383" spans="1:13" x14ac:dyDescent="0.25">
      <c r="A383" s="25" t="s">
        <v>74</v>
      </c>
      <c r="B383" s="25">
        <v>133257521</v>
      </c>
      <c r="C383" s="25">
        <v>133273682</v>
      </c>
      <c r="D383" s="25">
        <v>0.99184600000000001</v>
      </c>
      <c r="E383" s="25">
        <v>35023831</v>
      </c>
      <c r="F383" s="25" t="s">
        <v>1230</v>
      </c>
      <c r="G383" s="25" t="s">
        <v>1183</v>
      </c>
      <c r="H383" s="25" t="s">
        <v>2225</v>
      </c>
      <c r="I383" s="25">
        <v>2.9999999999999997E-8</v>
      </c>
      <c r="J383" s="25"/>
      <c r="K383" s="25">
        <v>1.4500000000000001E-2</v>
      </c>
      <c r="L383" s="25" t="s">
        <v>2235</v>
      </c>
      <c r="M383" s="25" t="s">
        <v>1232</v>
      </c>
    </row>
    <row r="384" spans="1:13" x14ac:dyDescent="0.25">
      <c r="A384" s="25" t="s">
        <v>74</v>
      </c>
      <c r="B384" s="25">
        <v>133257521</v>
      </c>
      <c r="C384" s="25">
        <v>133273682</v>
      </c>
      <c r="D384" s="25">
        <v>0.99184600000000001</v>
      </c>
      <c r="E384" s="25">
        <v>35115690</v>
      </c>
      <c r="F384" s="25" t="s">
        <v>2236</v>
      </c>
      <c r="G384" s="25"/>
      <c r="H384" s="25" t="s">
        <v>2225</v>
      </c>
      <c r="I384" s="25">
        <v>5.9999999999999997E-14</v>
      </c>
      <c r="J384" s="25"/>
      <c r="K384" s="25">
        <v>0.25394860000000002</v>
      </c>
      <c r="L384" s="25" t="s">
        <v>2237</v>
      </c>
      <c r="M384" s="25" t="s">
        <v>2099</v>
      </c>
    </row>
    <row r="385" spans="1:13" x14ac:dyDescent="0.25">
      <c r="A385" s="25" t="s">
        <v>74</v>
      </c>
      <c r="B385" s="25">
        <v>133257521</v>
      </c>
      <c r="C385" s="25">
        <v>133273813</v>
      </c>
      <c r="D385" s="25">
        <v>0.87918399999999997</v>
      </c>
      <c r="E385" s="25">
        <v>18464913</v>
      </c>
      <c r="F385" s="25" t="s">
        <v>2238</v>
      </c>
      <c r="G385" s="25" t="s">
        <v>73</v>
      </c>
      <c r="H385" s="25" t="s">
        <v>2239</v>
      </c>
      <c r="I385" s="25">
        <v>7.0000000000000003E-40</v>
      </c>
      <c r="J385" s="25" t="s">
        <v>2240</v>
      </c>
      <c r="K385" s="25"/>
      <c r="L385" s="25"/>
      <c r="M385" s="25" t="s">
        <v>2241</v>
      </c>
    </row>
    <row r="386" spans="1:13" x14ac:dyDescent="0.25">
      <c r="A386" s="25" t="s">
        <v>74</v>
      </c>
      <c r="B386" s="25">
        <v>133257521</v>
      </c>
      <c r="C386" s="25">
        <v>133273813</v>
      </c>
      <c r="D386" s="25">
        <v>0.87918399999999997</v>
      </c>
      <c r="E386" s="25">
        <v>19278955</v>
      </c>
      <c r="F386" s="25" t="s">
        <v>1964</v>
      </c>
      <c r="G386" s="25" t="s">
        <v>73</v>
      </c>
      <c r="H386" s="25" t="s">
        <v>2239</v>
      </c>
      <c r="I386" s="25">
        <v>4.0000000000000003E-15</v>
      </c>
      <c r="J386" s="25"/>
      <c r="K386" s="25">
        <v>1.81</v>
      </c>
      <c r="L386" s="25" t="s">
        <v>2242</v>
      </c>
      <c r="M386" s="25" t="s">
        <v>1966</v>
      </c>
    </row>
    <row r="387" spans="1:13" x14ac:dyDescent="0.25">
      <c r="A387" s="25" t="s">
        <v>74</v>
      </c>
      <c r="B387" s="25">
        <v>133257521</v>
      </c>
      <c r="C387" s="25">
        <v>133273813</v>
      </c>
      <c r="D387" s="25">
        <v>0.87918399999999997</v>
      </c>
      <c r="E387" s="25">
        <v>19648918</v>
      </c>
      <c r="F387" s="25" t="s">
        <v>2010</v>
      </c>
      <c r="G387" s="25" t="s">
        <v>73</v>
      </c>
      <c r="H387" s="25" t="s">
        <v>2239</v>
      </c>
      <c r="I387" s="25">
        <v>4.9999999999999998E-8</v>
      </c>
      <c r="J387" s="25"/>
      <c r="K387" s="25">
        <v>1.2</v>
      </c>
      <c r="L387" s="25" t="s">
        <v>2243</v>
      </c>
      <c r="M387" s="25" t="s">
        <v>2013</v>
      </c>
    </row>
    <row r="388" spans="1:13" x14ac:dyDescent="0.25">
      <c r="A388" s="25" t="s">
        <v>74</v>
      </c>
      <c r="B388" s="25">
        <v>133257521</v>
      </c>
      <c r="C388" s="25">
        <v>133273813</v>
      </c>
      <c r="D388" s="25">
        <v>0.87918399999999997</v>
      </c>
      <c r="E388" s="25">
        <v>21980494</v>
      </c>
      <c r="F388" s="25" t="s">
        <v>1964</v>
      </c>
      <c r="G388" s="25" t="s">
        <v>73</v>
      </c>
      <c r="H388" s="25" t="s">
        <v>2239</v>
      </c>
      <c r="I388" s="25">
        <v>9.9999999999999993E-35</v>
      </c>
      <c r="J388" s="25"/>
      <c r="K388" s="25">
        <v>1.92</v>
      </c>
      <c r="L388" s="25" t="s">
        <v>1567</v>
      </c>
      <c r="M388" s="25" t="s">
        <v>1966</v>
      </c>
    </row>
    <row r="389" spans="1:13" x14ac:dyDescent="0.25">
      <c r="A389" s="25" t="s">
        <v>74</v>
      </c>
      <c r="B389" s="25">
        <v>133257521</v>
      </c>
      <c r="C389" s="25">
        <v>133273813</v>
      </c>
      <c r="D389" s="25">
        <v>0.87918399999999997</v>
      </c>
      <c r="E389" s="25">
        <v>22387998</v>
      </c>
      <c r="F389" s="25" t="s">
        <v>2244</v>
      </c>
      <c r="G389" s="25" t="s">
        <v>73</v>
      </c>
      <c r="H389" s="25" t="s">
        <v>2239</v>
      </c>
      <c r="I389" s="25">
        <v>1E-10</v>
      </c>
      <c r="J389" s="25" t="s">
        <v>2245</v>
      </c>
      <c r="K389" s="25">
        <v>1.32</v>
      </c>
      <c r="L389" s="25" t="s">
        <v>1567</v>
      </c>
      <c r="M389" s="25" t="s">
        <v>2246</v>
      </c>
    </row>
    <row r="390" spans="1:13" x14ac:dyDescent="0.25">
      <c r="A390" s="25" t="s">
        <v>74</v>
      </c>
      <c r="B390" s="25">
        <v>133257521</v>
      </c>
      <c r="C390" s="25">
        <v>133273813</v>
      </c>
      <c r="D390" s="25">
        <v>0.87918399999999997</v>
      </c>
      <c r="E390" s="25">
        <v>23381943</v>
      </c>
      <c r="F390" s="25" t="s">
        <v>2084</v>
      </c>
      <c r="G390" s="25" t="s">
        <v>73</v>
      </c>
      <c r="H390" s="25" t="s">
        <v>2239</v>
      </c>
      <c r="I390" s="25">
        <v>5.0000000000000002E-57</v>
      </c>
      <c r="J390" s="25" t="s">
        <v>2085</v>
      </c>
      <c r="K390" s="25">
        <v>0.56100000000000005</v>
      </c>
      <c r="L390" s="25" t="s">
        <v>2247</v>
      </c>
      <c r="M390" s="25" t="s">
        <v>1969</v>
      </c>
    </row>
    <row r="391" spans="1:13" x14ac:dyDescent="0.25">
      <c r="A391" s="25" t="s">
        <v>74</v>
      </c>
      <c r="B391" s="25">
        <v>133257521</v>
      </c>
      <c r="C391" s="25">
        <v>133273813</v>
      </c>
      <c r="D391" s="25">
        <v>0.87918399999999997</v>
      </c>
      <c r="E391" s="25">
        <v>23612905</v>
      </c>
      <c r="F391" s="25" t="s">
        <v>2248</v>
      </c>
      <c r="G391" s="25" t="s">
        <v>73</v>
      </c>
      <c r="H391" s="25" t="s">
        <v>2239</v>
      </c>
      <c r="I391" s="25">
        <v>2.0000000000000001E-10</v>
      </c>
      <c r="J391" s="25"/>
      <c r="K391" s="25">
        <v>1.1399999999999999</v>
      </c>
      <c r="L391" s="25" t="s">
        <v>1451</v>
      </c>
      <c r="M391" s="25" t="s">
        <v>2249</v>
      </c>
    </row>
    <row r="392" spans="1:13" x14ac:dyDescent="0.25">
      <c r="A392" s="25" t="s">
        <v>74</v>
      </c>
      <c r="B392" s="25">
        <v>133257521</v>
      </c>
      <c r="C392" s="25">
        <v>133273813</v>
      </c>
      <c r="D392" s="25">
        <v>0.87918399999999997</v>
      </c>
      <c r="E392" s="25">
        <v>26098869</v>
      </c>
      <c r="F392" s="25" t="s">
        <v>2010</v>
      </c>
      <c r="G392" s="25" t="s">
        <v>73</v>
      </c>
      <c r="H392" s="25" t="s">
        <v>2239</v>
      </c>
      <c r="I392" s="25">
        <v>2.0000000000000001E-13</v>
      </c>
      <c r="J392" s="25"/>
      <c r="K392" s="25">
        <v>1.27</v>
      </c>
      <c r="L392" s="25" t="s">
        <v>2250</v>
      </c>
      <c r="M392" s="25" t="s">
        <v>2013</v>
      </c>
    </row>
    <row r="393" spans="1:13" x14ac:dyDescent="0.25">
      <c r="A393" s="25" t="s">
        <v>74</v>
      </c>
      <c r="B393" s="25">
        <v>133257521</v>
      </c>
      <c r="C393" s="25">
        <v>133273813</v>
      </c>
      <c r="D393" s="25">
        <v>0.87918399999999997</v>
      </c>
      <c r="E393" s="25">
        <v>27897004</v>
      </c>
      <c r="F393" s="25" t="s">
        <v>2251</v>
      </c>
      <c r="G393" s="25" t="s">
        <v>73</v>
      </c>
      <c r="H393" s="25" t="s">
        <v>2239</v>
      </c>
      <c r="I393" s="25">
        <v>7.9999999999999994E-65</v>
      </c>
      <c r="J393" s="25" t="s">
        <v>2252</v>
      </c>
      <c r="K393" s="25"/>
      <c r="L393" s="25"/>
      <c r="M393" s="25" t="s">
        <v>2253</v>
      </c>
    </row>
    <row r="394" spans="1:13" x14ac:dyDescent="0.25">
      <c r="A394" s="25" t="s">
        <v>74</v>
      </c>
      <c r="B394" s="25">
        <v>133257521</v>
      </c>
      <c r="C394" s="25">
        <v>133273813</v>
      </c>
      <c r="D394" s="25">
        <v>0.87918399999999997</v>
      </c>
      <c r="E394" s="25">
        <v>28495826</v>
      </c>
      <c r="F394" s="25" t="s">
        <v>2254</v>
      </c>
      <c r="G394" s="25" t="s">
        <v>2255</v>
      </c>
      <c r="H394" s="25" t="s">
        <v>2239</v>
      </c>
      <c r="I394" s="25">
        <v>2.0000000000000002E-30</v>
      </c>
      <c r="J394" s="25"/>
      <c r="K394" s="25">
        <v>0.33150000000000002</v>
      </c>
      <c r="L394" s="25" t="s">
        <v>2131</v>
      </c>
      <c r="M394" s="25" t="s">
        <v>1969</v>
      </c>
    </row>
    <row r="395" spans="1:13" x14ac:dyDescent="0.25">
      <c r="A395" s="25" t="s">
        <v>74</v>
      </c>
      <c r="B395" s="25">
        <v>133257521</v>
      </c>
      <c r="C395" s="25">
        <v>133273813</v>
      </c>
      <c r="D395" s="25">
        <v>0.87918399999999997</v>
      </c>
      <c r="E395" s="25">
        <v>29358691</v>
      </c>
      <c r="F395" s="25" t="s">
        <v>1974</v>
      </c>
      <c r="G395" s="25" t="s">
        <v>73</v>
      </c>
      <c r="H395" s="25" t="s">
        <v>2239</v>
      </c>
      <c r="I395" s="25">
        <v>4.9999999999999998E-8</v>
      </c>
      <c r="J395" s="25"/>
      <c r="K395" s="25">
        <v>1.06</v>
      </c>
      <c r="L395" s="25" t="s">
        <v>2256</v>
      </c>
      <c r="M395" s="25" t="s">
        <v>1802</v>
      </c>
    </row>
    <row r="396" spans="1:13" x14ac:dyDescent="0.25">
      <c r="A396" s="25" t="s">
        <v>74</v>
      </c>
      <c r="B396" s="25">
        <v>133257521</v>
      </c>
      <c r="C396" s="25">
        <v>133273813</v>
      </c>
      <c r="D396" s="25">
        <v>0.87918399999999997</v>
      </c>
      <c r="E396" s="25">
        <v>29422604</v>
      </c>
      <c r="F396" s="25" t="s">
        <v>2010</v>
      </c>
      <c r="G396" s="25" t="s">
        <v>73</v>
      </c>
      <c r="H396" s="25" t="s">
        <v>2239</v>
      </c>
      <c r="I396" s="25">
        <v>7.0000000000000003E-27</v>
      </c>
      <c r="J396" s="25" t="s">
        <v>1556</v>
      </c>
      <c r="K396" s="25">
        <v>1.27</v>
      </c>
      <c r="L396" s="25" t="s">
        <v>2257</v>
      </c>
      <c r="M396" s="25" t="s">
        <v>2013</v>
      </c>
    </row>
    <row r="397" spans="1:13" x14ac:dyDescent="0.25">
      <c r="A397" s="25" t="s">
        <v>74</v>
      </c>
      <c r="B397" s="25">
        <v>133257521</v>
      </c>
      <c r="C397" s="25">
        <v>133273813</v>
      </c>
      <c r="D397" s="25">
        <v>0.87918399999999997</v>
      </c>
      <c r="E397" s="25">
        <v>29875488</v>
      </c>
      <c r="F397" s="25" t="s">
        <v>1908</v>
      </c>
      <c r="G397" s="25" t="s">
        <v>73</v>
      </c>
      <c r="H397" s="25" t="s">
        <v>2239</v>
      </c>
      <c r="I397" s="25">
        <v>0</v>
      </c>
      <c r="J397" s="25" t="s">
        <v>2258</v>
      </c>
      <c r="K397" s="25">
        <v>1.3</v>
      </c>
      <c r="L397" s="25" t="s">
        <v>2259</v>
      </c>
      <c r="M397" s="25" t="s">
        <v>1210</v>
      </c>
    </row>
    <row r="398" spans="1:13" x14ac:dyDescent="0.25">
      <c r="A398" s="25" t="s">
        <v>74</v>
      </c>
      <c r="B398" s="25">
        <v>133257521</v>
      </c>
      <c r="C398" s="25">
        <v>133273813</v>
      </c>
      <c r="D398" s="25">
        <v>0.87918399999999997</v>
      </c>
      <c r="E398" s="25">
        <v>29875488</v>
      </c>
      <c r="F398" s="25" t="s">
        <v>1908</v>
      </c>
      <c r="G398" s="25" t="s">
        <v>73</v>
      </c>
      <c r="H398" s="25" t="s">
        <v>2239</v>
      </c>
      <c r="I398" s="25">
        <v>1.0000000000000001E-301</v>
      </c>
      <c r="J398" s="25" t="s">
        <v>2260</v>
      </c>
      <c r="K398" s="25">
        <v>0.83</v>
      </c>
      <c r="L398" s="25" t="s">
        <v>2261</v>
      </c>
      <c r="M398" s="25" t="s">
        <v>1210</v>
      </c>
    </row>
    <row r="399" spans="1:13" x14ac:dyDescent="0.25">
      <c r="A399" s="25" t="s">
        <v>74</v>
      </c>
      <c r="B399" s="25">
        <v>133257521</v>
      </c>
      <c r="C399" s="25">
        <v>133273813</v>
      </c>
      <c r="D399" s="25">
        <v>0.87918399999999997</v>
      </c>
      <c r="E399" s="25">
        <v>23263489</v>
      </c>
      <c r="F399" s="25" t="s">
        <v>2262</v>
      </c>
      <c r="G399" s="25" t="s">
        <v>73</v>
      </c>
      <c r="H399" s="25" t="s">
        <v>2239</v>
      </c>
      <c r="I399" s="25">
        <v>4.0000000000000002E-9</v>
      </c>
      <c r="J399" s="25"/>
      <c r="K399" s="25">
        <v>3.7999999999999999E-2</v>
      </c>
      <c r="L399" s="25" t="s">
        <v>1479</v>
      </c>
      <c r="M399" s="25" t="s">
        <v>2263</v>
      </c>
    </row>
    <row r="400" spans="1:13" x14ac:dyDescent="0.25">
      <c r="A400" s="25" t="s">
        <v>74</v>
      </c>
      <c r="B400" s="25">
        <v>133257521</v>
      </c>
      <c r="C400" s="25">
        <v>133273813</v>
      </c>
      <c r="D400" s="25">
        <v>0.87918399999999997</v>
      </c>
      <c r="E400" s="25">
        <v>31285632</v>
      </c>
      <c r="F400" s="25" t="s">
        <v>2264</v>
      </c>
      <c r="G400" s="25" t="s">
        <v>73</v>
      </c>
      <c r="H400" s="25" t="s">
        <v>2239</v>
      </c>
      <c r="I400" s="25">
        <v>7.0000000000000004E-11</v>
      </c>
      <c r="J400" s="25"/>
      <c r="K400" s="25">
        <v>1.06</v>
      </c>
      <c r="L400" s="25" t="s">
        <v>2265</v>
      </c>
      <c r="M400" s="25" t="s">
        <v>2266</v>
      </c>
    </row>
    <row r="401" spans="1:13" x14ac:dyDescent="0.25">
      <c r="A401" s="25" t="s">
        <v>74</v>
      </c>
      <c r="B401" s="25">
        <v>133257521</v>
      </c>
      <c r="C401" s="25">
        <v>133273813</v>
      </c>
      <c r="D401" s="25">
        <v>0.87918399999999997</v>
      </c>
      <c r="E401" s="25">
        <v>30297969</v>
      </c>
      <c r="F401" s="25" t="s">
        <v>1974</v>
      </c>
      <c r="G401" s="25" t="s">
        <v>73</v>
      </c>
      <c r="H401" s="25" t="s">
        <v>2239</v>
      </c>
      <c r="I401" s="25">
        <v>3.9999999999999999E-12</v>
      </c>
      <c r="J401" s="25"/>
      <c r="K401" s="25">
        <v>1.05</v>
      </c>
      <c r="L401" s="25" t="s">
        <v>1181</v>
      </c>
      <c r="M401" s="25" t="s">
        <v>1802</v>
      </c>
    </row>
    <row r="402" spans="1:13" x14ac:dyDescent="0.25">
      <c r="A402" s="25" t="s">
        <v>74</v>
      </c>
      <c r="B402" s="25">
        <v>133257521</v>
      </c>
      <c r="C402" s="25">
        <v>133273813</v>
      </c>
      <c r="D402" s="25">
        <v>0.87918399999999997</v>
      </c>
      <c r="E402" s="25">
        <v>32888494</v>
      </c>
      <c r="F402" s="25" t="s">
        <v>2267</v>
      </c>
      <c r="G402" s="25" t="s">
        <v>73</v>
      </c>
      <c r="H402" s="25" t="s">
        <v>2239</v>
      </c>
      <c r="I402" s="25">
        <v>3E-10</v>
      </c>
      <c r="J402" s="25"/>
      <c r="K402" s="25">
        <v>2.9051642999999999E-2</v>
      </c>
      <c r="L402" s="25" t="s">
        <v>2268</v>
      </c>
      <c r="M402" s="25" t="s">
        <v>1779</v>
      </c>
    </row>
    <row r="403" spans="1:13" x14ac:dyDescent="0.25">
      <c r="A403" s="25" t="s">
        <v>74</v>
      </c>
      <c r="B403" s="25">
        <v>133257521</v>
      </c>
      <c r="C403" s="25">
        <v>133273813</v>
      </c>
      <c r="D403" s="25">
        <v>0.87918399999999997</v>
      </c>
      <c r="E403" s="25">
        <v>32888494</v>
      </c>
      <c r="F403" s="25" t="s">
        <v>1767</v>
      </c>
      <c r="G403" s="25" t="s">
        <v>73</v>
      </c>
      <c r="H403" s="25" t="s">
        <v>2239</v>
      </c>
      <c r="I403" s="25">
        <v>6.0000000000000003E-12</v>
      </c>
      <c r="J403" s="25"/>
      <c r="K403" s="25">
        <v>3.1775612000000002E-2</v>
      </c>
      <c r="L403" s="25" t="s">
        <v>2269</v>
      </c>
      <c r="M403" s="25" t="s">
        <v>1768</v>
      </c>
    </row>
    <row r="404" spans="1:13" x14ac:dyDescent="0.25">
      <c r="A404" s="25" t="s">
        <v>74</v>
      </c>
      <c r="B404" s="25">
        <v>133257521</v>
      </c>
      <c r="C404" s="25">
        <v>133273813</v>
      </c>
      <c r="D404" s="25">
        <v>0.87918399999999997</v>
      </c>
      <c r="E404" s="25">
        <v>32888493</v>
      </c>
      <c r="F404" s="25" t="s">
        <v>1378</v>
      </c>
      <c r="G404" s="25" t="s">
        <v>1183</v>
      </c>
      <c r="H404" s="25" t="s">
        <v>2239</v>
      </c>
      <c r="I404" s="25">
        <v>4.0000000000000002E-110</v>
      </c>
      <c r="J404" s="25"/>
      <c r="K404" s="25"/>
      <c r="L404" s="25"/>
      <c r="M404" s="25" t="s">
        <v>1379</v>
      </c>
    </row>
    <row r="405" spans="1:13" x14ac:dyDescent="0.25">
      <c r="A405" s="25" t="s">
        <v>74</v>
      </c>
      <c r="B405" s="25">
        <v>133257521</v>
      </c>
      <c r="C405" s="25">
        <v>133273813</v>
      </c>
      <c r="D405" s="25">
        <v>0.87918399999999997</v>
      </c>
      <c r="E405" s="25">
        <v>32492067</v>
      </c>
      <c r="F405" s="25" t="s">
        <v>2238</v>
      </c>
      <c r="G405" s="25" t="s">
        <v>1183</v>
      </c>
      <c r="H405" s="25" t="s">
        <v>2239</v>
      </c>
      <c r="I405" s="25">
        <v>1.9999999999999999E-40</v>
      </c>
      <c r="J405" s="25" t="s">
        <v>2270</v>
      </c>
      <c r="K405" s="25"/>
      <c r="L405" s="25"/>
      <c r="M405" s="25" t="s">
        <v>2080</v>
      </c>
    </row>
    <row r="406" spans="1:13" x14ac:dyDescent="0.25">
      <c r="A406" s="25" t="s">
        <v>74</v>
      </c>
      <c r="B406" s="25">
        <v>133257521</v>
      </c>
      <c r="C406" s="25">
        <v>133273813</v>
      </c>
      <c r="D406" s="25">
        <v>0.87918399999999997</v>
      </c>
      <c r="E406" s="25">
        <v>33980691</v>
      </c>
      <c r="F406" s="25" t="s">
        <v>1205</v>
      </c>
      <c r="G406" s="25"/>
      <c r="H406" s="25" t="s">
        <v>2239</v>
      </c>
      <c r="I406" s="25">
        <v>1.9999999999999999E-34</v>
      </c>
      <c r="J406" s="25"/>
      <c r="K406" s="25">
        <v>2.5999999999999999E-2</v>
      </c>
      <c r="L406" s="25" t="s">
        <v>1385</v>
      </c>
      <c r="M406" s="25" t="s">
        <v>1207</v>
      </c>
    </row>
    <row r="407" spans="1:13" x14ac:dyDescent="0.25">
      <c r="A407" s="25" t="s">
        <v>74</v>
      </c>
      <c r="B407" s="25">
        <v>133257521</v>
      </c>
      <c r="C407" s="25">
        <v>133273813</v>
      </c>
      <c r="D407" s="25">
        <v>0.87918399999999997</v>
      </c>
      <c r="E407" s="25">
        <v>33980691</v>
      </c>
      <c r="F407" s="25" t="s">
        <v>1289</v>
      </c>
      <c r="G407" s="25"/>
      <c r="H407" s="25" t="s">
        <v>2239</v>
      </c>
      <c r="I407" s="25">
        <v>3E-43</v>
      </c>
      <c r="J407" s="25"/>
      <c r="K407" s="25">
        <v>0.03</v>
      </c>
      <c r="L407" s="25" t="s">
        <v>2271</v>
      </c>
      <c r="M407" s="25" t="s">
        <v>1291</v>
      </c>
    </row>
    <row r="408" spans="1:13" x14ac:dyDescent="0.25">
      <c r="A408" s="25" t="s">
        <v>74</v>
      </c>
      <c r="B408" s="25">
        <v>133257521</v>
      </c>
      <c r="C408" s="25">
        <v>133273813</v>
      </c>
      <c r="D408" s="25">
        <v>0.87918399999999997</v>
      </c>
      <c r="E408" s="25">
        <v>33980691</v>
      </c>
      <c r="F408" s="25" t="s">
        <v>1359</v>
      </c>
      <c r="G408" s="25"/>
      <c r="H408" s="25" t="s">
        <v>2239</v>
      </c>
      <c r="I408" s="25">
        <v>2E-8</v>
      </c>
      <c r="J408" s="25"/>
      <c r="K408" s="25">
        <v>8.9999999999999993E-3</v>
      </c>
      <c r="L408" s="25" t="s">
        <v>1386</v>
      </c>
      <c r="M408" s="25" t="s">
        <v>1362</v>
      </c>
    </row>
    <row r="409" spans="1:13" x14ac:dyDescent="0.25">
      <c r="A409" s="25" t="s">
        <v>74</v>
      </c>
      <c r="B409" s="25">
        <v>133257521</v>
      </c>
      <c r="C409" s="25">
        <v>133273813</v>
      </c>
      <c r="D409" s="25">
        <v>0.87918399999999997</v>
      </c>
      <c r="E409" s="25">
        <v>33980691</v>
      </c>
      <c r="F409" s="25" t="s">
        <v>2272</v>
      </c>
      <c r="G409" s="25"/>
      <c r="H409" s="25" t="s">
        <v>2239</v>
      </c>
      <c r="I409" s="25">
        <v>7.0000000000000004E-11</v>
      </c>
      <c r="J409" s="25"/>
      <c r="K409" s="25">
        <v>1.2999999999999999E-2</v>
      </c>
      <c r="L409" s="25" t="s">
        <v>2273</v>
      </c>
      <c r="M409" s="25" t="s">
        <v>2274</v>
      </c>
    </row>
    <row r="410" spans="1:13" x14ac:dyDescent="0.25">
      <c r="A410" s="25" t="s">
        <v>74</v>
      </c>
      <c r="B410" s="25">
        <v>133257521</v>
      </c>
      <c r="C410" s="25">
        <v>133273813</v>
      </c>
      <c r="D410" s="25">
        <v>0.87918399999999997</v>
      </c>
      <c r="E410" s="25">
        <v>33980691</v>
      </c>
      <c r="F410" s="25" t="s">
        <v>1387</v>
      </c>
      <c r="G410" s="25"/>
      <c r="H410" s="25" t="s">
        <v>2239</v>
      </c>
      <c r="I410" s="25">
        <v>6.9999999999999997E-120</v>
      </c>
      <c r="J410" s="25"/>
      <c r="K410" s="25"/>
      <c r="L410" s="25"/>
      <c r="M410" s="25" t="s">
        <v>1388</v>
      </c>
    </row>
    <row r="411" spans="1:13" x14ac:dyDescent="0.25">
      <c r="A411" s="25" t="s">
        <v>74</v>
      </c>
      <c r="B411" s="25">
        <v>133257521</v>
      </c>
      <c r="C411" s="25">
        <v>133273813</v>
      </c>
      <c r="D411" s="25">
        <v>0.87918399999999997</v>
      </c>
      <c r="E411" s="25">
        <v>33980691</v>
      </c>
      <c r="F411" s="25" t="s">
        <v>2275</v>
      </c>
      <c r="G411" s="25"/>
      <c r="H411" s="25" t="s">
        <v>2239</v>
      </c>
      <c r="I411" s="25">
        <v>8.0000000000000003E-10</v>
      </c>
      <c r="J411" s="25"/>
      <c r="K411" s="25">
        <v>1.2999999999999999E-2</v>
      </c>
      <c r="L411" s="25" t="s">
        <v>2276</v>
      </c>
      <c r="M411" s="25" t="s">
        <v>1412</v>
      </c>
    </row>
    <row r="412" spans="1:13" x14ac:dyDescent="0.25">
      <c r="A412" s="25" t="s">
        <v>74</v>
      </c>
      <c r="B412" s="25">
        <v>133257521</v>
      </c>
      <c r="C412" s="25">
        <v>133273813</v>
      </c>
      <c r="D412" s="25">
        <v>0.87918399999999997</v>
      </c>
      <c r="E412" s="25">
        <v>34601942</v>
      </c>
      <c r="F412" s="25" t="s">
        <v>2264</v>
      </c>
      <c r="G412" s="25"/>
      <c r="H412" s="25" t="s">
        <v>2239</v>
      </c>
      <c r="I412" s="25">
        <v>1E-10</v>
      </c>
      <c r="J412" s="25"/>
      <c r="K412" s="25">
        <v>1.06</v>
      </c>
      <c r="L412" s="25" t="s">
        <v>1437</v>
      </c>
      <c r="M412" s="25" t="s">
        <v>2266</v>
      </c>
    </row>
    <row r="413" spans="1:13" x14ac:dyDescent="0.25">
      <c r="A413" s="25" t="s">
        <v>74</v>
      </c>
      <c r="B413" s="25">
        <v>133257521</v>
      </c>
      <c r="C413" s="25">
        <v>133273813</v>
      </c>
      <c r="D413" s="25">
        <v>0.87918399999999997</v>
      </c>
      <c r="E413" s="25">
        <v>34777790</v>
      </c>
      <c r="F413" s="25" t="s">
        <v>1964</v>
      </c>
      <c r="G413" s="25"/>
      <c r="H413" s="25" t="s">
        <v>2239</v>
      </c>
      <c r="I413" s="25">
        <v>6.0000000000000002E-59</v>
      </c>
      <c r="J413" s="25"/>
      <c r="K413" s="25"/>
      <c r="L413" s="25"/>
      <c r="M413" s="25" t="s">
        <v>1966</v>
      </c>
    </row>
    <row r="414" spans="1:13" x14ac:dyDescent="0.25">
      <c r="A414" s="25" t="s">
        <v>74</v>
      </c>
      <c r="B414" s="25">
        <v>133257521</v>
      </c>
      <c r="C414" s="25">
        <v>133273813</v>
      </c>
      <c r="D414" s="25">
        <v>0.87918399999999997</v>
      </c>
      <c r="E414" s="25">
        <v>35078996</v>
      </c>
      <c r="F414" s="25" t="s">
        <v>2277</v>
      </c>
      <c r="G414" s="25"/>
      <c r="H414" s="25" t="s">
        <v>2239</v>
      </c>
      <c r="I414" s="25">
        <v>6.9999999999999999E-28</v>
      </c>
      <c r="J414" s="25"/>
      <c r="K414" s="25">
        <v>0.234791</v>
      </c>
      <c r="L414" s="25" t="s">
        <v>2278</v>
      </c>
      <c r="M414" s="25" t="s">
        <v>1210</v>
      </c>
    </row>
    <row r="415" spans="1:13" x14ac:dyDescent="0.25">
      <c r="A415" s="25" t="s">
        <v>74</v>
      </c>
      <c r="B415" s="25">
        <v>133257521</v>
      </c>
      <c r="C415" s="25">
        <v>133273813</v>
      </c>
      <c r="D415" s="25">
        <v>0.87918399999999997</v>
      </c>
      <c r="E415" s="25">
        <v>35078996</v>
      </c>
      <c r="F415" s="25" t="s">
        <v>2279</v>
      </c>
      <c r="G415" s="25"/>
      <c r="H415" s="25" t="s">
        <v>2239</v>
      </c>
      <c r="I415" s="25">
        <v>2.9999999999999998E-18</v>
      </c>
      <c r="J415" s="25"/>
      <c r="K415" s="25">
        <v>0.18570900000000001</v>
      </c>
      <c r="L415" s="25" t="s">
        <v>2280</v>
      </c>
      <c r="M415" s="25" t="s">
        <v>1210</v>
      </c>
    </row>
    <row r="416" spans="1:13" x14ac:dyDescent="0.25">
      <c r="A416" s="25" t="s">
        <v>74</v>
      </c>
      <c r="B416" s="25">
        <v>133257521</v>
      </c>
      <c r="C416" s="25">
        <v>133273813</v>
      </c>
      <c r="D416" s="25">
        <v>0.87918399999999997</v>
      </c>
      <c r="E416" s="25">
        <v>28240269</v>
      </c>
      <c r="F416" s="25" t="s">
        <v>2281</v>
      </c>
      <c r="G416" s="25"/>
      <c r="H416" s="25" t="s">
        <v>2239</v>
      </c>
      <c r="I416" s="25">
        <v>8.0000000000000007E-86</v>
      </c>
      <c r="J416" s="25"/>
      <c r="K416" s="25">
        <v>0.81769999999999998</v>
      </c>
      <c r="L416" s="25" t="s">
        <v>2282</v>
      </c>
      <c r="M416" s="25" t="s">
        <v>2283</v>
      </c>
    </row>
    <row r="417" spans="1:13" x14ac:dyDescent="0.25">
      <c r="A417" s="25" t="s">
        <v>74</v>
      </c>
      <c r="B417" s="25">
        <v>133257521</v>
      </c>
      <c r="C417" s="25">
        <v>133273813</v>
      </c>
      <c r="D417" s="25">
        <v>0.87918399999999997</v>
      </c>
      <c r="E417" s="25">
        <v>35459240</v>
      </c>
      <c r="F417" s="25" t="s">
        <v>1896</v>
      </c>
      <c r="G417" s="25"/>
      <c r="H417" s="25" t="s">
        <v>2239</v>
      </c>
      <c r="I417" s="25">
        <v>4.9999999999999999E-29</v>
      </c>
      <c r="J417" s="25"/>
      <c r="K417" s="25">
        <v>2.4E-2</v>
      </c>
      <c r="L417" s="25" t="s">
        <v>2284</v>
      </c>
      <c r="M417" s="25" t="s">
        <v>1898</v>
      </c>
    </row>
    <row r="418" spans="1:13" x14ac:dyDescent="0.25">
      <c r="A418" s="25" t="s">
        <v>74</v>
      </c>
      <c r="B418" s="25">
        <v>133257521</v>
      </c>
      <c r="C418" s="25">
        <v>133274084</v>
      </c>
      <c r="D418" s="25">
        <v>0.87922</v>
      </c>
      <c r="E418" s="25">
        <v>25772935</v>
      </c>
      <c r="F418" s="25" t="s">
        <v>1964</v>
      </c>
      <c r="G418" s="25" t="s">
        <v>73</v>
      </c>
      <c r="H418" s="25" t="s">
        <v>2285</v>
      </c>
      <c r="I418" s="25">
        <v>3.9999999999999998E-75</v>
      </c>
      <c r="J418" s="25"/>
      <c r="K418" s="25">
        <v>1.55</v>
      </c>
      <c r="L418" s="25" t="s">
        <v>2286</v>
      </c>
      <c r="M418" s="25" t="s">
        <v>1966</v>
      </c>
    </row>
    <row r="419" spans="1:13" x14ac:dyDescent="0.25">
      <c r="A419" s="25" t="s">
        <v>74</v>
      </c>
      <c r="B419" s="25">
        <v>133257521</v>
      </c>
      <c r="C419" s="25">
        <v>133274084</v>
      </c>
      <c r="D419" s="25">
        <v>0.87922</v>
      </c>
      <c r="E419" s="25">
        <v>26908601</v>
      </c>
      <c r="F419" s="25" t="s">
        <v>2287</v>
      </c>
      <c r="G419" s="25" t="s">
        <v>73</v>
      </c>
      <c r="H419" s="25" t="s">
        <v>2285</v>
      </c>
      <c r="I419" s="25">
        <v>7.0000000000000001E-63</v>
      </c>
      <c r="J419" s="25"/>
      <c r="K419" s="25">
        <v>1.3831259</v>
      </c>
      <c r="L419" s="25" t="s">
        <v>2288</v>
      </c>
      <c r="M419" s="25" t="s">
        <v>2289</v>
      </c>
    </row>
    <row r="420" spans="1:13" x14ac:dyDescent="0.25">
      <c r="A420" s="25" t="s">
        <v>74</v>
      </c>
      <c r="B420" s="25">
        <v>133257521</v>
      </c>
      <c r="C420" s="25">
        <v>133274084</v>
      </c>
      <c r="D420" s="25">
        <v>0.87922</v>
      </c>
      <c r="E420" s="25">
        <v>32499647</v>
      </c>
      <c r="F420" s="25" t="s">
        <v>1974</v>
      </c>
      <c r="G420" s="25" t="s">
        <v>73</v>
      </c>
      <c r="H420" s="25" t="s">
        <v>2285</v>
      </c>
      <c r="I420" s="25">
        <v>2.0000000000000001E-10</v>
      </c>
      <c r="J420" s="25"/>
      <c r="K420" s="25">
        <v>1.04</v>
      </c>
      <c r="L420" s="25" t="s">
        <v>1181</v>
      </c>
      <c r="M420" s="25" t="s">
        <v>1802</v>
      </c>
    </row>
    <row r="421" spans="1:13" x14ac:dyDescent="0.25">
      <c r="A421" s="25" t="s">
        <v>74</v>
      </c>
      <c r="B421" s="25">
        <v>133257521</v>
      </c>
      <c r="C421" s="25">
        <v>133274084</v>
      </c>
      <c r="D421" s="25">
        <v>0.87922</v>
      </c>
      <c r="E421" s="25">
        <v>32541925</v>
      </c>
      <c r="F421" s="25" t="s">
        <v>1974</v>
      </c>
      <c r="G421" s="25" t="s">
        <v>1183</v>
      </c>
      <c r="H421" s="25" t="s">
        <v>2285</v>
      </c>
      <c r="I421" s="25">
        <v>8.0000000000000003E-27</v>
      </c>
      <c r="J421" s="25"/>
      <c r="K421" s="25">
        <v>4.1500000000000002E-2</v>
      </c>
      <c r="L421" s="25" t="s">
        <v>2290</v>
      </c>
      <c r="M421" s="25" t="s">
        <v>1802</v>
      </c>
    </row>
    <row r="422" spans="1:13" x14ac:dyDescent="0.25">
      <c r="A422" s="25" t="s">
        <v>74</v>
      </c>
      <c r="B422" s="25">
        <v>133257521</v>
      </c>
      <c r="C422" s="25">
        <v>133274084</v>
      </c>
      <c r="D422" s="25">
        <v>0.87922</v>
      </c>
      <c r="E422" s="25">
        <v>32888494</v>
      </c>
      <c r="F422" s="25" t="s">
        <v>2291</v>
      </c>
      <c r="G422" s="25" t="s">
        <v>73</v>
      </c>
      <c r="H422" s="25" t="s">
        <v>2285</v>
      </c>
      <c r="I422" s="25">
        <v>1.9999999999999999E-29</v>
      </c>
      <c r="J422" s="25"/>
      <c r="K422" s="25">
        <v>2.6750586999999999E-2</v>
      </c>
      <c r="L422" s="25" t="s">
        <v>2292</v>
      </c>
      <c r="M422" s="25" t="s">
        <v>2293</v>
      </c>
    </row>
    <row r="423" spans="1:13" x14ac:dyDescent="0.25">
      <c r="A423" s="25" t="s">
        <v>74</v>
      </c>
      <c r="B423" s="25">
        <v>133257521</v>
      </c>
      <c r="C423" s="25">
        <v>133274084</v>
      </c>
      <c r="D423" s="25">
        <v>0.87922</v>
      </c>
      <c r="E423" s="25">
        <v>34202464</v>
      </c>
      <c r="F423" s="25" t="s">
        <v>2294</v>
      </c>
      <c r="G423" s="25" t="s">
        <v>73</v>
      </c>
      <c r="H423" s="25" t="s">
        <v>2285</v>
      </c>
      <c r="I423" s="25">
        <v>2E-46</v>
      </c>
      <c r="J423" s="25"/>
      <c r="K423" s="25">
        <v>1800</v>
      </c>
      <c r="L423" s="25" t="s">
        <v>1567</v>
      </c>
      <c r="M423" s="25" t="s">
        <v>2295</v>
      </c>
    </row>
    <row r="424" spans="1:13" x14ac:dyDescent="0.25">
      <c r="A424" s="25" t="s">
        <v>74</v>
      </c>
      <c r="B424" s="25">
        <v>133257521</v>
      </c>
      <c r="C424" s="25">
        <v>133274084</v>
      </c>
      <c r="D424" s="25">
        <v>0.87922</v>
      </c>
      <c r="E424" s="25">
        <v>34202464</v>
      </c>
      <c r="F424" s="25" t="s">
        <v>2296</v>
      </c>
      <c r="G424" s="25" t="s">
        <v>73</v>
      </c>
      <c r="H424" s="25" t="s">
        <v>2285</v>
      </c>
      <c r="I424" s="25">
        <v>2.9999999999999999E-48</v>
      </c>
      <c r="J424" s="25"/>
      <c r="K424" s="25">
        <v>4.0000000000000002E-4</v>
      </c>
      <c r="L424" s="25" t="s">
        <v>1567</v>
      </c>
      <c r="M424" s="25" t="s">
        <v>2297</v>
      </c>
    </row>
    <row r="425" spans="1:13" x14ac:dyDescent="0.25">
      <c r="A425" s="25" t="s">
        <v>74</v>
      </c>
      <c r="B425" s="25">
        <v>133257521</v>
      </c>
      <c r="C425" s="25">
        <v>133274084</v>
      </c>
      <c r="D425" s="25">
        <v>0.87922</v>
      </c>
      <c r="E425" s="25">
        <v>34469753</v>
      </c>
      <c r="F425" s="25" t="s">
        <v>2298</v>
      </c>
      <c r="G425" s="25"/>
      <c r="H425" s="25" t="s">
        <v>2285</v>
      </c>
      <c r="I425" s="25">
        <v>1.0000000000000001E-18</v>
      </c>
      <c r="J425" s="25"/>
      <c r="K425" s="25"/>
      <c r="L425" s="25"/>
      <c r="M425" s="25" t="s">
        <v>2299</v>
      </c>
    </row>
    <row r="426" spans="1:13" x14ac:dyDescent="0.25">
      <c r="A426" s="25" t="s">
        <v>74</v>
      </c>
      <c r="B426" s="25">
        <v>133257521</v>
      </c>
      <c r="C426" s="25">
        <v>133274084</v>
      </c>
      <c r="D426" s="25">
        <v>0.87922</v>
      </c>
      <c r="E426" s="25">
        <v>34237774</v>
      </c>
      <c r="F426" s="25" t="s">
        <v>2300</v>
      </c>
      <c r="G426" s="25"/>
      <c r="H426" s="25" t="s">
        <v>284</v>
      </c>
      <c r="I426" s="25">
        <v>5.0000000000000003E-10</v>
      </c>
      <c r="J426" s="25"/>
      <c r="K426" s="25">
        <v>0.90225327</v>
      </c>
      <c r="L426" s="25" t="s">
        <v>2301</v>
      </c>
      <c r="M426" s="25" t="s">
        <v>2057</v>
      </c>
    </row>
    <row r="427" spans="1:13" x14ac:dyDescent="0.25">
      <c r="A427" s="25" t="s">
        <v>74</v>
      </c>
      <c r="B427" s="25">
        <v>133257521</v>
      </c>
      <c r="C427" s="25">
        <v>133274084</v>
      </c>
      <c r="D427" s="25">
        <v>0.87922</v>
      </c>
      <c r="E427" s="25">
        <v>34237774</v>
      </c>
      <c r="F427" s="25" t="s">
        <v>2302</v>
      </c>
      <c r="G427" s="25"/>
      <c r="H427" s="25" t="s">
        <v>284</v>
      </c>
      <c r="I427" s="25">
        <v>9.9999999999999993E-40</v>
      </c>
      <c r="J427" s="25"/>
      <c r="K427" s="25">
        <v>0.90480125</v>
      </c>
      <c r="L427" s="25" t="s">
        <v>2303</v>
      </c>
      <c r="M427" s="25" t="s">
        <v>2057</v>
      </c>
    </row>
    <row r="428" spans="1:13" x14ac:dyDescent="0.25">
      <c r="A428" s="25" t="s">
        <v>74</v>
      </c>
      <c r="B428" s="25">
        <v>133257521</v>
      </c>
      <c r="C428" s="25">
        <v>133274084</v>
      </c>
      <c r="D428" s="25">
        <v>0.87922</v>
      </c>
      <c r="E428" s="25">
        <v>35213538</v>
      </c>
      <c r="F428" s="25" t="s">
        <v>2304</v>
      </c>
      <c r="G428" s="25"/>
      <c r="H428" s="25" t="s">
        <v>2285</v>
      </c>
      <c r="I428" s="25">
        <v>3.9999999999999998E-11</v>
      </c>
      <c r="J428" s="25"/>
      <c r="K428" s="25">
        <v>2.8614799999999999E-2</v>
      </c>
      <c r="L428" s="25" t="s">
        <v>2305</v>
      </c>
      <c r="M428" s="25" t="s">
        <v>2306</v>
      </c>
    </row>
    <row r="429" spans="1:13" x14ac:dyDescent="0.25">
      <c r="A429" s="25" t="s">
        <v>267</v>
      </c>
      <c r="B429" s="25">
        <v>94279840</v>
      </c>
      <c r="C429" s="25">
        <v>94253193</v>
      </c>
      <c r="D429" s="25">
        <v>0.96569899999999997</v>
      </c>
      <c r="E429" s="25">
        <v>30487518</v>
      </c>
      <c r="F429" s="25" t="s">
        <v>1271</v>
      </c>
      <c r="G429" s="25" t="s">
        <v>1183</v>
      </c>
      <c r="H429" s="25" t="s">
        <v>1272</v>
      </c>
      <c r="I429" s="25">
        <v>4.0000000000000001E-8</v>
      </c>
      <c r="J429" s="25" t="s">
        <v>1273</v>
      </c>
      <c r="K429" s="25">
        <v>0.35089999999999999</v>
      </c>
      <c r="L429" s="25" t="s">
        <v>1274</v>
      </c>
      <c r="M429" s="25" t="s">
        <v>1275</v>
      </c>
    </row>
    <row r="430" spans="1:13" x14ac:dyDescent="0.25">
      <c r="A430" s="25" t="s">
        <v>267</v>
      </c>
      <c r="B430" s="25">
        <v>94279840</v>
      </c>
      <c r="C430" s="25">
        <v>94253193</v>
      </c>
      <c r="D430" s="25">
        <v>0.96569899999999997</v>
      </c>
      <c r="E430" s="25">
        <v>32888494</v>
      </c>
      <c r="F430" s="25" t="s">
        <v>1276</v>
      </c>
      <c r="G430" s="25" t="s">
        <v>331</v>
      </c>
      <c r="H430" s="25" t="s">
        <v>1272</v>
      </c>
      <c r="I430" s="25">
        <v>1E-10</v>
      </c>
      <c r="J430" s="25"/>
      <c r="K430" s="25">
        <v>1.496276E-2</v>
      </c>
      <c r="L430" s="25" t="s">
        <v>1277</v>
      </c>
      <c r="M430" s="25" t="s">
        <v>1278</v>
      </c>
    </row>
    <row r="431" spans="1:13" x14ac:dyDescent="0.25">
      <c r="A431" s="25" t="s">
        <v>267</v>
      </c>
      <c r="B431" s="25">
        <v>94279840</v>
      </c>
      <c r="C431" s="25">
        <v>94253193</v>
      </c>
      <c r="D431" s="25">
        <v>0.96569899999999997</v>
      </c>
      <c r="E431" s="25">
        <v>32888493</v>
      </c>
      <c r="F431" s="25" t="s">
        <v>1279</v>
      </c>
      <c r="G431" s="25" t="s">
        <v>1183</v>
      </c>
      <c r="H431" s="25" t="s">
        <v>1272</v>
      </c>
      <c r="I431" s="25">
        <v>4.0000000000000003E-15</v>
      </c>
      <c r="J431" s="25"/>
      <c r="K431" s="25"/>
      <c r="L431" s="25"/>
      <c r="M431" s="25" t="s">
        <v>1280</v>
      </c>
    </row>
    <row r="432" spans="1:13" x14ac:dyDescent="0.25">
      <c r="A432" s="25" t="s">
        <v>267</v>
      </c>
      <c r="B432" s="25">
        <v>94279840</v>
      </c>
      <c r="C432" s="25">
        <v>94253193</v>
      </c>
      <c r="D432" s="25">
        <v>0.96569899999999997</v>
      </c>
      <c r="E432" s="25">
        <v>32888493</v>
      </c>
      <c r="F432" s="25" t="s">
        <v>1191</v>
      </c>
      <c r="G432" s="25" t="s">
        <v>1183</v>
      </c>
      <c r="H432" s="25" t="s">
        <v>1272</v>
      </c>
      <c r="I432" s="25">
        <v>2.9999999999999998E-14</v>
      </c>
      <c r="J432" s="25"/>
      <c r="K432" s="25">
        <v>1.4079E-2</v>
      </c>
      <c r="L432" s="25" t="s">
        <v>1281</v>
      </c>
      <c r="M432" s="25" t="s">
        <v>1193</v>
      </c>
    </row>
    <row r="433" spans="1:13" x14ac:dyDescent="0.25">
      <c r="A433" s="25" t="s">
        <v>267</v>
      </c>
      <c r="B433" s="25">
        <v>94279840</v>
      </c>
      <c r="C433" s="25">
        <v>94253193</v>
      </c>
      <c r="D433" s="25">
        <v>0.96569899999999997</v>
      </c>
      <c r="E433" s="25">
        <v>32042192</v>
      </c>
      <c r="F433" s="25" t="s">
        <v>1282</v>
      </c>
      <c r="G433" s="25" t="s">
        <v>1183</v>
      </c>
      <c r="H433" s="25" t="s">
        <v>1272</v>
      </c>
      <c r="I433" s="25">
        <v>1E-8</v>
      </c>
      <c r="J433" s="25"/>
      <c r="K433" s="25">
        <v>4.5209200000000003E-3</v>
      </c>
      <c r="L433" s="25" t="s">
        <v>1283</v>
      </c>
      <c r="M433" s="25" t="s">
        <v>1284</v>
      </c>
    </row>
    <row r="434" spans="1:13" x14ac:dyDescent="0.25">
      <c r="A434" s="25" t="s">
        <v>267</v>
      </c>
      <c r="B434" s="25">
        <v>94279840</v>
      </c>
      <c r="C434" s="25">
        <v>94253193</v>
      </c>
      <c r="D434" s="25">
        <v>0.96569899999999997</v>
      </c>
      <c r="E434" s="25">
        <v>30487518</v>
      </c>
      <c r="F434" s="25" t="s">
        <v>1271</v>
      </c>
      <c r="G434" s="25" t="s">
        <v>1183</v>
      </c>
      <c r="H434" s="25" t="s">
        <v>1272</v>
      </c>
      <c r="I434" s="25">
        <v>4.0000000000000001E-8</v>
      </c>
      <c r="J434" s="25" t="s">
        <v>1273</v>
      </c>
      <c r="K434" s="25">
        <v>0.35089999999999999</v>
      </c>
      <c r="L434" s="25" t="s">
        <v>1274</v>
      </c>
      <c r="M434" s="25" t="s">
        <v>1275</v>
      </c>
    </row>
    <row r="435" spans="1:13" x14ac:dyDescent="0.25">
      <c r="A435" s="25" t="s">
        <v>267</v>
      </c>
      <c r="B435" s="25">
        <v>94279840</v>
      </c>
      <c r="C435" s="25">
        <v>94253193</v>
      </c>
      <c r="D435" s="25">
        <v>0.96569899999999997</v>
      </c>
      <c r="E435" s="25">
        <v>32888494</v>
      </c>
      <c r="F435" s="25" t="s">
        <v>1276</v>
      </c>
      <c r="G435" s="25" t="s">
        <v>331</v>
      </c>
      <c r="H435" s="25" t="s">
        <v>1272</v>
      </c>
      <c r="I435" s="25">
        <v>1E-10</v>
      </c>
      <c r="J435" s="25"/>
      <c r="K435" s="25">
        <v>1.496276E-2</v>
      </c>
      <c r="L435" s="25" t="s">
        <v>1277</v>
      </c>
      <c r="M435" s="25" t="s">
        <v>1278</v>
      </c>
    </row>
    <row r="436" spans="1:13" x14ac:dyDescent="0.25">
      <c r="A436" s="25" t="s">
        <v>267</v>
      </c>
      <c r="B436" s="25">
        <v>94279840</v>
      </c>
      <c r="C436" s="25">
        <v>94253193</v>
      </c>
      <c r="D436" s="25">
        <v>0.96569899999999997</v>
      </c>
      <c r="E436" s="25">
        <v>32888493</v>
      </c>
      <c r="F436" s="25" t="s">
        <v>1279</v>
      </c>
      <c r="G436" s="25" t="s">
        <v>1183</v>
      </c>
      <c r="H436" s="25" t="s">
        <v>1272</v>
      </c>
      <c r="I436" s="25">
        <v>4.0000000000000003E-15</v>
      </c>
      <c r="J436" s="25"/>
      <c r="K436" s="25"/>
      <c r="L436" s="25"/>
      <c r="M436" s="25" t="s">
        <v>1280</v>
      </c>
    </row>
    <row r="437" spans="1:13" x14ac:dyDescent="0.25">
      <c r="A437" s="25" t="s">
        <v>267</v>
      </c>
      <c r="B437" s="25">
        <v>94279840</v>
      </c>
      <c r="C437" s="25">
        <v>94253193</v>
      </c>
      <c r="D437" s="25">
        <v>0.96569899999999997</v>
      </c>
      <c r="E437" s="25">
        <v>32888493</v>
      </c>
      <c r="F437" s="25" t="s">
        <v>1191</v>
      </c>
      <c r="G437" s="25" t="s">
        <v>1183</v>
      </c>
      <c r="H437" s="25" t="s">
        <v>1272</v>
      </c>
      <c r="I437" s="25">
        <v>2.9999999999999998E-14</v>
      </c>
      <c r="J437" s="25"/>
      <c r="K437" s="25">
        <v>1.4079E-2</v>
      </c>
      <c r="L437" s="25" t="s">
        <v>1281</v>
      </c>
      <c r="M437" s="25" t="s">
        <v>1193</v>
      </c>
    </row>
    <row r="438" spans="1:13" x14ac:dyDescent="0.25">
      <c r="A438" s="25" t="s">
        <v>267</v>
      </c>
      <c r="B438" s="25">
        <v>94279840</v>
      </c>
      <c r="C438" s="25">
        <v>94253193</v>
      </c>
      <c r="D438" s="25">
        <v>0.96569899999999997</v>
      </c>
      <c r="E438" s="25">
        <v>32042192</v>
      </c>
      <c r="F438" s="25" t="s">
        <v>1282</v>
      </c>
      <c r="G438" s="25" t="s">
        <v>1183</v>
      </c>
      <c r="H438" s="25" t="s">
        <v>1272</v>
      </c>
      <c r="I438" s="25">
        <v>1E-8</v>
      </c>
      <c r="J438" s="25"/>
      <c r="K438" s="25">
        <v>4.5209200000000003E-3</v>
      </c>
      <c r="L438" s="25" t="s">
        <v>1283</v>
      </c>
      <c r="M438" s="25" t="s">
        <v>1284</v>
      </c>
    </row>
    <row r="439" spans="1:13" x14ac:dyDescent="0.25">
      <c r="A439" s="25" t="s">
        <v>267</v>
      </c>
      <c r="B439" s="25">
        <v>94279840</v>
      </c>
      <c r="C439" s="25">
        <v>94254865</v>
      </c>
      <c r="D439" s="25">
        <v>0.99843499999999996</v>
      </c>
      <c r="E439" s="25">
        <v>27322543</v>
      </c>
      <c r="F439" s="25" t="s">
        <v>287</v>
      </c>
      <c r="G439" s="25" t="s">
        <v>331</v>
      </c>
      <c r="H439" s="25" t="s">
        <v>1285</v>
      </c>
      <c r="I439" s="25">
        <v>2E-14</v>
      </c>
      <c r="J439" s="25"/>
      <c r="K439" s="25">
        <v>1.0526316</v>
      </c>
      <c r="L439" s="25" t="s">
        <v>1286</v>
      </c>
      <c r="M439" s="25" t="s">
        <v>1121</v>
      </c>
    </row>
    <row r="440" spans="1:13" x14ac:dyDescent="0.25">
      <c r="A440" s="25" t="s">
        <v>267</v>
      </c>
      <c r="B440" s="25">
        <v>94279840</v>
      </c>
      <c r="C440" s="25">
        <v>94254865</v>
      </c>
      <c r="D440" s="25">
        <v>0.99843499999999996</v>
      </c>
      <c r="E440" s="25">
        <v>30595370</v>
      </c>
      <c r="F440" s="25" t="s">
        <v>1287</v>
      </c>
      <c r="G440" s="25"/>
      <c r="H440" s="25" t="s">
        <v>1285</v>
      </c>
      <c r="I440" s="25">
        <v>7.0000000000000001E-22</v>
      </c>
      <c r="J440" s="25"/>
      <c r="K440" s="25"/>
      <c r="L440" s="25"/>
      <c r="M440" s="25" t="s">
        <v>1288</v>
      </c>
    </row>
    <row r="441" spans="1:13" x14ac:dyDescent="0.25">
      <c r="A441" s="25" t="s">
        <v>267</v>
      </c>
      <c r="B441" s="25">
        <v>94279840</v>
      </c>
      <c r="C441" s="25">
        <v>94254865</v>
      </c>
      <c r="D441" s="25">
        <v>0.99843499999999996</v>
      </c>
      <c r="E441" s="25">
        <v>31669095</v>
      </c>
      <c r="F441" s="25" t="s">
        <v>1218</v>
      </c>
      <c r="G441" s="25" t="s">
        <v>1183</v>
      </c>
      <c r="H441" s="25" t="s">
        <v>1285</v>
      </c>
      <c r="I441" s="25">
        <v>2.0000000000000001E-10</v>
      </c>
      <c r="J441" s="25"/>
      <c r="K441" s="25"/>
      <c r="L441" s="25"/>
      <c r="M441" s="25" t="s">
        <v>1219</v>
      </c>
    </row>
    <row r="442" spans="1:13" x14ac:dyDescent="0.25">
      <c r="A442" s="25" t="s">
        <v>267</v>
      </c>
      <c r="B442" s="25">
        <v>94279840</v>
      </c>
      <c r="C442" s="25">
        <v>94254865</v>
      </c>
      <c r="D442" s="25">
        <v>0.99843499999999996</v>
      </c>
      <c r="E442" s="25">
        <v>34594039</v>
      </c>
      <c r="F442" s="25" t="s">
        <v>1289</v>
      </c>
      <c r="G442" s="25"/>
      <c r="H442" s="25" t="s">
        <v>1285</v>
      </c>
      <c r="I442" s="25">
        <v>3.9999999999999998E-11</v>
      </c>
      <c r="J442" s="25"/>
      <c r="K442" s="25">
        <v>1.2800000000000001E-2</v>
      </c>
      <c r="L442" s="25" t="s">
        <v>1290</v>
      </c>
      <c r="M442" s="25" t="s">
        <v>1291</v>
      </c>
    </row>
    <row r="443" spans="1:13" x14ac:dyDescent="0.25">
      <c r="A443" s="25" t="s">
        <v>267</v>
      </c>
      <c r="B443" s="25">
        <v>94279840</v>
      </c>
      <c r="C443" s="25">
        <v>94254865</v>
      </c>
      <c r="D443" s="25">
        <v>0.99843499999999996</v>
      </c>
      <c r="E443" s="25">
        <v>34560273</v>
      </c>
      <c r="F443" s="25" t="s">
        <v>1292</v>
      </c>
      <c r="G443" s="25" t="s">
        <v>1183</v>
      </c>
      <c r="H443" s="25" t="s">
        <v>1285</v>
      </c>
      <c r="I443" s="25">
        <v>1E-8</v>
      </c>
      <c r="J443" s="25"/>
      <c r="K443" s="25"/>
      <c r="L443" s="25"/>
      <c r="M443" s="25" t="s">
        <v>1189</v>
      </c>
    </row>
    <row r="444" spans="1:13" x14ac:dyDescent="0.25">
      <c r="A444" s="25" t="s">
        <v>267</v>
      </c>
      <c r="B444" s="25">
        <v>94279840</v>
      </c>
      <c r="C444" s="25">
        <v>94254865</v>
      </c>
      <c r="D444" s="25">
        <v>0.99843499999999996</v>
      </c>
      <c r="E444" s="25">
        <v>34910505</v>
      </c>
      <c r="F444" s="25" t="s">
        <v>1293</v>
      </c>
      <c r="G444" s="25"/>
      <c r="H444" s="25" t="s">
        <v>1285</v>
      </c>
      <c r="I444" s="25">
        <v>4.9999999999999998E-24</v>
      </c>
      <c r="J444" s="25"/>
      <c r="K444" s="25">
        <v>10.11</v>
      </c>
      <c r="L444" s="25" t="s">
        <v>1188</v>
      </c>
      <c r="M444" s="25" t="s">
        <v>1239</v>
      </c>
    </row>
    <row r="445" spans="1:13" x14ac:dyDescent="0.25">
      <c r="A445" s="25" t="s">
        <v>267</v>
      </c>
      <c r="B445" s="25">
        <v>94279840</v>
      </c>
      <c r="C445" s="25">
        <v>94256036</v>
      </c>
      <c r="D445" s="25">
        <v>0.99882700000000002</v>
      </c>
      <c r="E445" s="25">
        <v>29891935</v>
      </c>
      <c r="F445" s="25" t="s">
        <v>1294</v>
      </c>
      <c r="G445" s="25" t="s">
        <v>331</v>
      </c>
      <c r="H445" s="25" t="s">
        <v>1295</v>
      </c>
      <c r="I445" s="25">
        <v>2E-8</v>
      </c>
      <c r="J445" s="25"/>
      <c r="K445" s="25">
        <v>1.0752687000000001</v>
      </c>
      <c r="L445" s="25" t="s">
        <v>1296</v>
      </c>
      <c r="M445" s="25" t="s">
        <v>1297</v>
      </c>
    </row>
    <row r="446" spans="1:13" x14ac:dyDescent="0.25">
      <c r="A446" s="25" t="s">
        <v>267</v>
      </c>
      <c r="B446" s="25">
        <v>94279840</v>
      </c>
      <c r="C446" s="25">
        <v>94256036</v>
      </c>
      <c r="D446" s="25">
        <v>0.99882700000000002</v>
      </c>
      <c r="E446" s="25">
        <v>34560273</v>
      </c>
      <c r="F446" s="25" t="s">
        <v>1185</v>
      </c>
      <c r="G446" s="25" t="s">
        <v>1183</v>
      </c>
      <c r="H446" s="25" t="s">
        <v>1295</v>
      </c>
      <c r="I446" s="25">
        <v>5.0000000000000002E-14</v>
      </c>
      <c r="J446" s="25"/>
      <c r="K446" s="25"/>
      <c r="L446" s="25"/>
      <c r="M446" s="25" t="s">
        <v>1186</v>
      </c>
    </row>
    <row r="447" spans="1:13" x14ac:dyDescent="0.25">
      <c r="A447" s="25" t="s">
        <v>267</v>
      </c>
      <c r="B447" s="25">
        <v>94279840</v>
      </c>
      <c r="C447" s="25">
        <v>94256036</v>
      </c>
      <c r="D447" s="25">
        <v>0.99882700000000002</v>
      </c>
      <c r="E447" s="25">
        <v>34910505</v>
      </c>
      <c r="F447" s="25" t="s">
        <v>1190</v>
      </c>
      <c r="G447" s="25"/>
      <c r="H447" s="25" t="s">
        <v>1295</v>
      </c>
      <c r="I447" s="25">
        <v>2E-14</v>
      </c>
      <c r="J447" s="25"/>
      <c r="K447" s="25">
        <v>7.66</v>
      </c>
      <c r="L447" s="25" t="s">
        <v>1188</v>
      </c>
      <c r="M447" s="25" t="s">
        <v>1186</v>
      </c>
    </row>
    <row r="448" spans="1:13" x14ac:dyDescent="0.25">
      <c r="A448" s="25" t="s">
        <v>267</v>
      </c>
      <c r="B448" s="25">
        <v>94279840</v>
      </c>
      <c r="C448" s="25">
        <v>94263320</v>
      </c>
      <c r="D448" s="25">
        <v>0.99902400000000002</v>
      </c>
      <c r="E448" s="25">
        <v>30578418</v>
      </c>
      <c r="F448" s="25" t="s">
        <v>1271</v>
      </c>
      <c r="G448" s="25" t="s">
        <v>331</v>
      </c>
      <c r="H448" s="25" t="s">
        <v>1298</v>
      </c>
      <c r="I448" s="25">
        <v>7.9999999999999993E-21</v>
      </c>
      <c r="J448" s="25"/>
      <c r="K448" s="25">
        <v>0.30599999999999999</v>
      </c>
      <c r="L448" s="25" t="s">
        <v>1299</v>
      </c>
      <c r="M448" s="25" t="s">
        <v>1275</v>
      </c>
    </row>
    <row r="449" spans="1:13" x14ac:dyDescent="0.25">
      <c r="A449" s="25" t="s">
        <v>267</v>
      </c>
      <c r="B449" s="25">
        <v>94279840</v>
      </c>
      <c r="C449" s="25">
        <v>94263320</v>
      </c>
      <c r="D449" s="25">
        <v>0.99902400000000002</v>
      </c>
      <c r="E449" s="25">
        <v>31015401</v>
      </c>
      <c r="F449" s="25" t="s">
        <v>1300</v>
      </c>
      <c r="G449" s="25" t="s">
        <v>331</v>
      </c>
      <c r="H449" s="25" t="s">
        <v>1298</v>
      </c>
      <c r="I449" s="25">
        <v>2.0000000000000001E-10</v>
      </c>
      <c r="J449" s="25"/>
      <c r="K449" s="25">
        <v>5.1913769999999998E-2</v>
      </c>
      <c r="L449" s="25" t="s">
        <v>1301</v>
      </c>
      <c r="M449" s="25" t="s">
        <v>1302</v>
      </c>
    </row>
    <row r="450" spans="1:13" x14ac:dyDescent="0.25">
      <c r="A450" s="25" t="s">
        <v>267</v>
      </c>
      <c r="B450" s="25">
        <v>94279840</v>
      </c>
      <c r="C450" s="25">
        <v>94263320</v>
      </c>
      <c r="D450" s="25">
        <v>0.99902400000000002</v>
      </c>
      <c r="E450" s="25">
        <v>32632093</v>
      </c>
      <c r="F450" s="25" t="s">
        <v>1222</v>
      </c>
      <c r="G450" s="25" t="s">
        <v>1183</v>
      </c>
      <c r="H450" s="25" t="s">
        <v>1298</v>
      </c>
      <c r="I450" s="25">
        <v>6.9999999999999998E-71</v>
      </c>
      <c r="J450" s="25"/>
      <c r="K450" s="25"/>
      <c r="L450" s="25"/>
      <c r="M450" s="25" t="s">
        <v>1223</v>
      </c>
    </row>
    <row r="451" spans="1:13" x14ac:dyDescent="0.25">
      <c r="A451" s="25" t="s">
        <v>267</v>
      </c>
      <c r="B451" s="25">
        <v>94279840</v>
      </c>
      <c r="C451" s="25">
        <v>94263320</v>
      </c>
      <c r="D451" s="25">
        <v>0.99902400000000002</v>
      </c>
      <c r="E451" s="25">
        <v>32632093</v>
      </c>
      <c r="F451" s="25" t="s">
        <v>1182</v>
      </c>
      <c r="G451" s="25" t="s">
        <v>1183</v>
      </c>
      <c r="H451" s="25" t="s">
        <v>1298</v>
      </c>
      <c r="I451" s="25">
        <v>1.9999999999999999E-29</v>
      </c>
      <c r="J451" s="25"/>
      <c r="K451" s="25"/>
      <c r="L451" s="25"/>
      <c r="M451" s="25" t="s">
        <v>1184</v>
      </c>
    </row>
    <row r="452" spans="1:13" x14ac:dyDescent="0.25">
      <c r="A452" s="25" t="s">
        <v>267</v>
      </c>
      <c r="B452" s="25">
        <v>94279840</v>
      </c>
      <c r="C452" s="25">
        <v>94263320</v>
      </c>
      <c r="D452" s="25">
        <v>0.99902400000000002</v>
      </c>
      <c r="E452" s="25">
        <v>32632093</v>
      </c>
      <c r="F452" s="25" t="s">
        <v>1224</v>
      </c>
      <c r="G452" s="25" t="s">
        <v>1183</v>
      </c>
      <c r="H452" s="25" t="s">
        <v>1298</v>
      </c>
      <c r="I452" s="25">
        <v>3.0000000000000002E-60</v>
      </c>
      <c r="J452" s="25"/>
      <c r="K452" s="25"/>
      <c r="L452" s="25"/>
      <c r="M452" s="25" t="s">
        <v>1225</v>
      </c>
    </row>
    <row r="453" spans="1:13" x14ac:dyDescent="0.25">
      <c r="A453" s="25" t="s">
        <v>267</v>
      </c>
      <c r="B453" s="25">
        <v>94279840</v>
      </c>
      <c r="C453" s="25">
        <v>94263320</v>
      </c>
      <c r="D453" s="25">
        <v>0.99902400000000002</v>
      </c>
      <c r="E453" s="25">
        <v>33627673</v>
      </c>
      <c r="F453" s="25" t="s">
        <v>1294</v>
      </c>
      <c r="G453" s="25" t="s">
        <v>331</v>
      </c>
      <c r="H453" s="25" t="s">
        <v>1298</v>
      </c>
      <c r="I453" s="25">
        <v>5.9999999999999999E-19</v>
      </c>
      <c r="J453" s="25"/>
      <c r="K453" s="25">
        <v>6.3299999999999995E-2</v>
      </c>
      <c r="L453" s="25" t="s">
        <v>1303</v>
      </c>
      <c r="M453" s="25" t="s">
        <v>1297</v>
      </c>
    </row>
    <row r="454" spans="1:13" x14ac:dyDescent="0.25">
      <c r="A454" s="25" t="s">
        <v>267</v>
      </c>
      <c r="B454" s="25">
        <v>94279840</v>
      </c>
      <c r="C454" s="25">
        <v>94263320</v>
      </c>
      <c r="D454" s="25">
        <v>0.99902400000000002</v>
      </c>
      <c r="E454" s="25">
        <v>34594039</v>
      </c>
      <c r="F454" s="25" t="s">
        <v>1205</v>
      </c>
      <c r="G454" s="25"/>
      <c r="H454" s="25" t="s">
        <v>1298</v>
      </c>
      <c r="I454" s="25">
        <v>2.0000000000000001E-9</v>
      </c>
      <c r="J454" s="25"/>
      <c r="K454" s="25">
        <v>1.14E-2</v>
      </c>
      <c r="L454" s="25" t="s">
        <v>1304</v>
      </c>
      <c r="M454" s="25" t="s">
        <v>1207</v>
      </c>
    </row>
    <row r="455" spans="1:13" x14ac:dyDescent="0.25">
      <c r="A455" s="25" t="s">
        <v>267</v>
      </c>
      <c r="B455" s="25">
        <v>94279840</v>
      </c>
      <c r="C455" s="25">
        <v>94278929</v>
      </c>
      <c r="D455" s="25">
        <v>0.99970599999999998</v>
      </c>
      <c r="E455" s="25">
        <v>27182965</v>
      </c>
      <c r="F455" s="25" t="s">
        <v>287</v>
      </c>
      <c r="G455" s="25" t="s">
        <v>331</v>
      </c>
      <c r="H455" s="25" t="s">
        <v>1305</v>
      </c>
      <c r="I455" s="25">
        <v>1.0000000000000001E-9</v>
      </c>
      <c r="J455" s="25"/>
      <c r="K455" s="25">
        <v>1.0469999999999999</v>
      </c>
      <c r="L455" s="25" t="s">
        <v>1306</v>
      </c>
      <c r="M455" s="25" t="s">
        <v>1121</v>
      </c>
    </row>
    <row r="456" spans="1:13" x14ac:dyDescent="0.25">
      <c r="A456" s="25" t="s">
        <v>267</v>
      </c>
      <c r="B456" s="25">
        <v>94279840</v>
      </c>
      <c r="C456" s="25">
        <v>94278929</v>
      </c>
      <c r="D456" s="25">
        <v>0.99970599999999998</v>
      </c>
      <c r="E456" s="25">
        <v>30593698</v>
      </c>
      <c r="F456" s="25" t="s">
        <v>1307</v>
      </c>
      <c r="G456" s="25" t="s">
        <v>1183</v>
      </c>
      <c r="H456" s="25" t="s">
        <v>1305</v>
      </c>
      <c r="I456" s="25">
        <v>1.9999999999999999E-11</v>
      </c>
      <c r="J456" s="25"/>
      <c r="K456" s="25">
        <v>0.14829000000000001</v>
      </c>
      <c r="L456" s="25" t="s">
        <v>1308</v>
      </c>
      <c r="M456" s="25" t="s">
        <v>1309</v>
      </c>
    </row>
    <row r="457" spans="1:13" x14ac:dyDescent="0.25">
      <c r="A457" s="25" t="s">
        <v>267</v>
      </c>
      <c r="B457" s="25">
        <v>94279840</v>
      </c>
      <c r="C457" s="25">
        <v>94278929</v>
      </c>
      <c r="D457" s="25">
        <v>0.99970599999999998</v>
      </c>
      <c r="E457" s="25">
        <v>30595370</v>
      </c>
      <c r="F457" s="25" t="s">
        <v>1271</v>
      </c>
      <c r="G457" s="25"/>
      <c r="H457" s="25" t="s">
        <v>1305</v>
      </c>
      <c r="I457" s="25">
        <v>7.9999999999999999E-45</v>
      </c>
      <c r="J457" s="25"/>
      <c r="K457" s="25"/>
      <c r="L457" s="25"/>
      <c r="M457" s="25" t="s">
        <v>1275</v>
      </c>
    </row>
    <row r="458" spans="1:13" x14ac:dyDescent="0.25">
      <c r="A458" s="25" t="s">
        <v>267</v>
      </c>
      <c r="B458" s="25">
        <v>94279840</v>
      </c>
      <c r="C458" s="25">
        <v>94278929</v>
      </c>
      <c r="D458" s="25">
        <v>0.99970599999999998</v>
      </c>
      <c r="E458" s="25">
        <v>31761296</v>
      </c>
      <c r="F458" s="25" t="s">
        <v>1310</v>
      </c>
      <c r="G458" s="25" t="s">
        <v>1183</v>
      </c>
      <c r="H458" s="25" t="s">
        <v>1305</v>
      </c>
      <c r="I458" s="25">
        <v>9.9999999999999993E-35</v>
      </c>
      <c r="J458" s="25"/>
      <c r="K458" s="25">
        <v>8.2385E-2</v>
      </c>
      <c r="L458" s="25" t="s">
        <v>1311</v>
      </c>
      <c r="M458" s="25" t="s">
        <v>1312</v>
      </c>
    </row>
    <row r="459" spans="1:13" x14ac:dyDescent="0.25">
      <c r="A459" s="25" t="s">
        <v>267</v>
      </c>
      <c r="B459" s="25">
        <v>94279840</v>
      </c>
      <c r="C459" s="25">
        <v>94278929</v>
      </c>
      <c r="D459" s="25">
        <v>0.99970599999999998</v>
      </c>
      <c r="E459" s="25">
        <v>31761296</v>
      </c>
      <c r="F459" s="25" t="s">
        <v>1310</v>
      </c>
      <c r="G459" s="25" t="s">
        <v>1183</v>
      </c>
      <c r="H459" s="25" t="s">
        <v>1305</v>
      </c>
      <c r="I459" s="25">
        <v>6.9999999999999997E-26</v>
      </c>
      <c r="J459" s="25"/>
      <c r="K459" s="25">
        <v>0.101586</v>
      </c>
      <c r="L459" s="25" t="s">
        <v>1313</v>
      </c>
      <c r="M459" s="25" t="s">
        <v>1312</v>
      </c>
    </row>
    <row r="460" spans="1:13" x14ac:dyDescent="0.25">
      <c r="A460" s="25" t="s">
        <v>267</v>
      </c>
      <c r="B460" s="25">
        <v>94279840</v>
      </c>
      <c r="C460" s="25">
        <v>94278929</v>
      </c>
      <c r="D460" s="25">
        <v>0.99970599999999998</v>
      </c>
      <c r="E460" s="25">
        <v>32888494</v>
      </c>
      <c r="F460" s="25" t="s">
        <v>1194</v>
      </c>
      <c r="G460" s="25" t="s">
        <v>331</v>
      </c>
      <c r="H460" s="25" t="s">
        <v>1305</v>
      </c>
      <c r="I460" s="25">
        <v>2.0000000000000001E-22</v>
      </c>
      <c r="J460" s="25"/>
      <c r="K460" s="25">
        <v>2.2362117000000001E-2</v>
      </c>
      <c r="L460" s="25" t="s">
        <v>1314</v>
      </c>
      <c r="M460" s="25" t="s">
        <v>1196</v>
      </c>
    </row>
    <row r="461" spans="1:13" x14ac:dyDescent="0.25">
      <c r="A461" s="25" t="s">
        <v>267</v>
      </c>
      <c r="B461" s="25">
        <v>94279840</v>
      </c>
      <c r="C461" s="25">
        <v>94278929</v>
      </c>
      <c r="D461" s="25">
        <v>0.99970599999999998</v>
      </c>
      <c r="E461" s="25">
        <v>32888493</v>
      </c>
      <c r="F461" s="25" t="s">
        <v>1191</v>
      </c>
      <c r="G461" s="25" t="s">
        <v>1183</v>
      </c>
      <c r="H461" s="25" t="s">
        <v>1305</v>
      </c>
      <c r="I461" s="25">
        <v>4.9999999999999999E-13</v>
      </c>
      <c r="J461" s="25"/>
      <c r="K461" s="25"/>
      <c r="L461" s="25"/>
      <c r="M461" s="25" t="s">
        <v>1193</v>
      </c>
    </row>
    <row r="462" spans="1:13" x14ac:dyDescent="0.25">
      <c r="A462" s="25" t="s">
        <v>267</v>
      </c>
      <c r="B462" s="25">
        <v>94279840</v>
      </c>
      <c r="C462" s="25">
        <v>94278929</v>
      </c>
      <c r="D462" s="25">
        <v>0.99970599999999998</v>
      </c>
      <c r="E462" s="25">
        <v>32916098</v>
      </c>
      <c r="F462" s="25" t="s">
        <v>1244</v>
      </c>
      <c r="G462" s="25" t="s">
        <v>331</v>
      </c>
      <c r="H462" s="25" t="s">
        <v>1305</v>
      </c>
      <c r="I462" s="25">
        <v>9.9999999999999998E-13</v>
      </c>
      <c r="J462" s="25" t="s">
        <v>1315</v>
      </c>
      <c r="K462" s="25">
        <v>3.9707699999999999E-2</v>
      </c>
      <c r="L462" s="25" t="s">
        <v>1316</v>
      </c>
      <c r="M462" s="25" t="s">
        <v>1247</v>
      </c>
    </row>
    <row r="463" spans="1:13" x14ac:dyDescent="0.25">
      <c r="A463" s="25" t="s">
        <v>267</v>
      </c>
      <c r="B463" s="25">
        <v>94279840</v>
      </c>
      <c r="C463" s="25">
        <v>94278929</v>
      </c>
      <c r="D463" s="25">
        <v>0.99970599999999998</v>
      </c>
      <c r="E463" s="25">
        <v>32916098</v>
      </c>
      <c r="F463" s="25" t="s">
        <v>1244</v>
      </c>
      <c r="G463" s="25" t="s">
        <v>331</v>
      </c>
      <c r="H463" s="25" t="s">
        <v>1305</v>
      </c>
      <c r="I463" s="25">
        <v>1E-14</v>
      </c>
      <c r="J463" s="25" t="s">
        <v>1317</v>
      </c>
      <c r="K463" s="25">
        <v>4.3276500000000002E-2</v>
      </c>
      <c r="L463" s="25" t="s">
        <v>1318</v>
      </c>
      <c r="M463" s="25" t="s">
        <v>1247</v>
      </c>
    </row>
    <row r="464" spans="1:13" x14ac:dyDescent="0.25">
      <c r="A464" s="25" t="s">
        <v>267</v>
      </c>
      <c r="B464" s="25">
        <v>94279840</v>
      </c>
      <c r="C464" s="25">
        <v>94278929</v>
      </c>
      <c r="D464" s="25">
        <v>0.99970599999999998</v>
      </c>
      <c r="E464" s="25">
        <v>32916098</v>
      </c>
      <c r="F464" s="25" t="s">
        <v>1244</v>
      </c>
      <c r="G464" s="25" t="s">
        <v>331</v>
      </c>
      <c r="H464" s="25" t="s">
        <v>1305</v>
      </c>
      <c r="I464" s="25">
        <v>1.0000000000000001E-15</v>
      </c>
      <c r="J464" s="25" t="s">
        <v>1319</v>
      </c>
      <c r="K464" s="25">
        <v>4.4551199999999999E-2</v>
      </c>
      <c r="L464" s="25" t="s">
        <v>1320</v>
      </c>
      <c r="M464" s="25" t="s">
        <v>1247</v>
      </c>
    </row>
    <row r="465" spans="1:13" x14ac:dyDescent="0.25">
      <c r="A465" s="25" t="s">
        <v>267</v>
      </c>
      <c r="B465" s="25">
        <v>94279840</v>
      </c>
      <c r="C465" s="25">
        <v>94278929</v>
      </c>
      <c r="D465" s="25">
        <v>0.99970599999999998</v>
      </c>
      <c r="E465" s="25">
        <v>32916098</v>
      </c>
      <c r="F465" s="25" t="s">
        <v>1244</v>
      </c>
      <c r="G465" s="25" t="s">
        <v>331</v>
      </c>
      <c r="H465" s="25" t="s">
        <v>1305</v>
      </c>
      <c r="I465" s="25">
        <v>9.9999999999999998E-17</v>
      </c>
      <c r="J465" s="25" t="s">
        <v>1321</v>
      </c>
      <c r="K465" s="25">
        <v>4.6150700000000003E-2</v>
      </c>
      <c r="L465" s="25" t="s">
        <v>1322</v>
      </c>
      <c r="M465" s="25" t="s">
        <v>1247</v>
      </c>
    </row>
    <row r="466" spans="1:13" x14ac:dyDescent="0.25">
      <c r="A466" s="25" t="s">
        <v>267</v>
      </c>
      <c r="B466" s="25">
        <v>94279840</v>
      </c>
      <c r="C466" s="25">
        <v>94278929</v>
      </c>
      <c r="D466" s="25">
        <v>0.99970599999999998</v>
      </c>
      <c r="E466" s="25">
        <v>32916098</v>
      </c>
      <c r="F466" s="25" t="s">
        <v>1244</v>
      </c>
      <c r="G466" s="25" t="s">
        <v>331</v>
      </c>
      <c r="H466" s="25" t="s">
        <v>1305</v>
      </c>
      <c r="I466" s="25">
        <v>9.9999999999999998E-20</v>
      </c>
      <c r="J466" s="25" t="s">
        <v>1323</v>
      </c>
      <c r="K466" s="25">
        <v>5.0526000000000001E-2</v>
      </c>
      <c r="L466" s="25" t="s">
        <v>1324</v>
      </c>
      <c r="M466" s="25" t="s">
        <v>1247</v>
      </c>
    </row>
    <row r="467" spans="1:13" x14ac:dyDescent="0.25">
      <c r="A467" s="25" t="s">
        <v>267</v>
      </c>
      <c r="B467" s="25">
        <v>94279840</v>
      </c>
      <c r="C467" s="25">
        <v>94278929</v>
      </c>
      <c r="D467" s="25">
        <v>0.99970599999999998</v>
      </c>
      <c r="E467" s="25">
        <v>32916098</v>
      </c>
      <c r="F467" s="25" t="s">
        <v>1244</v>
      </c>
      <c r="G467" s="25" t="s">
        <v>331</v>
      </c>
      <c r="H467" s="25" t="s">
        <v>1305</v>
      </c>
      <c r="I467" s="25">
        <v>2.0000000000000002E-15</v>
      </c>
      <c r="J467" s="25" t="s">
        <v>1325</v>
      </c>
      <c r="K467" s="25">
        <v>4.4483300000000003E-2</v>
      </c>
      <c r="L467" s="25" t="s">
        <v>1326</v>
      </c>
      <c r="M467" s="25" t="s">
        <v>1247</v>
      </c>
    </row>
    <row r="468" spans="1:13" x14ac:dyDescent="0.25">
      <c r="A468" s="25" t="s">
        <v>267</v>
      </c>
      <c r="B468" s="25">
        <v>94279840</v>
      </c>
      <c r="C468" s="25">
        <v>94278929</v>
      </c>
      <c r="D468" s="25">
        <v>0.99970599999999998</v>
      </c>
      <c r="E468" s="25">
        <v>32916098</v>
      </c>
      <c r="F468" s="25" t="s">
        <v>1244</v>
      </c>
      <c r="G468" s="25" t="s">
        <v>331</v>
      </c>
      <c r="H468" s="25" t="s">
        <v>1305</v>
      </c>
      <c r="I468" s="25">
        <v>2E-16</v>
      </c>
      <c r="J468" s="25" t="s">
        <v>1327</v>
      </c>
      <c r="K468" s="25">
        <v>4.5085899999999998E-2</v>
      </c>
      <c r="L468" s="25" t="s">
        <v>1320</v>
      </c>
      <c r="M468" s="25" t="s">
        <v>1247</v>
      </c>
    </row>
    <row r="469" spans="1:13" x14ac:dyDescent="0.25">
      <c r="A469" s="25" t="s">
        <v>267</v>
      </c>
      <c r="B469" s="25">
        <v>94279840</v>
      </c>
      <c r="C469" s="25">
        <v>94278929</v>
      </c>
      <c r="D469" s="25">
        <v>0.99970599999999998</v>
      </c>
      <c r="E469" s="25">
        <v>32916098</v>
      </c>
      <c r="F469" s="25" t="s">
        <v>1244</v>
      </c>
      <c r="G469" s="25" t="s">
        <v>331</v>
      </c>
      <c r="H469" s="25" t="s">
        <v>1305</v>
      </c>
      <c r="I469" s="25">
        <v>2.0000000000000001E-18</v>
      </c>
      <c r="J469" s="25" t="s">
        <v>1328</v>
      </c>
      <c r="K469" s="25">
        <v>4.8453499999999997E-2</v>
      </c>
      <c r="L469" s="25" t="s">
        <v>1329</v>
      </c>
      <c r="M469" s="25" t="s">
        <v>1247</v>
      </c>
    </row>
    <row r="470" spans="1:13" x14ac:dyDescent="0.25">
      <c r="A470" s="25" t="s">
        <v>267</v>
      </c>
      <c r="B470" s="25">
        <v>94279840</v>
      </c>
      <c r="C470" s="25">
        <v>94278929</v>
      </c>
      <c r="D470" s="25">
        <v>0.99970599999999998</v>
      </c>
      <c r="E470" s="25">
        <v>32916098</v>
      </c>
      <c r="F470" s="25" t="s">
        <v>1244</v>
      </c>
      <c r="G470" s="25" t="s">
        <v>331</v>
      </c>
      <c r="H470" s="25" t="s">
        <v>1305</v>
      </c>
      <c r="I470" s="25">
        <v>2.9999999999999998E-14</v>
      </c>
      <c r="J470" s="25" t="s">
        <v>1330</v>
      </c>
      <c r="K470" s="25">
        <v>4.2036499999999997E-2</v>
      </c>
      <c r="L470" s="25" t="s">
        <v>1331</v>
      </c>
      <c r="M470" s="25" t="s">
        <v>1247</v>
      </c>
    </row>
    <row r="471" spans="1:13" x14ac:dyDescent="0.25">
      <c r="A471" s="25" t="s">
        <v>267</v>
      </c>
      <c r="B471" s="25">
        <v>94279840</v>
      </c>
      <c r="C471" s="25">
        <v>94278929</v>
      </c>
      <c r="D471" s="25">
        <v>0.99970599999999998</v>
      </c>
      <c r="E471" s="25">
        <v>32916098</v>
      </c>
      <c r="F471" s="25" t="s">
        <v>1244</v>
      </c>
      <c r="G471" s="25" t="s">
        <v>331</v>
      </c>
      <c r="H471" s="25" t="s">
        <v>1305</v>
      </c>
      <c r="I471" s="25">
        <v>4E-14</v>
      </c>
      <c r="J471" s="25" t="s">
        <v>1332</v>
      </c>
      <c r="K471" s="25">
        <v>4.1776800000000003E-2</v>
      </c>
      <c r="L471" s="25" t="s">
        <v>1331</v>
      </c>
      <c r="M471" s="25" t="s">
        <v>1247</v>
      </c>
    </row>
    <row r="472" spans="1:13" x14ac:dyDescent="0.25">
      <c r="A472" s="25" t="s">
        <v>267</v>
      </c>
      <c r="B472" s="25">
        <v>94279840</v>
      </c>
      <c r="C472" s="25">
        <v>94278929</v>
      </c>
      <c r="D472" s="25">
        <v>0.99970599999999998</v>
      </c>
      <c r="E472" s="25">
        <v>32916098</v>
      </c>
      <c r="F472" s="25" t="s">
        <v>1244</v>
      </c>
      <c r="G472" s="25" t="s">
        <v>331</v>
      </c>
      <c r="H472" s="25" t="s">
        <v>1305</v>
      </c>
      <c r="I472" s="25">
        <v>4.0000000000000003E-15</v>
      </c>
      <c r="J472" s="25" t="s">
        <v>1333</v>
      </c>
      <c r="K472" s="25">
        <v>4.4041299999999999E-2</v>
      </c>
      <c r="L472" s="25" t="s">
        <v>1326</v>
      </c>
      <c r="M472" s="25" t="s">
        <v>1247</v>
      </c>
    </row>
    <row r="473" spans="1:13" x14ac:dyDescent="0.25">
      <c r="A473" s="25" t="s">
        <v>267</v>
      </c>
      <c r="B473" s="25">
        <v>94279840</v>
      </c>
      <c r="C473" s="25">
        <v>94278929</v>
      </c>
      <c r="D473" s="25">
        <v>0.99970599999999998</v>
      </c>
      <c r="E473" s="25">
        <v>32916098</v>
      </c>
      <c r="F473" s="25" t="s">
        <v>1244</v>
      </c>
      <c r="G473" s="25" t="s">
        <v>331</v>
      </c>
      <c r="H473" s="25" t="s">
        <v>1305</v>
      </c>
      <c r="I473" s="25">
        <v>3.9999999999999998E-20</v>
      </c>
      <c r="J473" s="25" t="s">
        <v>1334</v>
      </c>
      <c r="K473" s="25">
        <v>5.0841299999999999E-2</v>
      </c>
      <c r="L473" s="25" t="s">
        <v>1324</v>
      </c>
      <c r="M473" s="25" t="s">
        <v>1247</v>
      </c>
    </row>
    <row r="474" spans="1:13" x14ac:dyDescent="0.25">
      <c r="A474" s="25" t="s">
        <v>267</v>
      </c>
      <c r="B474" s="25">
        <v>94279840</v>
      </c>
      <c r="C474" s="25">
        <v>94278929</v>
      </c>
      <c r="D474" s="25">
        <v>0.99970599999999998</v>
      </c>
      <c r="E474" s="25">
        <v>32916098</v>
      </c>
      <c r="F474" s="25" t="s">
        <v>1244</v>
      </c>
      <c r="G474" s="25" t="s">
        <v>331</v>
      </c>
      <c r="H474" s="25" t="s">
        <v>1305</v>
      </c>
      <c r="I474" s="25">
        <v>5.0000000000000002E-14</v>
      </c>
      <c r="J474" s="25" t="s">
        <v>1335</v>
      </c>
      <c r="K474" s="25">
        <v>4.1909299999999997E-2</v>
      </c>
      <c r="L474" s="25" t="s">
        <v>1331</v>
      </c>
      <c r="M474" s="25" t="s">
        <v>1247</v>
      </c>
    </row>
    <row r="475" spans="1:13" x14ac:dyDescent="0.25">
      <c r="A475" s="25" t="s">
        <v>267</v>
      </c>
      <c r="B475" s="25">
        <v>94279840</v>
      </c>
      <c r="C475" s="25">
        <v>94278929</v>
      </c>
      <c r="D475" s="25">
        <v>0.99970599999999998</v>
      </c>
      <c r="E475" s="25">
        <v>32916098</v>
      </c>
      <c r="F475" s="25" t="s">
        <v>1244</v>
      </c>
      <c r="G475" s="25" t="s">
        <v>331</v>
      </c>
      <c r="H475" s="25" t="s">
        <v>1305</v>
      </c>
      <c r="I475" s="25">
        <v>7.0000000000000003E-19</v>
      </c>
      <c r="J475" s="25" t="s">
        <v>1336</v>
      </c>
      <c r="K475" s="25">
        <v>4.9213399999999997E-2</v>
      </c>
      <c r="L475" s="25" t="s">
        <v>1337</v>
      </c>
      <c r="M475" s="25" t="s">
        <v>1247</v>
      </c>
    </row>
    <row r="476" spans="1:13" x14ac:dyDescent="0.25">
      <c r="A476" s="25" t="s">
        <v>267</v>
      </c>
      <c r="B476" s="25">
        <v>94279840</v>
      </c>
      <c r="C476" s="25">
        <v>94278929</v>
      </c>
      <c r="D476" s="25">
        <v>0.99970599999999998</v>
      </c>
      <c r="E476" s="25">
        <v>32916098</v>
      </c>
      <c r="F476" s="25" t="s">
        <v>1244</v>
      </c>
      <c r="G476" s="25" t="s">
        <v>331</v>
      </c>
      <c r="H476" s="25" t="s">
        <v>1305</v>
      </c>
      <c r="I476" s="25">
        <v>8.9999999999999995E-15</v>
      </c>
      <c r="J476" s="25" t="s">
        <v>1338</v>
      </c>
      <c r="K476" s="25">
        <v>4.31676E-2</v>
      </c>
      <c r="L476" s="25" t="s">
        <v>1318</v>
      </c>
      <c r="M476" s="25" t="s">
        <v>1247</v>
      </c>
    </row>
    <row r="477" spans="1:13" x14ac:dyDescent="0.25">
      <c r="A477" s="25" t="s">
        <v>267</v>
      </c>
      <c r="B477" s="25">
        <v>94279840</v>
      </c>
      <c r="C477" s="25">
        <v>94278929</v>
      </c>
      <c r="D477" s="25">
        <v>0.99970599999999998</v>
      </c>
      <c r="E477" s="25">
        <v>33199917</v>
      </c>
      <c r="F477" s="25" t="s">
        <v>1339</v>
      </c>
      <c r="G477" s="25" t="s">
        <v>1183</v>
      </c>
      <c r="H477" s="25" t="s">
        <v>1305</v>
      </c>
      <c r="I477" s="25">
        <v>2E-8</v>
      </c>
      <c r="J477" s="25"/>
      <c r="K477" s="25">
        <v>8.6999999999999994E-2</v>
      </c>
      <c r="L477" s="25" t="s">
        <v>1340</v>
      </c>
      <c r="M477" s="25" t="s">
        <v>1341</v>
      </c>
    </row>
    <row r="478" spans="1:13" x14ac:dyDescent="0.25">
      <c r="A478" s="25" t="s">
        <v>267</v>
      </c>
      <c r="B478" s="25">
        <v>94279840</v>
      </c>
      <c r="C478" s="25">
        <v>94278929</v>
      </c>
      <c r="D478" s="25">
        <v>0.99970599999999998</v>
      </c>
      <c r="E478" s="25">
        <v>34594039</v>
      </c>
      <c r="F478" s="25" t="s">
        <v>1342</v>
      </c>
      <c r="G478" s="25"/>
      <c r="H478" s="25" t="s">
        <v>1305</v>
      </c>
      <c r="I478" s="25">
        <v>5.0000000000000004E-16</v>
      </c>
      <c r="J478" s="25"/>
      <c r="K478" s="25">
        <v>1.7999999999999999E-2</v>
      </c>
      <c r="L478" s="25" t="s">
        <v>1343</v>
      </c>
      <c r="M478" s="25" t="s">
        <v>1344</v>
      </c>
    </row>
    <row r="479" spans="1:13" x14ac:dyDescent="0.25">
      <c r="A479" s="25" t="s">
        <v>267</v>
      </c>
      <c r="B479" s="25">
        <v>94279840</v>
      </c>
      <c r="C479" s="25">
        <v>94278929</v>
      </c>
      <c r="D479" s="25">
        <v>0.99970599999999998</v>
      </c>
      <c r="E479" s="25">
        <v>34594039</v>
      </c>
      <c r="F479" s="25" t="s">
        <v>1345</v>
      </c>
      <c r="G479" s="25"/>
      <c r="H479" s="25" t="s">
        <v>1305</v>
      </c>
      <c r="I479" s="25">
        <v>3.0000000000000003E-29</v>
      </c>
      <c r="J479" s="25"/>
      <c r="K479" s="25">
        <v>2.1499999999999998E-2</v>
      </c>
      <c r="L479" s="25" t="s">
        <v>1346</v>
      </c>
      <c r="M479" s="25" t="s">
        <v>1347</v>
      </c>
    </row>
    <row r="480" spans="1:13" x14ac:dyDescent="0.25">
      <c r="A480" s="25" t="s">
        <v>267</v>
      </c>
      <c r="B480" s="25">
        <v>94279840</v>
      </c>
      <c r="C480" s="25">
        <v>94278929</v>
      </c>
      <c r="D480" s="25">
        <v>0.99970599999999998</v>
      </c>
      <c r="E480" s="25">
        <v>34594039</v>
      </c>
      <c r="F480" s="25" t="s">
        <v>1300</v>
      </c>
      <c r="G480" s="25"/>
      <c r="H480" s="25" t="s">
        <v>1305</v>
      </c>
      <c r="I480" s="25">
        <v>5.9999999999999997E-15</v>
      </c>
      <c r="J480" s="25"/>
      <c r="K480" s="25">
        <v>4.4999999999999998E-2</v>
      </c>
      <c r="L480" s="25" t="s">
        <v>1348</v>
      </c>
      <c r="M480" s="25" t="s">
        <v>1302</v>
      </c>
    </row>
    <row r="481" spans="1:13" x14ac:dyDescent="0.25">
      <c r="A481" s="25" t="s">
        <v>267</v>
      </c>
      <c r="B481" s="25">
        <v>94279840</v>
      </c>
      <c r="C481" s="25">
        <v>94278929</v>
      </c>
      <c r="D481" s="25">
        <v>0.99970599999999998</v>
      </c>
      <c r="E481" s="25">
        <v>34594039</v>
      </c>
      <c r="F481" s="25" t="s">
        <v>1349</v>
      </c>
      <c r="G481" s="25"/>
      <c r="H481" s="25" t="s">
        <v>1305</v>
      </c>
      <c r="I481" s="25">
        <v>5.9999999999999997E-15</v>
      </c>
      <c r="J481" s="25"/>
      <c r="K481" s="25">
        <v>1.4200000000000001E-2</v>
      </c>
      <c r="L481" s="25" t="s">
        <v>1350</v>
      </c>
      <c r="M481" s="25" t="s">
        <v>1351</v>
      </c>
    </row>
    <row r="482" spans="1:13" x14ac:dyDescent="0.25">
      <c r="A482" s="25" t="s">
        <v>267</v>
      </c>
      <c r="B482" s="25">
        <v>94279840</v>
      </c>
      <c r="C482" s="25">
        <v>94278929</v>
      </c>
      <c r="D482" s="25">
        <v>0.99970599999999998</v>
      </c>
      <c r="E482" s="25">
        <v>34594039</v>
      </c>
      <c r="F482" s="25" t="s">
        <v>1352</v>
      </c>
      <c r="G482" s="25"/>
      <c r="H482" s="25" t="s">
        <v>1305</v>
      </c>
      <c r="I482" s="25">
        <v>1E-14</v>
      </c>
      <c r="J482" s="25"/>
      <c r="K482" s="25">
        <v>1.55E-2</v>
      </c>
      <c r="L482" s="25" t="s">
        <v>1353</v>
      </c>
      <c r="M482" s="25" t="s">
        <v>1354</v>
      </c>
    </row>
    <row r="483" spans="1:13" x14ac:dyDescent="0.25">
      <c r="A483" s="25" t="s">
        <v>267</v>
      </c>
      <c r="B483" s="25">
        <v>94279840</v>
      </c>
      <c r="C483" s="25">
        <v>94278929</v>
      </c>
      <c r="D483" s="25">
        <v>0.99970599999999998</v>
      </c>
      <c r="E483" s="25">
        <v>34594039</v>
      </c>
      <c r="F483" s="25" t="s">
        <v>1271</v>
      </c>
      <c r="G483" s="25"/>
      <c r="H483" s="25" t="s">
        <v>1305</v>
      </c>
      <c r="I483" s="25">
        <v>2.9999999999999998E-31</v>
      </c>
      <c r="J483" s="25"/>
      <c r="K483" s="25">
        <v>2.1899999999999999E-2</v>
      </c>
      <c r="L483" s="25" t="s">
        <v>1355</v>
      </c>
      <c r="M483" s="25" t="s">
        <v>1275</v>
      </c>
    </row>
    <row r="484" spans="1:13" x14ac:dyDescent="0.25">
      <c r="A484" s="25" t="s">
        <v>267</v>
      </c>
      <c r="B484" s="25">
        <v>94279840</v>
      </c>
      <c r="C484" s="25">
        <v>94278929</v>
      </c>
      <c r="D484" s="25">
        <v>0.99970599999999998</v>
      </c>
      <c r="E484" s="25">
        <v>34929384</v>
      </c>
      <c r="F484" s="25" t="s">
        <v>1356</v>
      </c>
      <c r="G484" s="25" t="s">
        <v>331</v>
      </c>
      <c r="H484" s="25" t="s">
        <v>1305</v>
      </c>
      <c r="I484" s="25">
        <v>4E-14</v>
      </c>
      <c r="J484" s="25"/>
      <c r="K484" s="25">
        <v>7.5518336000000001</v>
      </c>
      <c r="L484" s="25" t="s">
        <v>1357</v>
      </c>
      <c r="M484" s="25" t="s">
        <v>1358</v>
      </c>
    </row>
    <row r="485" spans="1:13" x14ac:dyDescent="0.25">
      <c r="A485" s="25" t="s">
        <v>267</v>
      </c>
      <c r="B485" s="25">
        <v>94279840</v>
      </c>
      <c r="C485" s="25">
        <v>94279840</v>
      </c>
      <c r="D485" s="25">
        <v>0.99987599999999999</v>
      </c>
      <c r="E485" s="25">
        <v>30593698</v>
      </c>
      <c r="F485" s="25" t="s">
        <v>1359</v>
      </c>
      <c r="G485" s="25" t="s">
        <v>1183</v>
      </c>
      <c r="H485" s="25" t="s">
        <v>305</v>
      </c>
      <c r="I485" s="25">
        <v>3.9999999999999998E-11</v>
      </c>
      <c r="J485" s="25" t="s">
        <v>1360</v>
      </c>
      <c r="K485" s="25">
        <v>0.17301</v>
      </c>
      <c r="L485" s="25" t="s">
        <v>1361</v>
      </c>
      <c r="M485" s="25" t="s">
        <v>1362</v>
      </c>
    </row>
    <row r="486" spans="1:13" x14ac:dyDescent="0.25">
      <c r="A486" s="25" t="s">
        <v>267</v>
      </c>
      <c r="B486" s="25">
        <v>94279840</v>
      </c>
      <c r="C486" s="25">
        <v>94279840</v>
      </c>
      <c r="D486" s="25">
        <v>0.99987599999999999</v>
      </c>
      <c r="E486" s="25">
        <v>30593698</v>
      </c>
      <c r="F486" s="25" t="s">
        <v>1359</v>
      </c>
      <c r="G486" s="25" t="s">
        <v>1183</v>
      </c>
      <c r="H486" s="25" t="s">
        <v>305</v>
      </c>
      <c r="I486" s="25">
        <v>4.0000000000000003E-15</v>
      </c>
      <c r="J486" s="25"/>
      <c r="K486" s="25">
        <v>0.16675999999999999</v>
      </c>
      <c r="L486" s="25" t="s">
        <v>1363</v>
      </c>
      <c r="M486" s="25" t="s">
        <v>1362</v>
      </c>
    </row>
    <row r="487" spans="1:13" x14ac:dyDescent="0.25">
      <c r="A487" s="25" t="s">
        <v>267</v>
      </c>
      <c r="B487" s="25">
        <v>94279840</v>
      </c>
      <c r="C487" s="25">
        <v>94279840</v>
      </c>
      <c r="D487" s="25">
        <v>0.99987599999999999</v>
      </c>
      <c r="E487" s="25">
        <v>31043758</v>
      </c>
      <c r="F487" s="25" t="s">
        <v>1364</v>
      </c>
      <c r="G487" s="25" t="s">
        <v>331</v>
      </c>
      <c r="H487" s="25" t="s">
        <v>305</v>
      </c>
      <c r="I487" s="25">
        <v>9.9999999999999998E-17</v>
      </c>
      <c r="J487" s="25"/>
      <c r="K487" s="25">
        <v>2.1363E-2</v>
      </c>
      <c r="L487" s="25" t="s">
        <v>1365</v>
      </c>
      <c r="M487" s="25" t="s">
        <v>1366</v>
      </c>
    </row>
    <row r="488" spans="1:13" x14ac:dyDescent="0.25">
      <c r="A488" s="25" t="s">
        <v>267</v>
      </c>
      <c r="B488" s="25">
        <v>94279840</v>
      </c>
      <c r="C488" s="25">
        <v>94279840</v>
      </c>
      <c r="D488" s="25">
        <v>0.99987599999999999</v>
      </c>
      <c r="E488" s="25">
        <v>31043758</v>
      </c>
      <c r="F488" s="25" t="s">
        <v>1367</v>
      </c>
      <c r="G488" s="25" t="s">
        <v>331</v>
      </c>
      <c r="H488" s="25" t="s">
        <v>305</v>
      </c>
      <c r="I488" s="25">
        <v>1E-8</v>
      </c>
      <c r="J488" s="25"/>
      <c r="K488" s="25">
        <v>1.7559999999999999E-2</v>
      </c>
      <c r="L488" s="25" t="s">
        <v>1368</v>
      </c>
      <c r="M488" s="25" t="s">
        <v>1369</v>
      </c>
    </row>
    <row r="489" spans="1:13" x14ac:dyDescent="0.25">
      <c r="A489" s="25" t="s">
        <v>267</v>
      </c>
      <c r="B489" s="25">
        <v>94279840</v>
      </c>
      <c r="C489" s="25">
        <v>94279840</v>
      </c>
      <c r="D489" s="25">
        <v>0.99987599999999999</v>
      </c>
      <c r="E489" s="25">
        <v>31097437</v>
      </c>
      <c r="F489" s="25" t="s">
        <v>1364</v>
      </c>
      <c r="G489" s="25" t="s">
        <v>1183</v>
      </c>
      <c r="H489" s="25" t="s">
        <v>305</v>
      </c>
      <c r="I489" s="25">
        <v>8.0000000000000002E-13</v>
      </c>
      <c r="J489" s="25"/>
      <c r="K489" s="25">
        <v>2.3E-2</v>
      </c>
      <c r="L489" s="25" t="s">
        <v>1370</v>
      </c>
      <c r="M489" s="25" t="s">
        <v>1366</v>
      </c>
    </row>
    <row r="490" spans="1:13" x14ac:dyDescent="0.25">
      <c r="A490" s="25" t="s">
        <v>267</v>
      </c>
      <c r="B490" s="25">
        <v>94279840</v>
      </c>
      <c r="C490" s="25">
        <v>94279840</v>
      </c>
      <c r="D490" s="25">
        <v>0.99987599999999999</v>
      </c>
      <c r="E490" s="25">
        <v>31879980</v>
      </c>
      <c r="F490" s="25" t="s">
        <v>1371</v>
      </c>
      <c r="G490" s="25" t="s">
        <v>331</v>
      </c>
      <c r="H490" s="25" t="s">
        <v>305</v>
      </c>
      <c r="I490" s="25">
        <v>5.0000000000000002E-14</v>
      </c>
      <c r="J490" s="25"/>
      <c r="K490" s="25">
        <v>4.650402E-2</v>
      </c>
      <c r="L490" s="25" t="s">
        <v>1372</v>
      </c>
      <c r="M490" s="25" t="s">
        <v>1373</v>
      </c>
    </row>
    <row r="491" spans="1:13" x14ac:dyDescent="0.25">
      <c r="A491" s="25" t="s">
        <v>267</v>
      </c>
      <c r="B491" s="25">
        <v>94279840</v>
      </c>
      <c r="C491" s="25">
        <v>94279840</v>
      </c>
      <c r="D491" s="25">
        <v>0.99987599999999999</v>
      </c>
      <c r="E491" s="25">
        <v>31959993</v>
      </c>
      <c r="F491" s="25" t="s">
        <v>1374</v>
      </c>
      <c r="G491" s="25" t="s">
        <v>1375</v>
      </c>
      <c r="H491" s="25" t="s">
        <v>305</v>
      </c>
      <c r="I491" s="25">
        <v>5.0000000000000003E-10</v>
      </c>
      <c r="J491" s="25"/>
      <c r="K491" s="25">
        <v>5.4000000000000003E-3</v>
      </c>
      <c r="L491" s="25" t="s">
        <v>1376</v>
      </c>
      <c r="M491" s="25" t="s">
        <v>1377</v>
      </c>
    </row>
    <row r="492" spans="1:13" x14ac:dyDescent="0.25">
      <c r="A492" s="25" t="s">
        <v>267</v>
      </c>
      <c r="B492" s="25">
        <v>94279840</v>
      </c>
      <c r="C492" s="25">
        <v>94279840</v>
      </c>
      <c r="D492" s="25">
        <v>0.99987599999999999</v>
      </c>
      <c r="E492" s="25">
        <v>32888494</v>
      </c>
      <c r="F492" s="25" t="s">
        <v>1378</v>
      </c>
      <c r="G492" s="25" t="s">
        <v>331</v>
      </c>
      <c r="H492" s="25" t="s">
        <v>305</v>
      </c>
      <c r="I492" s="25">
        <v>1.0000000000000001E-15</v>
      </c>
      <c r="J492" s="25"/>
      <c r="K492" s="25">
        <v>1.794103E-2</v>
      </c>
      <c r="L492" s="25" t="s">
        <v>1343</v>
      </c>
      <c r="M492" s="25" t="s">
        <v>1379</v>
      </c>
    </row>
    <row r="493" spans="1:13" x14ac:dyDescent="0.25">
      <c r="A493" s="25" t="s">
        <v>267</v>
      </c>
      <c r="B493" s="25">
        <v>94279840</v>
      </c>
      <c r="C493" s="25">
        <v>94279840</v>
      </c>
      <c r="D493" s="25">
        <v>0.99987599999999999</v>
      </c>
      <c r="E493" s="25">
        <v>32888493</v>
      </c>
      <c r="F493" s="25" t="s">
        <v>1378</v>
      </c>
      <c r="G493" s="25" t="s">
        <v>1183</v>
      </c>
      <c r="H493" s="25" t="s">
        <v>305</v>
      </c>
      <c r="I493" s="25">
        <v>9.9999999999999998E-17</v>
      </c>
      <c r="J493" s="25"/>
      <c r="K493" s="25"/>
      <c r="L493" s="25"/>
      <c r="M493" s="25" t="s">
        <v>1379</v>
      </c>
    </row>
    <row r="494" spans="1:13" x14ac:dyDescent="0.25">
      <c r="A494" s="25" t="s">
        <v>267</v>
      </c>
      <c r="B494" s="25">
        <v>94279840</v>
      </c>
      <c r="C494" s="25">
        <v>94279840</v>
      </c>
      <c r="D494" s="25">
        <v>0.99987599999999999</v>
      </c>
      <c r="E494" s="25">
        <v>32888493</v>
      </c>
      <c r="F494" s="25" t="s">
        <v>1276</v>
      </c>
      <c r="G494" s="25" t="s">
        <v>1183</v>
      </c>
      <c r="H494" s="25" t="s">
        <v>305</v>
      </c>
      <c r="I494" s="25">
        <v>2.0000000000000001E-27</v>
      </c>
      <c r="J494" s="25"/>
      <c r="K494" s="25"/>
      <c r="L494" s="25"/>
      <c r="M494" s="25" t="s">
        <v>1380</v>
      </c>
    </row>
    <row r="495" spans="1:13" x14ac:dyDescent="0.25">
      <c r="A495" s="25" t="s">
        <v>267</v>
      </c>
      <c r="B495" s="25">
        <v>94279840</v>
      </c>
      <c r="C495" s="25">
        <v>94279840</v>
      </c>
      <c r="D495" s="25">
        <v>0.99987599999999999</v>
      </c>
      <c r="E495" s="25">
        <v>34127677</v>
      </c>
      <c r="F495" s="25" t="s">
        <v>1381</v>
      </c>
      <c r="G495" s="25" t="s">
        <v>331</v>
      </c>
      <c r="H495" s="25" t="s">
        <v>305</v>
      </c>
      <c r="I495" s="25">
        <v>5.9999999999999999E-24</v>
      </c>
      <c r="J495" s="25"/>
      <c r="K495" s="25">
        <v>1.03</v>
      </c>
      <c r="L495" s="25" t="s">
        <v>1382</v>
      </c>
      <c r="M495" s="25" t="s">
        <v>1383</v>
      </c>
    </row>
    <row r="496" spans="1:13" x14ac:dyDescent="0.25">
      <c r="A496" s="25" t="s">
        <v>267</v>
      </c>
      <c r="B496" s="25">
        <v>94279840</v>
      </c>
      <c r="C496" s="25">
        <v>94279840</v>
      </c>
      <c r="D496" s="25">
        <v>0.99987599999999999</v>
      </c>
      <c r="E496" s="25">
        <v>34127677</v>
      </c>
      <c r="F496" s="25" t="s">
        <v>1381</v>
      </c>
      <c r="G496" s="25" t="s">
        <v>1183</v>
      </c>
      <c r="H496" s="25" t="s">
        <v>305</v>
      </c>
      <c r="I496" s="25">
        <v>4.0000000000000001E-8</v>
      </c>
      <c r="J496" s="25"/>
      <c r="K496" s="25">
        <v>1.0389999999999999</v>
      </c>
      <c r="L496" s="25"/>
      <c r="M496" s="25" t="s">
        <v>1383</v>
      </c>
    </row>
    <row r="497" spans="1:13" x14ac:dyDescent="0.25">
      <c r="A497" s="25" t="s">
        <v>267</v>
      </c>
      <c r="B497" s="25">
        <v>94279840</v>
      </c>
      <c r="C497" s="25">
        <v>94279840</v>
      </c>
      <c r="D497" s="25">
        <v>0.99987599999999999</v>
      </c>
      <c r="E497" s="25">
        <v>33887147</v>
      </c>
      <c r="F497" s="25" t="s">
        <v>1342</v>
      </c>
      <c r="G497" s="25" t="s">
        <v>1183</v>
      </c>
      <c r="H497" s="25" t="s">
        <v>305</v>
      </c>
      <c r="I497" s="25">
        <v>2.9999999999999998E-13</v>
      </c>
      <c r="J497" s="25"/>
      <c r="K497" s="25">
        <v>1.7030000000000001E-3</v>
      </c>
      <c r="L497" s="25" t="s">
        <v>1384</v>
      </c>
      <c r="M497" s="25" t="s">
        <v>1344</v>
      </c>
    </row>
    <row r="498" spans="1:13" x14ac:dyDescent="0.25">
      <c r="A498" s="25" t="s">
        <v>267</v>
      </c>
      <c r="B498" s="25">
        <v>94279840</v>
      </c>
      <c r="C498" s="25">
        <v>94279840</v>
      </c>
      <c r="D498" s="25">
        <v>0.99987599999999999</v>
      </c>
      <c r="E498" s="25">
        <v>33980691</v>
      </c>
      <c r="F498" s="25" t="s">
        <v>1205</v>
      </c>
      <c r="G498" s="25"/>
      <c r="H498" s="25" t="s">
        <v>305</v>
      </c>
      <c r="I498" s="25">
        <v>5.0000000000000003E-10</v>
      </c>
      <c r="J498" s="25"/>
      <c r="K498" s="25">
        <v>1.2E-2</v>
      </c>
      <c r="L498" s="25" t="s">
        <v>1385</v>
      </c>
      <c r="M498" s="25" t="s">
        <v>1207</v>
      </c>
    </row>
    <row r="499" spans="1:13" x14ac:dyDescent="0.25">
      <c r="A499" s="25" t="s">
        <v>267</v>
      </c>
      <c r="B499" s="25">
        <v>94279840</v>
      </c>
      <c r="C499" s="25">
        <v>94279840</v>
      </c>
      <c r="D499" s="25">
        <v>0.99987599999999999</v>
      </c>
      <c r="E499" s="25">
        <v>33980691</v>
      </c>
      <c r="F499" s="25" t="s">
        <v>1289</v>
      </c>
      <c r="G499" s="25"/>
      <c r="H499" s="25" t="s">
        <v>305</v>
      </c>
      <c r="I499" s="25">
        <v>1.0000000000000001E-9</v>
      </c>
      <c r="J499" s="25"/>
      <c r="K499" s="25">
        <v>1.2E-2</v>
      </c>
      <c r="L499" s="25" t="s">
        <v>1385</v>
      </c>
      <c r="M499" s="25" t="s">
        <v>1291</v>
      </c>
    </row>
    <row r="500" spans="1:13" x14ac:dyDescent="0.25">
      <c r="A500" s="25" t="s">
        <v>267</v>
      </c>
      <c r="B500" s="25">
        <v>94279840</v>
      </c>
      <c r="C500" s="25">
        <v>94279840</v>
      </c>
      <c r="D500" s="25">
        <v>0.99987599999999999</v>
      </c>
      <c r="E500" s="25">
        <v>33980691</v>
      </c>
      <c r="F500" s="25" t="s">
        <v>1359</v>
      </c>
      <c r="G500" s="25"/>
      <c r="H500" s="25" t="s">
        <v>305</v>
      </c>
      <c r="I500" s="25">
        <v>6.9999999999999995E-29</v>
      </c>
      <c r="J500" s="25"/>
      <c r="K500" s="25">
        <v>1.7000000000000001E-2</v>
      </c>
      <c r="L500" s="25" t="s">
        <v>1386</v>
      </c>
      <c r="M500" s="25" t="s">
        <v>1362</v>
      </c>
    </row>
    <row r="501" spans="1:13" x14ac:dyDescent="0.25">
      <c r="A501" s="25" t="s">
        <v>267</v>
      </c>
      <c r="B501" s="25">
        <v>94279840</v>
      </c>
      <c r="C501" s="25">
        <v>94279840</v>
      </c>
      <c r="D501" s="25">
        <v>0.99987599999999999</v>
      </c>
      <c r="E501" s="25">
        <v>33980691</v>
      </c>
      <c r="F501" s="25" t="s">
        <v>1387</v>
      </c>
      <c r="G501" s="25"/>
      <c r="H501" s="25" t="s">
        <v>305</v>
      </c>
      <c r="I501" s="25">
        <v>3E-28</v>
      </c>
      <c r="J501" s="25"/>
      <c r="K501" s="25"/>
      <c r="L501" s="25"/>
      <c r="M501" s="25" t="s">
        <v>1388</v>
      </c>
    </row>
    <row r="502" spans="1:13" x14ac:dyDescent="0.25">
      <c r="A502" s="25" t="s">
        <v>267</v>
      </c>
      <c r="B502" s="25">
        <v>94279840</v>
      </c>
      <c r="C502" s="25">
        <v>94279840</v>
      </c>
      <c r="D502" s="25">
        <v>0.99987599999999999</v>
      </c>
      <c r="E502" s="25">
        <v>34594039</v>
      </c>
      <c r="F502" s="25" t="s">
        <v>1378</v>
      </c>
      <c r="G502" s="25"/>
      <c r="H502" s="25" t="s">
        <v>305</v>
      </c>
      <c r="I502" s="25">
        <v>3.9999999999999999E-16</v>
      </c>
      <c r="J502" s="25"/>
      <c r="K502" s="25">
        <v>1.6799999999999999E-2</v>
      </c>
      <c r="L502" s="25" t="s">
        <v>1389</v>
      </c>
      <c r="M502" s="25" t="s">
        <v>1379</v>
      </c>
    </row>
    <row r="503" spans="1:13" x14ac:dyDescent="0.25">
      <c r="A503" s="25" t="s">
        <v>267</v>
      </c>
      <c r="B503" s="25">
        <v>94279840</v>
      </c>
      <c r="C503" s="25">
        <v>94279840</v>
      </c>
      <c r="D503" s="25">
        <v>1</v>
      </c>
      <c r="E503" s="25">
        <v>30593698</v>
      </c>
      <c r="F503" s="25" t="s">
        <v>1359</v>
      </c>
      <c r="G503" s="25" t="s">
        <v>1183</v>
      </c>
      <c r="H503" s="25" t="s">
        <v>305</v>
      </c>
      <c r="I503" s="25">
        <v>3.9999999999999998E-11</v>
      </c>
      <c r="J503" s="25" t="s">
        <v>1360</v>
      </c>
      <c r="K503" s="25">
        <v>0.17301</v>
      </c>
      <c r="L503" s="25" t="s">
        <v>1361</v>
      </c>
      <c r="M503" s="25" t="s">
        <v>1362</v>
      </c>
    </row>
    <row r="504" spans="1:13" x14ac:dyDescent="0.25">
      <c r="A504" s="25" t="s">
        <v>267</v>
      </c>
      <c r="B504" s="25">
        <v>94279840</v>
      </c>
      <c r="C504" s="25">
        <v>94279840</v>
      </c>
      <c r="D504" s="25">
        <v>1</v>
      </c>
      <c r="E504" s="25">
        <v>30593698</v>
      </c>
      <c r="F504" s="25" t="s">
        <v>1359</v>
      </c>
      <c r="G504" s="25" t="s">
        <v>1183</v>
      </c>
      <c r="H504" s="25" t="s">
        <v>305</v>
      </c>
      <c r="I504" s="25">
        <v>4.0000000000000003E-15</v>
      </c>
      <c r="J504" s="25"/>
      <c r="K504" s="25">
        <v>0.16675999999999999</v>
      </c>
      <c r="L504" s="25" t="s">
        <v>1363</v>
      </c>
      <c r="M504" s="25" t="s">
        <v>1362</v>
      </c>
    </row>
    <row r="505" spans="1:13" x14ac:dyDescent="0.25">
      <c r="A505" s="25" t="s">
        <v>267</v>
      </c>
      <c r="B505" s="25">
        <v>94279840</v>
      </c>
      <c r="C505" s="25">
        <v>94279840</v>
      </c>
      <c r="D505" s="25">
        <v>1</v>
      </c>
      <c r="E505" s="25">
        <v>31043758</v>
      </c>
      <c r="F505" s="25" t="s">
        <v>1364</v>
      </c>
      <c r="G505" s="25" t="s">
        <v>331</v>
      </c>
      <c r="H505" s="25" t="s">
        <v>305</v>
      </c>
      <c r="I505" s="25">
        <v>9.9999999999999998E-17</v>
      </c>
      <c r="J505" s="25"/>
      <c r="K505" s="25">
        <v>2.1363E-2</v>
      </c>
      <c r="L505" s="25" t="s">
        <v>1365</v>
      </c>
      <c r="M505" s="25" t="s">
        <v>1366</v>
      </c>
    </row>
    <row r="506" spans="1:13" x14ac:dyDescent="0.25">
      <c r="A506" s="25" t="s">
        <v>267</v>
      </c>
      <c r="B506" s="25">
        <v>94279840</v>
      </c>
      <c r="C506" s="25">
        <v>94279840</v>
      </c>
      <c r="D506" s="25">
        <v>1</v>
      </c>
      <c r="E506" s="25">
        <v>31043758</v>
      </c>
      <c r="F506" s="25" t="s">
        <v>1367</v>
      </c>
      <c r="G506" s="25" t="s">
        <v>331</v>
      </c>
      <c r="H506" s="25" t="s">
        <v>305</v>
      </c>
      <c r="I506" s="25">
        <v>1E-8</v>
      </c>
      <c r="J506" s="25"/>
      <c r="K506" s="25">
        <v>1.7559999999999999E-2</v>
      </c>
      <c r="L506" s="25" t="s">
        <v>1368</v>
      </c>
      <c r="M506" s="25" t="s">
        <v>1369</v>
      </c>
    </row>
    <row r="507" spans="1:13" x14ac:dyDescent="0.25">
      <c r="A507" s="25" t="s">
        <v>267</v>
      </c>
      <c r="B507" s="25">
        <v>94279840</v>
      </c>
      <c r="C507" s="25">
        <v>94279840</v>
      </c>
      <c r="D507" s="25">
        <v>1</v>
      </c>
      <c r="E507" s="25">
        <v>31097437</v>
      </c>
      <c r="F507" s="25" t="s">
        <v>1364</v>
      </c>
      <c r="G507" s="25" t="s">
        <v>1183</v>
      </c>
      <c r="H507" s="25" t="s">
        <v>305</v>
      </c>
      <c r="I507" s="25">
        <v>8.0000000000000002E-13</v>
      </c>
      <c r="J507" s="25"/>
      <c r="K507" s="25">
        <v>2.3E-2</v>
      </c>
      <c r="L507" s="25" t="s">
        <v>1370</v>
      </c>
      <c r="M507" s="25" t="s">
        <v>1366</v>
      </c>
    </row>
    <row r="508" spans="1:13" x14ac:dyDescent="0.25">
      <c r="A508" s="25" t="s">
        <v>267</v>
      </c>
      <c r="B508" s="25">
        <v>94279840</v>
      </c>
      <c r="C508" s="25">
        <v>94279840</v>
      </c>
      <c r="D508" s="25">
        <v>1</v>
      </c>
      <c r="E508" s="25">
        <v>31879980</v>
      </c>
      <c r="F508" s="25" t="s">
        <v>1371</v>
      </c>
      <c r="G508" s="25" t="s">
        <v>331</v>
      </c>
      <c r="H508" s="25" t="s">
        <v>305</v>
      </c>
      <c r="I508" s="25">
        <v>5.0000000000000002E-14</v>
      </c>
      <c r="J508" s="25"/>
      <c r="K508" s="25">
        <v>4.650402E-2</v>
      </c>
      <c r="L508" s="25" t="s">
        <v>1372</v>
      </c>
      <c r="M508" s="25" t="s">
        <v>1373</v>
      </c>
    </row>
    <row r="509" spans="1:13" x14ac:dyDescent="0.25">
      <c r="A509" s="25" t="s">
        <v>267</v>
      </c>
      <c r="B509" s="25">
        <v>94279840</v>
      </c>
      <c r="C509" s="25">
        <v>94279840</v>
      </c>
      <c r="D509" s="25">
        <v>1</v>
      </c>
      <c r="E509" s="25">
        <v>31959993</v>
      </c>
      <c r="F509" s="25" t="s">
        <v>1374</v>
      </c>
      <c r="G509" s="25" t="s">
        <v>1375</v>
      </c>
      <c r="H509" s="25" t="s">
        <v>305</v>
      </c>
      <c r="I509" s="25">
        <v>5.0000000000000003E-10</v>
      </c>
      <c r="J509" s="25"/>
      <c r="K509" s="25">
        <v>5.4000000000000003E-3</v>
      </c>
      <c r="L509" s="25" t="s">
        <v>1376</v>
      </c>
      <c r="M509" s="25" t="s">
        <v>1377</v>
      </c>
    </row>
    <row r="510" spans="1:13" x14ac:dyDescent="0.25">
      <c r="A510" s="25" t="s">
        <v>267</v>
      </c>
      <c r="B510" s="25">
        <v>94279840</v>
      </c>
      <c r="C510" s="25">
        <v>94279840</v>
      </c>
      <c r="D510" s="25">
        <v>1</v>
      </c>
      <c r="E510" s="25">
        <v>32888494</v>
      </c>
      <c r="F510" s="25" t="s">
        <v>1378</v>
      </c>
      <c r="G510" s="25" t="s">
        <v>331</v>
      </c>
      <c r="H510" s="25" t="s">
        <v>305</v>
      </c>
      <c r="I510" s="25">
        <v>1.0000000000000001E-15</v>
      </c>
      <c r="J510" s="25"/>
      <c r="K510" s="25">
        <v>1.794103E-2</v>
      </c>
      <c r="L510" s="25" t="s">
        <v>1343</v>
      </c>
      <c r="M510" s="25" t="s">
        <v>1379</v>
      </c>
    </row>
    <row r="511" spans="1:13" x14ac:dyDescent="0.25">
      <c r="A511" s="25" t="s">
        <v>267</v>
      </c>
      <c r="B511" s="25">
        <v>94279840</v>
      </c>
      <c r="C511" s="25">
        <v>94279840</v>
      </c>
      <c r="D511" s="25">
        <v>1</v>
      </c>
      <c r="E511" s="25">
        <v>32888493</v>
      </c>
      <c r="F511" s="25" t="s">
        <v>1378</v>
      </c>
      <c r="G511" s="25" t="s">
        <v>1183</v>
      </c>
      <c r="H511" s="25" t="s">
        <v>305</v>
      </c>
      <c r="I511" s="25">
        <v>9.9999999999999998E-17</v>
      </c>
      <c r="J511" s="25"/>
      <c r="K511" s="25"/>
      <c r="L511" s="25"/>
      <c r="M511" s="25" t="s">
        <v>1379</v>
      </c>
    </row>
    <row r="512" spans="1:13" x14ac:dyDescent="0.25">
      <c r="A512" s="25" t="s">
        <v>267</v>
      </c>
      <c r="B512" s="25">
        <v>94279840</v>
      </c>
      <c r="C512" s="25">
        <v>94279840</v>
      </c>
      <c r="D512" s="25">
        <v>1</v>
      </c>
      <c r="E512" s="25">
        <v>32888493</v>
      </c>
      <c r="F512" s="25" t="s">
        <v>1276</v>
      </c>
      <c r="G512" s="25" t="s">
        <v>1183</v>
      </c>
      <c r="H512" s="25" t="s">
        <v>305</v>
      </c>
      <c r="I512" s="25">
        <v>2.0000000000000001E-27</v>
      </c>
      <c r="J512" s="25"/>
      <c r="K512" s="25"/>
      <c r="L512" s="25"/>
      <c r="M512" s="25" t="s">
        <v>1380</v>
      </c>
    </row>
    <row r="513" spans="1:13" x14ac:dyDescent="0.25">
      <c r="A513" s="25" t="s">
        <v>267</v>
      </c>
      <c r="B513" s="25">
        <v>94279840</v>
      </c>
      <c r="C513" s="25">
        <v>94279840</v>
      </c>
      <c r="D513" s="25">
        <v>1</v>
      </c>
      <c r="E513" s="25">
        <v>34127677</v>
      </c>
      <c r="F513" s="25" t="s">
        <v>1381</v>
      </c>
      <c r="G513" s="25" t="s">
        <v>331</v>
      </c>
      <c r="H513" s="25" t="s">
        <v>305</v>
      </c>
      <c r="I513" s="25">
        <v>5.9999999999999999E-24</v>
      </c>
      <c r="J513" s="25"/>
      <c r="K513" s="25">
        <v>1.03</v>
      </c>
      <c r="L513" s="25" t="s">
        <v>1382</v>
      </c>
      <c r="M513" s="25" t="s">
        <v>1383</v>
      </c>
    </row>
    <row r="514" spans="1:13" x14ac:dyDescent="0.25">
      <c r="A514" s="25" t="s">
        <v>267</v>
      </c>
      <c r="B514" s="25">
        <v>94279840</v>
      </c>
      <c r="C514" s="25">
        <v>94279840</v>
      </c>
      <c r="D514" s="25">
        <v>1</v>
      </c>
      <c r="E514" s="25">
        <v>34127677</v>
      </c>
      <c r="F514" s="25" t="s">
        <v>1381</v>
      </c>
      <c r="G514" s="25" t="s">
        <v>1183</v>
      </c>
      <c r="H514" s="25" t="s">
        <v>305</v>
      </c>
      <c r="I514" s="25">
        <v>4.0000000000000001E-8</v>
      </c>
      <c r="J514" s="25"/>
      <c r="K514" s="25">
        <v>1.0389999999999999</v>
      </c>
      <c r="L514" s="25"/>
      <c r="M514" s="25" t="s">
        <v>1383</v>
      </c>
    </row>
    <row r="515" spans="1:13" x14ac:dyDescent="0.25">
      <c r="A515" s="25" t="s">
        <v>267</v>
      </c>
      <c r="B515" s="25">
        <v>94279840</v>
      </c>
      <c r="C515" s="25">
        <v>94279840</v>
      </c>
      <c r="D515" s="25">
        <v>1</v>
      </c>
      <c r="E515" s="25">
        <v>33887147</v>
      </c>
      <c r="F515" s="25" t="s">
        <v>1342</v>
      </c>
      <c r="G515" s="25" t="s">
        <v>1183</v>
      </c>
      <c r="H515" s="25" t="s">
        <v>305</v>
      </c>
      <c r="I515" s="25">
        <v>2.9999999999999998E-13</v>
      </c>
      <c r="J515" s="25"/>
      <c r="K515" s="25">
        <v>1.7030000000000001E-3</v>
      </c>
      <c r="L515" s="25" t="s">
        <v>1384</v>
      </c>
      <c r="M515" s="25" t="s">
        <v>1344</v>
      </c>
    </row>
    <row r="516" spans="1:13" x14ac:dyDescent="0.25">
      <c r="A516" s="25" t="s">
        <v>267</v>
      </c>
      <c r="B516" s="25">
        <v>94279840</v>
      </c>
      <c r="C516" s="25">
        <v>94279840</v>
      </c>
      <c r="D516" s="25">
        <v>1</v>
      </c>
      <c r="E516" s="25">
        <v>33980691</v>
      </c>
      <c r="F516" s="25" t="s">
        <v>1205</v>
      </c>
      <c r="G516" s="25"/>
      <c r="H516" s="25" t="s">
        <v>305</v>
      </c>
      <c r="I516" s="25">
        <v>5.0000000000000003E-10</v>
      </c>
      <c r="J516" s="25"/>
      <c r="K516" s="25">
        <v>1.2E-2</v>
      </c>
      <c r="L516" s="25" t="s">
        <v>1385</v>
      </c>
      <c r="M516" s="25" t="s">
        <v>1207</v>
      </c>
    </row>
    <row r="517" spans="1:13" x14ac:dyDescent="0.25">
      <c r="A517" s="25" t="s">
        <v>267</v>
      </c>
      <c r="B517" s="25">
        <v>94279840</v>
      </c>
      <c r="C517" s="25">
        <v>94279840</v>
      </c>
      <c r="D517" s="25">
        <v>1</v>
      </c>
      <c r="E517" s="25">
        <v>33980691</v>
      </c>
      <c r="F517" s="25" t="s">
        <v>1289</v>
      </c>
      <c r="G517" s="25"/>
      <c r="H517" s="25" t="s">
        <v>305</v>
      </c>
      <c r="I517" s="25">
        <v>1.0000000000000001E-9</v>
      </c>
      <c r="J517" s="25"/>
      <c r="K517" s="25">
        <v>1.2E-2</v>
      </c>
      <c r="L517" s="25" t="s">
        <v>1385</v>
      </c>
      <c r="M517" s="25" t="s">
        <v>1291</v>
      </c>
    </row>
    <row r="518" spans="1:13" x14ac:dyDescent="0.25">
      <c r="A518" s="25" t="s">
        <v>267</v>
      </c>
      <c r="B518" s="25">
        <v>94279840</v>
      </c>
      <c r="C518" s="25">
        <v>94279840</v>
      </c>
      <c r="D518" s="25">
        <v>1</v>
      </c>
      <c r="E518" s="25">
        <v>33980691</v>
      </c>
      <c r="F518" s="25" t="s">
        <v>1359</v>
      </c>
      <c r="G518" s="25"/>
      <c r="H518" s="25" t="s">
        <v>305</v>
      </c>
      <c r="I518" s="25">
        <v>6.9999999999999995E-29</v>
      </c>
      <c r="J518" s="25"/>
      <c r="K518" s="25">
        <v>1.7000000000000001E-2</v>
      </c>
      <c r="L518" s="25" t="s">
        <v>1386</v>
      </c>
      <c r="M518" s="25" t="s">
        <v>1362</v>
      </c>
    </row>
    <row r="519" spans="1:13" x14ac:dyDescent="0.25">
      <c r="A519" s="25" t="s">
        <v>267</v>
      </c>
      <c r="B519" s="25">
        <v>94279840</v>
      </c>
      <c r="C519" s="25">
        <v>94279840</v>
      </c>
      <c r="D519" s="25">
        <v>1</v>
      </c>
      <c r="E519" s="25">
        <v>33980691</v>
      </c>
      <c r="F519" s="25" t="s">
        <v>1387</v>
      </c>
      <c r="G519" s="25"/>
      <c r="H519" s="25" t="s">
        <v>305</v>
      </c>
      <c r="I519" s="25">
        <v>3E-28</v>
      </c>
      <c r="J519" s="25"/>
      <c r="K519" s="25"/>
      <c r="L519" s="25"/>
      <c r="M519" s="25" t="s">
        <v>1388</v>
      </c>
    </row>
    <row r="520" spans="1:13" x14ac:dyDescent="0.25">
      <c r="A520" s="25" t="s">
        <v>267</v>
      </c>
      <c r="B520" s="25">
        <v>94279840</v>
      </c>
      <c r="C520" s="25">
        <v>94279840</v>
      </c>
      <c r="D520" s="25">
        <v>1</v>
      </c>
      <c r="E520" s="25">
        <v>34594039</v>
      </c>
      <c r="F520" s="25" t="s">
        <v>1378</v>
      </c>
      <c r="G520" s="25"/>
      <c r="H520" s="25" t="s">
        <v>305</v>
      </c>
      <c r="I520" s="25">
        <v>3.9999999999999999E-16</v>
      </c>
      <c r="J520" s="25"/>
      <c r="K520" s="25">
        <v>1.6799999999999999E-2</v>
      </c>
      <c r="L520" s="25" t="s">
        <v>1389</v>
      </c>
      <c r="M520" s="25" t="s">
        <v>1379</v>
      </c>
    </row>
    <row r="521" spans="1:13" s="25" customFormat="1" x14ac:dyDescent="0.25">
      <c r="A521" s="25" t="s">
        <v>267</v>
      </c>
      <c r="B521" s="25">
        <v>122470997</v>
      </c>
      <c r="C521" s="25">
        <v>122471096</v>
      </c>
      <c r="D521" s="25">
        <v>0.85344900000000001</v>
      </c>
      <c r="E521" s="25">
        <v>30595370</v>
      </c>
      <c r="F521" s="25" t="s">
        <v>3789</v>
      </c>
      <c r="H521" s="25" t="s">
        <v>3790</v>
      </c>
      <c r="I521" s="25">
        <v>8.0000000000000003E-27</v>
      </c>
      <c r="M521" s="25" t="s">
        <v>3791</v>
      </c>
    </row>
    <row r="522" spans="1:13" x14ac:dyDescent="0.25">
      <c r="A522" s="25" t="s">
        <v>273</v>
      </c>
      <c r="B522" s="25">
        <v>10652192</v>
      </c>
      <c r="C522" s="25">
        <v>10645728</v>
      </c>
      <c r="D522" s="25">
        <v>0.98877499999999996</v>
      </c>
      <c r="E522" s="25">
        <v>30595370</v>
      </c>
      <c r="F522" s="25" t="s">
        <v>1390</v>
      </c>
      <c r="G522" s="25"/>
      <c r="H522" s="25" t="s">
        <v>1391</v>
      </c>
      <c r="I522" s="25">
        <v>9.9999999999999994E-12</v>
      </c>
      <c r="J522" s="25"/>
      <c r="K522" s="25"/>
      <c r="L522" s="25"/>
      <c r="M522" s="25" t="s">
        <v>1392</v>
      </c>
    </row>
    <row r="523" spans="1:13" x14ac:dyDescent="0.25">
      <c r="A523" s="25" t="s">
        <v>273</v>
      </c>
      <c r="B523" s="25">
        <v>10652192</v>
      </c>
      <c r="C523" s="25">
        <v>10645728</v>
      </c>
      <c r="D523" s="25">
        <v>0.98877499999999996</v>
      </c>
      <c r="E523" s="25">
        <v>31666681</v>
      </c>
      <c r="F523" s="25" t="s">
        <v>1393</v>
      </c>
      <c r="G523" s="25" t="s">
        <v>1183</v>
      </c>
      <c r="H523" s="25" t="s">
        <v>1391</v>
      </c>
      <c r="I523" s="25">
        <v>2E-8</v>
      </c>
      <c r="J523" s="25" t="s">
        <v>1394</v>
      </c>
      <c r="K523" s="25"/>
      <c r="L523" s="25"/>
      <c r="M523" s="25" t="s">
        <v>1395</v>
      </c>
    </row>
    <row r="524" spans="1:13" x14ac:dyDescent="0.25">
      <c r="A524" s="25" t="s">
        <v>273</v>
      </c>
      <c r="B524" s="25">
        <v>10652192</v>
      </c>
      <c r="C524" s="25">
        <v>10646094</v>
      </c>
      <c r="D524" s="25">
        <v>0.98884099999999997</v>
      </c>
      <c r="E524" s="25">
        <v>32632093</v>
      </c>
      <c r="F524" s="25" t="s">
        <v>1222</v>
      </c>
      <c r="G524" s="25" t="s">
        <v>1183</v>
      </c>
      <c r="H524" s="25" t="s">
        <v>1396</v>
      </c>
      <c r="I524" s="25">
        <v>5.0000000000000004E-31</v>
      </c>
      <c r="J524" s="25"/>
      <c r="K524" s="25"/>
      <c r="L524" s="25"/>
      <c r="M524" s="25" t="s">
        <v>1223</v>
      </c>
    </row>
    <row r="525" spans="1:13" x14ac:dyDescent="0.25">
      <c r="A525" s="25" t="s">
        <v>273</v>
      </c>
      <c r="B525" s="25">
        <v>10652192</v>
      </c>
      <c r="C525" s="25">
        <v>10646094</v>
      </c>
      <c r="D525" s="25">
        <v>0.98884099999999997</v>
      </c>
      <c r="E525" s="25">
        <v>32632093</v>
      </c>
      <c r="F525" s="25" t="s">
        <v>1224</v>
      </c>
      <c r="G525" s="25" t="s">
        <v>1183</v>
      </c>
      <c r="H525" s="25" t="s">
        <v>1396</v>
      </c>
      <c r="I525" s="25">
        <v>6.0000000000000001E-17</v>
      </c>
      <c r="J525" s="25"/>
      <c r="K525" s="25"/>
      <c r="L525" s="25"/>
      <c r="M525" s="25" t="s">
        <v>1225</v>
      </c>
    </row>
    <row r="526" spans="1:13" x14ac:dyDescent="0.25">
      <c r="A526" s="25" t="s">
        <v>273</v>
      </c>
      <c r="B526" s="25">
        <v>10652192</v>
      </c>
      <c r="C526" s="25">
        <v>10646094</v>
      </c>
      <c r="D526" s="25">
        <v>0.98884099999999997</v>
      </c>
      <c r="E526" s="25">
        <v>32632093</v>
      </c>
      <c r="F526" s="25" t="s">
        <v>1397</v>
      </c>
      <c r="G526" s="25" t="s">
        <v>1183</v>
      </c>
      <c r="H526" s="25" t="s">
        <v>1396</v>
      </c>
      <c r="I526" s="25">
        <v>9.9999999999999992E-25</v>
      </c>
      <c r="J526" s="25"/>
      <c r="K526" s="25"/>
      <c r="L526" s="25"/>
      <c r="M526" s="25" t="s">
        <v>1398</v>
      </c>
    </row>
    <row r="527" spans="1:13" x14ac:dyDescent="0.25">
      <c r="A527" s="25" t="s">
        <v>273</v>
      </c>
      <c r="B527" s="25">
        <v>10652192</v>
      </c>
      <c r="C527" s="25">
        <v>10646094</v>
      </c>
      <c r="D527" s="25">
        <v>0.98884099999999997</v>
      </c>
      <c r="E527" s="25">
        <v>32632093</v>
      </c>
      <c r="F527" s="25" t="s">
        <v>1399</v>
      </c>
      <c r="G527" s="25" t="s">
        <v>1183</v>
      </c>
      <c r="H527" s="25" t="s">
        <v>1396</v>
      </c>
      <c r="I527" s="25">
        <v>3.0000000000000001E-12</v>
      </c>
      <c r="J527" s="25"/>
      <c r="K527" s="25"/>
      <c r="L527" s="25"/>
      <c r="M527" s="25" t="s">
        <v>1400</v>
      </c>
    </row>
    <row r="528" spans="1:13" x14ac:dyDescent="0.25">
      <c r="A528" s="25" t="s">
        <v>273</v>
      </c>
      <c r="B528" s="25">
        <v>10652192</v>
      </c>
      <c r="C528" s="25">
        <v>10647625</v>
      </c>
      <c r="D528" s="25">
        <v>0.99783500000000003</v>
      </c>
      <c r="E528" s="25">
        <v>31676860</v>
      </c>
      <c r="F528" s="25" t="s">
        <v>1401</v>
      </c>
      <c r="G528" s="25" t="s">
        <v>1183</v>
      </c>
      <c r="H528" s="25" t="s">
        <v>618</v>
      </c>
      <c r="I528" s="25">
        <v>4.0000000000000002E-9</v>
      </c>
      <c r="J528" s="25" t="s">
        <v>1402</v>
      </c>
      <c r="K528" s="25"/>
      <c r="L528" s="25"/>
      <c r="M528" s="25" t="s">
        <v>1403</v>
      </c>
    </row>
    <row r="529" spans="1:13" x14ac:dyDescent="0.25">
      <c r="A529" s="25" t="s">
        <v>273</v>
      </c>
      <c r="B529" s="25">
        <v>10652192</v>
      </c>
      <c r="C529" s="25">
        <v>10647625</v>
      </c>
      <c r="D529" s="25">
        <v>0.99783500000000003</v>
      </c>
      <c r="E529" s="25">
        <v>32888494</v>
      </c>
      <c r="F529" s="25" t="s">
        <v>1191</v>
      </c>
      <c r="G529" s="25" t="s">
        <v>327</v>
      </c>
      <c r="H529" s="25" t="s">
        <v>618</v>
      </c>
      <c r="I529" s="25">
        <v>1.0000000000000001E-17</v>
      </c>
      <c r="J529" s="25"/>
      <c r="K529" s="25">
        <v>2.0752013E-2</v>
      </c>
      <c r="L529" s="25" t="s">
        <v>1365</v>
      </c>
      <c r="M529" s="25" t="s">
        <v>1193</v>
      </c>
    </row>
    <row r="530" spans="1:13" x14ac:dyDescent="0.25">
      <c r="A530" s="25" t="s">
        <v>273</v>
      </c>
      <c r="B530" s="25">
        <v>10652192</v>
      </c>
      <c r="C530" s="25">
        <v>10647625</v>
      </c>
      <c r="D530" s="25">
        <v>0.99783500000000003</v>
      </c>
      <c r="E530" s="25">
        <v>32888493</v>
      </c>
      <c r="F530" s="25" t="s">
        <v>1191</v>
      </c>
      <c r="G530" s="25" t="s">
        <v>1183</v>
      </c>
      <c r="H530" s="25" t="s">
        <v>618</v>
      </c>
      <c r="I530" s="25">
        <v>4.0000000000000002E-27</v>
      </c>
      <c r="J530" s="25"/>
      <c r="K530" s="25">
        <v>2.1271000000000002E-2</v>
      </c>
      <c r="L530" s="25" t="s">
        <v>1404</v>
      </c>
      <c r="M530" s="25" t="s">
        <v>1193</v>
      </c>
    </row>
    <row r="531" spans="1:13" x14ac:dyDescent="0.25">
      <c r="A531" s="25" t="s">
        <v>273</v>
      </c>
      <c r="B531" s="25">
        <v>10652192</v>
      </c>
      <c r="C531" s="25">
        <v>10647625</v>
      </c>
      <c r="D531" s="25">
        <v>0.99783500000000003</v>
      </c>
      <c r="E531" s="25">
        <v>32888493</v>
      </c>
      <c r="F531" s="25" t="s">
        <v>1191</v>
      </c>
      <c r="G531" s="25" t="s">
        <v>1183</v>
      </c>
      <c r="H531" s="25" t="s">
        <v>618</v>
      </c>
      <c r="I531" s="25">
        <v>4.0000000000000002E-27</v>
      </c>
      <c r="J531" s="25"/>
      <c r="K531" s="25"/>
      <c r="L531" s="25"/>
      <c r="M531" s="25" t="s">
        <v>1193</v>
      </c>
    </row>
    <row r="532" spans="1:13" x14ac:dyDescent="0.25">
      <c r="A532" s="25" t="s">
        <v>273</v>
      </c>
      <c r="B532" s="25">
        <v>10652192</v>
      </c>
      <c r="C532" s="25">
        <v>10647681</v>
      </c>
      <c r="D532" s="25">
        <v>0.99882400000000005</v>
      </c>
      <c r="E532" s="25">
        <v>31676860</v>
      </c>
      <c r="F532" s="25" t="s">
        <v>1401</v>
      </c>
      <c r="G532" s="25" t="s">
        <v>1183</v>
      </c>
      <c r="H532" s="25" t="s">
        <v>621</v>
      </c>
      <c r="I532" s="25">
        <v>2.0000000000000001E-9</v>
      </c>
      <c r="J532" s="25" t="s">
        <v>1405</v>
      </c>
      <c r="K532" s="25"/>
      <c r="L532" s="25"/>
      <c r="M532" s="25" t="s">
        <v>1403</v>
      </c>
    </row>
    <row r="533" spans="1:13" x14ac:dyDescent="0.25">
      <c r="A533" s="25" t="s">
        <v>273</v>
      </c>
      <c r="B533" s="25">
        <v>10652192</v>
      </c>
      <c r="C533" s="25">
        <v>10652192</v>
      </c>
      <c r="D533" s="25">
        <v>1</v>
      </c>
      <c r="E533" s="25">
        <v>29397368</v>
      </c>
      <c r="F533" s="25" t="s">
        <v>1124</v>
      </c>
      <c r="G533" s="25" t="s">
        <v>327</v>
      </c>
      <c r="H533" s="25" t="s">
        <v>302</v>
      </c>
      <c r="I533" s="25">
        <v>5.0000000000000001E-9</v>
      </c>
      <c r="J533" s="25"/>
      <c r="K533" s="25">
        <v>8.6999999999999994E-3</v>
      </c>
      <c r="L533" s="25" t="s">
        <v>1406</v>
      </c>
      <c r="M533" s="25" t="s">
        <v>1124</v>
      </c>
    </row>
    <row r="534" spans="1:13" x14ac:dyDescent="0.25">
      <c r="A534" s="25" t="s">
        <v>273</v>
      </c>
      <c r="B534" s="25">
        <v>10652192</v>
      </c>
      <c r="C534" s="25">
        <v>10652192</v>
      </c>
      <c r="D534" s="25">
        <v>1</v>
      </c>
      <c r="E534" s="25">
        <v>32327693</v>
      </c>
      <c r="F534" s="25" t="s">
        <v>1407</v>
      </c>
      <c r="G534" s="25" t="s">
        <v>327</v>
      </c>
      <c r="H534" s="25" t="s">
        <v>302</v>
      </c>
      <c r="I534" s="25">
        <v>1.0000000000000001E-9</v>
      </c>
      <c r="J534" s="25"/>
      <c r="K534" s="25">
        <v>1.4E-2</v>
      </c>
      <c r="L534" s="25" t="s">
        <v>1408</v>
      </c>
      <c r="M534" s="25" t="s">
        <v>1409</v>
      </c>
    </row>
    <row r="535" spans="1:13" x14ac:dyDescent="0.25">
      <c r="A535" s="25" t="s">
        <v>273</v>
      </c>
      <c r="B535" s="25">
        <v>10652192</v>
      </c>
      <c r="C535" s="25">
        <v>10652192</v>
      </c>
      <c r="D535" s="25">
        <v>1</v>
      </c>
      <c r="E535" s="25">
        <v>32203549</v>
      </c>
      <c r="F535" s="25" t="s">
        <v>1410</v>
      </c>
      <c r="G535" s="25" t="s">
        <v>327</v>
      </c>
      <c r="H535" s="25" t="s">
        <v>302</v>
      </c>
      <c r="I535" s="25">
        <v>1.0000000000000001E-9</v>
      </c>
      <c r="J535" s="25"/>
      <c r="K535" s="25">
        <v>1.3035100000000001E-2</v>
      </c>
      <c r="L535" s="25" t="s">
        <v>1411</v>
      </c>
      <c r="M535" s="25" t="s">
        <v>1412</v>
      </c>
    </row>
    <row r="536" spans="1:13" x14ac:dyDescent="0.25">
      <c r="A536" s="25" t="s">
        <v>273</v>
      </c>
      <c r="B536" s="25">
        <v>10652192</v>
      </c>
      <c r="C536" s="25">
        <v>10652192</v>
      </c>
      <c r="D536" s="25">
        <v>1</v>
      </c>
      <c r="E536" s="25">
        <v>32888494</v>
      </c>
      <c r="F536" s="25" t="s">
        <v>1413</v>
      </c>
      <c r="G536" s="25" t="s">
        <v>327</v>
      </c>
      <c r="H536" s="25" t="s">
        <v>302</v>
      </c>
      <c r="I536" s="25">
        <v>3.0000000000000002E-33</v>
      </c>
      <c r="J536" s="25"/>
      <c r="K536" s="25">
        <v>2.9178174000000001E-2</v>
      </c>
      <c r="L536" s="25" t="s">
        <v>1414</v>
      </c>
      <c r="M536" s="25" t="s">
        <v>1415</v>
      </c>
    </row>
    <row r="537" spans="1:13" x14ac:dyDescent="0.25">
      <c r="A537" s="25" t="s">
        <v>273</v>
      </c>
      <c r="B537" s="25">
        <v>10652192</v>
      </c>
      <c r="C537" s="25">
        <v>10652497</v>
      </c>
      <c r="D537" s="25">
        <v>0.99924299999999999</v>
      </c>
      <c r="E537" s="25">
        <v>27322543</v>
      </c>
      <c r="F537" s="25" t="s">
        <v>287</v>
      </c>
      <c r="G537" s="25" t="s">
        <v>327</v>
      </c>
      <c r="H537" s="25" t="s">
        <v>454</v>
      </c>
      <c r="I537" s="25">
        <v>3E-11</v>
      </c>
      <c r="J537" s="25"/>
      <c r="K537" s="25">
        <v>1.0638297999999999</v>
      </c>
      <c r="L537" s="25" t="s">
        <v>1416</v>
      </c>
      <c r="M537" s="25" t="s">
        <v>1121</v>
      </c>
    </row>
    <row r="538" spans="1:13" x14ac:dyDescent="0.25">
      <c r="A538" s="25" t="s">
        <v>273</v>
      </c>
      <c r="B538" s="25">
        <v>10652192</v>
      </c>
      <c r="C538" s="25">
        <v>10652497</v>
      </c>
      <c r="D538" s="25">
        <v>0.99924299999999999</v>
      </c>
      <c r="E538" s="25">
        <v>27182965</v>
      </c>
      <c r="F538" s="25" t="s">
        <v>287</v>
      </c>
      <c r="G538" s="25" t="s">
        <v>1417</v>
      </c>
      <c r="H538" s="25" t="s">
        <v>454</v>
      </c>
      <c r="I538" s="25">
        <v>2.0000000000000001E-9</v>
      </c>
      <c r="J538" s="25"/>
      <c r="K538" s="25">
        <v>1.05</v>
      </c>
      <c r="L538" s="25" t="s">
        <v>1418</v>
      </c>
      <c r="M538" s="25" t="s">
        <v>1121</v>
      </c>
    </row>
    <row r="539" spans="1:13" x14ac:dyDescent="0.25">
      <c r="A539" s="25" t="s">
        <v>273</v>
      </c>
      <c r="B539" s="25">
        <v>10652192</v>
      </c>
      <c r="C539" s="25">
        <v>10652497</v>
      </c>
      <c r="D539" s="25">
        <v>0.99924299999999999</v>
      </c>
      <c r="E539" s="25">
        <v>30595370</v>
      </c>
      <c r="F539" s="25" t="s">
        <v>1419</v>
      </c>
      <c r="G539" s="25"/>
      <c r="H539" s="25" t="s">
        <v>454</v>
      </c>
      <c r="I539" s="25">
        <v>2.0000000000000001E-9</v>
      </c>
      <c r="J539" s="25"/>
      <c r="K539" s="25"/>
      <c r="L539" s="25"/>
      <c r="M539" s="25" t="s">
        <v>1420</v>
      </c>
    </row>
    <row r="540" spans="1:13" x14ac:dyDescent="0.25">
      <c r="A540" s="25" t="s">
        <v>273</v>
      </c>
      <c r="B540" s="25">
        <v>10652192</v>
      </c>
      <c r="C540" s="25">
        <v>10652497</v>
      </c>
      <c r="D540" s="25">
        <v>0.99924299999999999</v>
      </c>
      <c r="E540" s="25">
        <v>32888493</v>
      </c>
      <c r="F540" s="25" t="s">
        <v>1413</v>
      </c>
      <c r="G540" s="25" t="s">
        <v>1183</v>
      </c>
      <c r="H540" s="25" t="s">
        <v>454</v>
      </c>
      <c r="I540" s="25">
        <v>1E-53</v>
      </c>
      <c r="J540" s="25"/>
      <c r="K540" s="25">
        <v>3.1865999999999998E-2</v>
      </c>
      <c r="L540" s="25" t="s">
        <v>1421</v>
      </c>
      <c r="M540" s="25" t="s">
        <v>1415</v>
      </c>
    </row>
    <row r="541" spans="1:13" x14ac:dyDescent="0.25">
      <c r="A541" s="25" t="s">
        <v>273</v>
      </c>
      <c r="B541" s="25">
        <v>10652192</v>
      </c>
      <c r="C541" s="25">
        <v>10652497</v>
      </c>
      <c r="D541" s="25">
        <v>0.99924299999999999</v>
      </c>
      <c r="E541" s="25">
        <v>32888493</v>
      </c>
      <c r="F541" s="25" t="s">
        <v>1413</v>
      </c>
      <c r="G541" s="25" t="s">
        <v>1183</v>
      </c>
      <c r="H541" s="25" t="s">
        <v>454</v>
      </c>
      <c r="I541" s="25">
        <v>4E-52</v>
      </c>
      <c r="J541" s="25"/>
      <c r="K541" s="25"/>
      <c r="L541" s="25"/>
      <c r="M541" s="25" t="s">
        <v>1415</v>
      </c>
    </row>
    <row r="542" spans="1:13" x14ac:dyDescent="0.25">
      <c r="A542" s="25" t="s">
        <v>273</v>
      </c>
      <c r="B542" s="25">
        <v>10652192</v>
      </c>
      <c r="C542" s="25">
        <v>10652497</v>
      </c>
      <c r="D542" s="25">
        <v>0.99924299999999999</v>
      </c>
      <c r="E542" s="25">
        <v>33888516</v>
      </c>
      <c r="F542" s="25" t="s">
        <v>1422</v>
      </c>
      <c r="G542" s="25" t="s">
        <v>327</v>
      </c>
      <c r="H542" s="25" t="s">
        <v>454</v>
      </c>
      <c r="I542" s="25">
        <v>3.9999999999999999E-16</v>
      </c>
      <c r="J542" s="25"/>
      <c r="K542" s="25">
        <v>1.03</v>
      </c>
      <c r="L542" s="25" t="s">
        <v>1423</v>
      </c>
      <c r="M542" s="25" t="s">
        <v>1424</v>
      </c>
    </row>
    <row r="543" spans="1:13" x14ac:dyDescent="0.25">
      <c r="A543" s="25" t="s">
        <v>273</v>
      </c>
      <c r="B543" s="25">
        <v>10652192</v>
      </c>
      <c r="C543" s="25">
        <v>10652497</v>
      </c>
      <c r="D543" s="25">
        <v>0.99924299999999999</v>
      </c>
      <c r="E543" s="25">
        <v>34560273</v>
      </c>
      <c r="F543" s="25" t="s">
        <v>1292</v>
      </c>
      <c r="G543" s="25" t="s">
        <v>1183</v>
      </c>
      <c r="H543" s="25" t="s">
        <v>454</v>
      </c>
      <c r="I543" s="25">
        <v>1E-13</v>
      </c>
      <c r="J543" s="25"/>
      <c r="K543" s="25"/>
      <c r="L543" s="25"/>
      <c r="M543" s="25" t="s">
        <v>1189</v>
      </c>
    </row>
    <row r="544" spans="1:13" x14ac:dyDescent="0.25">
      <c r="A544" s="25" t="s">
        <v>273</v>
      </c>
      <c r="B544" s="25">
        <v>10652192</v>
      </c>
      <c r="C544" s="25">
        <v>10652497</v>
      </c>
      <c r="D544" s="25">
        <v>0.99924299999999999</v>
      </c>
      <c r="E544" s="25">
        <v>34560273</v>
      </c>
      <c r="F544" s="25" t="s">
        <v>1185</v>
      </c>
      <c r="G544" s="25" t="s">
        <v>1183</v>
      </c>
      <c r="H544" s="25" t="s">
        <v>454</v>
      </c>
      <c r="I544" s="25">
        <v>3.9999999999999999E-16</v>
      </c>
      <c r="J544" s="25"/>
      <c r="K544" s="25"/>
      <c r="L544" s="25"/>
      <c r="M544" s="25" t="s">
        <v>1186</v>
      </c>
    </row>
    <row r="545" spans="1:13" x14ac:dyDescent="0.25">
      <c r="A545" s="25" t="s">
        <v>273</v>
      </c>
      <c r="B545" s="25">
        <v>10652192</v>
      </c>
      <c r="C545" s="25">
        <v>10652497</v>
      </c>
      <c r="D545" s="25">
        <v>0.99924299999999999</v>
      </c>
      <c r="E545" s="25">
        <v>34910505</v>
      </c>
      <c r="F545" s="25" t="s">
        <v>1190</v>
      </c>
      <c r="G545" s="25"/>
      <c r="H545" s="25" t="s">
        <v>454</v>
      </c>
      <c r="I545" s="25">
        <v>2.0000000000000001E-17</v>
      </c>
      <c r="J545" s="25"/>
      <c r="K545" s="25">
        <v>8.48</v>
      </c>
      <c r="L545" s="25" t="s">
        <v>1188</v>
      </c>
      <c r="M545" s="25" t="s">
        <v>1186</v>
      </c>
    </row>
    <row r="546" spans="1:13" x14ac:dyDescent="0.25">
      <c r="A546" s="25" t="s">
        <v>273</v>
      </c>
      <c r="B546" s="25">
        <v>10652192</v>
      </c>
      <c r="C546" s="25">
        <v>10654191</v>
      </c>
      <c r="D546" s="25">
        <v>0.97334799999999999</v>
      </c>
      <c r="E546" s="25">
        <v>31235810</v>
      </c>
      <c r="F546" s="25" t="s">
        <v>1425</v>
      </c>
      <c r="G546" s="25" t="s">
        <v>327</v>
      </c>
      <c r="H546" s="25" t="s">
        <v>1426</v>
      </c>
      <c r="I546" s="25">
        <v>2.9999999999999997E-8</v>
      </c>
      <c r="J546" s="25"/>
      <c r="K546" s="25">
        <v>2.4E-2</v>
      </c>
      <c r="L546" s="25" t="s">
        <v>1427</v>
      </c>
      <c r="M546" s="25" t="s">
        <v>1428</v>
      </c>
    </row>
    <row r="547" spans="1:13" x14ac:dyDescent="0.25">
      <c r="A547" s="25" t="s">
        <v>273</v>
      </c>
      <c r="B547" s="25">
        <v>10652192</v>
      </c>
      <c r="C547" s="25">
        <v>10654191</v>
      </c>
      <c r="D547" s="25">
        <v>0.97334799999999999</v>
      </c>
      <c r="E547" s="25">
        <v>34910505</v>
      </c>
      <c r="F547" s="25" t="s">
        <v>1293</v>
      </c>
      <c r="G547" s="25"/>
      <c r="H547" s="25" t="s">
        <v>1426</v>
      </c>
      <c r="I547" s="25">
        <v>5.0000000000000003E-10</v>
      </c>
      <c r="J547" s="25"/>
      <c r="K547" s="25">
        <v>6.23</v>
      </c>
      <c r="L547" s="25" t="s">
        <v>1188</v>
      </c>
      <c r="M547" s="25" t="s">
        <v>1239</v>
      </c>
    </row>
    <row r="548" spans="1:13" x14ac:dyDescent="0.25">
      <c r="A548" s="25" t="s">
        <v>273</v>
      </c>
      <c r="B548" s="25">
        <v>10652192</v>
      </c>
      <c r="C548" s="25">
        <v>10657894</v>
      </c>
      <c r="D548" s="25">
        <v>0.84922600000000004</v>
      </c>
      <c r="E548" s="25">
        <v>31676860</v>
      </c>
      <c r="F548" s="25" t="s">
        <v>1401</v>
      </c>
      <c r="G548" s="25" t="s">
        <v>1183</v>
      </c>
      <c r="H548" s="25" t="s">
        <v>1429</v>
      </c>
      <c r="I548" s="25">
        <v>2.0000000000000001E-9</v>
      </c>
      <c r="J548" s="25" t="s">
        <v>1430</v>
      </c>
      <c r="K548" s="25"/>
      <c r="L548" s="25"/>
      <c r="M548" s="25" t="s">
        <v>1403</v>
      </c>
    </row>
    <row r="549" spans="1:13" x14ac:dyDescent="0.25">
      <c r="A549" s="25" t="s">
        <v>273</v>
      </c>
      <c r="B549" s="25">
        <v>10652192</v>
      </c>
      <c r="C549" s="25">
        <v>10657894</v>
      </c>
      <c r="D549" s="25">
        <v>0.84922600000000004</v>
      </c>
      <c r="E549" s="25">
        <v>32888494</v>
      </c>
      <c r="F549" s="25" t="s">
        <v>1431</v>
      </c>
      <c r="G549" s="25" t="s">
        <v>327</v>
      </c>
      <c r="H549" s="25" t="s">
        <v>1429</v>
      </c>
      <c r="I549" s="25">
        <v>7.0000000000000003E-16</v>
      </c>
      <c r="J549" s="25"/>
      <c r="K549" s="25">
        <v>1.9010631E-2</v>
      </c>
      <c r="L549" s="25" t="s">
        <v>1432</v>
      </c>
      <c r="M549" s="25" t="s">
        <v>1433</v>
      </c>
    </row>
    <row r="550" spans="1:13" x14ac:dyDescent="0.25">
      <c r="A550" s="25" t="s">
        <v>273</v>
      </c>
      <c r="B550" s="25">
        <v>10652192</v>
      </c>
      <c r="C550" s="25">
        <v>10657894</v>
      </c>
      <c r="D550" s="25">
        <v>0.84922600000000004</v>
      </c>
      <c r="E550" s="25">
        <v>32888494</v>
      </c>
      <c r="F550" s="25" t="s">
        <v>1434</v>
      </c>
      <c r="G550" s="25" t="s">
        <v>327</v>
      </c>
      <c r="H550" s="25" t="s">
        <v>1429</v>
      </c>
      <c r="I550" s="25">
        <v>4.0000000000000003E-17</v>
      </c>
      <c r="J550" s="25"/>
      <c r="K550" s="25">
        <v>1.9812100999999999E-2</v>
      </c>
      <c r="L550" s="25" t="s">
        <v>1435</v>
      </c>
      <c r="M550" s="25" t="s">
        <v>1409</v>
      </c>
    </row>
    <row r="551" spans="1:13" x14ac:dyDescent="0.25">
      <c r="A551" s="25" t="s">
        <v>85</v>
      </c>
      <c r="B551" s="25">
        <v>4416380</v>
      </c>
      <c r="C551" s="25">
        <v>4408974</v>
      </c>
      <c r="D551" s="25">
        <v>0.82399500000000003</v>
      </c>
      <c r="E551" s="25">
        <v>27322543</v>
      </c>
      <c r="F551" s="25" t="s">
        <v>287</v>
      </c>
      <c r="G551" s="25" t="s">
        <v>991</v>
      </c>
      <c r="H551" s="25" t="s">
        <v>1436</v>
      </c>
      <c r="I551" s="25">
        <v>2.0000000000000001E-17</v>
      </c>
      <c r="J551" s="25"/>
      <c r="K551" s="25">
        <v>1.06</v>
      </c>
      <c r="L551" s="25" t="s">
        <v>1437</v>
      </c>
      <c r="M551" s="25" t="s">
        <v>1121</v>
      </c>
    </row>
    <row r="552" spans="1:13" x14ac:dyDescent="0.25">
      <c r="A552" s="25" t="s">
        <v>85</v>
      </c>
      <c r="B552" s="25">
        <v>4416380</v>
      </c>
      <c r="C552" s="25">
        <v>4408974</v>
      </c>
      <c r="D552" s="25">
        <v>0.82399500000000003</v>
      </c>
      <c r="E552" s="25">
        <v>27322543</v>
      </c>
      <c r="F552" s="25" t="s">
        <v>507</v>
      </c>
      <c r="G552" s="25" t="s">
        <v>991</v>
      </c>
      <c r="H552" s="25" t="s">
        <v>1436</v>
      </c>
      <c r="I552" s="25">
        <v>3E-9</v>
      </c>
      <c r="J552" s="25"/>
      <c r="K552" s="25">
        <v>1.1200000000000001</v>
      </c>
      <c r="L552" s="25" t="s">
        <v>1438</v>
      </c>
      <c r="M552" s="25" t="s">
        <v>1162</v>
      </c>
    </row>
    <row r="553" spans="1:13" x14ac:dyDescent="0.25">
      <c r="A553" s="25" t="s">
        <v>85</v>
      </c>
      <c r="B553" s="25">
        <v>4416380</v>
      </c>
      <c r="C553" s="25">
        <v>4414290</v>
      </c>
      <c r="D553" s="25">
        <v>0.97986200000000001</v>
      </c>
      <c r="E553" s="25">
        <v>31015401</v>
      </c>
      <c r="F553" s="25" t="s">
        <v>1131</v>
      </c>
      <c r="G553" s="25" t="s">
        <v>991</v>
      </c>
      <c r="H553" s="25" t="s">
        <v>1439</v>
      </c>
      <c r="I553" s="25">
        <v>8.0000000000000003E-10</v>
      </c>
      <c r="J553" s="25"/>
      <c r="K553" s="25">
        <v>0.11922720000000001</v>
      </c>
      <c r="L553" s="25" t="s">
        <v>1440</v>
      </c>
      <c r="M553" s="25" t="s">
        <v>1133</v>
      </c>
    </row>
    <row r="554" spans="1:13" x14ac:dyDescent="0.25">
      <c r="A554" s="25" t="s">
        <v>85</v>
      </c>
      <c r="B554" s="25">
        <v>4416380</v>
      </c>
      <c r="C554" s="25">
        <v>4414290</v>
      </c>
      <c r="D554" s="25">
        <v>0.97986200000000001</v>
      </c>
      <c r="E554" s="25">
        <v>34594039</v>
      </c>
      <c r="F554" s="25" t="s">
        <v>1131</v>
      </c>
      <c r="G554" s="25"/>
      <c r="H554" s="25" t="s">
        <v>1439</v>
      </c>
      <c r="I554" s="25">
        <v>4.0000000000000002E-9</v>
      </c>
      <c r="J554" s="25"/>
      <c r="K554" s="25">
        <v>0.1109</v>
      </c>
      <c r="L554" s="25" t="s">
        <v>1441</v>
      </c>
      <c r="M554" s="25" t="s">
        <v>1133</v>
      </c>
    </row>
    <row r="555" spans="1:13" x14ac:dyDescent="0.25">
      <c r="A555" s="25" t="s">
        <v>85</v>
      </c>
      <c r="B555" s="25">
        <v>4416380</v>
      </c>
      <c r="C555" s="25">
        <v>4418156</v>
      </c>
      <c r="D555" s="25">
        <v>0.99933099999999997</v>
      </c>
      <c r="E555" s="25">
        <v>33821002</v>
      </c>
      <c r="F555" s="25" t="s">
        <v>1237</v>
      </c>
      <c r="G555" s="25"/>
      <c r="H555" s="25" t="s">
        <v>462</v>
      </c>
      <c r="I555" s="25">
        <v>1E-8</v>
      </c>
      <c r="J555" s="25"/>
      <c r="K555" s="25"/>
      <c r="L555" s="25"/>
      <c r="M555" s="25" t="s">
        <v>1239</v>
      </c>
    </row>
    <row r="556" spans="1:13" x14ac:dyDescent="0.25">
      <c r="A556" s="25" t="s">
        <v>85</v>
      </c>
      <c r="B556" s="25">
        <v>40221267</v>
      </c>
      <c r="C556" s="25">
        <v>40229953</v>
      </c>
      <c r="D556" s="25">
        <v>0.99720299999999995</v>
      </c>
      <c r="E556" s="25">
        <v>32888493</v>
      </c>
      <c r="F556" s="25" t="s">
        <v>1413</v>
      </c>
      <c r="G556" s="25" t="s">
        <v>1183</v>
      </c>
      <c r="H556" s="25" t="s">
        <v>1442</v>
      </c>
      <c r="I556" s="25">
        <v>4.0000000000000003E-18</v>
      </c>
      <c r="J556" s="25"/>
      <c r="K556" s="25">
        <v>1.6504000000000001E-2</v>
      </c>
      <c r="L556" s="25" t="s">
        <v>1443</v>
      </c>
      <c r="M556" s="25" t="s">
        <v>1415</v>
      </c>
    </row>
    <row r="557" spans="1:13" x14ac:dyDescent="0.25">
      <c r="A557" s="25" t="s">
        <v>85</v>
      </c>
      <c r="B557" s="25">
        <v>40221267</v>
      </c>
      <c r="C557" s="25">
        <v>40229953</v>
      </c>
      <c r="D557" s="25">
        <v>0.99720299999999995</v>
      </c>
      <c r="E557" s="25">
        <v>32888493</v>
      </c>
      <c r="F557" s="25" t="s">
        <v>1413</v>
      </c>
      <c r="G557" s="25" t="s">
        <v>1183</v>
      </c>
      <c r="H557" s="25" t="s">
        <v>1442</v>
      </c>
      <c r="I557" s="25">
        <v>3.0000000000000001E-17</v>
      </c>
      <c r="J557" s="25"/>
      <c r="K557" s="25"/>
      <c r="L557" s="25"/>
      <c r="M557" s="25" t="s">
        <v>1415</v>
      </c>
    </row>
    <row r="558" spans="1:13" s="25" customFormat="1" x14ac:dyDescent="0.25">
      <c r="A558" s="25" t="s">
        <v>85</v>
      </c>
      <c r="B558" s="25">
        <v>4406208</v>
      </c>
      <c r="C558" s="25">
        <v>4406208</v>
      </c>
      <c r="D558" s="25">
        <v>1</v>
      </c>
      <c r="E558" s="25">
        <v>29397368</v>
      </c>
      <c r="F558" s="25" t="s">
        <v>1124</v>
      </c>
      <c r="G558" s="25" t="s">
        <v>1137</v>
      </c>
      <c r="H558" s="25" t="s">
        <v>3427</v>
      </c>
      <c r="I558" s="25">
        <v>5.0000000000000001E-9</v>
      </c>
      <c r="K558" s="25">
        <v>8.2000000000000007E-3</v>
      </c>
      <c r="L558" s="25" t="s">
        <v>3792</v>
      </c>
      <c r="M558" s="25" t="s">
        <v>1124</v>
      </c>
    </row>
    <row r="559" spans="1:13" s="25" customFormat="1" x14ac:dyDescent="0.25">
      <c r="A559" s="25" t="s">
        <v>85</v>
      </c>
      <c r="B559" s="25">
        <v>4406208</v>
      </c>
      <c r="C559" s="25">
        <v>4408974</v>
      </c>
      <c r="D559" s="25">
        <v>0.81452899999999995</v>
      </c>
      <c r="E559" s="25">
        <v>27322543</v>
      </c>
      <c r="F559" s="25" t="s">
        <v>287</v>
      </c>
      <c r="G559" s="25" t="s">
        <v>991</v>
      </c>
      <c r="H559" s="25" t="s">
        <v>1436</v>
      </c>
      <c r="I559" s="25">
        <v>2.0000000000000001E-17</v>
      </c>
      <c r="K559" s="25">
        <v>1.06</v>
      </c>
      <c r="L559" s="25" t="s">
        <v>1437</v>
      </c>
      <c r="M559" s="25" t="s">
        <v>1121</v>
      </c>
    </row>
    <row r="560" spans="1:13" s="25" customFormat="1" x14ac:dyDescent="0.25">
      <c r="A560" s="25" t="s">
        <v>85</v>
      </c>
      <c r="B560" s="25">
        <v>4406208</v>
      </c>
      <c r="C560" s="25">
        <v>4408974</v>
      </c>
      <c r="D560" s="25">
        <v>0.81452899999999995</v>
      </c>
      <c r="E560" s="25">
        <v>27322543</v>
      </c>
      <c r="F560" s="25" t="s">
        <v>507</v>
      </c>
      <c r="G560" s="25" t="s">
        <v>991</v>
      </c>
      <c r="H560" s="25" t="s">
        <v>1436</v>
      </c>
      <c r="I560" s="25">
        <v>3E-9</v>
      </c>
      <c r="K560" s="25">
        <v>1.1200000000000001</v>
      </c>
      <c r="L560" s="25" t="s">
        <v>1438</v>
      </c>
      <c r="M560" s="25" t="s">
        <v>1162</v>
      </c>
    </row>
    <row r="561" spans="1:13" x14ac:dyDescent="0.25">
      <c r="A561" s="25" t="s">
        <v>85</v>
      </c>
      <c r="B561" s="25">
        <v>57133500</v>
      </c>
      <c r="C561" s="25">
        <v>57133500</v>
      </c>
      <c r="D561" s="25">
        <v>1</v>
      </c>
      <c r="E561" s="25">
        <v>21666692</v>
      </c>
      <c r="F561" s="25" t="s">
        <v>287</v>
      </c>
      <c r="G561" s="25" t="s">
        <v>322</v>
      </c>
      <c r="H561" s="25" t="s">
        <v>296</v>
      </c>
      <c r="I561" s="25">
        <v>4.0000000000000002E-9</v>
      </c>
      <c r="J561" s="25"/>
      <c r="K561" s="25">
        <v>1.1100000000000001</v>
      </c>
      <c r="L561" s="25" t="s">
        <v>1444</v>
      </c>
      <c r="M561" s="25" t="s">
        <v>1121</v>
      </c>
    </row>
    <row r="562" spans="1:13" x14ac:dyDescent="0.25">
      <c r="A562" s="25" t="s">
        <v>85</v>
      </c>
      <c r="B562" s="25">
        <v>57133500</v>
      </c>
      <c r="C562" s="25">
        <v>57133500</v>
      </c>
      <c r="D562" s="25">
        <v>1</v>
      </c>
      <c r="E562" s="25">
        <v>21946350</v>
      </c>
      <c r="F562" s="25" t="s">
        <v>1445</v>
      </c>
      <c r="G562" s="25" t="s">
        <v>322</v>
      </c>
      <c r="H562" s="25" t="s">
        <v>296</v>
      </c>
      <c r="I562" s="25">
        <v>1E-8</v>
      </c>
      <c r="J562" s="25" t="s">
        <v>1446</v>
      </c>
      <c r="K562" s="25">
        <v>3.2000000000000001E-2</v>
      </c>
      <c r="L562" s="25" t="s">
        <v>1447</v>
      </c>
      <c r="M562" s="25" t="s">
        <v>1448</v>
      </c>
    </row>
    <row r="563" spans="1:13" x14ac:dyDescent="0.25">
      <c r="A563" s="25" t="s">
        <v>85</v>
      </c>
      <c r="B563" s="25">
        <v>57133500</v>
      </c>
      <c r="C563" s="25">
        <v>57133500</v>
      </c>
      <c r="D563" s="25">
        <v>1</v>
      </c>
      <c r="E563" s="25">
        <v>22683712</v>
      </c>
      <c r="F563" s="25" t="s">
        <v>287</v>
      </c>
      <c r="G563" s="25" t="s">
        <v>322</v>
      </c>
      <c r="H563" s="25" t="s">
        <v>296</v>
      </c>
      <c r="I563" s="25">
        <v>2.9999999999999997E-8</v>
      </c>
      <c r="J563" s="25"/>
      <c r="K563" s="25">
        <v>1.1599999999999999</v>
      </c>
      <c r="L563" s="25" t="s">
        <v>1449</v>
      </c>
      <c r="M563" s="25" t="s">
        <v>1121</v>
      </c>
    </row>
    <row r="564" spans="1:13" x14ac:dyDescent="0.25">
      <c r="A564" s="25" t="s">
        <v>85</v>
      </c>
      <c r="B564" s="25">
        <v>57133500</v>
      </c>
      <c r="C564" s="25">
        <v>57133500</v>
      </c>
      <c r="D564" s="25">
        <v>1</v>
      </c>
      <c r="E564" s="25">
        <v>23793025</v>
      </c>
      <c r="F564" s="25" t="s">
        <v>287</v>
      </c>
      <c r="G564" s="25" t="s">
        <v>322</v>
      </c>
      <c r="H564" s="25" t="s">
        <v>296</v>
      </c>
      <c r="I564" s="25">
        <v>3.9999999999999999E-19</v>
      </c>
      <c r="J564" s="25"/>
      <c r="K564" s="25">
        <v>1.1100000000000001</v>
      </c>
      <c r="L564" s="25" t="s">
        <v>1450</v>
      </c>
      <c r="M564" s="25" t="s">
        <v>1121</v>
      </c>
    </row>
    <row r="565" spans="1:13" x14ac:dyDescent="0.25">
      <c r="A565" s="25" t="s">
        <v>85</v>
      </c>
      <c r="B565" s="25">
        <v>57133500</v>
      </c>
      <c r="C565" s="25">
        <v>57133500</v>
      </c>
      <c r="D565" s="25">
        <v>1</v>
      </c>
      <c r="E565" s="25">
        <v>23793025</v>
      </c>
      <c r="F565" s="25" t="s">
        <v>507</v>
      </c>
      <c r="G565" s="25" t="s">
        <v>322</v>
      </c>
      <c r="H565" s="25" t="s">
        <v>296</v>
      </c>
      <c r="I565" s="25">
        <v>1E-10</v>
      </c>
      <c r="J565" s="25"/>
      <c r="K565" s="25">
        <v>1.1499999999999999</v>
      </c>
      <c r="L565" s="25" t="s">
        <v>1451</v>
      </c>
      <c r="M565" s="25" t="s">
        <v>1121</v>
      </c>
    </row>
    <row r="566" spans="1:13" x14ac:dyDescent="0.25">
      <c r="A566" s="25" t="s">
        <v>85</v>
      </c>
      <c r="B566" s="25">
        <v>57133500</v>
      </c>
      <c r="C566" s="25">
        <v>57133500</v>
      </c>
      <c r="D566" s="25">
        <v>1</v>
      </c>
      <c r="E566" s="25">
        <v>27322543</v>
      </c>
      <c r="F566" s="25" t="s">
        <v>287</v>
      </c>
      <c r="G566" s="25" t="s">
        <v>1452</v>
      </c>
      <c r="H566" s="25" t="s">
        <v>296</v>
      </c>
      <c r="I566" s="25">
        <v>6E-49</v>
      </c>
      <c r="J566" s="25"/>
      <c r="K566" s="25">
        <v>1.1111112000000001</v>
      </c>
      <c r="L566" s="25" t="s">
        <v>1453</v>
      </c>
      <c r="M566" s="25" t="s">
        <v>1121</v>
      </c>
    </row>
    <row r="567" spans="1:13" x14ac:dyDescent="0.25">
      <c r="A567" s="25" t="s">
        <v>85</v>
      </c>
      <c r="B567" s="25">
        <v>57133500</v>
      </c>
      <c r="C567" s="25">
        <v>57133500</v>
      </c>
      <c r="D567" s="25">
        <v>1</v>
      </c>
      <c r="E567" s="25">
        <v>27322543</v>
      </c>
      <c r="F567" s="25" t="s">
        <v>507</v>
      </c>
      <c r="G567" s="25" t="s">
        <v>1452</v>
      </c>
      <c r="H567" s="25" t="s">
        <v>296</v>
      </c>
      <c r="I567" s="25">
        <v>3.9999999999999999E-16</v>
      </c>
      <c r="J567" s="25"/>
      <c r="K567" s="25">
        <v>1.1764705</v>
      </c>
      <c r="L567" s="25" t="s">
        <v>1454</v>
      </c>
      <c r="M567" s="25" t="s">
        <v>1162</v>
      </c>
    </row>
    <row r="568" spans="1:13" x14ac:dyDescent="0.25">
      <c r="A568" s="25" t="s">
        <v>85</v>
      </c>
      <c r="B568" s="25">
        <v>57133500</v>
      </c>
      <c r="C568" s="25">
        <v>57133500</v>
      </c>
      <c r="D568" s="25">
        <v>1</v>
      </c>
      <c r="E568" s="25">
        <v>27182965</v>
      </c>
      <c r="F568" s="25" t="s">
        <v>287</v>
      </c>
      <c r="G568" s="25" t="s">
        <v>322</v>
      </c>
      <c r="H568" s="25" t="s">
        <v>296</v>
      </c>
      <c r="I568" s="25">
        <v>6.0000000000000003E-36</v>
      </c>
      <c r="J568" s="25"/>
      <c r="K568" s="25">
        <v>1.1020000000000001</v>
      </c>
      <c r="L568" s="25" t="s">
        <v>1455</v>
      </c>
      <c r="M568" s="25" t="s">
        <v>1121</v>
      </c>
    </row>
    <row r="569" spans="1:13" x14ac:dyDescent="0.25">
      <c r="A569" s="25" t="s">
        <v>85</v>
      </c>
      <c r="B569" s="25">
        <v>57133500</v>
      </c>
      <c r="C569" s="25">
        <v>57133500</v>
      </c>
      <c r="D569" s="25">
        <v>1</v>
      </c>
      <c r="E569" s="25">
        <v>29397368</v>
      </c>
      <c r="F569" s="25" t="s">
        <v>1124</v>
      </c>
      <c r="G569" s="25" t="s">
        <v>1452</v>
      </c>
      <c r="H569" s="25" t="s">
        <v>296</v>
      </c>
      <c r="I569" s="25">
        <v>5.0000000000000001E-47</v>
      </c>
      <c r="J569" s="25"/>
      <c r="K569" s="25">
        <v>2.0199999999999999E-2</v>
      </c>
      <c r="L569" s="25" t="s">
        <v>1456</v>
      </c>
      <c r="M569" s="25" t="s">
        <v>1124</v>
      </c>
    </row>
    <row r="570" spans="1:13" x14ac:dyDescent="0.25">
      <c r="A570" s="25" t="s">
        <v>85</v>
      </c>
      <c r="B570" s="25">
        <v>57133500</v>
      </c>
      <c r="C570" s="25">
        <v>57133500</v>
      </c>
      <c r="D570" s="25">
        <v>1</v>
      </c>
      <c r="E570" s="25">
        <v>30595370</v>
      </c>
      <c r="F570" s="25" t="s">
        <v>1457</v>
      </c>
      <c r="G570" s="25"/>
      <c r="H570" s="25" t="s">
        <v>296</v>
      </c>
      <c r="I570" s="25">
        <v>6.0000000000000005E-29</v>
      </c>
      <c r="J570" s="25"/>
      <c r="K570" s="25"/>
      <c r="L570" s="25"/>
      <c r="M570" s="25" t="s">
        <v>1458</v>
      </c>
    </row>
    <row r="571" spans="1:13" x14ac:dyDescent="0.25">
      <c r="A571" s="25" t="s">
        <v>85</v>
      </c>
      <c r="B571" s="25">
        <v>57133500</v>
      </c>
      <c r="C571" s="25">
        <v>57133500</v>
      </c>
      <c r="D571" s="25">
        <v>1</v>
      </c>
      <c r="E571" s="25">
        <v>30804560</v>
      </c>
      <c r="F571" s="25" t="s">
        <v>1457</v>
      </c>
      <c r="G571" s="25" t="s">
        <v>322</v>
      </c>
      <c r="H571" s="25" t="s">
        <v>296</v>
      </c>
      <c r="I571" s="25">
        <v>7.0000000000000007E-21</v>
      </c>
      <c r="J571" s="25"/>
      <c r="K571" s="25">
        <v>2.2700000000000001E-2</v>
      </c>
      <c r="L571" s="25" t="s">
        <v>1314</v>
      </c>
      <c r="M571" s="25" t="s">
        <v>1458</v>
      </c>
    </row>
    <row r="572" spans="1:13" x14ac:dyDescent="0.25">
      <c r="A572" s="25" t="s">
        <v>85</v>
      </c>
      <c r="B572" s="25">
        <v>57133500</v>
      </c>
      <c r="C572" s="25">
        <v>57133500</v>
      </c>
      <c r="D572" s="25">
        <v>1</v>
      </c>
      <c r="E572" s="25">
        <v>30804560</v>
      </c>
      <c r="F572" s="25" t="s">
        <v>1459</v>
      </c>
      <c r="G572" s="25" t="s">
        <v>322</v>
      </c>
      <c r="H572" s="25" t="s">
        <v>296</v>
      </c>
      <c r="I572" s="25">
        <v>3E-10</v>
      </c>
      <c r="J572" s="25"/>
      <c r="K572" s="25">
        <v>1.61E-2</v>
      </c>
      <c r="L572" s="25" t="s">
        <v>1460</v>
      </c>
      <c r="M572" s="25" t="s">
        <v>1461</v>
      </c>
    </row>
    <row r="573" spans="1:13" x14ac:dyDescent="0.25">
      <c r="A573" s="25" t="s">
        <v>85</v>
      </c>
      <c r="B573" s="25">
        <v>57133500</v>
      </c>
      <c r="C573" s="25">
        <v>57133500</v>
      </c>
      <c r="D573" s="25">
        <v>1</v>
      </c>
      <c r="E573" s="25">
        <v>31015401</v>
      </c>
      <c r="F573" s="25" t="s">
        <v>1462</v>
      </c>
      <c r="G573" s="25" t="s">
        <v>322</v>
      </c>
      <c r="H573" s="25" t="s">
        <v>296</v>
      </c>
      <c r="I573" s="25">
        <v>9.0000000000000003E-16</v>
      </c>
      <c r="J573" s="25"/>
      <c r="K573" s="25">
        <v>5.3406294E-2</v>
      </c>
      <c r="L573" s="25" t="s">
        <v>1463</v>
      </c>
      <c r="M573" s="25" t="s">
        <v>1464</v>
      </c>
    </row>
    <row r="574" spans="1:13" x14ac:dyDescent="0.25">
      <c r="A574" s="25" t="s">
        <v>85</v>
      </c>
      <c r="B574" s="25">
        <v>57133500</v>
      </c>
      <c r="C574" s="25">
        <v>57133500</v>
      </c>
      <c r="D574" s="25">
        <v>1</v>
      </c>
      <c r="E574" s="25">
        <v>31015401</v>
      </c>
      <c r="F574" s="25" t="s">
        <v>1131</v>
      </c>
      <c r="G574" s="25" t="s">
        <v>322</v>
      </c>
      <c r="H574" s="25" t="s">
        <v>296</v>
      </c>
      <c r="I574" s="25">
        <v>2.9999999999999998E-13</v>
      </c>
      <c r="J574" s="25"/>
      <c r="K574" s="25">
        <v>0.14350381000000001</v>
      </c>
      <c r="L574" s="25" t="s">
        <v>1465</v>
      </c>
      <c r="M574" s="25" t="s">
        <v>1133</v>
      </c>
    </row>
    <row r="575" spans="1:13" x14ac:dyDescent="0.25">
      <c r="A575" s="25" t="s">
        <v>85</v>
      </c>
      <c r="B575" s="25">
        <v>57133500</v>
      </c>
      <c r="C575" s="25">
        <v>57133500</v>
      </c>
      <c r="D575" s="25">
        <v>1</v>
      </c>
      <c r="E575" s="25">
        <v>32887874</v>
      </c>
      <c r="F575" s="25" t="s">
        <v>1169</v>
      </c>
      <c r="G575" s="25" t="s">
        <v>322</v>
      </c>
      <c r="H575" s="25" t="s">
        <v>296</v>
      </c>
      <c r="I575" s="25">
        <v>2.9999999999999997E-8</v>
      </c>
      <c r="J575" s="25"/>
      <c r="K575" s="25">
        <v>0.41399999999999998</v>
      </c>
      <c r="L575" s="25" t="s">
        <v>1466</v>
      </c>
      <c r="M575" s="25" t="s">
        <v>1172</v>
      </c>
    </row>
    <row r="576" spans="1:13" x14ac:dyDescent="0.25">
      <c r="A576" s="25" t="s">
        <v>85</v>
      </c>
      <c r="B576" s="25">
        <v>57133500</v>
      </c>
      <c r="C576" s="25">
        <v>57133500</v>
      </c>
      <c r="D576" s="25">
        <v>1</v>
      </c>
      <c r="E576" s="25">
        <v>32374345</v>
      </c>
      <c r="F576" s="25" t="s">
        <v>1169</v>
      </c>
      <c r="G576" s="25" t="s">
        <v>322</v>
      </c>
      <c r="H576" s="25" t="s">
        <v>296</v>
      </c>
      <c r="I576" s="25">
        <v>1E-13</v>
      </c>
      <c r="J576" s="25"/>
      <c r="K576" s="25">
        <v>1.69</v>
      </c>
      <c r="L576" s="25" t="s">
        <v>1467</v>
      </c>
      <c r="M576" s="25" t="s">
        <v>1179</v>
      </c>
    </row>
    <row r="577" spans="1:13" x14ac:dyDescent="0.25">
      <c r="A577" s="25" t="s">
        <v>85</v>
      </c>
      <c r="B577" s="25">
        <v>57133500</v>
      </c>
      <c r="C577" s="25">
        <v>57133500</v>
      </c>
      <c r="D577" s="25">
        <v>1</v>
      </c>
      <c r="E577" s="25">
        <v>33097823</v>
      </c>
      <c r="F577" s="25" t="s">
        <v>1310</v>
      </c>
      <c r="G577" s="25" t="s">
        <v>322</v>
      </c>
      <c r="H577" s="25" t="s">
        <v>296</v>
      </c>
      <c r="I577" s="25">
        <v>4.9999999999999999E-17</v>
      </c>
      <c r="J577" s="25"/>
      <c r="K577" s="25">
        <v>1.5900000000000001E-2</v>
      </c>
      <c r="L577" s="25" t="s">
        <v>1468</v>
      </c>
      <c r="M577" s="25" t="s">
        <v>1312</v>
      </c>
    </row>
    <row r="578" spans="1:13" x14ac:dyDescent="0.25">
      <c r="A578" s="25" t="s">
        <v>85</v>
      </c>
      <c r="B578" s="25">
        <v>57133500</v>
      </c>
      <c r="C578" s="25">
        <v>57133500</v>
      </c>
      <c r="D578" s="25">
        <v>1</v>
      </c>
      <c r="E578" s="25">
        <v>32632093</v>
      </c>
      <c r="F578" s="25" t="s">
        <v>1182</v>
      </c>
      <c r="G578" s="25" t="s">
        <v>1183</v>
      </c>
      <c r="H578" s="25" t="s">
        <v>296</v>
      </c>
      <c r="I578" s="25">
        <v>2E-50</v>
      </c>
      <c r="J578" s="25"/>
      <c r="K578" s="25"/>
      <c r="L578" s="25"/>
      <c r="M578" s="25" t="s">
        <v>1184</v>
      </c>
    </row>
    <row r="579" spans="1:13" x14ac:dyDescent="0.25">
      <c r="A579" s="25" t="s">
        <v>85</v>
      </c>
      <c r="B579" s="25">
        <v>57133500</v>
      </c>
      <c r="C579" s="25">
        <v>57133500</v>
      </c>
      <c r="D579" s="25">
        <v>1</v>
      </c>
      <c r="E579" s="25">
        <v>32632093</v>
      </c>
      <c r="F579" s="25" t="s">
        <v>1469</v>
      </c>
      <c r="G579" s="25" t="s">
        <v>1183</v>
      </c>
      <c r="H579" s="25" t="s">
        <v>296</v>
      </c>
      <c r="I579" s="25">
        <v>2.0000000000000001E-10</v>
      </c>
      <c r="J579" s="25"/>
      <c r="K579" s="25"/>
      <c r="L579" s="25"/>
      <c r="M579" s="25" t="s">
        <v>1470</v>
      </c>
    </row>
    <row r="580" spans="1:13" x14ac:dyDescent="0.25">
      <c r="A580" s="25" t="s">
        <v>85</v>
      </c>
      <c r="B580" s="25">
        <v>57133500</v>
      </c>
      <c r="C580" s="25">
        <v>57133500</v>
      </c>
      <c r="D580" s="25">
        <v>1</v>
      </c>
      <c r="E580" s="25">
        <v>32632093</v>
      </c>
      <c r="F580" s="25" t="s">
        <v>1471</v>
      </c>
      <c r="G580" s="25" t="s">
        <v>1183</v>
      </c>
      <c r="H580" s="25" t="s">
        <v>296</v>
      </c>
      <c r="I580" s="25">
        <v>2.0000000000000001E-17</v>
      </c>
      <c r="J580" s="25"/>
      <c r="K580" s="25"/>
      <c r="L580" s="25"/>
      <c r="M580" s="25" t="s">
        <v>1472</v>
      </c>
    </row>
    <row r="581" spans="1:13" x14ac:dyDescent="0.25">
      <c r="A581" s="25" t="s">
        <v>85</v>
      </c>
      <c r="B581" s="25">
        <v>57133500</v>
      </c>
      <c r="C581" s="25">
        <v>57133500</v>
      </c>
      <c r="D581" s="25">
        <v>1</v>
      </c>
      <c r="E581" s="25">
        <v>33980691</v>
      </c>
      <c r="F581" s="25" t="s">
        <v>1359</v>
      </c>
      <c r="G581" s="25"/>
      <c r="H581" s="25" t="s">
        <v>296</v>
      </c>
      <c r="I581" s="25">
        <v>5.0000000000000002E-11</v>
      </c>
      <c r="J581" s="25"/>
      <c r="K581" s="25">
        <v>0.01</v>
      </c>
      <c r="L581" s="25" t="s">
        <v>1386</v>
      </c>
      <c r="M581" s="25" t="s">
        <v>1362</v>
      </c>
    </row>
    <row r="582" spans="1:13" x14ac:dyDescent="0.25">
      <c r="A582" s="25" t="s">
        <v>85</v>
      </c>
      <c r="B582" s="25">
        <v>57133500</v>
      </c>
      <c r="C582" s="25">
        <v>57133500</v>
      </c>
      <c r="D582" s="25">
        <v>1</v>
      </c>
      <c r="E582" s="25">
        <v>33980691</v>
      </c>
      <c r="F582" s="25" t="s">
        <v>1387</v>
      </c>
      <c r="G582" s="25"/>
      <c r="H582" s="25" t="s">
        <v>296</v>
      </c>
      <c r="I582" s="25">
        <v>6.0000000000000003E-12</v>
      </c>
      <c r="J582" s="25"/>
      <c r="K582" s="25"/>
      <c r="L582" s="25"/>
      <c r="M582" s="25" t="s">
        <v>1388</v>
      </c>
    </row>
    <row r="583" spans="1:13" x14ac:dyDescent="0.25">
      <c r="A583" s="25" t="s">
        <v>85</v>
      </c>
      <c r="B583" s="25">
        <v>57133500</v>
      </c>
      <c r="C583" s="25">
        <v>57133500</v>
      </c>
      <c r="D583" s="25">
        <v>1</v>
      </c>
      <c r="E583" s="25">
        <v>34594039</v>
      </c>
      <c r="F583" s="25" t="s">
        <v>1473</v>
      </c>
      <c r="G583" s="25"/>
      <c r="H583" s="25" t="s">
        <v>296</v>
      </c>
      <c r="I583" s="25">
        <v>2.9999999999999997E-8</v>
      </c>
      <c r="J583" s="25"/>
      <c r="K583" s="25">
        <v>0.13070000000000001</v>
      </c>
      <c r="L583" s="25" t="s">
        <v>1474</v>
      </c>
      <c r="M583" s="25" t="s">
        <v>1475</v>
      </c>
    </row>
    <row r="584" spans="1:13" x14ac:dyDescent="0.25">
      <c r="A584" s="25" t="s">
        <v>85</v>
      </c>
      <c r="B584" s="25">
        <v>57133500</v>
      </c>
      <c r="C584" s="25">
        <v>57133500</v>
      </c>
      <c r="D584" s="25">
        <v>1</v>
      </c>
      <c r="E584" s="25">
        <v>34594039</v>
      </c>
      <c r="F584" s="25" t="s">
        <v>1462</v>
      </c>
      <c r="G584" s="25"/>
      <c r="H584" s="25" t="s">
        <v>296</v>
      </c>
      <c r="I584" s="25">
        <v>1.0000000000000001E-15</v>
      </c>
      <c r="J584" s="25"/>
      <c r="K584" s="25">
        <v>5.1900000000000002E-2</v>
      </c>
      <c r="L584" s="25" t="s">
        <v>1476</v>
      </c>
      <c r="M584" s="25" t="s">
        <v>1464</v>
      </c>
    </row>
    <row r="585" spans="1:13" x14ac:dyDescent="0.25">
      <c r="A585" s="25" t="s">
        <v>85</v>
      </c>
      <c r="B585" s="25">
        <v>57133500</v>
      </c>
      <c r="C585" s="25">
        <v>57133500</v>
      </c>
      <c r="D585" s="25">
        <v>1</v>
      </c>
      <c r="E585" s="25">
        <v>34594039</v>
      </c>
      <c r="F585" s="25" t="s">
        <v>1131</v>
      </c>
      <c r="G585" s="25"/>
      <c r="H585" s="25" t="s">
        <v>296</v>
      </c>
      <c r="I585" s="25">
        <v>1E-13</v>
      </c>
      <c r="J585" s="25"/>
      <c r="K585" s="25">
        <v>0.14280000000000001</v>
      </c>
      <c r="L585" s="25" t="s">
        <v>1465</v>
      </c>
      <c r="M585" s="25" t="s">
        <v>1133</v>
      </c>
    </row>
    <row r="586" spans="1:13" x14ac:dyDescent="0.25">
      <c r="A586" s="25" t="s">
        <v>85</v>
      </c>
      <c r="B586" s="25">
        <v>57133500</v>
      </c>
      <c r="C586" s="25">
        <v>57133500</v>
      </c>
      <c r="D586" s="25">
        <v>1</v>
      </c>
      <c r="E586" s="25">
        <v>34594039</v>
      </c>
      <c r="F586" s="25" t="s">
        <v>1349</v>
      </c>
      <c r="G586" s="25"/>
      <c r="H586" s="25" t="s">
        <v>296</v>
      </c>
      <c r="I586" s="25">
        <v>4.9999999999999998E-8</v>
      </c>
      <c r="J586" s="25"/>
      <c r="K586" s="25">
        <v>1.06E-2</v>
      </c>
      <c r="L586" s="25" t="s">
        <v>1477</v>
      </c>
      <c r="M586" s="25" t="s">
        <v>1351</v>
      </c>
    </row>
    <row r="587" spans="1:13" x14ac:dyDescent="0.25">
      <c r="A587" s="25" t="s">
        <v>85</v>
      </c>
      <c r="B587" s="25">
        <v>57133500</v>
      </c>
      <c r="C587" s="25">
        <v>57133500</v>
      </c>
      <c r="D587" s="25">
        <v>1</v>
      </c>
      <c r="E587" s="25">
        <v>34910505</v>
      </c>
      <c r="F587" s="25" t="s">
        <v>1190</v>
      </c>
      <c r="G587" s="25"/>
      <c r="H587" s="25" t="s">
        <v>296</v>
      </c>
      <c r="I587" s="25">
        <v>1.0000000000000001E-9</v>
      </c>
      <c r="J587" s="25"/>
      <c r="K587" s="25">
        <v>6.08</v>
      </c>
      <c r="L587" s="25" t="s">
        <v>1188</v>
      </c>
      <c r="M587" s="25" t="s">
        <v>1186</v>
      </c>
    </row>
    <row r="588" spans="1:13" x14ac:dyDescent="0.25">
      <c r="A588" s="25" t="s">
        <v>85</v>
      </c>
      <c r="B588" s="25">
        <v>57133500</v>
      </c>
      <c r="C588" s="25">
        <v>57133500</v>
      </c>
      <c r="D588" s="25">
        <v>1</v>
      </c>
      <c r="E588" s="25">
        <v>34852643</v>
      </c>
      <c r="F588" s="25" t="s">
        <v>1478</v>
      </c>
      <c r="G588" s="25"/>
      <c r="H588" s="25" t="s">
        <v>296</v>
      </c>
      <c r="I588" s="25">
        <v>3E-10</v>
      </c>
      <c r="J588" s="25"/>
      <c r="K588" s="25">
        <v>3.7999999999999999E-2</v>
      </c>
      <c r="L588" s="25" t="s">
        <v>1479</v>
      </c>
      <c r="M588" s="25" t="s">
        <v>1480</v>
      </c>
    </row>
    <row r="589" spans="1:13" x14ac:dyDescent="0.25">
      <c r="A589" s="25" t="s">
        <v>85</v>
      </c>
      <c r="B589" s="25">
        <v>57133500</v>
      </c>
      <c r="C589" s="25">
        <v>57133500</v>
      </c>
      <c r="D589" s="25">
        <v>1</v>
      </c>
      <c r="E589" s="25">
        <v>34852643</v>
      </c>
      <c r="F589" s="25" t="s">
        <v>1481</v>
      </c>
      <c r="G589" s="25"/>
      <c r="H589" s="25" t="s">
        <v>296</v>
      </c>
      <c r="I589" s="25">
        <v>4.9999999999999997E-12</v>
      </c>
      <c r="J589" s="25"/>
      <c r="K589" s="25">
        <v>4.2000000000000003E-2</v>
      </c>
      <c r="L589" s="25" t="s">
        <v>1482</v>
      </c>
      <c r="M589" s="25" t="s">
        <v>1480</v>
      </c>
    </row>
    <row r="590" spans="1:13" x14ac:dyDescent="0.25">
      <c r="A590" s="25" t="s">
        <v>109</v>
      </c>
      <c r="B590" s="25">
        <v>75289942</v>
      </c>
      <c r="C590" s="25">
        <v>75278650</v>
      </c>
      <c r="D590" s="25">
        <v>0.98580000000000001</v>
      </c>
      <c r="E590" s="25">
        <v>33199917</v>
      </c>
      <c r="F590" s="25" t="s">
        <v>1339</v>
      </c>
      <c r="G590" s="25" t="s">
        <v>1483</v>
      </c>
      <c r="H590" s="25" t="s">
        <v>1484</v>
      </c>
      <c r="I590" s="25">
        <v>5.0000000000000002E-11</v>
      </c>
      <c r="J590" s="25"/>
      <c r="K590" s="25">
        <v>0.14899999999999999</v>
      </c>
      <c r="L590" s="25" t="s">
        <v>1485</v>
      </c>
      <c r="M590" s="25" t="s">
        <v>1341</v>
      </c>
    </row>
    <row r="591" spans="1:13" x14ac:dyDescent="0.25">
      <c r="A591" s="25" t="s">
        <v>109</v>
      </c>
      <c r="B591" s="25">
        <v>75289942</v>
      </c>
      <c r="C591" s="25">
        <v>75279587</v>
      </c>
      <c r="D591" s="25">
        <v>0.94542400000000004</v>
      </c>
      <c r="E591" s="25">
        <v>31879980</v>
      </c>
      <c r="F591" s="25" t="s">
        <v>1371</v>
      </c>
      <c r="G591" s="25" t="s">
        <v>1486</v>
      </c>
      <c r="H591" s="25" t="s">
        <v>1487</v>
      </c>
      <c r="I591" s="25">
        <v>5.0000000000000001E-9</v>
      </c>
      <c r="J591" s="25"/>
      <c r="K591" s="25">
        <v>3.632925E-2</v>
      </c>
      <c r="L591" s="25" t="s">
        <v>1372</v>
      </c>
      <c r="M591" s="25" t="s">
        <v>1373</v>
      </c>
    </row>
    <row r="592" spans="1:13" x14ac:dyDescent="0.25">
      <c r="A592" s="25" t="s">
        <v>109</v>
      </c>
      <c r="B592" s="25">
        <v>75289942</v>
      </c>
      <c r="C592" s="25">
        <v>75280940</v>
      </c>
      <c r="D592" s="25">
        <v>0.95564899999999997</v>
      </c>
      <c r="E592" s="25">
        <v>30595370</v>
      </c>
      <c r="F592" s="25" t="s">
        <v>1271</v>
      </c>
      <c r="G592" s="25"/>
      <c r="H592" s="25" t="s">
        <v>1488</v>
      </c>
      <c r="I592" s="25">
        <v>1.9999999999999999E-29</v>
      </c>
      <c r="J592" s="25"/>
      <c r="K592" s="25"/>
      <c r="L592" s="25"/>
      <c r="M592" s="25" t="s">
        <v>1275</v>
      </c>
    </row>
    <row r="593" spans="1:13" x14ac:dyDescent="0.25">
      <c r="A593" s="25" t="s">
        <v>109</v>
      </c>
      <c r="B593" s="25">
        <v>75289942</v>
      </c>
      <c r="C593" s="25">
        <v>75280940</v>
      </c>
      <c r="D593" s="25">
        <v>0.95564899999999997</v>
      </c>
      <c r="E593" s="25">
        <v>34594039</v>
      </c>
      <c r="F593" s="25" t="s">
        <v>1345</v>
      </c>
      <c r="G593" s="25"/>
      <c r="H593" s="25" t="s">
        <v>1488</v>
      </c>
      <c r="I593" s="25">
        <v>8.9999999999999999E-11</v>
      </c>
      <c r="J593" s="25"/>
      <c r="K593" s="25">
        <v>1.2500000000000001E-2</v>
      </c>
      <c r="L593" s="25" t="s">
        <v>1489</v>
      </c>
      <c r="M593" s="25" t="s">
        <v>1347</v>
      </c>
    </row>
    <row r="594" spans="1:13" x14ac:dyDescent="0.25">
      <c r="A594" s="25" t="s">
        <v>109</v>
      </c>
      <c r="B594" s="25">
        <v>75289942</v>
      </c>
      <c r="C594" s="25">
        <v>75292035</v>
      </c>
      <c r="D594" s="25">
        <v>0.98555599999999999</v>
      </c>
      <c r="E594" s="25">
        <v>29397368</v>
      </c>
      <c r="F594" s="25" t="s">
        <v>1124</v>
      </c>
      <c r="G594" s="25" t="s">
        <v>337</v>
      </c>
      <c r="H594" s="25" t="s">
        <v>1490</v>
      </c>
      <c r="I594" s="25">
        <v>1E-8</v>
      </c>
      <c r="J594" s="25"/>
      <c r="K594" s="25">
        <v>8.0000000000000002E-3</v>
      </c>
      <c r="L594" s="25" t="s">
        <v>1491</v>
      </c>
      <c r="M594" s="25" t="s">
        <v>1124</v>
      </c>
    </row>
    <row r="595" spans="1:13" x14ac:dyDescent="0.25">
      <c r="A595" s="25" t="s">
        <v>109</v>
      </c>
      <c r="B595" s="25">
        <v>75289942</v>
      </c>
      <c r="C595" s="25">
        <v>75297146</v>
      </c>
      <c r="D595" s="25">
        <v>0.94278099999999998</v>
      </c>
      <c r="E595" s="25">
        <v>28135244</v>
      </c>
      <c r="F595" s="25" t="s">
        <v>1271</v>
      </c>
      <c r="G595" s="25" t="s">
        <v>337</v>
      </c>
      <c r="H595" s="25" t="s">
        <v>1492</v>
      </c>
      <c r="I595" s="25">
        <v>2E-12</v>
      </c>
      <c r="J595" s="25"/>
      <c r="K595" s="25">
        <v>0.33900000000000002</v>
      </c>
      <c r="L595" s="25" t="s">
        <v>1493</v>
      </c>
      <c r="M595" s="25" t="s">
        <v>1275</v>
      </c>
    </row>
    <row r="596" spans="1:13" x14ac:dyDescent="0.25">
      <c r="A596" s="25" t="s">
        <v>109</v>
      </c>
      <c r="B596" s="25">
        <v>75289942</v>
      </c>
      <c r="C596" s="25">
        <v>75297146</v>
      </c>
      <c r="D596" s="25">
        <v>0.80951200000000001</v>
      </c>
      <c r="E596" s="25">
        <v>28135244</v>
      </c>
      <c r="F596" s="25" t="s">
        <v>1271</v>
      </c>
      <c r="G596" s="25" t="s">
        <v>337</v>
      </c>
      <c r="H596" s="25" t="s">
        <v>1492</v>
      </c>
      <c r="I596" s="25">
        <v>2E-12</v>
      </c>
      <c r="J596" s="25"/>
      <c r="K596" s="25">
        <v>0.33900000000000002</v>
      </c>
      <c r="L596" s="25" t="s">
        <v>1493</v>
      </c>
      <c r="M596" s="25" t="s">
        <v>1275</v>
      </c>
    </row>
    <row r="597" spans="1:13" x14ac:dyDescent="0.25">
      <c r="A597" s="25" t="s">
        <v>109</v>
      </c>
      <c r="B597" s="25">
        <v>75289942</v>
      </c>
      <c r="C597" s="25">
        <v>75297280</v>
      </c>
      <c r="D597" s="25">
        <v>0.983209</v>
      </c>
      <c r="E597" s="25">
        <v>34594039</v>
      </c>
      <c r="F597" s="25" t="s">
        <v>1494</v>
      </c>
      <c r="G597" s="25"/>
      <c r="H597" s="25" t="s">
        <v>1495</v>
      </c>
      <c r="I597" s="25">
        <v>8.9999999999999999E-11</v>
      </c>
      <c r="J597" s="25"/>
      <c r="K597" s="25">
        <v>3.2099999999999997E-2</v>
      </c>
      <c r="L597" s="25" t="s">
        <v>1496</v>
      </c>
      <c r="M597" s="25" t="s">
        <v>1497</v>
      </c>
    </row>
    <row r="598" spans="1:13" x14ac:dyDescent="0.25">
      <c r="A598" s="25" t="s">
        <v>109</v>
      </c>
      <c r="B598" s="25">
        <v>75289942</v>
      </c>
      <c r="C598" s="25">
        <v>75298143</v>
      </c>
      <c r="D598" s="25">
        <v>0.983236</v>
      </c>
      <c r="E598" s="25">
        <v>29212778</v>
      </c>
      <c r="F598" s="25" t="s">
        <v>1498</v>
      </c>
      <c r="G598" s="25" t="s">
        <v>337</v>
      </c>
      <c r="H598" s="25" t="s">
        <v>1499</v>
      </c>
      <c r="I598" s="25">
        <v>5.9999999999999997E-15</v>
      </c>
      <c r="J598" s="25"/>
      <c r="K598" s="25">
        <v>4.3900000000000002E-2</v>
      </c>
      <c r="L598" s="25" t="s">
        <v>1500</v>
      </c>
      <c r="M598" s="25" t="s">
        <v>1172</v>
      </c>
    </row>
    <row r="599" spans="1:13" x14ac:dyDescent="0.25">
      <c r="A599" s="25" t="s">
        <v>109</v>
      </c>
      <c r="B599" s="25">
        <v>75289942</v>
      </c>
      <c r="C599" s="25">
        <v>75306333</v>
      </c>
      <c r="D599" s="25">
        <v>0.95609900000000003</v>
      </c>
      <c r="E599" s="25">
        <v>30804561</v>
      </c>
      <c r="F599" s="25" t="s">
        <v>1501</v>
      </c>
      <c r="G599" s="25" t="s">
        <v>337</v>
      </c>
      <c r="H599" s="25" t="s">
        <v>1502</v>
      </c>
      <c r="I599" s="25">
        <v>5.9999999999999998E-21</v>
      </c>
      <c r="J599" s="25"/>
      <c r="K599" s="25">
        <v>1.1000000000000001</v>
      </c>
      <c r="L599" s="25" t="s">
        <v>1503</v>
      </c>
      <c r="M599" s="25" t="s">
        <v>1504</v>
      </c>
    </row>
    <row r="600" spans="1:13" x14ac:dyDescent="0.25">
      <c r="A600" s="25" t="s">
        <v>109</v>
      </c>
      <c r="B600" s="25">
        <v>75289942</v>
      </c>
      <c r="C600" s="25">
        <v>75314043</v>
      </c>
      <c r="D600" s="25">
        <v>0.94479000000000002</v>
      </c>
      <c r="E600" s="25">
        <v>34594039</v>
      </c>
      <c r="F600" s="25" t="s">
        <v>1505</v>
      </c>
      <c r="G600" s="25"/>
      <c r="H600" s="25" t="s">
        <v>1506</v>
      </c>
      <c r="I600" s="25">
        <v>1E-8</v>
      </c>
      <c r="J600" s="25"/>
      <c r="K600" s="25">
        <v>5.8500000000000003E-2</v>
      </c>
      <c r="L600" s="25" t="s">
        <v>1507</v>
      </c>
      <c r="M600" s="25" t="s">
        <v>1508</v>
      </c>
    </row>
    <row r="601" spans="1:13" x14ac:dyDescent="0.25">
      <c r="A601" s="25" t="s">
        <v>109</v>
      </c>
      <c r="B601" s="25">
        <v>75289942</v>
      </c>
      <c r="C601" s="25">
        <v>75353635</v>
      </c>
      <c r="D601" s="25">
        <v>0.99265300000000001</v>
      </c>
      <c r="E601" s="25">
        <v>28714974</v>
      </c>
      <c r="F601" s="25" t="s">
        <v>1498</v>
      </c>
      <c r="G601" s="25" t="s">
        <v>337</v>
      </c>
      <c r="H601" s="25" t="s">
        <v>1509</v>
      </c>
      <c r="I601" s="25">
        <v>2E-8</v>
      </c>
      <c r="J601" s="25"/>
      <c r="K601" s="25">
        <v>1.05</v>
      </c>
      <c r="L601" s="25" t="s">
        <v>1510</v>
      </c>
      <c r="M601" s="25" t="s">
        <v>1172</v>
      </c>
    </row>
    <row r="602" spans="1:13" x14ac:dyDescent="0.25">
      <c r="A602" s="25" t="s">
        <v>109</v>
      </c>
      <c r="B602" s="25">
        <v>75289942</v>
      </c>
      <c r="C602" s="25">
        <v>75353635</v>
      </c>
      <c r="D602" s="25">
        <v>0.99265300000000001</v>
      </c>
      <c r="E602" s="25">
        <v>32632093</v>
      </c>
      <c r="F602" s="25" t="s">
        <v>1222</v>
      </c>
      <c r="G602" s="25" t="s">
        <v>1183</v>
      </c>
      <c r="H602" s="25" t="s">
        <v>1509</v>
      </c>
      <c r="I602" s="25">
        <v>2.9999999999999999E-19</v>
      </c>
      <c r="J602" s="25"/>
      <c r="K602" s="25"/>
      <c r="L602" s="25"/>
      <c r="M602" s="25" t="s">
        <v>1223</v>
      </c>
    </row>
    <row r="603" spans="1:13" x14ac:dyDescent="0.25">
      <c r="A603" s="25" t="s">
        <v>109</v>
      </c>
      <c r="B603" s="25">
        <v>75289942</v>
      </c>
      <c r="C603" s="25">
        <v>75353680</v>
      </c>
      <c r="D603" s="25">
        <v>0.95239099999999999</v>
      </c>
      <c r="E603" s="25">
        <v>34852643</v>
      </c>
      <c r="F603" s="25" t="s">
        <v>1511</v>
      </c>
      <c r="G603" s="25"/>
      <c r="H603" s="25" t="s">
        <v>1512</v>
      </c>
      <c r="I603" s="25">
        <v>4.0000000000000001E-10</v>
      </c>
      <c r="J603" s="25"/>
      <c r="K603" s="25">
        <v>4.0000000000000001E-3</v>
      </c>
      <c r="L603" s="25" t="s">
        <v>1513</v>
      </c>
      <c r="M603" s="25" t="s">
        <v>1480</v>
      </c>
    </row>
    <row r="604" spans="1:13" x14ac:dyDescent="0.25">
      <c r="A604" s="25" t="s">
        <v>109</v>
      </c>
      <c r="B604" s="25">
        <v>75289942</v>
      </c>
      <c r="C604" s="25">
        <v>75355857</v>
      </c>
      <c r="D604" s="25">
        <v>0.99260099999999996</v>
      </c>
      <c r="E604" s="25">
        <v>32888493</v>
      </c>
      <c r="F604" s="25" t="s">
        <v>1191</v>
      </c>
      <c r="G604" s="25" t="s">
        <v>1183</v>
      </c>
      <c r="H604" s="25" t="s">
        <v>1514</v>
      </c>
      <c r="I604" s="25">
        <v>6.9999999999999997E-26</v>
      </c>
      <c r="J604" s="25"/>
      <c r="K604" s="25"/>
      <c r="L604" s="25"/>
      <c r="M604" s="25" t="s">
        <v>1193</v>
      </c>
    </row>
    <row r="605" spans="1:13" x14ac:dyDescent="0.25">
      <c r="A605" s="25" t="s">
        <v>109</v>
      </c>
      <c r="B605" s="25">
        <v>75289942</v>
      </c>
      <c r="C605" s="25">
        <v>75355857</v>
      </c>
      <c r="D605" s="25">
        <v>0.99260099999999996</v>
      </c>
      <c r="E605" s="25">
        <v>34594039</v>
      </c>
      <c r="F605" s="25" t="s">
        <v>1191</v>
      </c>
      <c r="G605" s="25"/>
      <c r="H605" s="25" t="s">
        <v>1514</v>
      </c>
      <c r="I605" s="25">
        <v>4.9999999999999999E-17</v>
      </c>
      <c r="J605" s="25"/>
      <c r="K605" s="25">
        <v>1.61E-2</v>
      </c>
      <c r="L605" s="25" t="s">
        <v>1468</v>
      </c>
      <c r="M605" s="25" t="s">
        <v>1193</v>
      </c>
    </row>
    <row r="606" spans="1:13" x14ac:dyDescent="0.25">
      <c r="A606" s="25" t="s">
        <v>109</v>
      </c>
      <c r="B606" s="25">
        <v>75289942</v>
      </c>
      <c r="C606" s="25">
        <v>75356418</v>
      </c>
      <c r="D606" s="25">
        <v>0.99253599999999997</v>
      </c>
      <c r="E606" s="25">
        <v>21946350</v>
      </c>
      <c r="F606" s="25" t="s">
        <v>1445</v>
      </c>
      <c r="G606" s="25" t="s">
        <v>337</v>
      </c>
      <c r="H606" s="25" t="s">
        <v>649</v>
      </c>
      <c r="I606" s="25">
        <v>1.9999999999999999E-11</v>
      </c>
      <c r="J606" s="25" t="s">
        <v>1446</v>
      </c>
      <c r="K606" s="25">
        <v>3.1E-2</v>
      </c>
      <c r="L606" s="25" t="s">
        <v>1515</v>
      </c>
      <c r="M606" s="25" t="s">
        <v>1448</v>
      </c>
    </row>
    <row r="607" spans="1:13" x14ac:dyDescent="0.25">
      <c r="A607" s="25" t="s">
        <v>109</v>
      </c>
      <c r="B607" s="25">
        <v>75289942</v>
      </c>
      <c r="C607" s="25">
        <v>75356418</v>
      </c>
      <c r="D607" s="25">
        <v>0.99253599999999997</v>
      </c>
      <c r="E607" s="25">
        <v>23284291</v>
      </c>
      <c r="F607" s="25" t="s">
        <v>1516</v>
      </c>
      <c r="G607" s="25" t="s">
        <v>337</v>
      </c>
      <c r="H607" s="25" t="s">
        <v>649</v>
      </c>
      <c r="I607" s="25">
        <v>2E-8</v>
      </c>
      <c r="J607" s="25" t="s">
        <v>1517</v>
      </c>
      <c r="K607" s="25"/>
      <c r="L607" s="25"/>
      <c r="M607" s="25" t="s">
        <v>1518</v>
      </c>
    </row>
    <row r="608" spans="1:13" x14ac:dyDescent="0.25">
      <c r="A608" s="25" t="s">
        <v>109</v>
      </c>
      <c r="B608" s="25">
        <v>75289942</v>
      </c>
      <c r="C608" s="25">
        <v>75359454</v>
      </c>
      <c r="D608" s="25">
        <v>0.99249500000000002</v>
      </c>
      <c r="E608" s="25">
        <v>28394258</v>
      </c>
      <c r="F608" s="25" t="s">
        <v>1144</v>
      </c>
      <c r="G608" s="25" t="s">
        <v>337</v>
      </c>
      <c r="H608" s="25" t="s">
        <v>1519</v>
      </c>
      <c r="I608" s="25">
        <v>3E-10</v>
      </c>
      <c r="J608" s="25"/>
      <c r="K608" s="25">
        <v>1.6E-2</v>
      </c>
      <c r="L608" s="25" t="s">
        <v>1520</v>
      </c>
      <c r="M608" s="25" t="s">
        <v>1147</v>
      </c>
    </row>
    <row r="609" spans="1:13" x14ac:dyDescent="0.25">
      <c r="A609" s="25" t="s">
        <v>109</v>
      </c>
      <c r="B609" s="25">
        <v>75289942</v>
      </c>
      <c r="C609" s="25">
        <v>75363093</v>
      </c>
      <c r="D609" s="25">
        <v>0.99273500000000003</v>
      </c>
      <c r="E609" s="25">
        <v>32888493</v>
      </c>
      <c r="F609" s="25" t="s">
        <v>1191</v>
      </c>
      <c r="G609" s="25" t="s">
        <v>1183</v>
      </c>
      <c r="H609" s="25" t="s">
        <v>1521</v>
      </c>
      <c r="I609" s="25">
        <v>3E-23</v>
      </c>
      <c r="J609" s="25"/>
      <c r="K609" s="25">
        <v>1.8537999999999999E-2</v>
      </c>
      <c r="L609" s="25" t="s">
        <v>1522</v>
      </c>
      <c r="M609" s="25" t="s">
        <v>1193</v>
      </c>
    </row>
    <row r="610" spans="1:13" x14ac:dyDescent="0.25">
      <c r="A610" s="25" t="s">
        <v>109</v>
      </c>
      <c r="B610" s="25">
        <v>75289942</v>
      </c>
      <c r="C610" s="25">
        <v>75371076</v>
      </c>
      <c r="D610" s="25">
        <v>0.99207800000000002</v>
      </c>
      <c r="E610" s="25">
        <v>32469254</v>
      </c>
      <c r="F610" s="25" t="s">
        <v>1498</v>
      </c>
      <c r="G610" s="25" t="s">
        <v>337</v>
      </c>
      <c r="H610" s="25" t="s">
        <v>1523</v>
      </c>
      <c r="I610" s="25">
        <v>4.0000000000000001E-8</v>
      </c>
      <c r="J610" s="25"/>
      <c r="K610" s="25">
        <v>1.04</v>
      </c>
      <c r="L610" s="25" t="s">
        <v>1181</v>
      </c>
      <c r="M610" s="25" t="s">
        <v>1172</v>
      </c>
    </row>
    <row r="611" spans="1:13" x14ac:dyDescent="0.25">
      <c r="A611" s="25" t="s">
        <v>109</v>
      </c>
      <c r="B611" s="25">
        <v>75289942</v>
      </c>
      <c r="C611" s="25">
        <v>75377547</v>
      </c>
      <c r="D611" s="25">
        <v>0.99227799999999999</v>
      </c>
      <c r="E611" s="25">
        <v>30804560</v>
      </c>
      <c r="F611" s="25" t="s">
        <v>1524</v>
      </c>
      <c r="G611" s="25" t="s">
        <v>337</v>
      </c>
      <c r="H611" s="25" t="s">
        <v>1525</v>
      </c>
      <c r="I611" s="25">
        <v>4.9999999999999997E-21</v>
      </c>
      <c r="J611" s="25"/>
      <c r="K611" s="25">
        <v>2.24E-2</v>
      </c>
      <c r="L611" s="25" t="s">
        <v>1526</v>
      </c>
      <c r="M611" s="25" t="s">
        <v>1527</v>
      </c>
    </row>
    <row r="612" spans="1:13" x14ac:dyDescent="0.25">
      <c r="A612" s="25" t="s">
        <v>109</v>
      </c>
      <c r="B612" s="25">
        <v>75289942</v>
      </c>
      <c r="C612" s="25">
        <v>75377547</v>
      </c>
      <c r="D612" s="25">
        <v>0.99227799999999999</v>
      </c>
      <c r="E612" s="25">
        <v>30804560</v>
      </c>
      <c r="F612" s="25" t="s">
        <v>1457</v>
      </c>
      <c r="G612" s="25" t="s">
        <v>337</v>
      </c>
      <c r="H612" s="25" t="s">
        <v>1525</v>
      </c>
      <c r="I612" s="25">
        <v>5.0000000000000002E-55</v>
      </c>
      <c r="J612" s="25"/>
      <c r="K612" s="25">
        <v>3.7999999999999999E-2</v>
      </c>
      <c r="L612" s="25" t="s">
        <v>1528</v>
      </c>
      <c r="M612" s="25" t="s">
        <v>1458</v>
      </c>
    </row>
    <row r="613" spans="1:13" x14ac:dyDescent="0.25">
      <c r="A613" s="25" t="s">
        <v>109</v>
      </c>
      <c r="B613" s="25">
        <v>75289942</v>
      </c>
      <c r="C613" s="25">
        <v>75377547</v>
      </c>
      <c r="D613" s="25">
        <v>0.99227799999999999</v>
      </c>
      <c r="E613" s="25">
        <v>30804560</v>
      </c>
      <c r="F613" s="25" t="s">
        <v>1459</v>
      </c>
      <c r="G613" s="25" t="s">
        <v>337</v>
      </c>
      <c r="H613" s="25" t="s">
        <v>1525</v>
      </c>
      <c r="I613" s="25">
        <v>3E-32</v>
      </c>
      <c r="J613" s="25"/>
      <c r="K613" s="25">
        <v>3.0300000000000001E-2</v>
      </c>
      <c r="L613" s="25" t="s">
        <v>1529</v>
      </c>
      <c r="M613" s="25" t="s">
        <v>1461</v>
      </c>
    </row>
    <row r="614" spans="1:13" x14ac:dyDescent="0.25">
      <c r="A614" s="25" t="s">
        <v>109</v>
      </c>
      <c r="B614" s="25">
        <v>75289942</v>
      </c>
      <c r="C614" s="25">
        <v>75381443</v>
      </c>
      <c r="D614" s="25">
        <v>0.99214999999999998</v>
      </c>
      <c r="E614" s="25">
        <v>30940143</v>
      </c>
      <c r="F614" s="25" t="s">
        <v>1530</v>
      </c>
      <c r="G614" s="25" t="s">
        <v>1531</v>
      </c>
      <c r="H614" s="25" t="s">
        <v>1532</v>
      </c>
      <c r="I614" s="25">
        <v>3E-11</v>
      </c>
      <c r="J614" s="25"/>
      <c r="K614" s="25"/>
      <c r="L614" s="25"/>
      <c r="M614" s="25" t="s">
        <v>1533</v>
      </c>
    </row>
    <row r="615" spans="1:13" x14ac:dyDescent="0.25">
      <c r="A615" s="25" t="s">
        <v>109</v>
      </c>
      <c r="B615" s="25">
        <v>75289942</v>
      </c>
      <c r="C615" s="25">
        <v>75381933</v>
      </c>
      <c r="D615" s="25">
        <v>0.95209200000000005</v>
      </c>
      <c r="E615" s="25">
        <v>34594039</v>
      </c>
      <c r="F615" s="25" t="s">
        <v>1534</v>
      </c>
      <c r="G615" s="25"/>
      <c r="H615" s="25" t="s">
        <v>1535</v>
      </c>
      <c r="I615" s="25">
        <v>6.9999999999999996E-10</v>
      </c>
      <c r="J615" s="25"/>
      <c r="K615" s="25">
        <v>4.87E-2</v>
      </c>
      <c r="L615" s="25" t="s">
        <v>1536</v>
      </c>
      <c r="M615" s="25" t="s">
        <v>1537</v>
      </c>
    </row>
    <row r="616" spans="1:13" x14ac:dyDescent="0.25">
      <c r="A616" s="25" t="s">
        <v>109</v>
      </c>
      <c r="B616" s="25">
        <v>75289942</v>
      </c>
      <c r="C616" s="25">
        <v>75381933</v>
      </c>
      <c r="D616" s="25">
        <v>0.95121999999999995</v>
      </c>
      <c r="E616" s="25">
        <v>34594039</v>
      </c>
      <c r="F616" s="25" t="s">
        <v>1534</v>
      </c>
      <c r="G616" s="25"/>
      <c r="H616" s="25" t="s">
        <v>1535</v>
      </c>
      <c r="I616" s="25">
        <v>6.9999999999999996E-10</v>
      </c>
      <c r="J616" s="25"/>
      <c r="K616" s="25">
        <v>4.87E-2</v>
      </c>
      <c r="L616" s="25" t="s">
        <v>1536</v>
      </c>
      <c r="M616" s="25" t="s">
        <v>1537</v>
      </c>
    </row>
    <row r="617" spans="1:13" x14ac:dyDescent="0.25">
      <c r="A617" s="25" t="s">
        <v>109</v>
      </c>
      <c r="B617" s="25">
        <v>75289942</v>
      </c>
      <c r="C617" s="25">
        <v>75391921</v>
      </c>
      <c r="D617" s="25">
        <v>0.99185599999999996</v>
      </c>
      <c r="E617" s="25">
        <v>34852643</v>
      </c>
      <c r="F617" s="25" t="s">
        <v>1538</v>
      </c>
      <c r="G617" s="25"/>
      <c r="H617" s="25" t="s">
        <v>1539</v>
      </c>
      <c r="I617" s="25">
        <v>1.9999999999999999E-11</v>
      </c>
      <c r="J617" s="25"/>
      <c r="K617" s="25">
        <v>0.04</v>
      </c>
      <c r="L617" s="25" t="s">
        <v>1540</v>
      </c>
      <c r="M617" s="25" t="s">
        <v>1480</v>
      </c>
    </row>
    <row r="618" spans="1:13" x14ac:dyDescent="0.25">
      <c r="A618" s="25" t="s">
        <v>109</v>
      </c>
      <c r="B618" s="25">
        <v>75289942</v>
      </c>
      <c r="C618" s="25">
        <v>75391921</v>
      </c>
      <c r="D618" s="25">
        <v>0.99185599999999996</v>
      </c>
      <c r="E618" s="25">
        <v>34852643</v>
      </c>
      <c r="F618" s="25" t="s">
        <v>1478</v>
      </c>
      <c r="G618" s="25"/>
      <c r="H618" s="25" t="s">
        <v>1539</v>
      </c>
      <c r="I618" s="25">
        <v>1E-13</v>
      </c>
      <c r="J618" s="25"/>
      <c r="K618" s="25">
        <v>4.3999999999999997E-2</v>
      </c>
      <c r="L618" s="25" t="s">
        <v>1541</v>
      </c>
      <c r="M618" s="25" t="s">
        <v>1480</v>
      </c>
    </row>
    <row r="619" spans="1:13" x14ac:dyDescent="0.25">
      <c r="A619" s="25" t="s">
        <v>109</v>
      </c>
      <c r="B619" s="25">
        <v>75289942</v>
      </c>
      <c r="C619" s="25">
        <v>75398926</v>
      </c>
      <c r="D619" s="25">
        <v>0.98558900000000005</v>
      </c>
      <c r="E619" s="25">
        <v>32632093</v>
      </c>
      <c r="F619" s="25" t="s">
        <v>1182</v>
      </c>
      <c r="G619" s="25" t="s">
        <v>1183</v>
      </c>
      <c r="H619" s="25" t="s">
        <v>1542</v>
      </c>
      <c r="I619" s="25">
        <v>1E-41</v>
      </c>
      <c r="J619" s="25"/>
      <c r="K619" s="25"/>
      <c r="L619" s="25"/>
      <c r="M619" s="25" t="s">
        <v>1184</v>
      </c>
    </row>
    <row r="620" spans="1:13" x14ac:dyDescent="0.25">
      <c r="A620" s="25" t="s">
        <v>109</v>
      </c>
      <c r="B620" s="25">
        <v>75289942</v>
      </c>
      <c r="C620" s="25">
        <v>75398926</v>
      </c>
      <c r="D620" s="25">
        <v>0.98558900000000005</v>
      </c>
      <c r="E620" s="25">
        <v>32632093</v>
      </c>
      <c r="F620" s="25" t="s">
        <v>1224</v>
      </c>
      <c r="G620" s="25" t="s">
        <v>1183</v>
      </c>
      <c r="H620" s="25" t="s">
        <v>1542</v>
      </c>
      <c r="I620" s="25">
        <v>3.9999999999999997E-39</v>
      </c>
      <c r="J620" s="25"/>
      <c r="K620" s="25"/>
      <c r="L620" s="25"/>
      <c r="M620" s="25" t="s">
        <v>1225</v>
      </c>
    </row>
    <row r="621" spans="1:13" x14ac:dyDescent="0.25">
      <c r="A621" s="25" t="s">
        <v>109</v>
      </c>
      <c r="B621" s="25">
        <v>75289942</v>
      </c>
      <c r="C621" s="25">
        <v>75403288</v>
      </c>
      <c r="D621" s="25">
        <v>0.98550199999999999</v>
      </c>
      <c r="E621" s="25">
        <v>33199917</v>
      </c>
      <c r="F621" s="25" t="s">
        <v>1339</v>
      </c>
      <c r="G621" s="25" t="s">
        <v>1543</v>
      </c>
      <c r="H621" s="25" t="s">
        <v>1544</v>
      </c>
      <c r="I621" s="25">
        <v>5.9999999999999997E-15</v>
      </c>
      <c r="J621" s="25"/>
      <c r="K621" s="25">
        <v>0.13800000000000001</v>
      </c>
      <c r="L621" s="25" t="s">
        <v>1545</v>
      </c>
      <c r="M621" s="25" t="s">
        <v>1341</v>
      </c>
    </row>
    <row r="622" spans="1:13" x14ac:dyDescent="0.25">
      <c r="A622" s="25" t="s">
        <v>109</v>
      </c>
      <c r="B622" s="25">
        <v>75289942</v>
      </c>
      <c r="C622" s="25">
        <v>75408245</v>
      </c>
      <c r="D622" s="25">
        <v>0.98560199999999998</v>
      </c>
      <c r="E622" s="25">
        <v>27322543</v>
      </c>
      <c r="F622" s="25" t="s">
        <v>287</v>
      </c>
      <c r="G622" s="25" t="s">
        <v>337</v>
      </c>
      <c r="H622" s="25" t="s">
        <v>1546</v>
      </c>
      <c r="I622" s="25">
        <v>3E-10</v>
      </c>
      <c r="J622" s="25"/>
      <c r="K622" s="25">
        <v>1.05</v>
      </c>
      <c r="L622" s="25" t="s">
        <v>1181</v>
      </c>
      <c r="M622" s="25" t="s">
        <v>1121</v>
      </c>
    </row>
    <row r="623" spans="1:13" x14ac:dyDescent="0.25">
      <c r="A623" s="25" t="s">
        <v>109</v>
      </c>
      <c r="B623" s="25">
        <v>75289942</v>
      </c>
      <c r="C623" s="25">
        <v>75408245</v>
      </c>
      <c r="D623" s="25">
        <v>0.98560199999999998</v>
      </c>
      <c r="E623" s="25">
        <v>29212778</v>
      </c>
      <c r="F623" s="25" t="s">
        <v>1498</v>
      </c>
      <c r="G623" s="25" t="s">
        <v>337</v>
      </c>
      <c r="H623" s="25" t="s">
        <v>479</v>
      </c>
      <c r="I623" s="25">
        <v>2E-16</v>
      </c>
      <c r="J623" s="25"/>
      <c r="K623" s="25">
        <v>4.7899999999999998E-2</v>
      </c>
      <c r="L623" s="25" t="s">
        <v>1547</v>
      </c>
      <c r="M623" s="25" t="s">
        <v>1172</v>
      </c>
    </row>
    <row r="624" spans="1:13" x14ac:dyDescent="0.25">
      <c r="A624" s="25" t="s">
        <v>109</v>
      </c>
      <c r="B624" s="25">
        <v>75289942</v>
      </c>
      <c r="C624" s="25">
        <v>75408245</v>
      </c>
      <c r="D624" s="25">
        <v>0.98560199999999998</v>
      </c>
      <c r="E624" s="25">
        <v>33020668</v>
      </c>
      <c r="F624" s="25" t="s">
        <v>1498</v>
      </c>
      <c r="G624" s="25" t="s">
        <v>337</v>
      </c>
      <c r="H624" s="25" t="s">
        <v>479</v>
      </c>
      <c r="I624" s="25">
        <v>1E-25</v>
      </c>
      <c r="J624" s="25"/>
      <c r="K624" s="25">
        <v>5.2348600000000002E-2</v>
      </c>
      <c r="L624" s="25" t="s">
        <v>1548</v>
      </c>
      <c r="M624" s="25" t="s">
        <v>1172</v>
      </c>
    </row>
    <row r="625" spans="1:13" x14ac:dyDescent="0.25">
      <c r="A625" s="25" t="s">
        <v>109</v>
      </c>
      <c r="B625" s="25">
        <v>75289942</v>
      </c>
      <c r="C625" s="25">
        <v>75408246</v>
      </c>
      <c r="D625" s="25">
        <v>0.98560199999999998</v>
      </c>
      <c r="E625" s="25">
        <v>30940143</v>
      </c>
      <c r="F625" s="25" t="s">
        <v>1549</v>
      </c>
      <c r="G625" s="25" t="s">
        <v>1550</v>
      </c>
      <c r="H625" s="25" t="s">
        <v>1551</v>
      </c>
      <c r="I625" s="25">
        <v>4.0000000000000001E-8</v>
      </c>
      <c r="J625" s="25"/>
      <c r="K625" s="25"/>
      <c r="L625" s="25"/>
      <c r="M625" s="25" t="s">
        <v>1552</v>
      </c>
    </row>
    <row r="626" spans="1:13" x14ac:dyDescent="0.25">
      <c r="A626" s="25" t="s">
        <v>109</v>
      </c>
      <c r="B626" s="25">
        <v>75289942</v>
      </c>
      <c r="C626" s="25">
        <v>75408246</v>
      </c>
      <c r="D626" s="25">
        <v>0.98560199999999998</v>
      </c>
      <c r="E626" s="25">
        <v>30940143</v>
      </c>
      <c r="F626" s="25" t="s">
        <v>1549</v>
      </c>
      <c r="G626" s="25" t="s">
        <v>1550</v>
      </c>
      <c r="H626" s="25" t="s">
        <v>1551</v>
      </c>
      <c r="I626" s="25">
        <v>4.0000000000000001E-8</v>
      </c>
      <c r="J626" s="25"/>
      <c r="K626" s="25"/>
      <c r="L626" s="25"/>
      <c r="M626" s="25" t="s">
        <v>1552</v>
      </c>
    </row>
    <row r="627" spans="1:13" x14ac:dyDescent="0.25">
      <c r="A627" s="25" t="s">
        <v>109</v>
      </c>
      <c r="B627" s="25">
        <v>75289942</v>
      </c>
      <c r="C627" s="25">
        <v>75409285</v>
      </c>
      <c r="D627" s="25">
        <v>0.98561100000000001</v>
      </c>
      <c r="E627" s="25">
        <v>29455858</v>
      </c>
      <c r="F627" s="25" t="s">
        <v>1553</v>
      </c>
      <c r="G627" s="25" t="s">
        <v>1554</v>
      </c>
      <c r="H627" s="25" t="s">
        <v>1555</v>
      </c>
      <c r="I627" s="25">
        <v>2E-12</v>
      </c>
      <c r="J627" s="25" t="s">
        <v>1556</v>
      </c>
      <c r="K627" s="25"/>
      <c r="L627" s="25"/>
      <c r="M627" s="25" t="s">
        <v>1557</v>
      </c>
    </row>
    <row r="628" spans="1:13" x14ac:dyDescent="0.25">
      <c r="A628" s="25" t="s">
        <v>109</v>
      </c>
      <c r="B628" s="25">
        <v>75289942</v>
      </c>
      <c r="C628" s="25">
        <v>75409285</v>
      </c>
      <c r="D628" s="25">
        <v>0.98561100000000001</v>
      </c>
      <c r="E628" s="25">
        <v>29455858</v>
      </c>
      <c r="F628" s="25" t="s">
        <v>1553</v>
      </c>
      <c r="G628" s="25" t="s">
        <v>1554</v>
      </c>
      <c r="H628" s="25" t="s">
        <v>1555</v>
      </c>
      <c r="I628" s="25">
        <v>2.0000000000000001E-18</v>
      </c>
      <c r="J628" s="25"/>
      <c r="K628" s="25"/>
      <c r="L628" s="25"/>
      <c r="M628" s="25" t="s">
        <v>1557</v>
      </c>
    </row>
    <row r="629" spans="1:13" x14ac:dyDescent="0.25">
      <c r="A629" s="25" t="s">
        <v>109</v>
      </c>
      <c r="B629" s="25">
        <v>75289942</v>
      </c>
      <c r="C629" s="25">
        <v>75409285</v>
      </c>
      <c r="D629" s="25">
        <v>0.98561100000000001</v>
      </c>
      <c r="E629" s="25">
        <v>29455858</v>
      </c>
      <c r="F629" s="25" t="s">
        <v>1558</v>
      </c>
      <c r="G629" s="25" t="s">
        <v>1554</v>
      </c>
      <c r="H629" s="25" t="s">
        <v>1555</v>
      </c>
      <c r="I629" s="25">
        <v>9.9999999999999998E-13</v>
      </c>
      <c r="J629" s="25" t="s">
        <v>1556</v>
      </c>
      <c r="K629" s="25"/>
      <c r="L629" s="25"/>
      <c r="M629" s="25" t="s">
        <v>1557</v>
      </c>
    </row>
    <row r="630" spans="1:13" x14ac:dyDescent="0.25">
      <c r="A630" s="25" t="s">
        <v>109</v>
      </c>
      <c r="B630" s="25">
        <v>75289942</v>
      </c>
      <c r="C630" s="25">
        <v>75409285</v>
      </c>
      <c r="D630" s="25">
        <v>0.98561100000000001</v>
      </c>
      <c r="E630" s="25">
        <v>29455858</v>
      </c>
      <c r="F630" s="25" t="s">
        <v>1558</v>
      </c>
      <c r="G630" s="25" t="s">
        <v>1554</v>
      </c>
      <c r="H630" s="25" t="s">
        <v>1555</v>
      </c>
      <c r="I630" s="25">
        <v>1.0000000000000001E-18</v>
      </c>
      <c r="J630" s="25"/>
      <c r="K630" s="25"/>
      <c r="L630" s="25"/>
      <c r="M630" s="25" t="s">
        <v>1557</v>
      </c>
    </row>
    <row r="631" spans="1:13" x14ac:dyDescent="0.25">
      <c r="A631" s="25" t="s">
        <v>109</v>
      </c>
      <c r="B631" s="25">
        <v>75289942</v>
      </c>
      <c r="C631" s="25">
        <v>75409285</v>
      </c>
      <c r="D631" s="25">
        <v>0.98561100000000001</v>
      </c>
      <c r="E631" s="25">
        <v>31015401</v>
      </c>
      <c r="F631" s="25" t="s">
        <v>1494</v>
      </c>
      <c r="G631" s="25" t="s">
        <v>337</v>
      </c>
      <c r="H631" s="25" t="s">
        <v>1555</v>
      </c>
      <c r="I631" s="25">
        <v>2E-8</v>
      </c>
      <c r="J631" s="25"/>
      <c r="K631" s="25">
        <v>3.4779379999999999E-2</v>
      </c>
      <c r="L631" s="25" t="s">
        <v>1559</v>
      </c>
      <c r="M631" s="25" t="s">
        <v>1497</v>
      </c>
    </row>
    <row r="632" spans="1:13" x14ac:dyDescent="0.25">
      <c r="A632" s="25" t="s">
        <v>109</v>
      </c>
      <c r="B632" s="25">
        <v>75289942</v>
      </c>
      <c r="C632" s="25">
        <v>75410674</v>
      </c>
      <c r="D632" s="25">
        <v>0.985514</v>
      </c>
      <c r="E632" s="25">
        <v>27841878</v>
      </c>
      <c r="F632" s="25" t="s">
        <v>1349</v>
      </c>
      <c r="G632" s="25" t="s">
        <v>337</v>
      </c>
      <c r="H632" s="25" t="s">
        <v>1560</v>
      </c>
      <c r="I632" s="25">
        <v>6.0000000000000001E-17</v>
      </c>
      <c r="J632" s="25"/>
      <c r="K632" s="25">
        <v>0.216</v>
      </c>
      <c r="L632" s="25" t="s">
        <v>1303</v>
      </c>
      <c r="M632" s="25" t="s">
        <v>1351</v>
      </c>
    </row>
    <row r="633" spans="1:13" x14ac:dyDescent="0.25">
      <c r="A633" s="25" t="s">
        <v>109</v>
      </c>
      <c r="B633" s="25">
        <v>75289942</v>
      </c>
      <c r="C633" s="25">
        <v>75410674</v>
      </c>
      <c r="D633" s="25">
        <v>0.985514</v>
      </c>
      <c r="E633" s="25">
        <v>27841878</v>
      </c>
      <c r="F633" s="25" t="s">
        <v>1271</v>
      </c>
      <c r="G633" s="25" t="s">
        <v>337</v>
      </c>
      <c r="H633" s="25" t="s">
        <v>1560</v>
      </c>
      <c r="I633" s="25">
        <v>7.9999999999999998E-12</v>
      </c>
      <c r="J633" s="25"/>
      <c r="K633" s="25">
        <v>0.26500000000000001</v>
      </c>
      <c r="L633" s="25" t="s">
        <v>1303</v>
      </c>
      <c r="M633" s="25" t="s">
        <v>1275</v>
      </c>
    </row>
    <row r="634" spans="1:13" x14ac:dyDescent="0.25">
      <c r="A634" s="25" t="s">
        <v>109</v>
      </c>
      <c r="B634" s="25">
        <v>75289942</v>
      </c>
      <c r="C634" s="25">
        <v>75428157</v>
      </c>
      <c r="D634" s="25">
        <v>0.97936299999999998</v>
      </c>
      <c r="E634" s="25">
        <v>29212778</v>
      </c>
      <c r="F634" s="25" t="s">
        <v>1498</v>
      </c>
      <c r="G634" s="25" t="s">
        <v>337</v>
      </c>
      <c r="H634" s="25" t="s">
        <v>1561</v>
      </c>
      <c r="I634" s="25">
        <v>1.0000000000000001E-15</v>
      </c>
      <c r="J634" s="25"/>
      <c r="K634" s="25">
        <v>5.1999999999999998E-2</v>
      </c>
      <c r="L634" s="25" t="s">
        <v>1200</v>
      </c>
      <c r="M634" s="25" t="s">
        <v>1172</v>
      </c>
    </row>
    <row r="635" spans="1:13" x14ac:dyDescent="0.25">
      <c r="A635" s="25" t="s">
        <v>109</v>
      </c>
      <c r="B635" s="25">
        <v>75289942</v>
      </c>
      <c r="C635" s="25">
        <v>75428157</v>
      </c>
      <c r="D635" s="25">
        <v>0.97936299999999998</v>
      </c>
      <c r="E635" s="25">
        <v>33106845</v>
      </c>
      <c r="F635" s="25" t="s">
        <v>1562</v>
      </c>
      <c r="G635" s="25" t="s">
        <v>1183</v>
      </c>
      <c r="H635" s="25" t="s">
        <v>1561</v>
      </c>
      <c r="I635" s="25">
        <v>1.0000000000000001E-9</v>
      </c>
      <c r="J635" s="25"/>
      <c r="K635" s="25">
        <v>0.91</v>
      </c>
      <c r="L635" s="25" t="s">
        <v>1563</v>
      </c>
      <c r="M635" s="25" t="s">
        <v>1504</v>
      </c>
    </row>
    <row r="636" spans="1:13" x14ac:dyDescent="0.25">
      <c r="A636" s="25" t="s">
        <v>109</v>
      </c>
      <c r="B636" s="25">
        <v>75289942</v>
      </c>
      <c r="C636" s="25">
        <v>75428157</v>
      </c>
      <c r="D636" s="25">
        <v>0.97936299999999998</v>
      </c>
      <c r="E636" s="25">
        <v>33106845</v>
      </c>
      <c r="F636" s="25" t="s">
        <v>1564</v>
      </c>
      <c r="G636" s="25" t="s">
        <v>1183</v>
      </c>
      <c r="H636" s="25" t="s">
        <v>1561</v>
      </c>
      <c r="I636" s="25">
        <v>2.0000000000000001E-9</v>
      </c>
      <c r="J636" s="25"/>
      <c r="K636" s="25">
        <v>0.9</v>
      </c>
      <c r="L636" s="25" t="s">
        <v>1565</v>
      </c>
      <c r="M636" s="25" t="s">
        <v>1504</v>
      </c>
    </row>
    <row r="637" spans="1:13" x14ac:dyDescent="0.25">
      <c r="A637" s="25" t="s">
        <v>109</v>
      </c>
      <c r="B637" s="25">
        <v>75289942</v>
      </c>
      <c r="C637" s="25">
        <v>75428157</v>
      </c>
      <c r="D637" s="25">
        <v>0.97936299999999998</v>
      </c>
      <c r="E637" s="25">
        <v>33106845</v>
      </c>
      <c r="F637" s="25" t="s">
        <v>1566</v>
      </c>
      <c r="G637" s="25" t="s">
        <v>1183</v>
      </c>
      <c r="H637" s="25" t="s">
        <v>1561</v>
      </c>
      <c r="I637" s="25">
        <v>9.9999999999999998E-17</v>
      </c>
      <c r="J637" s="25"/>
      <c r="K637" s="25"/>
      <c r="L637" s="25" t="s">
        <v>1567</v>
      </c>
      <c r="M637" s="25" t="s">
        <v>1568</v>
      </c>
    </row>
    <row r="638" spans="1:13" x14ac:dyDescent="0.25">
      <c r="A638" s="25" t="s">
        <v>109</v>
      </c>
      <c r="B638" s="25">
        <v>75289942</v>
      </c>
      <c r="C638" s="25">
        <v>75428157</v>
      </c>
      <c r="D638" s="25">
        <v>0.97936299999999998</v>
      </c>
      <c r="E638" s="25">
        <v>33106845</v>
      </c>
      <c r="F638" s="25" t="s">
        <v>1569</v>
      </c>
      <c r="G638" s="25" t="s">
        <v>1183</v>
      </c>
      <c r="H638" s="25" t="s">
        <v>1561</v>
      </c>
      <c r="I638" s="25">
        <v>2.0000000000000001E-9</v>
      </c>
      <c r="J638" s="25"/>
      <c r="K638" s="25">
        <v>0.9</v>
      </c>
      <c r="L638" s="25" t="s">
        <v>1570</v>
      </c>
      <c r="M638" s="25" t="s">
        <v>1504</v>
      </c>
    </row>
    <row r="639" spans="1:13" x14ac:dyDescent="0.25">
      <c r="A639" s="25" t="s">
        <v>109</v>
      </c>
      <c r="B639" s="25">
        <v>75289942</v>
      </c>
      <c r="C639" s="25">
        <v>75429100</v>
      </c>
      <c r="D639" s="25">
        <v>0.98622100000000001</v>
      </c>
      <c r="E639" s="25">
        <v>30595370</v>
      </c>
      <c r="F639" s="25" t="s">
        <v>1457</v>
      </c>
      <c r="G639" s="25"/>
      <c r="H639" s="25" t="s">
        <v>1571</v>
      </c>
      <c r="I639" s="25">
        <v>9.9999999999999996E-76</v>
      </c>
      <c r="J639" s="25"/>
      <c r="K639" s="25"/>
      <c r="L639" s="25"/>
      <c r="M639" s="25" t="s">
        <v>1458</v>
      </c>
    </row>
    <row r="640" spans="1:13" x14ac:dyDescent="0.25">
      <c r="A640" s="25" t="s">
        <v>109</v>
      </c>
      <c r="B640" s="25">
        <v>75289942</v>
      </c>
      <c r="C640" s="25">
        <v>75429114</v>
      </c>
      <c r="D640" s="25">
        <v>0.98678100000000002</v>
      </c>
      <c r="E640" s="25">
        <v>30578418</v>
      </c>
      <c r="F640" s="25" t="s">
        <v>1349</v>
      </c>
      <c r="G640" s="25" t="s">
        <v>337</v>
      </c>
      <c r="H640" s="25" t="s">
        <v>1572</v>
      </c>
      <c r="I640" s="25">
        <v>9.9999999999999998E-20</v>
      </c>
      <c r="J640" s="25"/>
      <c r="K640" s="25">
        <v>0.22639999999999999</v>
      </c>
      <c r="L640" s="25" t="s">
        <v>1573</v>
      </c>
      <c r="M640" s="25" t="s">
        <v>1351</v>
      </c>
    </row>
    <row r="641" spans="1:13" x14ac:dyDescent="0.25">
      <c r="A641" s="25" t="s">
        <v>109</v>
      </c>
      <c r="B641" s="25">
        <v>75289942</v>
      </c>
      <c r="C641" s="25">
        <v>75429114</v>
      </c>
      <c r="D641" s="25">
        <v>0.98678100000000002</v>
      </c>
      <c r="E641" s="25">
        <v>30578418</v>
      </c>
      <c r="F641" s="25" t="s">
        <v>1271</v>
      </c>
      <c r="G641" s="25" t="s">
        <v>337</v>
      </c>
      <c r="H641" s="25" t="s">
        <v>1572</v>
      </c>
      <c r="I641" s="25">
        <v>9.9999999999999998E-20</v>
      </c>
      <c r="J641" s="25"/>
      <c r="K641" s="25">
        <v>0.30220000000000002</v>
      </c>
      <c r="L641" s="25" t="s">
        <v>1299</v>
      </c>
      <c r="M641" s="25" t="s">
        <v>1275</v>
      </c>
    </row>
    <row r="642" spans="1:13" x14ac:dyDescent="0.25">
      <c r="A642" s="25" t="s">
        <v>109</v>
      </c>
      <c r="B642" s="25">
        <v>75289942</v>
      </c>
      <c r="C642" s="25">
        <v>75429114</v>
      </c>
      <c r="D642" s="25">
        <v>0.98678100000000002</v>
      </c>
      <c r="E642" s="25">
        <v>33106845</v>
      </c>
      <c r="F642" s="25" t="s">
        <v>1574</v>
      </c>
      <c r="G642" s="25" t="s">
        <v>1183</v>
      </c>
      <c r="H642" s="25" t="s">
        <v>1572</v>
      </c>
      <c r="I642" s="25">
        <v>9.0000000000000003E-16</v>
      </c>
      <c r="J642" s="25"/>
      <c r="K642" s="25">
        <v>0.9</v>
      </c>
      <c r="L642" s="25" t="s">
        <v>1570</v>
      </c>
      <c r="M642" s="25" t="s">
        <v>1504</v>
      </c>
    </row>
    <row r="643" spans="1:13" x14ac:dyDescent="0.25">
      <c r="A643" s="25" t="s">
        <v>109</v>
      </c>
      <c r="B643" s="25">
        <v>75289942</v>
      </c>
      <c r="C643" s="25">
        <v>75429114</v>
      </c>
      <c r="D643" s="25">
        <v>0.98678100000000002</v>
      </c>
      <c r="E643" s="25">
        <v>33106845</v>
      </c>
      <c r="F643" s="25" t="s">
        <v>1575</v>
      </c>
      <c r="G643" s="25" t="s">
        <v>1183</v>
      </c>
      <c r="H643" s="25" t="s">
        <v>1572</v>
      </c>
      <c r="I643" s="25">
        <v>6.0000000000000001E-17</v>
      </c>
      <c r="J643" s="25"/>
      <c r="K643" s="25"/>
      <c r="L643" s="25" t="s">
        <v>1567</v>
      </c>
      <c r="M643" s="25" t="s">
        <v>1568</v>
      </c>
    </row>
    <row r="644" spans="1:13" x14ac:dyDescent="0.25">
      <c r="A644" s="25" t="s">
        <v>109</v>
      </c>
      <c r="B644" s="25">
        <v>75289942</v>
      </c>
      <c r="C644" s="25">
        <v>75429114</v>
      </c>
      <c r="D644" s="25">
        <v>0.98678100000000002</v>
      </c>
      <c r="E644" s="25">
        <v>33106845</v>
      </c>
      <c r="F644" s="25" t="s">
        <v>1576</v>
      </c>
      <c r="G644" s="25" t="s">
        <v>1183</v>
      </c>
      <c r="H644" s="25" t="s">
        <v>1572</v>
      </c>
      <c r="I644" s="25">
        <v>9.0000000000000003E-16</v>
      </c>
      <c r="J644" s="25"/>
      <c r="K644" s="25">
        <v>0.9</v>
      </c>
      <c r="L644" s="25" t="s">
        <v>1570</v>
      </c>
      <c r="M644" s="25" t="s">
        <v>1504</v>
      </c>
    </row>
    <row r="645" spans="1:13" x14ac:dyDescent="0.25">
      <c r="A645" s="25" t="s">
        <v>109</v>
      </c>
      <c r="B645" s="25">
        <v>75289942</v>
      </c>
      <c r="C645" s="25">
        <v>75433123</v>
      </c>
      <c r="D645" s="25">
        <v>0.930342</v>
      </c>
      <c r="E645" s="25">
        <v>28166213</v>
      </c>
      <c r="F645" s="25" t="s">
        <v>1457</v>
      </c>
      <c r="G645" s="25" t="s">
        <v>337</v>
      </c>
      <c r="H645" s="25" t="s">
        <v>662</v>
      </c>
      <c r="I645" s="25">
        <v>4.0000000000000001E-10</v>
      </c>
      <c r="J645" s="25"/>
      <c r="K645" s="25">
        <v>4.2000000000000003E-2</v>
      </c>
      <c r="L645" s="25" t="s">
        <v>1577</v>
      </c>
      <c r="M645" s="25" t="s">
        <v>1458</v>
      </c>
    </row>
    <row r="646" spans="1:13" x14ac:dyDescent="0.25">
      <c r="A646" s="25" t="s">
        <v>109</v>
      </c>
      <c r="B646" s="25">
        <v>75289942</v>
      </c>
      <c r="C646" s="25">
        <v>75439257</v>
      </c>
      <c r="D646" s="25">
        <v>0.96965999999999997</v>
      </c>
      <c r="E646" s="25">
        <v>28166215</v>
      </c>
      <c r="F646" s="25" t="s">
        <v>1501</v>
      </c>
      <c r="G646" s="25" t="s">
        <v>337</v>
      </c>
      <c r="H646" s="25" t="s">
        <v>1578</v>
      </c>
      <c r="I646" s="25">
        <v>9.9999999999999994E-12</v>
      </c>
      <c r="J646" s="25"/>
      <c r="K646" s="25">
        <v>1.1200000000000001</v>
      </c>
      <c r="L646" s="25" t="s">
        <v>1579</v>
      </c>
      <c r="M646" s="25" t="s">
        <v>1504</v>
      </c>
    </row>
    <row r="647" spans="1:13" x14ac:dyDescent="0.25">
      <c r="A647" s="25" t="s">
        <v>109</v>
      </c>
      <c r="B647" s="25">
        <v>75289942</v>
      </c>
      <c r="C647" s="25">
        <v>75449234</v>
      </c>
      <c r="D647" s="25">
        <v>0.934172</v>
      </c>
      <c r="E647" s="25">
        <v>30595370</v>
      </c>
      <c r="F647" s="25" t="s">
        <v>1260</v>
      </c>
      <c r="G647" s="25"/>
      <c r="H647" s="25" t="s">
        <v>1580</v>
      </c>
      <c r="I647" s="25">
        <v>1.0000000000000001E-15</v>
      </c>
      <c r="J647" s="25"/>
      <c r="K647" s="25"/>
      <c r="L647" s="25"/>
      <c r="M647" s="25" t="s">
        <v>1262</v>
      </c>
    </row>
    <row r="648" spans="1:13" x14ac:dyDescent="0.25">
      <c r="A648" s="25" t="s">
        <v>109</v>
      </c>
      <c r="B648" s="25">
        <v>75289942</v>
      </c>
      <c r="C648" s="25">
        <v>75459381</v>
      </c>
      <c r="D648" s="25">
        <v>0.87121700000000002</v>
      </c>
      <c r="E648" s="25">
        <v>32888494</v>
      </c>
      <c r="F648" s="25" t="s">
        <v>1191</v>
      </c>
      <c r="G648" s="25" t="s">
        <v>1581</v>
      </c>
      <c r="H648" s="25" t="s">
        <v>1582</v>
      </c>
      <c r="I648" s="25">
        <v>1.0000000000000001E-15</v>
      </c>
      <c r="J648" s="25"/>
      <c r="K648" s="25">
        <v>1.8812932000000001E-2</v>
      </c>
      <c r="L648" s="25" t="s">
        <v>1583</v>
      </c>
      <c r="M648" s="25" t="s">
        <v>1193</v>
      </c>
    </row>
    <row r="649" spans="1:13" x14ac:dyDescent="0.25">
      <c r="A649" s="25" t="s">
        <v>109</v>
      </c>
      <c r="B649" s="25">
        <v>75289942</v>
      </c>
      <c r="C649" s="25">
        <v>75459381</v>
      </c>
      <c r="D649" s="25">
        <v>0.87121700000000002</v>
      </c>
      <c r="E649" s="25">
        <v>32888494</v>
      </c>
      <c r="F649" s="25" t="s">
        <v>1194</v>
      </c>
      <c r="G649" s="25" t="s">
        <v>1581</v>
      </c>
      <c r="H649" s="25" t="s">
        <v>1582</v>
      </c>
      <c r="I649" s="25">
        <v>4.9999999999999995E-22</v>
      </c>
      <c r="J649" s="25"/>
      <c r="K649" s="25">
        <v>2.268568E-2</v>
      </c>
      <c r="L649" s="25" t="s">
        <v>1526</v>
      </c>
      <c r="M649" s="25" t="s">
        <v>1196</v>
      </c>
    </row>
    <row r="650" spans="1:13" x14ac:dyDescent="0.25">
      <c r="A650" s="25" t="s">
        <v>109</v>
      </c>
      <c r="B650" s="25">
        <v>75289942</v>
      </c>
      <c r="C650" s="25">
        <v>75460046</v>
      </c>
      <c r="D650" s="25">
        <v>0.871139</v>
      </c>
      <c r="E650" s="25">
        <v>34560273</v>
      </c>
      <c r="F650" s="25" t="s">
        <v>1185</v>
      </c>
      <c r="G650" s="25" t="s">
        <v>1183</v>
      </c>
      <c r="H650" s="25" t="s">
        <v>1584</v>
      </c>
      <c r="I650" s="25">
        <v>2.0000000000000001E-10</v>
      </c>
      <c r="J650" s="25"/>
      <c r="K650" s="25"/>
      <c r="L650" s="25"/>
      <c r="M650" s="25" t="s">
        <v>1186</v>
      </c>
    </row>
    <row r="651" spans="1:13" x14ac:dyDescent="0.25">
      <c r="A651" s="25" t="s">
        <v>109</v>
      </c>
      <c r="B651" s="25">
        <v>75289942</v>
      </c>
      <c r="C651" s="25">
        <v>75460046</v>
      </c>
      <c r="D651" s="25">
        <v>0.871139</v>
      </c>
      <c r="E651" s="25">
        <v>34910505</v>
      </c>
      <c r="F651" s="25" t="s">
        <v>1190</v>
      </c>
      <c r="G651" s="25"/>
      <c r="H651" s="25" t="s">
        <v>1584</v>
      </c>
      <c r="I651" s="25">
        <v>3E-10</v>
      </c>
      <c r="J651" s="25"/>
      <c r="K651" s="25">
        <v>6.3</v>
      </c>
      <c r="L651" s="25" t="s">
        <v>1188</v>
      </c>
      <c r="M651" s="25" t="s">
        <v>1186</v>
      </c>
    </row>
    <row r="652" spans="1:13" x14ac:dyDescent="0.25">
      <c r="A652" s="25" t="s">
        <v>272</v>
      </c>
      <c r="B652" s="25">
        <v>19494370</v>
      </c>
      <c r="C652" s="25">
        <v>19484445</v>
      </c>
      <c r="D652" s="25">
        <v>0.91942800000000002</v>
      </c>
      <c r="E652" s="25">
        <v>32632093</v>
      </c>
      <c r="F652" s="25" t="s">
        <v>1182</v>
      </c>
      <c r="G652" s="25" t="s">
        <v>1183</v>
      </c>
      <c r="H652" s="25" t="s">
        <v>1704</v>
      </c>
      <c r="I652" s="25">
        <v>8.9999999999999997E-54</v>
      </c>
      <c r="J652" s="25"/>
      <c r="K652" s="25"/>
      <c r="L652" s="25"/>
      <c r="M652" s="25" t="s">
        <v>1184</v>
      </c>
    </row>
    <row r="653" spans="1:13" x14ac:dyDescent="0.25">
      <c r="A653" s="25" t="s">
        <v>272</v>
      </c>
      <c r="B653" s="25">
        <v>19494370</v>
      </c>
      <c r="C653" s="25">
        <v>19484445</v>
      </c>
      <c r="D653" s="25">
        <v>0.91942800000000002</v>
      </c>
      <c r="E653" s="25">
        <v>34594039</v>
      </c>
      <c r="F653" s="25" t="s">
        <v>1349</v>
      </c>
      <c r="G653" s="25"/>
      <c r="H653" s="25" t="s">
        <v>1704</v>
      </c>
      <c r="I653" s="25">
        <v>2.9999999999999998E-31</v>
      </c>
      <c r="J653" s="25"/>
      <c r="K653" s="25">
        <v>2.2700000000000001E-2</v>
      </c>
      <c r="L653" s="25" t="s">
        <v>1705</v>
      </c>
      <c r="M653" s="25" t="s">
        <v>1351</v>
      </c>
    </row>
    <row r="654" spans="1:13" x14ac:dyDescent="0.25">
      <c r="A654" s="25" t="s">
        <v>272</v>
      </c>
      <c r="B654" s="25">
        <v>19494370</v>
      </c>
      <c r="C654" s="25">
        <v>19485263</v>
      </c>
      <c r="D654" s="25">
        <v>0.91942500000000005</v>
      </c>
      <c r="E654" s="25">
        <v>27182965</v>
      </c>
      <c r="F654" s="25" t="s">
        <v>287</v>
      </c>
      <c r="G654" s="25" t="s">
        <v>332</v>
      </c>
      <c r="H654" s="25" t="s">
        <v>1706</v>
      </c>
      <c r="I654" s="25">
        <v>2.0000000000000002E-15</v>
      </c>
      <c r="J654" s="25"/>
      <c r="K654" s="25">
        <v>1.0695186999999999</v>
      </c>
      <c r="L654" s="25" t="s">
        <v>1707</v>
      </c>
      <c r="M654" s="25" t="s">
        <v>1121</v>
      </c>
    </row>
    <row r="655" spans="1:13" x14ac:dyDescent="0.25">
      <c r="A655" s="25" t="s">
        <v>272</v>
      </c>
      <c r="B655" s="25">
        <v>19494370</v>
      </c>
      <c r="C655" s="25">
        <v>19485263</v>
      </c>
      <c r="D655" s="25">
        <v>0.91942500000000005</v>
      </c>
      <c r="E655" s="25">
        <v>28135244</v>
      </c>
      <c r="F655" s="25" t="s">
        <v>1349</v>
      </c>
      <c r="G655" s="25" t="s">
        <v>332</v>
      </c>
      <c r="H655" s="25" t="s">
        <v>1706</v>
      </c>
      <c r="I655" s="25">
        <v>2.0000000000000001E-13</v>
      </c>
      <c r="J655" s="25"/>
      <c r="K655" s="25">
        <v>0.26300000000000001</v>
      </c>
      <c r="L655" s="25" t="s">
        <v>1708</v>
      </c>
      <c r="M655" s="25" t="s">
        <v>1351</v>
      </c>
    </row>
    <row r="656" spans="1:13" x14ac:dyDescent="0.25">
      <c r="A656" s="25" t="s">
        <v>272</v>
      </c>
      <c r="B656" s="25">
        <v>19494370</v>
      </c>
      <c r="C656" s="25">
        <v>19488358</v>
      </c>
      <c r="D656" s="25">
        <v>0.92454199999999997</v>
      </c>
      <c r="E656" s="25">
        <v>27841878</v>
      </c>
      <c r="F656" s="25" t="s">
        <v>1349</v>
      </c>
      <c r="G656" s="25" t="s">
        <v>332</v>
      </c>
      <c r="H656" s="25" t="s">
        <v>731</v>
      </c>
      <c r="I656" s="25">
        <v>2.9999999999999998E-15</v>
      </c>
      <c r="J656" s="25"/>
      <c r="K656" s="25">
        <v>0.22</v>
      </c>
      <c r="L656" s="25" t="s">
        <v>1303</v>
      </c>
      <c r="M656" s="25" t="s">
        <v>1351</v>
      </c>
    </row>
    <row r="657" spans="1:13" x14ac:dyDescent="0.25">
      <c r="A657" s="25" t="s">
        <v>272</v>
      </c>
      <c r="B657" s="25">
        <v>19494370</v>
      </c>
      <c r="C657" s="25">
        <v>19488358</v>
      </c>
      <c r="D657" s="25">
        <v>0.92454199999999997</v>
      </c>
      <c r="E657" s="25">
        <v>30578418</v>
      </c>
      <c r="F657" s="25" t="s">
        <v>1349</v>
      </c>
      <c r="G657" s="25" t="s">
        <v>332</v>
      </c>
      <c r="H657" s="25" t="s">
        <v>731</v>
      </c>
      <c r="I657" s="25">
        <v>8.9999999999999995E-24</v>
      </c>
      <c r="J657" s="25"/>
      <c r="K657" s="25">
        <v>0.26850000000000002</v>
      </c>
      <c r="L657" s="25" t="s">
        <v>1709</v>
      </c>
      <c r="M657" s="25" t="s">
        <v>1351</v>
      </c>
    </row>
    <row r="658" spans="1:13" x14ac:dyDescent="0.25">
      <c r="A658" s="25" t="s">
        <v>272</v>
      </c>
      <c r="B658" s="25">
        <v>19494370</v>
      </c>
      <c r="C658" s="25">
        <v>19488506</v>
      </c>
      <c r="D658" s="25">
        <v>0.89957799999999999</v>
      </c>
      <c r="E658" s="25">
        <v>30578418</v>
      </c>
      <c r="F658" s="25" t="s">
        <v>1710</v>
      </c>
      <c r="G658" s="25" t="s">
        <v>332</v>
      </c>
      <c r="H658" s="25" t="s">
        <v>1711</v>
      </c>
      <c r="I658" s="25">
        <v>8.9999999999999999E-11</v>
      </c>
      <c r="J658" s="25"/>
      <c r="K658" s="25">
        <v>0.1759</v>
      </c>
      <c r="L658" s="25" t="s">
        <v>1712</v>
      </c>
      <c r="M658" s="25" t="s">
        <v>1713</v>
      </c>
    </row>
    <row r="659" spans="1:13" x14ac:dyDescent="0.25">
      <c r="A659" s="25" t="s">
        <v>272</v>
      </c>
      <c r="B659" s="25">
        <v>19494370</v>
      </c>
      <c r="C659" s="25">
        <v>19489041</v>
      </c>
      <c r="D659" s="25">
        <v>0.99850399999999995</v>
      </c>
      <c r="E659" s="25">
        <v>33199917</v>
      </c>
      <c r="F659" s="25" t="s">
        <v>1339</v>
      </c>
      <c r="G659" s="25" t="s">
        <v>1183</v>
      </c>
      <c r="H659" s="25" t="s">
        <v>1714</v>
      </c>
      <c r="I659" s="25">
        <v>3E-9</v>
      </c>
      <c r="J659" s="25"/>
      <c r="K659" s="25">
        <v>0.10299999999999999</v>
      </c>
      <c r="L659" s="25" t="s">
        <v>1715</v>
      </c>
      <c r="M659" s="25" t="s">
        <v>1341</v>
      </c>
    </row>
    <row r="660" spans="1:13" x14ac:dyDescent="0.25">
      <c r="A660" s="25" t="s">
        <v>272</v>
      </c>
      <c r="B660" s="25">
        <v>19494370</v>
      </c>
      <c r="C660" s="25">
        <v>19489173</v>
      </c>
      <c r="D660" s="25">
        <v>0.99840899999999999</v>
      </c>
      <c r="E660" s="25">
        <v>27322543</v>
      </c>
      <c r="F660" s="25" t="s">
        <v>287</v>
      </c>
      <c r="G660" s="25" t="s">
        <v>332</v>
      </c>
      <c r="H660" s="25" t="s">
        <v>495</v>
      </c>
      <c r="I660" s="25">
        <v>2E-19</v>
      </c>
      <c r="J660" s="25"/>
      <c r="K660" s="25">
        <v>1.07</v>
      </c>
      <c r="L660" s="25" t="s">
        <v>1213</v>
      </c>
      <c r="M660" s="25" t="s">
        <v>1121</v>
      </c>
    </row>
    <row r="661" spans="1:13" x14ac:dyDescent="0.25">
      <c r="A661" s="25" t="s">
        <v>272</v>
      </c>
      <c r="B661" s="25">
        <v>19494370</v>
      </c>
      <c r="C661" s="25">
        <v>19489173</v>
      </c>
      <c r="D661" s="25">
        <v>0.99840899999999999</v>
      </c>
      <c r="E661" s="25">
        <v>32632093</v>
      </c>
      <c r="F661" s="25" t="s">
        <v>1222</v>
      </c>
      <c r="G661" s="25" t="s">
        <v>1183</v>
      </c>
      <c r="H661" s="25" t="s">
        <v>495</v>
      </c>
      <c r="I661" s="25">
        <v>2E-19</v>
      </c>
      <c r="J661" s="25"/>
      <c r="K661" s="25"/>
      <c r="L661" s="25"/>
      <c r="M661" s="25" t="s">
        <v>1223</v>
      </c>
    </row>
    <row r="662" spans="1:13" x14ac:dyDescent="0.25">
      <c r="A662" s="25" t="s">
        <v>272</v>
      </c>
      <c r="B662" s="25">
        <v>19494370</v>
      </c>
      <c r="C662" s="25">
        <v>19489173</v>
      </c>
      <c r="D662" s="25">
        <v>0.99840899999999999</v>
      </c>
      <c r="E662" s="25">
        <v>32632093</v>
      </c>
      <c r="F662" s="25" t="s">
        <v>1224</v>
      </c>
      <c r="G662" s="25" t="s">
        <v>1183</v>
      </c>
      <c r="H662" s="25" t="s">
        <v>495</v>
      </c>
      <c r="I662" s="25">
        <v>2.0000000000000001E-18</v>
      </c>
      <c r="J662" s="25"/>
      <c r="K662" s="25"/>
      <c r="L662" s="25"/>
      <c r="M662" s="25" t="s">
        <v>1225</v>
      </c>
    </row>
    <row r="663" spans="1:13" x14ac:dyDescent="0.25">
      <c r="A663" s="25" t="s">
        <v>272</v>
      </c>
      <c r="B663" s="25">
        <v>19494370</v>
      </c>
      <c r="C663" s="25">
        <v>19494977</v>
      </c>
      <c r="D663" s="25">
        <v>0.99948999999999999</v>
      </c>
      <c r="E663" s="25">
        <v>30595370</v>
      </c>
      <c r="F663" s="25" t="s">
        <v>1457</v>
      </c>
      <c r="G663" s="25"/>
      <c r="H663" s="25" t="s">
        <v>733</v>
      </c>
      <c r="I663" s="25">
        <v>3.9999999999999998E-11</v>
      </c>
      <c r="J663" s="25"/>
      <c r="K663" s="25"/>
      <c r="L663" s="25"/>
      <c r="M663" s="25" t="s">
        <v>1458</v>
      </c>
    </row>
    <row r="664" spans="1:13" x14ac:dyDescent="0.25">
      <c r="A664" s="25" t="s">
        <v>356</v>
      </c>
      <c r="B664" s="25">
        <v>34221526</v>
      </c>
      <c r="C664" s="25">
        <v>34221526</v>
      </c>
      <c r="D664" s="25">
        <v>1</v>
      </c>
      <c r="E664" s="25">
        <v>26343387</v>
      </c>
      <c r="F664" s="25" t="s">
        <v>1498</v>
      </c>
      <c r="G664" s="25" t="s">
        <v>740</v>
      </c>
      <c r="H664" s="25" t="s">
        <v>311</v>
      </c>
      <c r="I664" s="25">
        <v>1.0000000000000001E-15</v>
      </c>
      <c r="J664" s="25"/>
      <c r="K664" s="25">
        <v>1.1399999999999999</v>
      </c>
      <c r="L664" s="25" t="s">
        <v>1716</v>
      </c>
      <c r="M664" s="25" t="s">
        <v>1172</v>
      </c>
    </row>
    <row r="665" spans="1:13" x14ac:dyDescent="0.25">
      <c r="A665" s="25" t="s">
        <v>356</v>
      </c>
      <c r="B665" s="25">
        <v>34221526</v>
      </c>
      <c r="C665" s="25">
        <v>34221526</v>
      </c>
      <c r="D665" s="25">
        <v>1</v>
      </c>
      <c r="E665" s="25">
        <v>26343387</v>
      </c>
      <c r="F665" s="25" t="s">
        <v>1637</v>
      </c>
      <c r="G665" s="25" t="s">
        <v>740</v>
      </c>
      <c r="H665" s="25" t="s">
        <v>311</v>
      </c>
      <c r="I665" s="25">
        <v>6.0000000000000003E-12</v>
      </c>
      <c r="J665" s="25"/>
      <c r="K665" s="25">
        <v>1.1299999999999999</v>
      </c>
      <c r="L665" s="25" t="s">
        <v>1717</v>
      </c>
      <c r="M665" s="25" t="s">
        <v>1613</v>
      </c>
    </row>
    <row r="666" spans="1:13" x14ac:dyDescent="0.25">
      <c r="A666" s="25" t="s">
        <v>356</v>
      </c>
      <c r="B666" s="25">
        <v>34221526</v>
      </c>
      <c r="C666" s="25">
        <v>34221526</v>
      </c>
      <c r="D666" s="25">
        <v>1</v>
      </c>
      <c r="E666" s="25">
        <v>28714975</v>
      </c>
      <c r="F666" s="25" t="s">
        <v>1648</v>
      </c>
      <c r="G666" s="25" t="s">
        <v>740</v>
      </c>
      <c r="H666" s="25" t="s">
        <v>311</v>
      </c>
      <c r="I666" s="25">
        <v>3E-23</v>
      </c>
      <c r="J666" s="25"/>
      <c r="K666" s="25">
        <v>1.1399999999999999</v>
      </c>
      <c r="L666" s="25" t="s">
        <v>1718</v>
      </c>
      <c r="M666" s="25" t="s">
        <v>1172</v>
      </c>
    </row>
    <row r="667" spans="1:13" x14ac:dyDescent="0.25">
      <c r="A667" s="25" t="s">
        <v>356</v>
      </c>
      <c r="B667" s="25">
        <v>34221526</v>
      </c>
      <c r="C667" s="25">
        <v>34221526</v>
      </c>
      <c r="D667" s="25">
        <v>1</v>
      </c>
      <c r="E667" s="25">
        <v>29212778</v>
      </c>
      <c r="F667" s="25" t="s">
        <v>1498</v>
      </c>
      <c r="G667" s="25" t="s">
        <v>339</v>
      </c>
      <c r="H667" s="25" t="s">
        <v>311</v>
      </c>
      <c r="I667" s="25">
        <v>6.9999999999999997E-33</v>
      </c>
      <c r="J667" s="25"/>
      <c r="K667" s="25">
        <v>0.11899999999999999</v>
      </c>
      <c r="L667" s="25" t="s">
        <v>1719</v>
      </c>
      <c r="M667" s="25" t="s">
        <v>1172</v>
      </c>
    </row>
    <row r="668" spans="1:13" x14ac:dyDescent="0.25">
      <c r="A668" s="25" t="s">
        <v>356</v>
      </c>
      <c r="B668" s="25">
        <v>34221526</v>
      </c>
      <c r="C668" s="25">
        <v>34221526</v>
      </c>
      <c r="D668" s="25">
        <v>1</v>
      </c>
      <c r="E668" s="25">
        <v>29212778</v>
      </c>
      <c r="F668" s="25" t="s">
        <v>1498</v>
      </c>
      <c r="G668" s="25" t="s">
        <v>339</v>
      </c>
      <c r="H668" s="25" t="s">
        <v>311</v>
      </c>
      <c r="I668" s="25">
        <v>6.9999999999999997E-33</v>
      </c>
      <c r="J668" s="25"/>
      <c r="K668" s="25">
        <v>0.1193</v>
      </c>
      <c r="L668" s="25" t="s">
        <v>1720</v>
      </c>
      <c r="M668" s="25" t="s">
        <v>1172</v>
      </c>
    </row>
    <row r="669" spans="1:13" x14ac:dyDescent="0.25">
      <c r="A669" s="25" t="s">
        <v>356</v>
      </c>
      <c r="B669" s="25">
        <v>34221526</v>
      </c>
      <c r="C669" s="25">
        <v>34221526</v>
      </c>
      <c r="D669" s="25">
        <v>1</v>
      </c>
      <c r="E669" s="25">
        <v>29212778</v>
      </c>
      <c r="F669" s="25" t="s">
        <v>1498</v>
      </c>
      <c r="G669" s="25" t="s">
        <v>339</v>
      </c>
      <c r="H669" s="25" t="s">
        <v>311</v>
      </c>
      <c r="I669" s="25">
        <v>3.0000000000000002E-33</v>
      </c>
      <c r="J669" s="25"/>
      <c r="K669" s="25">
        <v>0.10829999999999999</v>
      </c>
      <c r="L669" s="25" t="s">
        <v>1721</v>
      </c>
      <c r="M669" s="25" t="s">
        <v>1172</v>
      </c>
    </row>
    <row r="670" spans="1:13" x14ac:dyDescent="0.25">
      <c r="A670" s="25" t="s">
        <v>356</v>
      </c>
      <c r="B670" s="25">
        <v>34221526</v>
      </c>
      <c r="C670" s="25">
        <v>34221526</v>
      </c>
      <c r="D670" s="25">
        <v>1</v>
      </c>
      <c r="E670" s="25">
        <v>30048462</v>
      </c>
      <c r="F670" s="25" t="s">
        <v>1722</v>
      </c>
      <c r="G670" s="25"/>
      <c r="H670" s="25" t="s">
        <v>311</v>
      </c>
      <c r="I670" s="25">
        <v>2E-12</v>
      </c>
      <c r="J670" s="25"/>
      <c r="K670" s="25">
        <v>2.1993700000000001E-2</v>
      </c>
      <c r="L670" s="25" t="s">
        <v>1723</v>
      </c>
      <c r="M670" s="25" t="s">
        <v>1724</v>
      </c>
    </row>
    <row r="671" spans="1:13" x14ac:dyDescent="0.25">
      <c r="A671" s="25" t="s">
        <v>356</v>
      </c>
      <c r="B671" s="25">
        <v>34221526</v>
      </c>
      <c r="C671" s="25">
        <v>34221526</v>
      </c>
      <c r="D671" s="25">
        <v>1</v>
      </c>
      <c r="E671" s="25">
        <v>30598549</v>
      </c>
      <c r="F671" s="25" t="s">
        <v>1722</v>
      </c>
      <c r="G671" s="25" t="s">
        <v>1725</v>
      </c>
      <c r="H671" s="25" t="s">
        <v>311</v>
      </c>
      <c r="I671" s="25">
        <v>1.0000000000000001E-9</v>
      </c>
      <c r="J671" s="25"/>
      <c r="K671" s="25">
        <v>1.73975E-2</v>
      </c>
      <c r="L671" s="25" t="s">
        <v>1269</v>
      </c>
      <c r="M671" s="25" t="s">
        <v>1724</v>
      </c>
    </row>
    <row r="672" spans="1:13" x14ac:dyDescent="0.25">
      <c r="A672" s="25" t="s">
        <v>356</v>
      </c>
      <c r="B672" s="25">
        <v>34221526</v>
      </c>
      <c r="C672" s="25">
        <v>34221526</v>
      </c>
      <c r="D672" s="25">
        <v>1</v>
      </c>
      <c r="E672" s="25">
        <v>30595370</v>
      </c>
      <c r="F672" s="25" t="s">
        <v>1726</v>
      </c>
      <c r="G672" s="25"/>
      <c r="H672" s="25" t="s">
        <v>311</v>
      </c>
      <c r="I672" s="25">
        <v>3.0000000000000001E-12</v>
      </c>
      <c r="J672" s="25"/>
      <c r="K672" s="25"/>
      <c r="L672" s="25"/>
      <c r="M672" s="25" t="s">
        <v>1727</v>
      </c>
    </row>
    <row r="673" spans="1:13" x14ac:dyDescent="0.25">
      <c r="A673" s="25" t="s">
        <v>356</v>
      </c>
      <c r="B673" s="25">
        <v>34221526</v>
      </c>
      <c r="C673" s="25">
        <v>34221526</v>
      </c>
      <c r="D673" s="25">
        <v>1</v>
      </c>
      <c r="E673" s="25">
        <v>30578418</v>
      </c>
      <c r="F673" s="25" t="s">
        <v>1349</v>
      </c>
      <c r="G673" s="25" t="s">
        <v>1725</v>
      </c>
      <c r="H673" s="25" t="s">
        <v>311</v>
      </c>
      <c r="I673" s="25">
        <v>4.0000000000000001E-8</v>
      </c>
      <c r="J673" s="25"/>
      <c r="K673" s="25">
        <v>0.17080000000000001</v>
      </c>
      <c r="L673" s="25" t="s">
        <v>1728</v>
      </c>
      <c r="M673" s="25" t="s">
        <v>1351</v>
      </c>
    </row>
    <row r="674" spans="1:13" x14ac:dyDescent="0.25">
      <c r="A674" s="25" t="s">
        <v>356</v>
      </c>
      <c r="B674" s="25">
        <v>34221526</v>
      </c>
      <c r="C674" s="25">
        <v>34221526</v>
      </c>
      <c r="D674" s="25">
        <v>1</v>
      </c>
      <c r="E674" s="25">
        <v>28714974</v>
      </c>
      <c r="F674" s="25" t="s">
        <v>1498</v>
      </c>
      <c r="G674" s="25" t="s">
        <v>740</v>
      </c>
      <c r="H674" s="25" t="s">
        <v>311</v>
      </c>
      <c r="I674" s="25">
        <v>2E-8</v>
      </c>
      <c r="J674" s="25"/>
      <c r="K674" s="25">
        <v>1.18</v>
      </c>
      <c r="L674" s="25" t="s">
        <v>1729</v>
      </c>
      <c r="M674" s="25" t="s">
        <v>1172</v>
      </c>
    </row>
    <row r="675" spans="1:13" x14ac:dyDescent="0.25">
      <c r="A675" s="25" t="s">
        <v>356</v>
      </c>
      <c r="B675" s="25">
        <v>34221526</v>
      </c>
      <c r="C675" s="25">
        <v>34221526</v>
      </c>
      <c r="D675" s="25">
        <v>1</v>
      </c>
      <c r="E675" s="25">
        <v>30104761</v>
      </c>
      <c r="F675" s="25" t="s">
        <v>1498</v>
      </c>
      <c r="G675" s="25" t="s">
        <v>1730</v>
      </c>
      <c r="H675" s="25" t="s">
        <v>311</v>
      </c>
      <c r="I675" s="25">
        <v>1E-14</v>
      </c>
      <c r="J675" s="25"/>
      <c r="K675" s="25"/>
      <c r="L675" s="25"/>
      <c r="M675" s="25" t="s">
        <v>1172</v>
      </c>
    </row>
    <row r="676" spans="1:13" x14ac:dyDescent="0.25">
      <c r="A676" s="25" t="s">
        <v>356</v>
      </c>
      <c r="B676" s="25">
        <v>34221526</v>
      </c>
      <c r="C676" s="25">
        <v>34221526</v>
      </c>
      <c r="D676" s="25">
        <v>1</v>
      </c>
      <c r="E676" s="25">
        <v>30239722</v>
      </c>
      <c r="F676" s="25" t="s">
        <v>1726</v>
      </c>
      <c r="G676" s="25"/>
      <c r="H676" s="25" t="s">
        <v>311</v>
      </c>
      <c r="I676" s="25">
        <v>4.0000000000000002E-9</v>
      </c>
      <c r="J676" s="25"/>
      <c r="K676" s="25">
        <v>1.77E-2</v>
      </c>
      <c r="L676" s="25" t="s">
        <v>1368</v>
      </c>
      <c r="M676" s="25" t="s">
        <v>1727</v>
      </c>
    </row>
    <row r="677" spans="1:13" x14ac:dyDescent="0.25">
      <c r="A677" s="25" t="s">
        <v>356</v>
      </c>
      <c r="B677" s="25">
        <v>34221526</v>
      </c>
      <c r="C677" s="25">
        <v>34221526</v>
      </c>
      <c r="D677" s="25">
        <v>1</v>
      </c>
      <c r="E677" s="25">
        <v>30239722</v>
      </c>
      <c r="F677" s="25" t="s">
        <v>1220</v>
      </c>
      <c r="G677" s="25" t="s">
        <v>1183</v>
      </c>
      <c r="H677" s="25" t="s">
        <v>311</v>
      </c>
      <c r="I677" s="25">
        <v>3E-9</v>
      </c>
      <c r="J677" s="25"/>
      <c r="K677" s="25">
        <v>1.7999999999999999E-2</v>
      </c>
      <c r="L677" s="25" t="s">
        <v>1368</v>
      </c>
      <c r="M677" s="25" t="s">
        <v>1221</v>
      </c>
    </row>
    <row r="678" spans="1:13" x14ac:dyDescent="0.25">
      <c r="A678" s="25" t="s">
        <v>356</v>
      </c>
      <c r="B678" s="25">
        <v>34221526</v>
      </c>
      <c r="C678" s="25">
        <v>34221526</v>
      </c>
      <c r="D678" s="25">
        <v>1</v>
      </c>
      <c r="E678" s="25">
        <v>31669095</v>
      </c>
      <c r="F678" s="25" t="s">
        <v>1218</v>
      </c>
      <c r="G678" s="25" t="s">
        <v>1183</v>
      </c>
      <c r="H678" s="25" t="s">
        <v>311</v>
      </c>
      <c r="I678" s="25">
        <v>3.0000000000000001E-12</v>
      </c>
      <c r="J678" s="25"/>
      <c r="K678" s="25"/>
      <c r="L678" s="25"/>
      <c r="M678" s="25" t="s">
        <v>1219</v>
      </c>
    </row>
    <row r="679" spans="1:13" x14ac:dyDescent="0.25">
      <c r="A679" s="25" t="s">
        <v>356</v>
      </c>
      <c r="B679" s="25">
        <v>34221526</v>
      </c>
      <c r="C679" s="25">
        <v>34221526</v>
      </c>
      <c r="D679" s="25">
        <v>1</v>
      </c>
      <c r="E679" s="25">
        <v>31669095</v>
      </c>
      <c r="F679" s="25" t="s">
        <v>1220</v>
      </c>
      <c r="G679" s="25" t="s">
        <v>1183</v>
      </c>
      <c r="H679" s="25" t="s">
        <v>311</v>
      </c>
      <c r="I679" s="25">
        <v>7.9999999999999995E-11</v>
      </c>
      <c r="J679" s="25"/>
      <c r="K679" s="25"/>
      <c r="L679" s="25"/>
      <c r="M679" s="25" t="s">
        <v>1221</v>
      </c>
    </row>
    <row r="680" spans="1:13" x14ac:dyDescent="0.25">
      <c r="A680" s="25" t="s">
        <v>356</v>
      </c>
      <c r="B680" s="25">
        <v>34221526</v>
      </c>
      <c r="C680" s="25">
        <v>34221526</v>
      </c>
      <c r="D680" s="25">
        <v>1</v>
      </c>
      <c r="E680" s="25">
        <v>32887874</v>
      </c>
      <c r="F680" s="25" t="s">
        <v>1169</v>
      </c>
      <c r="G680" s="25" t="s">
        <v>1725</v>
      </c>
      <c r="H680" s="25" t="s">
        <v>311</v>
      </c>
      <c r="I680" s="25">
        <v>2.9999999999999997E-8</v>
      </c>
      <c r="J680" s="25"/>
      <c r="K680" s="25">
        <v>0.66820000000000002</v>
      </c>
      <c r="L680" s="25" t="s">
        <v>1731</v>
      </c>
      <c r="M680" s="25" t="s">
        <v>1172</v>
      </c>
    </row>
    <row r="681" spans="1:13" x14ac:dyDescent="0.25">
      <c r="A681" s="25" t="s">
        <v>356</v>
      </c>
      <c r="B681" s="25">
        <v>34221526</v>
      </c>
      <c r="C681" s="25">
        <v>34221526</v>
      </c>
      <c r="D681" s="25">
        <v>1</v>
      </c>
      <c r="E681" s="25">
        <v>32374345</v>
      </c>
      <c r="F681" s="25" t="s">
        <v>1169</v>
      </c>
      <c r="G681" s="25" t="s">
        <v>1725</v>
      </c>
      <c r="H681" s="25" t="s">
        <v>311</v>
      </c>
      <c r="I681" s="25">
        <v>1.0000000000000001E-9</v>
      </c>
      <c r="J681" s="25"/>
      <c r="K681" s="25">
        <v>2.1800000000000002</v>
      </c>
      <c r="L681" s="25" t="s">
        <v>1732</v>
      </c>
      <c r="M681" s="25" t="s">
        <v>1179</v>
      </c>
    </row>
    <row r="682" spans="1:13" x14ac:dyDescent="0.25">
      <c r="A682" s="25" t="s">
        <v>356</v>
      </c>
      <c r="B682" s="25">
        <v>34221526</v>
      </c>
      <c r="C682" s="25">
        <v>34221526</v>
      </c>
      <c r="D682" s="25">
        <v>1</v>
      </c>
      <c r="E682" s="25">
        <v>32632093</v>
      </c>
      <c r="F682" s="25" t="s">
        <v>1222</v>
      </c>
      <c r="G682" s="25" t="s">
        <v>1183</v>
      </c>
      <c r="H682" s="25" t="s">
        <v>311</v>
      </c>
      <c r="I682" s="25">
        <v>2.0000000000000001E-10</v>
      </c>
      <c r="J682" s="25"/>
      <c r="K682" s="25"/>
      <c r="L682" s="25"/>
      <c r="M682" s="25" t="s">
        <v>1223</v>
      </c>
    </row>
    <row r="683" spans="1:13" x14ac:dyDescent="0.25">
      <c r="A683" s="25" t="s">
        <v>356</v>
      </c>
      <c r="B683" s="25">
        <v>34221526</v>
      </c>
      <c r="C683" s="25">
        <v>34221526</v>
      </c>
      <c r="D683" s="25">
        <v>1</v>
      </c>
      <c r="E683" s="25">
        <v>33532862</v>
      </c>
      <c r="F683" s="25" t="s">
        <v>1637</v>
      </c>
      <c r="G683" s="25" t="s">
        <v>735</v>
      </c>
      <c r="H683" s="25" t="s">
        <v>311</v>
      </c>
      <c r="I683" s="25">
        <v>7.0000000000000001E-12</v>
      </c>
      <c r="J683" s="25"/>
      <c r="K683" s="25">
        <v>1.1200000000000001</v>
      </c>
      <c r="L683" s="25" t="s">
        <v>1438</v>
      </c>
      <c r="M683" s="25" t="s">
        <v>1613</v>
      </c>
    </row>
    <row r="684" spans="1:13" x14ac:dyDescent="0.25">
      <c r="A684" s="25" t="s">
        <v>356</v>
      </c>
      <c r="B684" s="25">
        <v>34221526</v>
      </c>
      <c r="C684" s="25">
        <v>34221526</v>
      </c>
      <c r="D684" s="25">
        <v>1</v>
      </c>
      <c r="E684" s="25">
        <v>33532862</v>
      </c>
      <c r="F684" s="25" t="s">
        <v>1637</v>
      </c>
      <c r="G684" s="25" t="s">
        <v>735</v>
      </c>
      <c r="H684" s="25" t="s">
        <v>311</v>
      </c>
      <c r="I684" s="25">
        <v>2.9999999999999999E-22</v>
      </c>
      <c r="J684" s="25"/>
      <c r="K684" s="25">
        <v>1.1200000000000001</v>
      </c>
      <c r="L684" s="25" t="s">
        <v>1650</v>
      </c>
      <c r="M684" s="25" t="s">
        <v>1613</v>
      </c>
    </row>
    <row r="685" spans="1:13" x14ac:dyDescent="0.25">
      <c r="A685" s="25" t="s">
        <v>356</v>
      </c>
      <c r="B685" s="25">
        <v>34221526</v>
      </c>
      <c r="C685" s="25">
        <v>34221526</v>
      </c>
      <c r="D685" s="25">
        <v>1</v>
      </c>
      <c r="E685" s="25">
        <v>34021172</v>
      </c>
      <c r="F685" s="25" t="s">
        <v>1265</v>
      </c>
      <c r="G685" s="25" t="s">
        <v>1733</v>
      </c>
      <c r="H685" s="25" t="s">
        <v>311</v>
      </c>
      <c r="I685" s="25">
        <v>7.0000000000000004E-11</v>
      </c>
      <c r="J685" s="25"/>
      <c r="K685" s="25">
        <v>2.8189100000000002E-2</v>
      </c>
      <c r="L685" s="25" t="s">
        <v>1734</v>
      </c>
      <c r="M685" s="25" t="s">
        <v>1219</v>
      </c>
    </row>
    <row r="686" spans="1:13" x14ac:dyDescent="0.25">
      <c r="A686" s="25" t="s">
        <v>356</v>
      </c>
      <c r="B686" s="25">
        <v>34221526</v>
      </c>
      <c r="C686" s="25">
        <v>34221526</v>
      </c>
      <c r="D686" s="25">
        <v>1</v>
      </c>
      <c r="E686" s="25">
        <v>34021172</v>
      </c>
      <c r="F686" s="25" t="s">
        <v>1735</v>
      </c>
      <c r="G686" s="25" t="s">
        <v>1733</v>
      </c>
      <c r="H686" s="25" t="s">
        <v>311</v>
      </c>
      <c r="I686" s="25">
        <v>2.9999999999999997E-8</v>
      </c>
      <c r="J686" s="25"/>
      <c r="K686" s="25">
        <v>2.5797E-2</v>
      </c>
      <c r="L686" s="25" t="s">
        <v>1736</v>
      </c>
      <c r="M686" s="25" t="s">
        <v>1737</v>
      </c>
    </row>
    <row r="687" spans="1:13" x14ac:dyDescent="0.25">
      <c r="A687" s="25" t="s">
        <v>356</v>
      </c>
      <c r="B687" s="25">
        <v>34221526</v>
      </c>
      <c r="C687" s="25">
        <v>34221526</v>
      </c>
      <c r="D687" s="25">
        <v>1</v>
      </c>
      <c r="E687" s="25">
        <v>34021172</v>
      </c>
      <c r="F687" s="25" t="s">
        <v>1218</v>
      </c>
      <c r="G687" s="25" t="s">
        <v>1733</v>
      </c>
      <c r="H687" s="25" t="s">
        <v>311</v>
      </c>
      <c r="I687" s="25">
        <v>3E-10</v>
      </c>
      <c r="J687" s="25"/>
      <c r="K687" s="25">
        <v>2.7291599999999999E-2</v>
      </c>
      <c r="L687" s="25" t="s">
        <v>1738</v>
      </c>
      <c r="M687" s="25" t="s">
        <v>1219</v>
      </c>
    </row>
    <row r="688" spans="1:13" x14ac:dyDescent="0.25">
      <c r="A688" s="25" t="s">
        <v>356</v>
      </c>
      <c r="B688" s="25">
        <v>34221526</v>
      </c>
      <c r="C688" s="25">
        <v>34221526</v>
      </c>
      <c r="D688" s="25">
        <v>1</v>
      </c>
      <c r="E688" s="25">
        <v>34021172</v>
      </c>
      <c r="F688" s="25" t="s">
        <v>1268</v>
      </c>
      <c r="G688" s="25" t="s">
        <v>1733</v>
      </c>
      <c r="H688" s="25" t="s">
        <v>311</v>
      </c>
      <c r="I688" s="25">
        <v>7.0000000000000004E-11</v>
      </c>
      <c r="J688" s="25"/>
      <c r="K688" s="25">
        <v>3.07342E-2</v>
      </c>
      <c r="L688" s="25" t="s">
        <v>1739</v>
      </c>
      <c r="M688" s="25" t="s">
        <v>1221</v>
      </c>
    </row>
    <row r="689" spans="1:13" x14ac:dyDescent="0.25">
      <c r="A689" s="25" t="s">
        <v>356</v>
      </c>
      <c r="B689" s="25">
        <v>34221526</v>
      </c>
      <c r="C689" s="25">
        <v>34221526</v>
      </c>
      <c r="D689" s="25">
        <v>1</v>
      </c>
      <c r="E689" s="25">
        <v>34021172</v>
      </c>
      <c r="F689" s="25" t="s">
        <v>1220</v>
      </c>
      <c r="G689" s="25" t="s">
        <v>1733</v>
      </c>
      <c r="H689" s="25" t="s">
        <v>311</v>
      </c>
      <c r="I689" s="25">
        <v>5.0000000000000002E-11</v>
      </c>
      <c r="J689" s="25"/>
      <c r="K689" s="25">
        <v>3.09416E-2</v>
      </c>
      <c r="L689" s="25" t="s">
        <v>1740</v>
      </c>
      <c r="M689" s="25" t="s">
        <v>1221</v>
      </c>
    </row>
    <row r="690" spans="1:13" x14ac:dyDescent="0.25">
      <c r="A690" s="25" t="s">
        <v>356</v>
      </c>
      <c r="B690" s="25">
        <v>34221526</v>
      </c>
      <c r="C690" s="25">
        <v>34221526</v>
      </c>
      <c r="D690" s="25">
        <v>1</v>
      </c>
      <c r="E690" s="25">
        <v>34594039</v>
      </c>
      <c r="F690" s="25" t="s">
        <v>1534</v>
      </c>
      <c r="G690" s="25"/>
      <c r="H690" s="25" t="s">
        <v>311</v>
      </c>
      <c r="I690" s="25">
        <v>2E-16</v>
      </c>
      <c r="J690" s="25"/>
      <c r="K690" s="25">
        <v>0.1163</v>
      </c>
      <c r="L690" s="25" t="s">
        <v>1741</v>
      </c>
      <c r="M690" s="25" t="s">
        <v>1537</v>
      </c>
    </row>
    <row r="691" spans="1:13" x14ac:dyDescent="0.25">
      <c r="A691" s="25" t="s">
        <v>356</v>
      </c>
      <c r="B691" s="25">
        <v>34221526</v>
      </c>
      <c r="C691" s="25">
        <v>34221526</v>
      </c>
      <c r="D691" s="25">
        <v>1</v>
      </c>
      <c r="E691" s="25">
        <v>34594039</v>
      </c>
      <c r="F691" s="25" t="s">
        <v>1710</v>
      </c>
      <c r="G691" s="25"/>
      <c r="H691" s="25" t="s">
        <v>311</v>
      </c>
      <c r="I691" s="25">
        <v>9.9999999999999994E-12</v>
      </c>
      <c r="J691" s="25"/>
      <c r="K691" s="25">
        <v>2.4299999999999999E-2</v>
      </c>
      <c r="L691" s="25" t="s">
        <v>1742</v>
      </c>
      <c r="M691" s="25" t="s">
        <v>1713</v>
      </c>
    </row>
    <row r="692" spans="1:13" x14ac:dyDescent="0.25">
      <c r="A692" s="25" t="s">
        <v>356</v>
      </c>
      <c r="B692" s="25">
        <v>34221526</v>
      </c>
      <c r="C692" s="25">
        <v>34221526</v>
      </c>
      <c r="D692" s="25">
        <v>1</v>
      </c>
      <c r="E692" s="25">
        <v>34594039</v>
      </c>
      <c r="F692" s="25" t="s">
        <v>1637</v>
      </c>
      <c r="G692" s="25"/>
      <c r="H692" s="25" t="s">
        <v>311</v>
      </c>
      <c r="I692" s="25">
        <v>2.9999999999999999E-19</v>
      </c>
      <c r="J692" s="25"/>
      <c r="K692" s="25">
        <v>0.14929999999999999</v>
      </c>
      <c r="L692" s="25" t="s">
        <v>1743</v>
      </c>
      <c r="M692" s="25" t="s">
        <v>1613</v>
      </c>
    </row>
    <row r="693" spans="1:13" x14ac:dyDescent="0.25">
      <c r="A693" s="25" t="s">
        <v>356</v>
      </c>
      <c r="B693" s="25">
        <v>34221526</v>
      </c>
      <c r="C693" s="25">
        <v>34221526</v>
      </c>
      <c r="D693" s="25">
        <v>1</v>
      </c>
      <c r="E693" s="25">
        <v>34594039</v>
      </c>
      <c r="F693" s="25" t="s">
        <v>1349</v>
      </c>
      <c r="G693" s="25"/>
      <c r="H693" s="25" t="s">
        <v>311</v>
      </c>
      <c r="I693" s="25">
        <v>2.0000000000000001E-9</v>
      </c>
      <c r="J693" s="25"/>
      <c r="K693" s="25">
        <v>1.9300000000000001E-2</v>
      </c>
      <c r="L693" s="25" t="s">
        <v>1744</v>
      </c>
      <c r="M693" s="25" t="s">
        <v>1351</v>
      </c>
    </row>
    <row r="694" spans="1:13" x14ac:dyDescent="0.25">
      <c r="A694" s="25" t="s">
        <v>356</v>
      </c>
      <c r="B694" s="25">
        <v>34221526</v>
      </c>
      <c r="C694" s="25">
        <v>34221526</v>
      </c>
      <c r="D694" s="25">
        <v>1</v>
      </c>
      <c r="E694" s="25">
        <v>34594039</v>
      </c>
      <c r="F694" s="25" t="s">
        <v>1745</v>
      </c>
      <c r="G694" s="25"/>
      <c r="H694" s="25" t="s">
        <v>311</v>
      </c>
      <c r="I694" s="25">
        <v>4.0000000000000001E-13</v>
      </c>
      <c r="J694" s="25"/>
      <c r="K694" s="25">
        <v>0.12559999999999999</v>
      </c>
      <c r="L694" s="25" t="s">
        <v>1746</v>
      </c>
      <c r="M694" s="25" t="s">
        <v>1537</v>
      </c>
    </row>
    <row r="695" spans="1:13" x14ac:dyDescent="0.25">
      <c r="A695" s="25" t="s">
        <v>356</v>
      </c>
      <c r="B695" s="25">
        <v>34221526</v>
      </c>
      <c r="C695" s="25">
        <v>34223520</v>
      </c>
      <c r="D695" s="25">
        <v>0.811473</v>
      </c>
      <c r="E695" s="25">
        <v>30575882</v>
      </c>
      <c r="F695" s="25" t="s">
        <v>1726</v>
      </c>
      <c r="G695" s="25" t="s">
        <v>1183</v>
      </c>
      <c r="H695" s="25" t="s">
        <v>1747</v>
      </c>
      <c r="I695" s="25">
        <v>4.9999999999999998E-8</v>
      </c>
      <c r="J695" s="25"/>
      <c r="K695" s="25"/>
      <c r="L695" s="25"/>
      <c r="M695" s="25" t="s">
        <v>1727</v>
      </c>
    </row>
    <row r="696" spans="1:13" x14ac:dyDescent="0.25">
      <c r="A696" s="25" t="s">
        <v>356</v>
      </c>
      <c r="B696" s="25">
        <v>34221526</v>
      </c>
      <c r="C696" s="25">
        <v>34223520</v>
      </c>
      <c r="D696" s="25">
        <v>0.811473</v>
      </c>
      <c r="E696" s="25">
        <v>30575882</v>
      </c>
      <c r="F696" s="25" t="s">
        <v>1220</v>
      </c>
      <c r="G696" s="25" t="s">
        <v>1183</v>
      </c>
      <c r="H696" s="25" t="s">
        <v>1747</v>
      </c>
      <c r="I696" s="25">
        <v>1.0000000000000001E-9</v>
      </c>
      <c r="J696" s="25"/>
      <c r="K696" s="25">
        <v>1.6E-2</v>
      </c>
      <c r="L696" s="25" t="s">
        <v>1748</v>
      </c>
      <c r="M696" s="25" t="s">
        <v>1221</v>
      </c>
    </row>
    <row r="697" spans="1:13" x14ac:dyDescent="0.25">
      <c r="A697" s="25" t="s">
        <v>356</v>
      </c>
      <c r="B697" s="25">
        <v>34221526</v>
      </c>
      <c r="C697" s="25">
        <v>34224541</v>
      </c>
      <c r="D697" s="25">
        <v>0.806612</v>
      </c>
      <c r="E697" s="25">
        <v>30224653</v>
      </c>
      <c r="F697" s="25" t="s">
        <v>1349</v>
      </c>
      <c r="G697" s="25" t="s">
        <v>1733</v>
      </c>
      <c r="H697" s="25" t="s">
        <v>1749</v>
      </c>
      <c r="I697" s="25">
        <v>2E-14</v>
      </c>
      <c r="J697" s="25"/>
      <c r="K697" s="25">
        <v>0.18679999999999999</v>
      </c>
      <c r="L697" s="25" t="s">
        <v>1750</v>
      </c>
      <c r="M697" s="25" t="s">
        <v>1351</v>
      </c>
    </row>
    <row r="698" spans="1:13" x14ac:dyDescent="0.25">
      <c r="A698" s="25" t="s">
        <v>356</v>
      </c>
      <c r="B698" s="25">
        <v>34221526</v>
      </c>
      <c r="C698" s="25">
        <v>34226827</v>
      </c>
      <c r="D698" s="25">
        <v>0.852719</v>
      </c>
      <c r="E698" s="25">
        <v>19198609</v>
      </c>
      <c r="F698" s="25" t="s">
        <v>1610</v>
      </c>
      <c r="G698" s="25" t="s">
        <v>1751</v>
      </c>
      <c r="H698" s="25" t="s">
        <v>1752</v>
      </c>
      <c r="I698" s="25">
        <v>6E-11</v>
      </c>
      <c r="J698" s="25"/>
      <c r="K698" s="25">
        <v>1.2</v>
      </c>
      <c r="L698" s="25" t="s">
        <v>1236</v>
      </c>
      <c r="M698" s="25" t="s">
        <v>1613</v>
      </c>
    </row>
    <row r="699" spans="1:13" x14ac:dyDescent="0.25">
      <c r="A699" s="25" t="s">
        <v>356</v>
      </c>
      <c r="B699" s="25">
        <v>34221526</v>
      </c>
      <c r="C699" s="25">
        <v>34226827</v>
      </c>
      <c r="D699" s="25">
        <v>0.852719</v>
      </c>
      <c r="E699" s="25">
        <v>21378990</v>
      </c>
      <c r="F699" s="25" t="s">
        <v>1614</v>
      </c>
      <c r="G699" s="25" t="s">
        <v>735</v>
      </c>
      <c r="H699" s="25" t="s">
        <v>1752</v>
      </c>
      <c r="I699" s="25">
        <v>4.0000000000000001E-10</v>
      </c>
      <c r="J699" s="25"/>
      <c r="K699" s="25">
        <v>1.18</v>
      </c>
      <c r="L699" s="25" t="s">
        <v>1753</v>
      </c>
      <c r="M699" s="25" t="s">
        <v>1172</v>
      </c>
    </row>
    <row r="700" spans="1:13" x14ac:dyDescent="0.25">
      <c r="A700" s="25" t="s">
        <v>356</v>
      </c>
      <c r="B700" s="25">
        <v>34221526</v>
      </c>
      <c r="C700" s="25">
        <v>34226827</v>
      </c>
      <c r="D700" s="25">
        <v>0.852719</v>
      </c>
      <c r="E700" s="25">
        <v>24262325</v>
      </c>
      <c r="F700" s="25" t="s">
        <v>1498</v>
      </c>
      <c r="G700" s="25" t="s">
        <v>740</v>
      </c>
      <c r="H700" s="25" t="s">
        <v>1752</v>
      </c>
      <c r="I700" s="25">
        <v>3E-10</v>
      </c>
      <c r="J700" s="25"/>
      <c r="K700" s="25">
        <v>1.18</v>
      </c>
      <c r="L700" s="25" t="s">
        <v>1753</v>
      </c>
      <c r="M700" s="25" t="s">
        <v>1172</v>
      </c>
    </row>
    <row r="701" spans="1:13" x14ac:dyDescent="0.25">
      <c r="A701" s="25" t="s">
        <v>356</v>
      </c>
      <c r="B701" s="25">
        <v>34221526</v>
      </c>
      <c r="C701" s="25">
        <v>34226827</v>
      </c>
      <c r="D701" s="25">
        <v>0.852719</v>
      </c>
      <c r="E701" s="25">
        <v>26708285</v>
      </c>
      <c r="F701" s="25" t="s">
        <v>1637</v>
      </c>
      <c r="G701" s="25" t="s">
        <v>740</v>
      </c>
      <c r="H701" s="25" t="s">
        <v>1752</v>
      </c>
      <c r="I701" s="25">
        <v>2.0000000000000001E-13</v>
      </c>
      <c r="J701" s="25"/>
      <c r="K701" s="25">
        <v>1.38</v>
      </c>
      <c r="L701" s="25" t="s">
        <v>1567</v>
      </c>
      <c r="M701" s="25" t="s">
        <v>1613</v>
      </c>
    </row>
    <row r="702" spans="1:13" x14ac:dyDescent="0.25">
      <c r="A702" s="25" t="s">
        <v>356</v>
      </c>
      <c r="B702" s="25">
        <v>34221526</v>
      </c>
      <c r="C702" s="25">
        <v>34226827</v>
      </c>
      <c r="D702" s="25">
        <v>0.852719</v>
      </c>
      <c r="E702" s="25">
        <v>32632093</v>
      </c>
      <c r="F702" s="25" t="s">
        <v>1182</v>
      </c>
      <c r="G702" s="25" t="s">
        <v>1183</v>
      </c>
      <c r="H702" s="25" t="s">
        <v>1752</v>
      </c>
      <c r="I702" s="25">
        <v>3.0000000000000001E-17</v>
      </c>
      <c r="J702" s="25"/>
      <c r="K702" s="25"/>
      <c r="L702" s="25"/>
      <c r="M702" s="25" t="s">
        <v>1184</v>
      </c>
    </row>
    <row r="703" spans="1:13" x14ac:dyDescent="0.25">
      <c r="A703" s="25" t="s">
        <v>356</v>
      </c>
      <c r="B703" s="25">
        <v>34221526</v>
      </c>
      <c r="C703" s="25">
        <v>34226827</v>
      </c>
      <c r="D703" s="25">
        <v>0.852719</v>
      </c>
      <c r="E703" s="25">
        <v>33230300</v>
      </c>
      <c r="F703" s="25" t="s">
        <v>1349</v>
      </c>
      <c r="G703" s="25"/>
      <c r="H703" s="25" t="s">
        <v>1752</v>
      </c>
      <c r="I703" s="25">
        <v>4.0000000000000003E-15</v>
      </c>
      <c r="J703" s="25"/>
      <c r="K703" s="25">
        <v>0.17944713000000001</v>
      </c>
      <c r="L703" s="25" t="s">
        <v>1754</v>
      </c>
      <c r="M703" s="25" t="s">
        <v>1351</v>
      </c>
    </row>
    <row r="704" spans="1:13" x14ac:dyDescent="0.25">
      <c r="A704" s="25" t="s">
        <v>271</v>
      </c>
      <c r="B704" s="25">
        <v>30076759</v>
      </c>
      <c r="C704" s="25">
        <v>29737056</v>
      </c>
      <c r="D704" s="25">
        <v>0.86180100000000004</v>
      </c>
      <c r="E704" s="25">
        <v>31152163</v>
      </c>
      <c r="F704" s="25" t="s">
        <v>1755</v>
      </c>
      <c r="G704" s="25" t="s">
        <v>1756</v>
      </c>
      <c r="H704" s="25" t="s">
        <v>1757</v>
      </c>
      <c r="I704" s="25">
        <v>5E-15</v>
      </c>
      <c r="J704" s="25"/>
      <c r="K704" s="25">
        <v>2.3999999999999998E-3</v>
      </c>
      <c r="L704" s="25" t="s">
        <v>1758</v>
      </c>
      <c r="M704" s="25" t="s">
        <v>1759</v>
      </c>
    </row>
    <row r="705" spans="1:13" x14ac:dyDescent="0.25">
      <c r="A705" s="25" t="s">
        <v>271</v>
      </c>
      <c r="B705" s="25">
        <v>30076759</v>
      </c>
      <c r="C705" s="25">
        <v>29768639</v>
      </c>
      <c r="D705" s="25">
        <v>0.88675000000000004</v>
      </c>
      <c r="E705" s="25">
        <v>34021172</v>
      </c>
      <c r="F705" s="25" t="s">
        <v>1760</v>
      </c>
      <c r="G705" s="25" t="s">
        <v>743</v>
      </c>
      <c r="H705" s="25" t="s">
        <v>1761</v>
      </c>
      <c r="I705" s="25">
        <v>2E-8</v>
      </c>
      <c r="J705" s="25"/>
      <c r="K705" s="25">
        <v>1.7037900000000002E-2</v>
      </c>
      <c r="L705" s="25" t="s">
        <v>1762</v>
      </c>
      <c r="M705" s="25" t="s">
        <v>1737</v>
      </c>
    </row>
    <row r="706" spans="1:13" x14ac:dyDescent="0.25">
      <c r="A706" s="25" t="s">
        <v>271</v>
      </c>
      <c r="B706" s="25">
        <v>30076759</v>
      </c>
      <c r="C706" s="25">
        <v>29789730</v>
      </c>
      <c r="D706" s="25">
        <v>0.88917199999999996</v>
      </c>
      <c r="E706" s="25">
        <v>33414549</v>
      </c>
      <c r="F706" s="25" t="s">
        <v>1763</v>
      </c>
      <c r="G706" s="25" t="s">
        <v>1183</v>
      </c>
      <c r="H706" s="25" t="s">
        <v>1764</v>
      </c>
      <c r="I706" s="25">
        <v>9.9999999999999998E-13</v>
      </c>
      <c r="J706" s="25"/>
      <c r="K706" s="25">
        <v>5.0653428E-2</v>
      </c>
      <c r="L706" s="25" t="s">
        <v>1765</v>
      </c>
      <c r="M706" s="25" t="s">
        <v>1766</v>
      </c>
    </row>
    <row r="707" spans="1:13" x14ac:dyDescent="0.25">
      <c r="A707" s="25" t="s">
        <v>271</v>
      </c>
      <c r="B707" s="25">
        <v>30076759</v>
      </c>
      <c r="C707" s="25">
        <v>29868285</v>
      </c>
      <c r="D707" s="25">
        <v>0.91584500000000002</v>
      </c>
      <c r="E707" s="25">
        <v>32888494</v>
      </c>
      <c r="F707" s="25" t="s">
        <v>1767</v>
      </c>
      <c r="G707" s="25" t="s">
        <v>1183</v>
      </c>
      <c r="H707" s="25" t="s">
        <v>1103</v>
      </c>
      <c r="I707" s="25">
        <v>1.0000000000000001E-15</v>
      </c>
      <c r="J707" s="25"/>
      <c r="K707" s="25">
        <v>1.8435050000000001E-2</v>
      </c>
      <c r="L707" s="25" t="s">
        <v>1583</v>
      </c>
      <c r="M707" s="25" t="s">
        <v>1768</v>
      </c>
    </row>
    <row r="708" spans="1:13" x14ac:dyDescent="0.25">
      <c r="A708" s="25" t="s">
        <v>271</v>
      </c>
      <c r="B708" s="25">
        <v>30076759</v>
      </c>
      <c r="C708" s="25">
        <v>29868285</v>
      </c>
      <c r="D708" s="25">
        <v>0.91584500000000002</v>
      </c>
      <c r="E708" s="25">
        <v>32888494</v>
      </c>
      <c r="F708" s="25" t="s">
        <v>1769</v>
      </c>
      <c r="G708" s="25" t="s">
        <v>1183</v>
      </c>
      <c r="H708" s="25" t="s">
        <v>1103</v>
      </c>
      <c r="I708" s="25">
        <v>5.9999999999999997E-15</v>
      </c>
      <c r="J708" s="25"/>
      <c r="K708" s="25">
        <v>1.7900671999999999E-2</v>
      </c>
      <c r="L708" s="25" t="s">
        <v>1770</v>
      </c>
      <c r="M708" s="25" t="s">
        <v>1771</v>
      </c>
    </row>
    <row r="709" spans="1:13" x14ac:dyDescent="0.25">
      <c r="A709" s="25" t="s">
        <v>271</v>
      </c>
      <c r="B709" s="25">
        <v>30076759</v>
      </c>
      <c r="C709" s="25">
        <v>29869033</v>
      </c>
      <c r="D709" s="25">
        <v>0.97477100000000005</v>
      </c>
      <c r="E709" s="25">
        <v>34910505</v>
      </c>
      <c r="F709" s="25" t="s">
        <v>1293</v>
      </c>
      <c r="G709" s="25"/>
      <c r="H709" s="25" t="s">
        <v>1772</v>
      </c>
      <c r="I709" s="25">
        <v>2.0000000000000001E-10</v>
      </c>
      <c r="J709" s="25"/>
      <c r="K709" s="25">
        <v>6.39</v>
      </c>
      <c r="L709" s="25" t="s">
        <v>1188</v>
      </c>
      <c r="M709" s="25" t="s">
        <v>1239</v>
      </c>
    </row>
    <row r="710" spans="1:13" x14ac:dyDescent="0.25">
      <c r="A710" s="25" t="s">
        <v>271</v>
      </c>
      <c r="B710" s="25">
        <v>30076759</v>
      </c>
      <c r="C710" s="25">
        <v>29892349</v>
      </c>
      <c r="D710" s="25">
        <v>0.97585</v>
      </c>
      <c r="E710" s="25">
        <v>30038396</v>
      </c>
      <c r="F710" s="25" t="s">
        <v>1773</v>
      </c>
      <c r="G710" s="25" t="s">
        <v>1137</v>
      </c>
      <c r="H710" s="25" t="s">
        <v>1774</v>
      </c>
      <c r="I710" s="25">
        <v>1.0000000000000001E-9</v>
      </c>
      <c r="J710" s="25" t="s">
        <v>1142</v>
      </c>
      <c r="K710" s="25">
        <v>1.04E-2</v>
      </c>
      <c r="L710" s="25" t="s">
        <v>1775</v>
      </c>
      <c r="M710" s="25" t="s">
        <v>1140</v>
      </c>
    </row>
    <row r="711" spans="1:13" x14ac:dyDescent="0.25">
      <c r="A711" s="25" t="s">
        <v>271</v>
      </c>
      <c r="B711" s="25">
        <v>30076759</v>
      </c>
      <c r="C711" s="25">
        <v>29952410</v>
      </c>
      <c r="D711" s="25">
        <v>0.91038200000000002</v>
      </c>
      <c r="E711" s="25">
        <v>27863252</v>
      </c>
      <c r="F711" s="25" t="s">
        <v>1776</v>
      </c>
      <c r="G711" s="25" t="s">
        <v>1101</v>
      </c>
      <c r="H711" s="25" t="s">
        <v>1777</v>
      </c>
      <c r="I711" s="25">
        <v>2E-14</v>
      </c>
      <c r="J711" s="25"/>
      <c r="K711" s="25">
        <v>2.7813129999999998E-2</v>
      </c>
      <c r="L711" s="25" t="s">
        <v>1778</v>
      </c>
      <c r="M711" s="25" t="s">
        <v>1779</v>
      </c>
    </row>
    <row r="712" spans="1:13" x14ac:dyDescent="0.25">
      <c r="A712" s="25" t="s">
        <v>271</v>
      </c>
      <c r="B712" s="25">
        <v>30076759</v>
      </c>
      <c r="C712" s="25">
        <v>29963421</v>
      </c>
      <c r="D712" s="25">
        <v>0.91560399999999997</v>
      </c>
      <c r="E712" s="25">
        <v>31451708</v>
      </c>
      <c r="F712" s="25" t="s">
        <v>1755</v>
      </c>
      <c r="G712" s="25" t="s">
        <v>1101</v>
      </c>
      <c r="H712" s="25" t="s">
        <v>1780</v>
      </c>
      <c r="I712" s="25">
        <v>8.9999999999999999E-10</v>
      </c>
      <c r="J712" s="25"/>
      <c r="K712" s="25">
        <v>2E-3</v>
      </c>
      <c r="L712" s="25" t="s">
        <v>1781</v>
      </c>
      <c r="M712" s="25" t="s">
        <v>1759</v>
      </c>
    </row>
    <row r="713" spans="1:13" x14ac:dyDescent="0.25">
      <c r="A713" s="25" t="s">
        <v>271</v>
      </c>
      <c r="B713" s="25">
        <v>30076759</v>
      </c>
      <c r="C713" s="25">
        <v>29992612</v>
      </c>
      <c r="D713" s="25">
        <v>0.97587599999999997</v>
      </c>
      <c r="E713" s="25">
        <v>34594039</v>
      </c>
      <c r="F713" s="25" t="s">
        <v>1782</v>
      </c>
      <c r="G713" s="25"/>
      <c r="H713" s="25" t="s">
        <v>1783</v>
      </c>
      <c r="I713" s="25">
        <v>2E-16</v>
      </c>
      <c r="J713" s="25"/>
      <c r="K713" s="25">
        <v>1.3899999999999999E-2</v>
      </c>
      <c r="L713" s="25" t="s">
        <v>1699</v>
      </c>
      <c r="M713" s="25" t="s">
        <v>1784</v>
      </c>
    </row>
    <row r="714" spans="1:13" x14ac:dyDescent="0.25">
      <c r="A714" s="25" t="s">
        <v>271</v>
      </c>
      <c r="B714" s="25">
        <v>30076759</v>
      </c>
      <c r="C714" s="25">
        <v>30003428</v>
      </c>
      <c r="D714" s="25">
        <v>0.95958699999999997</v>
      </c>
      <c r="E714" s="25">
        <v>34855049</v>
      </c>
      <c r="F714" s="25" t="s">
        <v>1785</v>
      </c>
      <c r="G714" s="25"/>
      <c r="H714" s="25" t="s">
        <v>1786</v>
      </c>
      <c r="I714" s="25">
        <v>2.9999999999999997E-8</v>
      </c>
      <c r="J714" s="25"/>
      <c r="K714" s="25"/>
      <c r="L714" s="25"/>
      <c r="M714" s="25" t="s">
        <v>1787</v>
      </c>
    </row>
    <row r="715" spans="1:13" x14ac:dyDescent="0.25">
      <c r="A715" s="25" t="s">
        <v>271</v>
      </c>
      <c r="B715" s="25">
        <v>30076759</v>
      </c>
      <c r="C715" s="25">
        <v>30108663</v>
      </c>
      <c r="D715" s="25">
        <v>0.95044899999999999</v>
      </c>
      <c r="E715" s="25">
        <v>33414549</v>
      </c>
      <c r="F715" s="25" t="s">
        <v>1763</v>
      </c>
      <c r="G715" s="25" t="s">
        <v>1183</v>
      </c>
      <c r="H715" s="25" t="s">
        <v>1788</v>
      </c>
      <c r="I715" s="25">
        <v>2E-8</v>
      </c>
      <c r="J715" s="25"/>
      <c r="K715" s="25">
        <v>4.0699503999999997E-2</v>
      </c>
      <c r="L715" s="25" t="s">
        <v>1789</v>
      </c>
      <c r="M715" s="25" t="s">
        <v>1766</v>
      </c>
    </row>
    <row r="716" spans="1:13" x14ac:dyDescent="0.25">
      <c r="A716" s="25" t="s">
        <v>271</v>
      </c>
      <c r="B716" s="25">
        <v>30076759</v>
      </c>
      <c r="C716" s="25">
        <v>30123836</v>
      </c>
      <c r="D716" s="25">
        <v>0.972217</v>
      </c>
      <c r="E716" s="25">
        <v>32888494</v>
      </c>
      <c r="F716" s="25" t="s">
        <v>1790</v>
      </c>
      <c r="G716" s="25" t="s">
        <v>334</v>
      </c>
      <c r="H716" s="25" t="s">
        <v>1791</v>
      </c>
      <c r="I716" s="25">
        <v>1.9999999999999998E-24</v>
      </c>
      <c r="J716" s="25"/>
      <c r="K716" s="25">
        <v>2.3096008000000001E-2</v>
      </c>
      <c r="L716" s="25" t="s">
        <v>1792</v>
      </c>
      <c r="M716" s="25" t="s">
        <v>1793</v>
      </c>
    </row>
    <row r="717" spans="1:13" x14ac:dyDescent="0.25">
      <c r="A717" s="25" t="s">
        <v>271</v>
      </c>
      <c r="B717" s="25">
        <v>30076759</v>
      </c>
      <c r="C717" s="25">
        <v>30126424</v>
      </c>
      <c r="D717" s="25">
        <v>0.96610499999999999</v>
      </c>
      <c r="E717" s="25">
        <v>29403010</v>
      </c>
      <c r="F717" s="25" t="s">
        <v>1794</v>
      </c>
      <c r="G717" s="25" t="s">
        <v>334</v>
      </c>
      <c r="H717" s="25" t="s">
        <v>1795</v>
      </c>
      <c r="I717" s="25">
        <v>1E-8</v>
      </c>
      <c r="J717" s="25"/>
      <c r="K717" s="25">
        <v>2.928E-2</v>
      </c>
      <c r="L717" s="25" t="s">
        <v>1796</v>
      </c>
      <c r="M717" s="25" t="s">
        <v>1797</v>
      </c>
    </row>
    <row r="718" spans="1:13" x14ac:dyDescent="0.25">
      <c r="A718" s="25" t="s">
        <v>271</v>
      </c>
      <c r="B718" s="25">
        <v>30076759</v>
      </c>
      <c r="C718" s="25">
        <v>30135102</v>
      </c>
      <c r="D718" s="25">
        <v>0.96467800000000004</v>
      </c>
      <c r="E718" s="25">
        <v>25751624</v>
      </c>
      <c r="F718" s="25" t="s">
        <v>1798</v>
      </c>
      <c r="G718" s="25" t="s">
        <v>1137</v>
      </c>
      <c r="H718" s="25" t="s">
        <v>1799</v>
      </c>
      <c r="I718" s="25">
        <v>9.9999999999999998E-13</v>
      </c>
      <c r="J718" s="25"/>
      <c r="K718" s="25">
        <v>1.1399999999999999</v>
      </c>
      <c r="L718" s="25"/>
      <c r="M718" s="25" t="s">
        <v>1800</v>
      </c>
    </row>
    <row r="719" spans="1:13" x14ac:dyDescent="0.25">
      <c r="A719" s="25" t="s">
        <v>271</v>
      </c>
      <c r="B719" s="25">
        <v>30076759</v>
      </c>
      <c r="C719" s="25">
        <v>30156522</v>
      </c>
      <c r="D719" s="25">
        <v>0.97214500000000004</v>
      </c>
      <c r="E719" s="25">
        <v>30572963</v>
      </c>
      <c r="F719" s="25" t="s">
        <v>1798</v>
      </c>
      <c r="G719" s="25" t="s">
        <v>334</v>
      </c>
      <c r="H719" s="25" t="s">
        <v>1801</v>
      </c>
      <c r="I719" s="25">
        <v>1.9999999999999999E-11</v>
      </c>
      <c r="J719" s="25"/>
      <c r="K719" s="25">
        <v>1.1679999999999999</v>
      </c>
      <c r="L719" s="25"/>
      <c r="M719" s="25" t="s">
        <v>1802</v>
      </c>
    </row>
    <row r="720" spans="1:13" x14ac:dyDescent="0.25">
      <c r="A720" s="25" t="s">
        <v>271</v>
      </c>
      <c r="B720" s="25">
        <v>30076759</v>
      </c>
      <c r="C720" s="25">
        <v>30185733</v>
      </c>
      <c r="D720" s="25">
        <v>0.96063600000000005</v>
      </c>
      <c r="E720" s="25">
        <v>19430480</v>
      </c>
      <c r="F720" s="25" t="s">
        <v>1798</v>
      </c>
      <c r="G720" s="25" t="s">
        <v>339</v>
      </c>
      <c r="H720" s="25" t="s">
        <v>754</v>
      </c>
      <c r="I720" s="25">
        <v>2.9999999999999999E-16</v>
      </c>
      <c r="J720" s="25"/>
      <c r="K720" s="25">
        <v>1.1000000000000001</v>
      </c>
      <c r="L720" s="25" t="s">
        <v>1803</v>
      </c>
      <c r="M720" s="25" t="s">
        <v>1800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574E9-962E-475D-9DFE-6899E1D09B23}">
  <dimension ref="A1:K47"/>
  <sheetViews>
    <sheetView workbookViewId="0">
      <selection activeCell="G7" sqref="G7"/>
    </sheetView>
  </sheetViews>
  <sheetFormatPr defaultRowHeight="15" x14ac:dyDescent="0.25"/>
  <cols>
    <col min="1" max="1" width="9.28515625" bestFit="1" customWidth="1"/>
    <col min="2" max="2" width="10" bestFit="1" customWidth="1"/>
    <col min="3" max="3" width="19.28515625" customWidth="1"/>
    <col min="4" max="4" width="13.28515625" customWidth="1"/>
    <col min="5" max="8" width="9.28515625" bestFit="1" customWidth="1"/>
    <col min="9" max="9" width="14.7109375" customWidth="1"/>
  </cols>
  <sheetData>
    <row r="1" spans="1:11" x14ac:dyDescent="0.25">
      <c r="A1" s="26" t="s">
        <v>5030</v>
      </c>
    </row>
    <row r="3" spans="1:11" ht="51.75" x14ac:dyDescent="0.25">
      <c r="A3" s="536" t="s">
        <v>366</v>
      </c>
      <c r="B3" s="536" t="s">
        <v>380</v>
      </c>
      <c r="C3" s="536" t="s">
        <v>381</v>
      </c>
      <c r="D3" s="536" t="s">
        <v>976</v>
      </c>
      <c r="E3" s="536" t="s">
        <v>4375</v>
      </c>
      <c r="F3" s="536" t="s">
        <v>4376</v>
      </c>
      <c r="G3" s="536" t="s">
        <v>4377</v>
      </c>
      <c r="H3" s="536" t="s">
        <v>4378</v>
      </c>
      <c r="I3" s="536" t="s">
        <v>4412</v>
      </c>
      <c r="J3" s="536" t="s">
        <v>4408</v>
      </c>
      <c r="K3" s="536" t="s">
        <v>4411</v>
      </c>
    </row>
    <row r="4" spans="1:11" x14ac:dyDescent="0.25">
      <c r="A4" s="531">
        <v>1</v>
      </c>
      <c r="B4" s="531">
        <v>3155918</v>
      </c>
      <c r="C4" s="531" t="s">
        <v>298</v>
      </c>
      <c r="D4" s="532" t="s">
        <v>324</v>
      </c>
      <c r="E4" s="533">
        <v>8.8010877322713399E-2</v>
      </c>
      <c r="F4" s="533">
        <v>1.6548610078139601E-2</v>
      </c>
      <c r="G4" s="533">
        <v>6.2974799161388401E-2</v>
      </c>
      <c r="H4" s="533">
        <v>1.4173246993406E-2</v>
      </c>
      <c r="I4" s="531">
        <v>0.24505862590425101</v>
      </c>
      <c r="J4" s="534">
        <v>5.2999999999999998E-8</v>
      </c>
      <c r="K4" s="534">
        <v>7.5000000000000002E-6</v>
      </c>
    </row>
    <row r="5" spans="1:11" x14ac:dyDescent="0.25">
      <c r="A5" s="531">
        <v>1</v>
      </c>
      <c r="B5" s="531">
        <v>33302206</v>
      </c>
      <c r="C5" s="531" t="s">
        <v>365</v>
      </c>
      <c r="D5" s="532" t="s">
        <v>379</v>
      </c>
      <c r="E5" s="533">
        <v>-4.0173835210859696</v>
      </c>
      <c r="F5" s="533">
        <v>16.736871624190002</v>
      </c>
      <c r="G5" s="533">
        <v>2.4583915441322501</v>
      </c>
      <c r="H5" s="533">
        <v>0.98759549569682503</v>
      </c>
      <c r="I5" s="531">
        <v>0.69892487876378495</v>
      </c>
      <c r="J5" s="531">
        <v>0.81</v>
      </c>
      <c r="K5" s="531">
        <v>1.2999999999999999E-2</v>
      </c>
    </row>
    <row r="6" spans="1:11" x14ac:dyDescent="0.25">
      <c r="A6" s="531">
        <v>1</v>
      </c>
      <c r="B6" s="531">
        <v>37790755</v>
      </c>
      <c r="C6" s="531" t="s">
        <v>371</v>
      </c>
      <c r="D6" s="532" t="s">
        <v>370</v>
      </c>
      <c r="E6" s="533">
        <v>6.0153922819747102E-2</v>
      </c>
      <c r="F6" s="533">
        <v>1.56124696166923E-2</v>
      </c>
      <c r="G6" s="533">
        <v>1.48886124937506E-2</v>
      </c>
      <c r="H6" s="533">
        <v>1.3394556549706499E-2</v>
      </c>
      <c r="I6" s="531">
        <v>2.60083640806613E-2</v>
      </c>
      <c r="J6" s="534">
        <v>1.2E-4</v>
      </c>
      <c r="K6" s="531">
        <v>0.28399999999999997</v>
      </c>
    </row>
    <row r="7" spans="1:11" x14ac:dyDescent="0.25">
      <c r="A7" s="531">
        <v>1</v>
      </c>
      <c r="B7" s="531">
        <v>42465863</v>
      </c>
      <c r="C7" s="531" t="s">
        <v>315</v>
      </c>
      <c r="D7" s="532" t="s">
        <v>335</v>
      </c>
      <c r="E7" s="533">
        <v>5.16432331518384E-2</v>
      </c>
      <c r="F7" s="533">
        <v>1.4803402992661301E-2</v>
      </c>
      <c r="G7" s="533">
        <v>3.5367143837291302E-2</v>
      </c>
      <c r="H7" s="533">
        <v>1.2646315807375399E-2</v>
      </c>
      <c r="I7" s="531">
        <v>0.39771873065352098</v>
      </c>
      <c r="J7" s="534">
        <v>4.0000000000000002E-4</v>
      </c>
      <c r="K7" s="534">
        <v>4.7999999999999996E-3</v>
      </c>
    </row>
    <row r="8" spans="1:11" x14ac:dyDescent="0.25">
      <c r="A8" s="531">
        <v>1</v>
      </c>
      <c r="B8" s="531">
        <v>91731541</v>
      </c>
      <c r="C8" s="531" t="s">
        <v>318</v>
      </c>
      <c r="D8" s="532" t="s">
        <v>338</v>
      </c>
      <c r="E8" s="533">
        <v>6.6723632042908099E-2</v>
      </c>
      <c r="F8" s="533">
        <v>1.6436895822446701E-2</v>
      </c>
      <c r="G8" s="533">
        <v>3.7295784743696901E-2</v>
      </c>
      <c r="H8" s="533">
        <v>1.40587691713874E-2</v>
      </c>
      <c r="I8" s="531">
        <v>0.16869544833583899</v>
      </c>
      <c r="J8" s="534">
        <v>5.3000000000000001E-5</v>
      </c>
      <c r="K8" s="534">
        <v>8.3999999999999995E-3</v>
      </c>
    </row>
    <row r="9" spans="1:11" x14ac:dyDescent="0.25">
      <c r="A9" s="531">
        <v>1</v>
      </c>
      <c r="B9" s="531">
        <v>99579683</v>
      </c>
      <c r="C9" s="531" t="s">
        <v>357</v>
      </c>
      <c r="D9" s="532" t="s">
        <v>292</v>
      </c>
      <c r="E9" s="533">
        <v>0</v>
      </c>
      <c r="F9" s="533">
        <v>1.40893709351905E-2</v>
      </c>
      <c r="G9" s="533">
        <v>-5.5512709930258801E-2</v>
      </c>
      <c r="H9" s="533">
        <v>1.17293460330096E-2</v>
      </c>
      <c r="I9" s="531">
        <v>2.1900548559678E-3</v>
      </c>
      <c r="J9" s="531">
        <v>0.98</v>
      </c>
      <c r="K9" s="534">
        <v>2.3E-6</v>
      </c>
    </row>
    <row r="10" spans="1:11" x14ac:dyDescent="0.25">
      <c r="A10" s="531">
        <v>1</v>
      </c>
      <c r="B10" s="531">
        <v>115135325</v>
      </c>
      <c r="C10" s="531" t="s">
        <v>1013</v>
      </c>
      <c r="D10" s="532" t="s">
        <v>584</v>
      </c>
      <c r="E10" s="533">
        <v>8.25012215117438E-2</v>
      </c>
      <c r="F10" s="533">
        <v>1.9811767171316899E-2</v>
      </c>
      <c r="G10" s="533">
        <v>2.9558802241544401E-2</v>
      </c>
      <c r="H10" s="533">
        <v>2.0391459391360101E-2</v>
      </c>
      <c r="I10" s="531">
        <v>5.9553132406138701E-2</v>
      </c>
      <c r="J10" s="534">
        <v>3.6999999999999998E-5</v>
      </c>
      <c r="K10" s="531">
        <v>0.14000000000000001</v>
      </c>
    </row>
    <row r="11" spans="1:11" x14ac:dyDescent="0.25">
      <c r="A11" s="531">
        <v>1</v>
      </c>
      <c r="B11" s="531">
        <v>115286692</v>
      </c>
      <c r="C11" s="531" t="s">
        <v>1016</v>
      </c>
      <c r="D11" s="532" t="s">
        <v>368</v>
      </c>
      <c r="E11" s="533">
        <v>4.59289318883997E-2</v>
      </c>
      <c r="F11" s="533">
        <v>1.44135032070672E-2</v>
      </c>
      <c r="G11" s="533">
        <v>4.9875415110389697E-3</v>
      </c>
      <c r="H11" s="533">
        <v>5.0515668279140797E-3</v>
      </c>
      <c r="I11" s="531">
        <v>6.9293345462347602E-3</v>
      </c>
      <c r="J11" s="531">
        <v>2E-3</v>
      </c>
      <c r="K11" s="531">
        <v>0.33</v>
      </c>
    </row>
    <row r="12" spans="1:11" x14ac:dyDescent="0.25">
      <c r="A12" s="531">
        <v>1</v>
      </c>
      <c r="B12" s="531">
        <v>150538184</v>
      </c>
      <c r="C12" s="531" t="s">
        <v>372</v>
      </c>
      <c r="D12" s="532" t="s">
        <v>1018</v>
      </c>
      <c r="E12" s="533">
        <v>6.4850972319616298E-2</v>
      </c>
      <c r="F12" s="533">
        <v>1.60040231739422E-2</v>
      </c>
      <c r="G12" s="533">
        <v>2.85874568519125E-2</v>
      </c>
      <c r="H12" s="533">
        <v>1.36975765490755E-2</v>
      </c>
      <c r="I12" s="531">
        <v>8.1592571761714805E-2</v>
      </c>
      <c r="J12" s="534">
        <v>4.5000000000000003E-5</v>
      </c>
      <c r="K12" s="531">
        <v>3.4000000000000002E-2</v>
      </c>
    </row>
    <row r="13" spans="1:11" x14ac:dyDescent="0.25">
      <c r="A13" s="531">
        <v>1</v>
      </c>
      <c r="B13" s="531">
        <v>156460957</v>
      </c>
      <c r="C13" s="531" t="s">
        <v>980</v>
      </c>
      <c r="D13" s="532" t="s">
        <v>329</v>
      </c>
      <c r="E13" s="533">
        <v>8.8010877322713399E-2</v>
      </c>
      <c r="F13" s="533">
        <v>1.4282040017139201E-2</v>
      </c>
      <c r="G13" s="533">
        <v>2.5667746748577799E-2</v>
      </c>
      <c r="H13" s="533">
        <v>1.27680446770104E-2</v>
      </c>
      <c r="I13" s="531">
        <v>9.9332129092407208E-4</v>
      </c>
      <c r="J13" s="534">
        <v>8.6999999999999999E-10</v>
      </c>
      <c r="K13" s="531">
        <v>3.5000000000000003E-2</v>
      </c>
    </row>
    <row r="14" spans="1:11" x14ac:dyDescent="0.25">
      <c r="A14" s="531">
        <v>2</v>
      </c>
      <c r="B14" s="531">
        <v>202901033</v>
      </c>
      <c r="C14" s="531" t="s">
        <v>316</v>
      </c>
      <c r="D14" s="532" t="s">
        <v>336</v>
      </c>
      <c r="E14" s="533">
        <v>-3.5627177643151202E-2</v>
      </c>
      <c r="F14" s="533">
        <v>2.1229208837091101E-2</v>
      </c>
      <c r="G14" s="533">
        <v>-2.2245608947319698E-2</v>
      </c>
      <c r="H14" s="533">
        <v>1.8443119447097499E-2</v>
      </c>
      <c r="I14" s="531">
        <v>0.63023233261860401</v>
      </c>
      <c r="J14" s="531">
        <v>0.09</v>
      </c>
      <c r="K14" s="531">
        <v>0.22700000000000001</v>
      </c>
    </row>
    <row r="15" spans="1:11" x14ac:dyDescent="0.25">
      <c r="A15" s="531">
        <v>2</v>
      </c>
      <c r="B15" s="531">
        <v>233937757</v>
      </c>
      <c r="C15" s="531" t="s">
        <v>983</v>
      </c>
      <c r="D15" s="532" t="s">
        <v>326</v>
      </c>
      <c r="E15" s="533">
        <v>-0.15899573149045801</v>
      </c>
      <c r="F15" s="533">
        <v>2.5661384983222998E-2</v>
      </c>
      <c r="G15" s="533">
        <v>-6.4005329975912406E-2</v>
      </c>
      <c r="H15" s="533">
        <v>2.0784032161509199E-2</v>
      </c>
      <c r="I15" s="531">
        <v>3.6177359454096399E-3</v>
      </c>
      <c r="J15" s="534">
        <v>6E-10</v>
      </c>
      <c r="K15" s="534">
        <v>2.3E-3</v>
      </c>
    </row>
    <row r="16" spans="1:11" x14ac:dyDescent="0.25">
      <c r="A16" s="531">
        <v>3</v>
      </c>
      <c r="B16" s="531">
        <v>30424073</v>
      </c>
      <c r="C16" s="531" t="s">
        <v>312</v>
      </c>
      <c r="D16" s="532" t="s">
        <v>1025</v>
      </c>
      <c r="E16" s="533">
        <v>4.59289318883997E-2</v>
      </c>
      <c r="F16" s="533">
        <v>1.44135032070672E-2</v>
      </c>
      <c r="G16" s="533">
        <v>4.3059489460446999E-2</v>
      </c>
      <c r="H16" s="533">
        <v>1.2550591333350901E-2</v>
      </c>
      <c r="I16" s="531">
        <v>0.879272309739352</v>
      </c>
      <c r="J16" s="534">
        <v>1.9E-3</v>
      </c>
      <c r="K16" s="534">
        <v>6.8000000000000005E-4</v>
      </c>
    </row>
    <row r="17" spans="1:11" x14ac:dyDescent="0.25">
      <c r="A17" s="531">
        <v>3</v>
      </c>
      <c r="B17" s="531">
        <v>38894643</v>
      </c>
      <c r="C17" s="531" t="s">
        <v>313</v>
      </c>
      <c r="D17" s="532" t="s">
        <v>288</v>
      </c>
      <c r="E17" s="533">
        <v>5.4488185284069797E-2</v>
      </c>
      <c r="F17" s="533">
        <v>1.56998258503845E-2</v>
      </c>
      <c r="G17" s="533">
        <v>4.3059489460446999E-2</v>
      </c>
      <c r="H17" s="533">
        <v>1.3503353667430299E-2</v>
      </c>
      <c r="I17" s="531">
        <v>0.576620668685914</v>
      </c>
      <c r="J17" s="534">
        <v>5.2999999999999998E-4</v>
      </c>
      <c r="K17" s="534">
        <v>1.5E-3</v>
      </c>
    </row>
    <row r="18" spans="1:11" x14ac:dyDescent="0.25">
      <c r="A18" s="531">
        <v>3</v>
      </c>
      <c r="B18" s="531">
        <v>154572157</v>
      </c>
      <c r="C18" s="531" t="s">
        <v>310</v>
      </c>
      <c r="D18" s="532" t="s">
        <v>1029</v>
      </c>
      <c r="E18" s="533">
        <v>-7.7961541469711806E-2</v>
      </c>
      <c r="F18" s="533">
        <v>3.6192309455483303E-2</v>
      </c>
      <c r="G18" s="533">
        <v>-4.1864204098698898E-2</v>
      </c>
      <c r="H18" s="533">
        <v>3.1962624123075101E-2</v>
      </c>
      <c r="I18" s="531">
        <v>0.44945366646610901</v>
      </c>
      <c r="J18" s="531">
        <v>0.03</v>
      </c>
      <c r="K18" s="531">
        <v>0.19</v>
      </c>
    </row>
    <row r="19" spans="1:11" x14ac:dyDescent="0.25">
      <c r="A19" s="531">
        <v>4</v>
      </c>
      <c r="B19" s="531">
        <v>35563301</v>
      </c>
      <c r="C19" s="531" t="s">
        <v>309</v>
      </c>
      <c r="D19" s="532" t="s">
        <v>1032</v>
      </c>
      <c r="E19" s="533">
        <v>-6.7208749693450004E-2</v>
      </c>
      <c r="F19" s="533">
        <v>1.76967132591275E-2</v>
      </c>
      <c r="G19" s="533">
        <v>-3.3556783528842803E-2</v>
      </c>
      <c r="H19" s="533">
        <v>1.50758990465836E-2</v>
      </c>
      <c r="I19" s="531">
        <v>0.14308888752080501</v>
      </c>
      <c r="J19" s="534">
        <v>1.4999999999999999E-4</v>
      </c>
      <c r="K19" s="531">
        <v>2.7E-2</v>
      </c>
    </row>
    <row r="20" spans="1:11" x14ac:dyDescent="0.25">
      <c r="A20" s="531">
        <v>6</v>
      </c>
      <c r="B20" s="531">
        <v>12903725</v>
      </c>
      <c r="C20" s="531" t="s">
        <v>299</v>
      </c>
      <c r="D20" s="532" t="s">
        <v>325</v>
      </c>
      <c r="E20" s="533">
        <v>-0.100925918589961</v>
      </c>
      <c r="F20" s="533">
        <v>1.39180502151337E-2</v>
      </c>
      <c r="G20" s="533">
        <v>-3.9780870011844598E-2</v>
      </c>
      <c r="H20" s="533">
        <v>1.20670857561025E-2</v>
      </c>
      <c r="I20" s="534">
        <v>7.8486447006177805E-4</v>
      </c>
      <c r="J20" s="534">
        <v>3.8E-13</v>
      </c>
      <c r="K20" s="534">
        <v>8.9999999999999998E-4</v>
      </c>
    </row>
    <row r="21" spans="1:11" x14ac:dyDescent="0.25">
      <c r="A21" s="531">
        <v>6</v>
      </c>
      <c r="B21" s="531">
        <v>39280316</v>
      </c>
      <c r="C21" s="531" t="s">
        <v>3424</v>
      </c>
      <c r="D21" s="532" t="s">
        <v>3348</v>
      </c>
      <c r="E21" s="533">
        <v>-0.13581972314253499</v>
      </c>
      <c r="F21" s="533">
        <v>8.2391566270975797E-2</v>
      </c>
      <c r="G21" s="533">
        <v>-7.2570692834835401E-2</v>
      </c>
      <c r="H21" s="533">
        <v>7.2022185867575E-2</v>
      </c>
      <c r="I21" s="531">
        <v>0.55873404611177802</v>
      </c>
      <c r="J21" s="531">
        <v>0.1</v>
      </c>
      <c r="K21" s="531">
        <v>0.314</v>
      </c>
    </row>
    <row r="22" spans="1:11" x14ac:dyDescent="0.25">
      <c r="A22" s="531">
        <v>6</v>
      </c>
      <c r="B22" s="531">
        <v>96610677</v>
      </c>
      <c r="C22" s="531" t="s">
        <v>297</v>
      </c>
      <c r="D22" s="532" t="s">
        <v>323</v>
      </c>
      <c r="E22" s="533">
        <v>9.1667188525823895E-2</v>
      </c>
      <c r="F22" s="533">
        <v>1.4683145178593499E-2</v>
      </c>
      <c r="G22" s="533">
        <v>4.4973365642731203E-2</v>
      </c>
      <c r="H22" s="533">
        <v>1.2526886227489299E-2</v>
      </c>
      <c r="I22" s="531">
        <v>1.43874673366318E-2</v>
      </c>
      <c r="J22" s="534">
        <v>3E-10</v>
      </c>
      <c r="K22" s="534">
        <v>3.8999999999999999E-4</v>
      </c>
    </row>
    <row r="23" spans="1:11" x14ac:dyDescent="0.25">
      <c r="A23" s="531">
        <v>6</v>
      </c>
      <c r="B23" s="531">
        <v>121487928</v>
      </c>
      <c r="C23" s="531" t="s">
        <v>307</v>
      </c>
      <c r="D23" s="532" t="s">
        <v>1036</v>
      </c>
      <c r="E23" s="533">
        <v>6.5787740538003195E-2</v>
      </c>
      <c r="F23" s="533">
        <v>2.0598191474687499E-2</v>
      </c>
      <c r="G23" s="533">
        <v>4.0181789632831803E-2</v>
      </c>
      <c r="H23" s="533">
        <v>1.6871771483041299E-2</v>
      </c>
      <c r="I23" s="531">
        <v>0.33065095983307202</v>
      </c>
      <c r="J23" s="534">
        <v>1.6000000000000001E-3</v>
      </c>
      <c r="K23" s="531">
        <v>1.7000000000000001E-2</v>
      </c>
    </row>
    <row r="24" spans="1:11" x14ac:dyDescent="0.25">
      <c r="A24" s="531">
        <v>6</v>
      </c>
      <c r="B24" s="531">
        <v>149721026</v>
      </c>
      <c r="C24" s="531" t="s">
        <v>373</v>
      </c>
      <c r="D24" s="532" t="s">
        <v>374</v>
      </c>
      <c r="E24" s="533">
        <v>-3.0459207484708602E-2</v>
      </c>
      <c r="F24" s="533">
        <v>1.80850760182385E-2</v>
      </c>
      <c r="G24" s="533">
        <v>-6.8278840753294406E-2</v>
      </c>
      <c r="H24" s="533">
        <v>1.5600496719021899E-2</v>
      </c>
      <c r="I24" s="531">
        <v>0.10916988782845299</v>
      </c>
      <c r="J24" s="531">
        <v>0.09</v>
      </c>
      <c r="K24" s="534">
        <v>6.9E-6</v>
      </c>
    </row>
    <row r="25" spans="1:11" x14ac:dyDescent="0.25">
      <c r="A25" s="531">
        <v>7</v>
      </c>
      <c r="B25" s="531">
        <v>40367277</v>
      </c>
      <c r="C25" s="531" t="s">
        <v>304</v>
      </c>
      <c r="D25" s="532" t="s">
        <v>330</v>
      </c>
      <c r="E25" s="533">
        <v>0.131028262406404</v>
      </c>
      <c r="F25" s="533">
        <v>2.7019680462557E-2</v>
      </c>
      <c r="G25" s="533">
        <v>2.85874568519125E-2</v>
      </c>
      <c r="H25" s="533">
        <v>2.27872473916736E-2</v>
      </c>
      <c r="I25" s="531">
        <v>3.36870816317028E-3</v>
      </c>
      <c r="J25" s="534">
        <v>9.7999999999999993E-7</v>
      </c>
      <c r="K25" s="531">
        <v>0.20799999999999999</v>
      </c>
    </row>
    <row r="26" spans="1:11" x14ac:dyDescent="0.25">
      <c r="A26" s="531">
        <v>9</v>
      </c>
      <c r="B26" s="531">
        <v>21047562</v>
      </c>
      <c r="C26" s="531" t="s">
        <v>87</v>
      </c>
      <c r="D26" s="532" t="s">
        <v>1000</v>
      </c>
      <c r="E26" s="533">
        <v>2.1761491781512699E-2</v>
      </c>
      <c r="F26" s="533">
        <v>1.9107330535884301E-2</v>
      </c>
      <c r="G26" s="533">
        <v>6.6723632042908099E-2</v>
      </c>
      <c r="H26" s="533">
        <v>1.6898828023881599E-2</v>
      </c>
      <c r="I26" s="531">
        <v>7.4539323097380206E-2</v>
      </c>
      <c r="J26" s="531">
        <v>0.26</v>
      </c>
      <c r="K26" s="534">
        <v>5.1999999999999997E-5</v>
      </c>
    </row>
    <row r="27" spans="1:11" s="28" customFormat="1" ht="12.75" x14ac:dyDescent="0.2">
      <c r="A27" s="43">
        <v>9</v>
      </c>
      <c r="B27" s="43">
        <v>69099647</v>
      </c>
      <c r="C27" s="43" t="s">
        <v>3425</v>
      </c>
      <c r="D27" s="43" t="s">
        <v>3797</v>
      </c>
      <c r="E27" s="350">
        <v>3.7295784743696901E-2</v>
      </c>
      <c r="F27" s="350">
        <v>1.40587691713874E-2</v>
      </c>
      <c r="G27" s="350">
        <v>2.5667746748577799E-2</v>
      </c>
      <c r="H27" s="350">
        <v>1.17971517453338E-2</v>
      </c>
      <c r="I27" s="43">
        <v>0.52156044379494104</v>
      </c>
      <c r="J27" s="352">
        <v>6.2899999999999996E-3</v>
      </c>
      <c r="K27" s="43">
        <v>3.1E-2</v>
      </c>
    </row>
    <row r="28" spans="1:11" x14ac:dyDescent="0.25">
      <c r="A28" s="531">
        <v>9</v>
      </c>
      <c r="B28" s="531">
        <v>116479356</v>
      </c>
      <c r="C28" s="531" t="s">
        <v>303</v>
      </c>
      <c r="D28" s="532" t="s">
        <v>328</v>
      </c>
      <c r="E28" s="533">
        <v>7.0458463648561398E-2</v>
      </c>
      <c r="F28" s="533">
        <v>1.6376594222719799E-2</v>
      </c>
      <c r="G28" s="533">
        <v>1.19285708652738E-2</v>
      </c>
      <c r="H28" s="533">
        <v>1.39245623918406E-2</v>
      </c>
      <c r="I28" s="531">
        <v>5.8785417666715198E-3</v>
      </c>
      <c r="J28" s="534">
        <v>1.5E-5</v>
      </c>
      <c r="K28" s="531">
        <v>0.40600000000000003</v>
      </c>
    </row>
    <row r="29" spans="1:11" x14ac:dyDescent="0.25">
      <c r="A29" s="531">
        <v>9</v>
      </c>
      <c r="B29" s="531">
        <v>133257521</v>
      </c>
      <c r="C29" s="531" t="s">
        <v>72</v>
      </c>
      <c r="D29" s="532" t="s">
        <v>73</v>
      </c>
      <c r="E29" s="533">
        <v>-2.8399474521698002E-2</v>
      </c>
      <c r="F29" s="533">
        <v>1.75416052036967E-2</v>
      </c>
      <c r="G29" s="533">
        <v>2.9558802241544401E-2</v>
      </c>
      <c r="H29" s="533">
        <v>1.2235696268615001E-2</v>
      </c>
      <c r="I29" s="531">
        <v>6.1461637328336597E-3</v>
      </c>
      <c r="J29" s="531">
        <v>0.11</v>
      </c>
      <c r="K29" s="531">
        <v>1.4999999999999999E-2</v>
      </c>
    </row>
    <row r="30" spans="1:11" x14ac:dyDescent="0.25">
      <c r="A30" s="531">
        <v>10</v>
      </c>
      <c r="B30" s="531">
        <v>94279840</v>
      </c>
      <c r="C30" s="531" t="s">
        <v>305</v>
      </c>
      <c r="D30" s="532" t="s">
        <v>331</v>
      </c>
      <c r="E30" s="533">
        <v>-5.7629112836636402E-2</v>
      </c>
      <c r="F30" s="533">
        <v>1.43879092580736E-2</v>
      </c>
      <c r="G30" s="533">
        <v>-1.7146158834970501E-2</v>
      </c>
      <c r="H30" s="533">
        <v>1.18001176084275E-2</v>
      </c>
      <c r="I30" s="531">
        <v>2.7755685704135901E-2</v>
      </c>
      <c r="J30" s="534">
        <v>4.6999999999999997E-5</v>
      </c>
      <c r="K30" s="531">
        <v>0.14899999999999999</v>
      </c>
    </row>
    <row r="31" spans="1:11" x14ac:dyDescent="0.25">
      <c r="A31" s="43">
        <v>10</v>
      </c>
      <c r="B31" s="43">
        <v>122470997</v>
      </c>
      <c r="C31" s="43" t="s">
        <v>3426</v>
      </c>
      <c r="D31" s="43" t="s">
        <v>3367</v>
      </c>
      <c r="E31" s="350">
        <v>-5.9750004405774E-2</v>
      </c>
      <c r="F31" s="350">
        <v>2.3291367360343099E-2</v>
      </c>
      <c r="G31" s="350">
        <v>-6.0180723255630203E-3</v>
      </c>
      <c r="H31" s="350">
        <v>1.9141193563741901E-2</v>
      </c>
      <c r="I31" s="43">
        <v>7.1402548702035995E-2</v>
      </c>
      <c r="J31" s="43">
        <v>0.01</v>
      </c>
      <c r="K31" s="43">
        <v>0.755</v>
      </c>
    </row>
    <row r="32" spans="1:11" x14ac:dyDescent="0.25">
      <c r="A32" s="531">
        <v>11</v>
      </c>
      <c r="B32" s="531">
        <v>10652192</v>
      </c>
      <c r="C32" s="531" t="s">
        <v>302</v>
      </c>
      <c r="D32" s="532" t="s">
        <v>327</v>
      </c>
      <c r="E32" s="533">
        <v>-7.9043207340452906E-2</v>
      </c>
      <c r="F32" s="533">
        <v>1.4694893318217399E-2</v>
      </c>
      <c r="G32" s="533">
        <v>-5.1293294387550599E-2</v>
      </c>
      <c r="H32" s="533">
        <v>1.3252799185337101E-2</v>
      </c>
      <c r="I32" s="531">
        <v>0.155961872759974</v>
      </c>
      <c r="J32" s="534">
        <v>7.3000000000000005E-8</v>
      </c>
      <c r="K32" s="534">
        <v>9.0000000000000006E-5</v>
      </c>
    </row>
    <row r="33" spans="1:11" x14ac:dyDescent="0.25">
      <c r="A33" s="531">
        <v>12</v>
      </c>
      <c r="B33" s="531">
        <v>4418156</v>
      </c>
      <c r="C33" s="531" t="s">
        <v>462</v>
      </c>
      <c r="D33" s="532" t="s">
        <v>991</v>
      </c>
      <c r="E33" s="533">
        <v>8.4341148433750998E-2</v>
      </c>
      <c r="F33" s="533">
        <v>1.3877666479161501E-2</v>
      </c>
      <c r="G33" s="533">
        <v>6.9756137364251399E-3</v>
      </c>
      <c r="H33" s="533">
        <v>1.15220349515915E-2</v>
      </c>
      <c r="I33" s="531">
        <v>1.43215832957306E-5</v>
      </c>
      <c r="J33" s="534">
        <v>8.1999999999999996E-10</v>
      </c>
      <c r="K33" s="531">
        <v>0.56499999999999995</v>
      </c>
    </row>
    <row r="34" spans="1:11" x14ac:dyDescent="0.25">
      <c r="A34" s="531">
        <v>12</v>
      </c>
      <c r="B34" s="531">
        <v>40221267</v>
      </c>
      <c r="C34" s="531" t="s">
        <v>358</v>
      </c>
      <c r="D34" s="532" t="s">
        <v>84</v>
      </c>
      <c r="E34" s="533">
        <v>-2.32686269393543E-2</v>
      </c>
      <c r="F34" s="533">
        <v>1.39084939841285E-2</v>
      </c>
      <c r="G34" s="533">
        <v>6.2974799161388401E-2</v>
      </c>
      <c r="H34" s="533">
        <v>1.1838212795747E-2</v>
      </c>
      <c r="I34" s="531">
        <v>1.7803770505937399E-6</v>
      </c>
      <c r="J34" s="531">
        <v>0.1</v>
      </c>
      <c r="K34" s="534">
        <v>8.3999999999999998E-8</v>
      </c>
    </row>
    <row r="35" spans="1:11" x14ac:dyDescent="0.25">
      <c r="A35" s="531">
        <v>12</v>
      </c>
      <c r="B35" s="531">
        <v>57132863</v>
      </c>
      <c r="C35" s="531" t="s">
        <v>995</v>
      </c>
      <c r="D35" s="532" t="s">
        <v>322</v>
      </c>
      <c r="E35" s="533">
        <v>-0.117658043468232</v>
      </c>
      <c r="F35" s="533">
        <v>1.4149661194002801E-2</v>
      </c>
      <c r="G35" s="533">
        <v>-5.4456185796058897E-2</v>
      </c>
      <c r="H35" s="533">
        <v>1.22433562813012E-2</v>
      </c>
      <c r="I35" s="534">
        <v>6.32823832209205E-4</v>
      </c>
      <c r="J35" s="534">
        <v>9.8000000000000002E-17</v>
      </c>
      <c r="K35" s="534">
        <v>6.3999999999999997E-6</v>
      </c>
    </row>
    <row r="36" spans="1:11" x14ac:dyDescent="0.25">
      <c r="A36" s="531">
        <v>16</v>
      </c>
      <c r="B36" s="531">
        <v>75289942</v>
      </c>
      <c r="C36" s="531" t="s">
        <v>317</v>
      </c>
      <c r="D36" s="532" t="s">
        <v>337</v>
      </c>
      <c r="E36" s="533">
        <v>4.0181789632831803E-2</v>
      </c>
      <c r="F36" s="533">
        <v>1.35417563316716E-2</v>
      </c>
      <c r="G36" s="533">
        <v>3.5367143837291302E-2</v>
      </c>
      <c r="H36" s="533">
        <v>1.1684573615655299E-2</v>
      </c>
      <c r="I36" s="531">
        <v>0.78537263625450304</v>
      </c>
      <c r="J36" s="534">
        <v>4.0000000000000001E-3</v>
      </c>
      <c r="K36" s="534">
        <v>3.2000000000000002E-3</v>
      </c>
    </row>
    <row r="37" spans="1:11" x14ac:dyDescent="0.25">
      <c r="A37" s="531">
        <v>18</v>
      </c>
      <c r="B37" s="531">
        <v>57494932</v>
      </c>
      <c r="C37" s="531" t="s">
        <v>342</v>
      </c>
      <c r="D37" s="532" t="s">
        <v>333</v>
      </c>
      <c r="E37" s="533">
        <v>-5.1293294387550599E-2</v>
      </c>
      <c r="F37" s="533">
        <v>1.6902716204020101E-2</v>
      </c>
      <c r="G37" s="533">
        <v>-8.03217169726427E-3</v>
      </c>
      <c r="H37" s="533">
        <v>1.4201428057879601E-2</v>
      </c>
      <c r="I37" s="531">
        <v>4.7442156613639701E-2</v>
      </c>
      <c r="J37" s="534">
        <v>2.5000000000000001E-3</v>
      </c>
      <c r="K37" s="531">
        <v>0.57299999999999995</v>
      </c>
    </row>
    <row r="38" spans="1:11" x14ac:dyDescent="0.25">
      <c r="A38" s="531">
        <v>19</v>
      </c>
      <c r="B38" s="531">
        <v>13228314</v>
      </c>
      <c r="C38" s="531" t="s">
        <v>491</v>
      </c>
      <c r="D38" s="532" t="s">
        <v>81</v>
      </c>
      <c r="E38" s="533">
        <v>-1.51136378100482E-2</v>
      </c>
      <c r="F38" s="533">
        <v>1.3797045242511199E-2</v>
      </c>
      <c r="G38" s="533">
        <v>-7.5801713416281793E-2</v>
      </c>
      <c r="H38" s="533">
        <v>1.1966955634730899E-2</v>
      </c>
      <c r="I38" s="534">
        <v>7.7481622568183499E-4</v>
      </c>
      <c r="J38" s="531">
        <v>0.27</v>
      </c>
      <c r="K38" s="534">
        <v>2.5000000000000002E-10</v>
      </c>
    </row>
    <row r="39" spans="1:11" x14ac:dyDescent="0.25">
      <c r="A39" s="531">
        <v>20</v>
      </c>
      <c r="B39" s="531">
        <v>19494370</v>
      </c>
      <c r="C39" s="531" t="s">
        <v>308</v>
      </c>
      <c r="D39" s="532" t="s">
        <v>332</v>
      </c>
      <c r="E39" s="533">
        <v>7.7886538657071194E-2</v>
      </c>
      <c r="F39" s="533">
        <v>1.5799931762760702E-2</v>
      </c>
      <c r="G39" s="533">
        <v>2.5667746748577799E-2</v>
      </c>
      <c r="H39" s="533">
        <v>1.37370935564249E-2</v>
      </c>
      <c r="I39" s="531">
        <v>1.1627816309115699E-2</v>
      </c>
      <c r="J39" s="534">
        <v>9.7999999999999993E-7</v>
      </c>
      <c r="K39" s="531">
        <v>6.3E-2</v>
      </c>
    </row>
    <row r="40" spans="1:11" x14ac:dyDescent="0.25">
      <c r="A40" s="531">
        <v>21</v>
      </c>
      <c r="B40" s="531">
        <v>34221526</v>
      </c>
      <c r="C40" s="531" t="s">
        <v>311</v>
      </c>
      <c r="D40" s="532" t="s">
        <v>735</v>
      </c>
      <c r="E40" s="533">
        <v>-0.100925918589961</v>
      </c>
      <c r="F40" s="533">
        <v>2.0466213874083199E-2</v>
      </c>
      <c r="G40" s="533">
        <v>-2.7371196796132001E-2</v>
      </c>
      <c r="H40" s="533">
        <v>1.7523882924774099E-2</v>
      </c>
      <c r="I40" s="531">
        <v>5.7491131598522904E-3</v>
      </c>
      <c r="J40" s="534">
        <v>6.7000000000000004E-7</v>
      </c>
      <c r="K40" s="531">
        <v>0.115</v>
      </c>
    </row>
    <row r="41" spans="1:11" x14ac:dyDescent="0.25">
      <c r="A41" s="476">
        <v>22</v>
      </c>
      <c r="B41" s="476">
        <v>30076759</v>
      </c>
      <c r="C41" s="476" t="s">
        <v>314</v>
      </c>
      <c r="D41" s="479" t="s">
        <v>334</v>
      </c>
      <c r="E41" s="477">
        <v>2.6641930946421099E-2</v>
      </c>
      <c r="F41" s="477">
        <v>1.42072726212493E-2</v>
      </c>
      <c r="G41" s="477">
        <v>4.6883585898850499E-2</v>
      </c>
      <c r="H41" s="477">
        <v>1.2503270503991099E-2</v>
      </c>
      <c r="I41" s="476">
        <v>0.279232796460616</v>
      </c>
      <c r="J41" s="476">
        <v>7.0000000000000007E-2</v>
      </c>
      <c r="K41" s="535">
        <v>1.4999999999999999E-4</v>
      </c>
    </row>
    <row r="43" spans="1:11" x14ac:dyDescent="0.25">
      <c r="B43" s="131" t="s">
        <v>4410</v>
      </c>
    </row>
    <row r="44" spans="1:11" x14ac:dyDescent="0.25">
      <c r="B44" s="642" t="s">
        <v>5033</v>
      </c>
      <c r="C44" s="642"/>
      <c r="D44" s="642"/>
      <c r="E44" s="642"/>
      <c r="F44" s="642"/>
      <c r="G44" s="642"/>
      <c r="H44" s="642"/>
      <c r="I44" s="642"/>
    </row>
    <row r="45" spans="1:11" x14ac:dyDescent="0.25">
      <c r="B45" s="642"/>
      <c r="C45" s="642"/>
      <c r="D45" s="642"/>
      <c r="E45" s="642"/>
      <c r="F45" s="642"/>
      <c r="G45" s="642"/>
      <c r="H45" s="642"/>
      <c r="I45" s="642"/>
    </row>
    <row r="46" spans="1:11" x14ac:dyDescent="0.25">
      <c r="B46" s="642"/>
      <c r="C46" s="642"/>
      <c r="D46" s="642"/>
      <c r="E46" s="642"/>
      <c r="F46" s="642"/>
      <c r="G46" s="642"/>
      <c r="H46" s="642"/>
      <c r="I46" s="642"/>
    </row>
    <row r="47" spans="1:11" ht="44.25" customHeight="1" x14ac:dyDescent="0.25">
      <c r="B47" s="642"/>
      <c r="C47" s="642"/>
      <c r="D47" s="642"/>
      <c r="E47" s="642"/>
      <c r="F47" s="642"/>
      <c r="G47" s="642"/>
      <c r="H47" s="642"/>
      <c r="I47" s="642"/>
    </row>
  </sheetData>
  <sortState xmlns:xlrd2="http://schemas.microsoft.com/office/spreadsheetml/2017/richdata2" ref="A4:K41">
    <sortCondition ref="A4:A41"/>
    <sortCondition ref="B4:B41"/>
  </sortState>
  <mergeCells count="1">
    <mergeCell ref="B44:I4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2693C-4FED-4099-B815-584D55842AA7}">
  <dimension ref="A1:K47"/>
  <sheetViews>
    <sheetView workbookViewId="0"/>
  </sheetViews>
  <sheetFormatPr defaultRowHeight="15" x14ac:dyDescent="0.25"/>
  <cols>
    <col min="2" max="2" width="12.7109375" customWidth="1"/>
    <col min="3" max="3" width="15.28515625" customWidth="1"/>
    <col min="4" max="4" width="11.7109375" customWidth="1"/>
    <col min="9" max="9" width="11.42578125" style="577" customWidth="1"/>
  </cols>
  <sheetData>
    <row r="1" spans="1:11" x14ac:dyDescent="0.25">
      <c r="A1" s="26" t="s">
        <v>5031</v>
      </c>
    </row>
    <row r="3" spans="1:11" ht="64.5" x14ac:dyDescent="0.25">
      <c r="A3" s="575" t="s">
        <v>366</v>
      </c>
      <c r="B3" s="575" t="s">
        <v>380</v>
      </c>
      <c r="C3" s="575" t="s">
        <v>381</v>
      </c>
      <c r="D3" s="575" t="s">
        <v>976</v>
      </c>
      <c r="E3" s="575" t="s">
        <v>4375</v>
      </c>
      <c r="F3" s="575" t="s">
        <v>4376</v>
      </c>
      <c r="G3" s="575" t="s">
        <v>4379</v>
      </c>
      <c r="H3" s="575" t="s">
        <v>4380</v>
      </c>
      <c r="I3" s="578" t="s">
        <v>4412</v>
      </c>
      <c r="J3" s="575" t="s">
        <v>4408</v>
      </c>
      <c r="K3" s="575" t="s">
        <v>4409</v>
      </c>
    </row>
    <row r="4" spans="1:11" x14ac:dyDescent="0.25">
      <c r="A4" s="475">
        <v>1</v>
      </c>
      <c r="B4" s="475">
        <v>3155918</v>
      </c>
      <c r="C4" s="475" t="s">
        <v>298</v>
      </c>
      <c r="D4" s="478" t="s">
        <v>324</v>
      </c>
      <c r="E4" s="475">
        <v>8.8010877322713399E-2</v>
      </c>
      <c r="F4" s="475">
        <v>1.6548610078139601E-2</v>
      </c>
      <c r="G4" s="475">
        <v>2.6641930946421099E-2</v>
      </c>
      <c r="H4" s="475">
        <v>1.17857964022413E-2</v>
      </c>
      <c r="I4" s="537">
        <v>2.37866559105531E-3</v>
      </c>
      <c r="J4" s="576">
        <v>5.2999999999999998E-8</v>
      </c>
      <c r="K4" s="475">
        <v>0.03</v>
      </c>
    </row>
    <row r="5" spans="1:11" x14ac:dyDescent="0.25">
      <c r="A5" s="475">
        <v>1</v>
      </c>
      <c r="B5" s="475">
        <v>33302206</v>
      </c>
      <c r="C5" s="475" t="s">
        <v>365</v>
      </c>
      <c r="D5" s="478" t="s">
        <v>379</v>
      </c>
      <c r="E5" s="475">
        <v>-4.0173835210859696</v>
      </c>
      <c r="F5" s="475">
        <v>16.736871624190002</v>
      </c>
      <c r="G5" s="475">
        <v>1.1016077976479099</v>
      </c>
      <c r="H5" s="475">
        <v>0.83472751455121097</v>
      </c>
      <c r="I5" s="537">
        <v>0.75986452449280395</v>
      </c>
      <c r="J5" s="475">
        <v>0.81</v>
      </c>
      <c r="K5" s="475">
        <v>0.187</v>
      </c>
    </row>
    <row r="6" spans="1:11" x14ac:dyDescent="0.25">
      <c r="A6" s="475">
        <v>1</v>
      </c>
      <c r="B6" s="475">
        <v>37790755</v>
      </c>
      <c r="C6" s="475" t="s">
        <v>371</v>
      </c>
      <c r="D6" s="478" t="s">
        <v>370</v>
      </c>
      <c r="E6" s="475">
        <v>6.0153922819747102E-2</v>
      </c>
      <c r="F6" s="475">
        <v>1.56124696166923E-2</v>
      </c>
      <c r="G6" s="475">
        <v>-7.0246149369644698E-3</v>
      </c>
      <c r="H6" s="475">
        <v>1.1682634741456401E-2</v>
      </c>
      <c r="I6" s="537">
        <v>5.2894607670238498E-4</v>
      </c>
      <c r="J6" s="576">
        <v>1.2E-4</v>
      </c>
      <c r="K6" s="475">
        <v>0.53300000000000003</v>
      </c>
    </row>
    <row r="7" spans="1:11" x14ac:dyDescent="0.25">
      <c r="A7" s="475">
        <v>1</v>
      </c>
      <c r="B7" s="475">
        <v>42465863</v>
      </c>
      <c r="C7" s="475" t="s">
        <v>315</v>
      </c>
      <c r="D7" s="478" t="s">
        <v>335</v>
      </c>
      <c r="E7" s="475">
        <v>5.16432331518384E-2</v>
      </c>
      <c r="F7" s="475">
        <v>1.4803402992661301E-2</v>
      </c>
      <c r="G7" s="475">
        <v>3.9920212695374602E-3</v>
      </c>
      <c r="H7" s="475">
        <v>1.0561526184099E-2</v>
      </c>
      <c r="I7" s="537">
        <v>8.3946112142268704E-3</v>
      </c>
      <c r="J7" s="576">
        <v>4.0000000000000002E-4</v>
      </c>
      <c r="K7" s="475">
        <v>0.72499999999999998</v>
      </c>
    </row>
    <row r="8" spans="1:11" x14ac:dyDescent="0.25">
      <c r="A8" s="475">
        <v>1</v>
      </c>
      <c r="B8" s="475">
        <v>91731541</v>
      </c>
      <c r="C8" s="475" t="s">
        <v>318</v>
      </c>
      <c r="D8" s="478" t="s">
        <v>338</v>
      </c>
      <c r="E8" s="475">
        <v>6.6723632042908099E-2</v>
      </c>
      <c r="F8" s="475">
        <v>1.6436895822446701E-2</v>
      </c>
      <c r="G8" s="475">
        <v>2.0782539182528401E-2</v>
      </c>
      <c r="H8" s="475">
        <v>1.18542582827785E-2</v>
      </c>
      <c r="I8" s="537">
        <v>2.2589691373176301E-2</v>
      </c>
      <c r="J8" s="576">
        <v>5.3000000000000001E-5</v>
      </c>
      <c r="K8" s="475">
        <v>8.6999999999999994E-2</v>
      </c>
    </row>
    <row r="9" spans="1:11" x14ac:dyDescent="0.25">
      <c r="A9" s="475">
        <v>1</v>
      </c>
      <c r="B9" s="475">
        <v>99579683</v>
      </c>
      <c r="C9" s="475" t="s">
        <v>357</v>
      </c>
      <c r="D9" s="478" t="s">
        <v>292</v>
      </c>
      <c r="E9" s="475">
        <v>0</v>
      </c>
      <c r="F9" s="475">
        <v>1.40893709351905E-2</v>
      </c>
      <c r="G9" s="475">
        <v>-7.6881044335957605E-2</v>
      </c>
      <c r="H9" s="475">
        <v>1.03625983916139E-2</v>
      </c>
      <c r="I9" s="537">
        <v>9.7875740002146803E-6</v>
      </c>
      <c r="J9" s="475">
        <v>0.98</v>
      </c>
      <c r="K9" s="576">
        <v>5.0999999999999997E-14</v>
      </c>
    </row>
    <row r="10" spans="1:11" x14ac:dyDescent="0.25">
      <c r="A10" s="475">
        <v>1</v>
      </c>
      <c r="B10" s="475">
        <v>115135325</v>
      </c>
      <c r="C10" s="475" t="s">
        <v>1013</v>
      </c>
      <c r="D10" s="478" t="s">
        <v>584</v>
      </c>
      <c r="E10" s="475">
        <v>8.25012215117438E-2</v>
      </c>
      <c r="F10" s="475">
        <v>1.9811767171316899E-2</v>
      </c>
      <c r="G10" s="475">
        <v>8.9597413714717997E-3</v>
      </c>
      <c r="H10" s="475">
        <v>1.44571649858291E-2</v>
      </c>
      <c r="I10" s="537">
        <v>2.5591070014033199E-3</v>
      </c>
      <c r="J10" s="576">
        <v>3.6999999999999998E-5</v>
      </c>
      <c r="K10" s="475">
        <v>0.56000000000000005</v>
      </c>
    </row>
    <row r="11" spans="1:11" x14ac:dyDescent="0.25">
      <c r="A11" s="475">
        <v>1</v>
      </c>
      <c r="B11" s="475">
        <v>115286692</v>
      </c>
      <c r="C11" s="475" t="s">
        <v>1016</v>
      </c>
      <c r="D11" s="478" t="s">
        <v>368</v>
      </c>
      <c r="E11" s="475">
        <v>4.59289318883997E-2</v>
      </c>
      <c r="F11" s="475">
        <v>1.44135032070672E-2</v>
      </c>
      <c r="G11" s="475">
        <v>1.9802627296179699E-2</v>
      </c>
      <c r="H11" s="475">
        <v>1.0397531804414301E-2</v>
      </c>
      <c r="I11" s="537">
        <v>0.139217428000702</v>
      </c>
      <c r="J11" s="475">
        <v>2E-3</v>
      </c>
      <c r="K11" s="475">
        <v>6.0999999999999999E-2</v>
      </c>
    </row>
    <row r="12" spans="1:11" x14ac:dyDescent="0.25">
      <c r="A12" s="475">
        <v>1</v>
      </c>
      <c r="B12" s="475">
        <v>150538184</v>
      </c>
      <c r="C12" s="475" t="s">
        <v>372</v>
      </c>
      <c r="D12" s="478" t="s">
        <v>1018</v>
      </c>
      <c r="E12" s="475">
        <v>6.4850972319616298E-2</v>
      </c>
      <c r="F12" s="475">
        <v>1.60040231739422E-2</v>
      </c>
      <c r="G12" s="475">
        <v>-7.0246149369644698E-3</v>
      </c>
      <c r="H12" s="475">
        <v>1.1682634741456401E-2</v>
      </c>
      <c r="I12" s="537">
        <v>2.6338315198475601E-4</v>
      </c>
      <c r="J12" s="576">
        <v>4.5000000000000003E-5</v>
      </c>
      <c r="K12" s="475">
        <v>0.56599999999999995</v>
      </c>
    </row>
    <row r="13" spans="1:11" x14ac:dyDescent="0.25">
      <c r="A13" s="475">
        <v>1</v>
      </c>
      <c r="B13" s="475">
        <v>156460957</v>
      </c>
      <c r="C13" s="475" t="s">
        <v>980</v>
      </c>
      <c r="D13" s="478" t="s">
        <v>329</v>
      </c>
      <c r="E13" s="475">
        <v>8.8010877322713399E-2</v>
      </c>
      <c r="F13" s="475">
        <v>1.4282040017139201E-2</v>
      </c>
      <c r="G13" s="475">
        <v>-1.1060947359424899E-2</v>
      </c>
      <c r="H13" s="475">
        <v>1.07200399043842E-2</v>
      </c>
      <c r="I13" s="537">
        <v>2.39221183237128E-8</v>
      </c>
      <c r="J13" s="576">
        <v>8.6999999999999999E-10</v>
      </c>
      <c r="K13" s="475">
        <v>0.28999999999999998</v>
      </c>
    </row>
    <row r="14" spans="1:11" x14ac:dyDescent="0.25">
      <c r="A14" s="475">
        <v>2</v>
      </c>
      <c r="B14" s="475">
        <v>202901033</v>
      </c>
      <c r="C14" s="475" t="s">
        <v>316</v>
      </c>
      <c r="D14" s="478" t="s">
        <v>336</v>
      </c>
      <c r="E14" s="475">
        <v>-3.5627177643151202E-2</v>
      </c>
      <c r="F14" s="475">
        <v>2.1229208837091101E-2</v>
      </c>
      <c r="G14" s="475">
        <v>-2.4292692569044601E-2</v>
      </c>
      <c r="H14" s="475">
        <v>1.5446308289077599E-2</v>
      </c>
      <c r="I14" s="537">
        <v>0.66408795505442497</v>
      </c>
      <c r="J14" s="475">
        <v>0.09</v>
      </c>
      <c r="K14" s="475">
        <v>0.11700000000000001</v>
      </c>
    </row>
    <row r="15" spans="1:11" x14ac:dyDescent="0.25">
      <c r="A15" s="475">
        <v>2</v>
      </c>
      <c r="B15" s="475">
        <v>233937757</v>
      </c>
      <c r="C15" s="475" t="s">
        <v>983</v>
      </c>
      <c r="D15" s="478" t="s">
        <v>326</v>
      </c>
      <c r="E15" s="475">
        <v>-0.15899573149045801</v>
      </c>
      <c r="F15" s="475">
        <v>2.5661384983222998E-2</v>
      </c>
      <c r="G15" s="475">
        <v>-6.0812139396757503E-2</v>
      </c>
      <c r="H15" s="475">
        <v>1.7061705408482401E-2</v>
      </c>
      <c r="I15" s="537">
        <v>1.35349053883859E-3</v>
      </c>
      <c r="J15" s="576">
        <v>6E-10</v>
      </c>
      <c r="K15" s="576">
        <v>3.8999999999999999E-4</v>
      </c>
    </row>
    <row r="16" spans="1:11" x14ac:dyDescent="0.25">
      <c r="A16" s="475">
        <v>3</v>
      </c>
      <c r="B16" s="475">
        <v>30424073</v>
      </c>
      <c r="C16" s="475" t="s">
        <v>312</v>
      </c>
      <c r="D16" s="478" t="s">
        <v>1025</v>
      </c>
      <c r="E16" s="475">
        <v>4.59289318883997E-2</v>
      </c>
      <c r="F16" s="475">
        <v>1.44135032070672E-2</v>
      </c>
      <c r="G16" s="475">
        <v>1.09399400383343E-2</v>
      </c>
      <c r="H16" s="475">
        <v>1.0983290866921999E-2</v>
      </c>
      <c r="I16" s="537">
        <v>5.2091032294586399E-2</v>
      </c>
      <c r="J16" s="576">
        <v>1.9E-3</v>
      </c>
      <c r="K16" s="475">
        <v>0.30599999999999999</v>
      </c>
    </row>
    <row r="17" spans="1:11" x14ac:dyDescent="0.25">
      <c r="A17" s="475">
        <v>3</v>
      </c>
      <c r="B17" s="475">
        <v>38894643</v>
      </c>
      <c r="C17" s="475" t="s">
        <v>313</v>
      </c>
      <c r="D17" s="478" t="s">
        <v>288</v>
      </c>
      <c r="E17" s="475">
        <v>5.4488185284069797E-2</v>
      </c>
      <c r="F17" s="475">
        <v>1.56998258503845E-2</v>
      </c>
      <c r="G17" s="475">
        <v>2.0782539182528401E-2</v>
      </c>
      <c r="H17" s="475">
        <v>1.18542582827785E-2</v>
      </c>
      <c r="I17" s="537">
        <v>8.4785666940011203E-2</v>
      </c>
      <c r="J17" s="576">
        <v>5.2999999999999998E-4</v>
      </c>
      <c r="K17" s="475">
        <v>7.2999999999999995E-2</v>
      </c>
    </row>
    <row r="18" spans="1:11" x14ac:dyDescent="0.25">
      <c r="A18" s="475">
        <v>3</v>
      </c>
      <c r="B18" s="475">
        <v>154572157</v>
      </c>
      <c r="C18" s="475" t="s">
        <v>310</v>
      </c>
      <c r="D18" s="478" t="s">
        <v>1029</v>
      </c>
      <c r="E18" s="475">
        <v>-7.7961541469711806E-2</v>
      </c>
      <c r="F18" s="475">
        <v>3.6192309455483303E-2</v>
      </c>
      <c r="G18" s="475">
        <v>-1.1060947359424899E-2</v>
      </c>
      <c r="H18" s="475">
        <v>3.1991928832277201E-2</v>
      </c>
      <c r="I18" s="537">
        <v>0.163468250704567</v>
      </c>
      <c r="J18" s="475">
        <v>0.03</v>
      </c>
      <c r="K18" s="475">
        <v>0.72099999999999997</v>
      </c>
    </row>
    <row r="19" spans="1:11" x14ac:dyDescent="0.25">
      <c r="A19" s="475">
        <v>4</v>
      </c>
      <c r="B19" s="475">
        <v>35563301</v>
      </c>
      <c r="C19" s="475" t="s">
        <v>309</v>
      </c>
      <c r="D19" s="478" t="s">
        <v>1032</v>
      </c>
      <c r="E19" s="475">
        <v>-6.7208749693450004E-2</v>
      </c>
      <c r="F19" s="475">
        <v>1.76967132591275E-2</v>
      </c>
      <c r="G19" s="475">
        <v>-3.00450902029872E-3</v>
      </c>
      <c r="H19" s="475">
        <v>8.6262317292296695E-3</v>
      </c>
      <c r="I19" s="537">
        <v>1.04862566360014E-3</v>
      </c>
      <c r="J19" s="576">
        <v>1.4999999999999999E-4</v>
      </c>
      <c r="K19" s="475">
        <v>0.71499999999999997</v>
      </c>
    </row>
    <row r="20" spans="1:11" x14ac:dyDescent="0.25">
      <c r="A20" s="475">
        <v>6</v>
      </c>
      <c r="B20" s="475">
        <v>12903725</v>
      </c>
      <c r="C20" s="475" t="s">
        <v>299</v>
      </c>
      <c r="D20" s="478" t="s">
        <v>325</v>
      </c>
      <c r="E20" s="475">
        <v>-0.100925918589961</v>
      </c>
      <c r="F20" s="475">
        <v>1.39180502151337E-2</v>
      </c>
      <c r="G20" s="475">
        <v>1.9980026626730601E-3</v>
      </c>
      <c r="H20" s="475">
        <v>1.05823899524573E-2</v>
      </c>
      <c r="I20" s="537">
        <v>3.1826758956592601E-9</v>
      </c>
      <c r="J20" s="576">
        <v>3.8E-13</v>
      </c>
      <c r="K20" s="475">
        <v>0.81499999999999995</v>
      </c>
    </row>
    <row r="21" spans="1:11" x14ac:dyDescent="0.25">
      <c r="A21" s="475">
        <v>6</v>
      </c>
      <c r="B21" s="475">
        <v>39280316</v>
      </c>
      <c r="C21" s="475" t="s">
        <v>3424</v>
      </c>
      <c r="D21" s="478" t="s">
        <v>3348</v>
      </c>
      <c r="E21" s="475">
        <v>-0.13581972314253499</v>
      </c>
      <c r="F21" s="475">
        <v>8.2391566270975797E-2</v>
      </c>
      <c r="G21" s="475">
        <v>-2.6343975339602001E-2</v>
      </c>
      <c r="H21" s="475">
        <v>6.5304912788827399E-2</v>
      </c>
      <c r="I21" s="537">
        <v>0.29482488388748601</v>
      </c>
      <c r="J21" s="475">
        <v>0.1</v>
      </c>
      <c r="K21" s="475">
        <v>0.68100000000000005</v>
      </c>
    </row>
    <row r="22" spans="1:11" x14ac:dyDescent="0.25">
      <c r="A22" s="475">
        <v>6</v>
      </c>
      <c r="B22" s="475">
        <v>96610677</v>
      </c>
      <c r="C22" s="475" t="s">
        <v>297</v>
      </c>
      <c r="D22" s="478" t="s">
        <v>323</v>
      </c>
      <c r="E22" s="475">
        <v>9.1667188525823895E-2</v>
      </c>
      <c r="F22" s="475">
        <v>1.4683145178593499E-2</v>
      </c>
      <c r="G22" s="475">
        <v>3.4401426717332297E-2</v>
      </c>
      <c r="H22" s="475">
        <v>1.07312653932491E-2</v>
      </c>
      <c r="I22" s="537">
        <v>1.5380597543054699E-3</v>
      </c>
      <c r="J22" s="576">
        <v>3E-10</v>
      </c>
      <c r="K22" s="576">
        <v>1.4E-3</v>
      </c>
    </row>
    <row r="23" spans="1:11" x14ac:dyDescent="0.25">
      <c r="A23" s="475">
        <v>6</v>
      </c>
      <c r="B23" s="475">
        <v>121487928</v>
      </c>
      <c r="C23" s="475" t="s">
        <v>307</v>
      </c>
      <c r="D23" s="478" t="s">
        <v>1036</v>
      </c>
      <c r="E23" s="475">
        <v>6.5787740538003195E-2</v>
      </c>
      <c r="F23" s="475">
        <v>2.0598191474687499E-2</v>
      </c>
      <c r="G23" s="475">
        <v>4.9875415110389697E-3</v>
      </c>
      <c r="H23" s="475">
        <v>1.30314609815224E-2</v>
      </c>
      <c r="I23" s="537">
        <v>1.21268320327385E-2</v>
      </c>
      <c r="J23" s="576">
        <v>1.6000000000000001E-3</v>
      </c>
      <c r="K23" s="475">
        <v>0.70399999999999996</v>
      </c>
    </row>
    <row r="24" spans="1:11" x14ac:dyDescent="0.25">
      <c r="A24" s="475">
        <v>6</v>
      </c>
      <c r="B24" s="475">
        <v>149721026</v>
      </c>
      <c r="C24" s="475" t="s">
        <v>373</v>
      </c>
      <c r="D24" s="478" t="s">
        <v>374</v>
      </c>
      <c r="E24" s="475">
        <v>-3.0459207484708602E-2</v>
      </c>
      <c r="F24" s="475">
        <v>1.80850760182385E-2</v>
      </c>
      <c r="G24" s="475">
        <v>-4.2907501011276501E-2</v>
      </c>
      <c r="H24" s="475">
        <v>1.1063196203902999E-2</v>
      </c>
      <c r="I24" s="537">
        <v>0.55491468433671498</v>
      </c>
      <c r="J24" s="475">
        <v>0.09</v>
      </c>
      <c r="K24" s="576">
        <v>1.1E-4</v>
      </c>
    </row>
    <row r="25" spans="1:11" x14ac:dyDescent="0.25">
      <c r="A25" s="475">
        <v>7</v>
      </c>
      <c r="B25" s="475">
        <v>40367277</v>
      </c>
      <c r="C25" s="475" t="s">
        <v>304</v>
      </c>
      <c r="D25" s="478" t="s">
        <v>330</v>
      </c>
      <c r="E25" s="475">
        <v>0.131028262406404</v>
      </c>
      <c r="F25" s="475">
        <v>2.7019680462557E-2</v>
      </c>
      <c r="G25" s="475">
        <v>9.9950033308342299E-4</v>
      </c>
      <c r="H25" s="475">
        <v>1.6548610078139799E-2</v>
      </c>
      <c r="I25" s="537">
        <v>3.6829359726605297E-5</v>
      </c>
      <c r="J25" s="576">
        <v>9.7999999999999993E-7</v>
      </c>
      <c r="K25" s="475">
        <v>0.96899999999999997</v>
      </c>
    </row>
    <row r="26" spans="1:11" x14ac:dyDescent="0.25">
      <c r="A26" s="475">
        <v>9</v>
      </c>
      <c r="B26" s="475">
        <v>21047562</v>
      </c>
      <c r="C26" s="475" t="s">
        <v>87</v>
      </c>
      <c r="D26" s="478" t="s">
        <v>1000</v>
      </c>
      <c r="E26" s="475">
        <v>2.1761491781512699E-2</v>
      </c>
      <c r="F26" s="475">
        <v>1.9107330535884301E-2</v>
      </c>
      <c r="G26" s="475">
        <v>9.2579181293093199E-2</v>
      </c>
      <c r="H26" s="475">
        <v>1.4669950956342799E-2</v>
      </c>
      <c r="I26" s="537">
        <v>3.1021872281097001E-3</v>
      </c>
      <c r="J26" s="475">
        <v>0.26</v>
      </c>
      <c r="K26" s="576">
        <v>4.8999999999999996E-10</v>
      </c>
    </row>
    <row r="27" spans="1:11" x14ac:dyDescent="0.25">
      <c r="A27" s="475">
        <v>9</v>
      </c>
      <c r="B27" s="475">
        <v>69099647</v>
      </c>
      <c r="C27" s="475" t="s">
        <v>3425</v>
      </c>
      <c r="D27" s="478" t="s">
        <v>3797</v>
      </c>
      <c r="E27" s="475">
        <v>3.7295784743696901E-2</v>
      </c>
      <c r="F27" s="475">
        <v>1.40587691713874E-2</v>
      </c>
      <c r="G27" s="475">
        <v>1.9802627296179699E-2</v>
      </c>
      <c r="H27" s="475">
        <v>1.0397531804414301E-2</v>
      </c>
      <c r="I27" s="537">
        <v>0.31424584596248101</v>
      </c>
      <c r="J27" s="576">
        <v>6.2899999999999996E-3</v>
      </c>
      <c r="K27" s="475">
        <v>5.5E-2</v>
      </c>
    </row>
    <row r="28" spans="1:11" x14ac:dyDescent="0.25">
      <c r="A28" s="475">
        <v>9</v>
      </c>
      <c r="B28" s="475">
        <v>116479356</v>
      </c>
      <c r="C28" s="475" t="s">
        <v>303</v>
      </c>
      <c r="D28" s="478" t="s">
        <v>328</v>
      </c>
      <c r="E28" s="475">
        <v>7.0458463648561398E-2</v>
      </c>
      <c r="F28" s="475">
        <v>1.6376594222719799E-2</v>
      </c>
      <c r="G28" s="475">
        <v>-4.4997365930735798E-2</v>
      </c>
      <c r="H28" s="475">
        <v>1.2129453815872E-2</v>
      </c>
      <c r="I28" s="537">
        <v>1.2051693130551E-8</v>
      </c>
      <c r="J28" s="576">
        <v>1.5E-5</v>
      </c>
      <c r="K28" s="576">
        <v>1.7000000000000001E-4</v>
      </c>
    </row>
    <row r="29" spans="1:11" x14ac:dyDescent="0.25">
      <c r="A29" s="475">
        <v>9</v>
      </c>
      <c r="B29" s="475">
        <v>133257521</v>
      </c>
      <c r="C29" s="475" t="s">
        <v>72</v>
      </c>
      <c r="D29" s="478" t="s">
        <v>73</v>
      </c>
      <c r="E29" s="475">
        <v>-2.8399474521698002E-2</v>
      </c>
      <c r="F29" s="475">
        <v>1.75416052036967E-2</v>
      </c>
      <c r="G29" s="475">
        <v>7.7886538657071194E-2</v>
      </c>
      <c r="H29" s="475">
        <v>1.07415353050166E-2</v>
      </c>
      <c r="I29" s="537">
        <v>2.0381645630289E-7</v>
      </c>
      <c r="J29" s="475">
        <v>0.11</v>
      </c>
      <c r="K29" s="576">
        <v>2.9999999999999998E-13</v>
      </c>
    </row>
    <row r="30" spans="1:11" x14ac:dyDescent="0.25">
      <c r="A30" s="475">
        <v>10</v>
      </c>
      <c r="B30" s="475">
        <v>94279840</v>
      </c>
      <c r="C30" s="475" t="s">
        <v>305</v>
      </c>
      <c r="D30" s="478" t="s">
        <v>331</v>
      </c>
      <c r="E30" s="475">
        <v>-5.7629112836636402E-2</v>
      </c>
      <c r="F30" s="475">
        <v>1.43879092580736E-2</v>
      </c>
      <c r="G30" s="475">
        <v>1.5873349156290201E-2</v>
      </c>
      <c r="H30" s="475">
        <v>1.0438051066887799E-2</v>
      </c>
      <c r="I30" s="537">
        <v>3.18982875022472E-5</v>
      </c>
      <c r="J30" s="576">
        <v>4.6999999999999997E-5</v>
      </c>
      <c r="K30" s="475">
        <v>0.122</v>
      </c>
    </row>
    <row r="31" spans="1:11" x14ac:dyDescent="0.25">
      <c r="A31" s="475">
        <v>10</v>
      </c>
      <c r="B31" s="475">
        <v>122470997</v>
      </c>
      <c r="C31" s="475" t="s">
        <v>3426</v>
      </c>
      <c r="D31" s="478" t="s">
        <v>3367</v>
      </c>
      <c r="E31" s="475">
        <v>-5.9750004405774E-2</v>
      </c>
      <c r="F31" s="475">
        <v>2.3291367360343099E-2</v>
      </c>
      <c r="G31" s="475">
        <v>-9.0407446521490707E-3</v>
      </c>
      <c r="H31" s="475">
        <v>1.5715426751868301E-2</v>
      </c>
      <c r="I31" s="537">
        <v>6.9499743734254701E-2</v>
      </c>
      <c r="J31" s="475">
        <v>0.01</v>
      </c>
      <c r="K31" s="475">
        <v>0.56299999999999994</v>
      </c>
    </row>
    <row r="32" spans="1:11" x14ac:dyDescent="0.25">
      <c r="A32" s="475">
        <v>11</v>
      </c>
      <c r="B32" s="475">
        <v>10652192</v>
      </c>
      <c r="C32" s="475" t="s">
        <v>302</v>
      </c>
      <c r="D32" s="478" t="s">
        <v>327</v>
      </c>
      <c r="E32" s="475">
        <v>-7.9043207340452906E-2</v>
      </c>
      <c r="F32" s="475">
        <v>1.4694893318217399E-2</v>
      </c>
      <c r="G32" s="475">
        <v>-2.0020026706730801E-3</v>
      </c>
      <c r="H32" s="475">
        <v>1.06243657710514E-2</v>
      </c>
      <c r="I32" s="537">
        <v>1.9229873265465201E-5</v>
      </c>
      <c r="J32" s="576">
        <v>7.3000000000000005E-8</v>
      </c>
      <c r="K32" s="475">
        <v>0.83199999999999996</v>
      </c>
    </row>
    <row r="33" spans="1:11" x14ac:dyDescent="0.25">
      <c r="A33" s="475">
        <v>12</v>
      </c>
      <c r="B33" s="475">
        <v>4418156</v>
      </c>
      <c r="C33" s="475" t="s">
        <v>462</v>
      </c>
      <c r="D33" s="478" t="s">
        <v>991</v>
      </c>
      <c r="E33" s="475">
        <v>8.4341148433750998E-2</v>
      </c>
      <c r="F33" s="475">
        <v>1.3877666479161501E-2</v>
      </c>
      <c r="G33" s="475">
        <v>-1.0050335853501499E-2</v>
      </c>
      <c r="H33" s="475">
        <v>1.02044217891171E-2</v>
      </c>
      <c r="I33" s="537">
        <v>3.5435292260416699E-8</v>
      </c>
      <c r="J33" s="576">
        <v>8.1999999999999996E-10</v>
      </c>
      <c r="K33" s="475">
        <v>0.314</v>
      </c>
    </row>
    <row r="34" spans="1:11" x14ac:dyDescent="0.25">
      <c r="A34" s="475">
        <v>12</v>
      </c>
      <c r="B34" s="475">
        <v>40221267</v>
      </c>
      <c r="C34" s="475" t="s">
        <v>358</v>
      </c>
      <c r="D34" s="478" t="s">
        <v>84</v>
      </c>
      <c r="E34" s="475">
        <v>-2.32686269393543E-2</v>
      </c>
      <c r="F34" s="475">
        <v>1.39084939841285E-2</v>
      </c>
      <c r="G34" s="475">
        <v>7.0458463648561398E-2</v>
      </c>
      <c r="H34" s="475">
        <v>9.8888981383817194E-3</v>
      </c>
      <c r="I34" s="537">
        <v>3.3069961551955297E-8</v>
      </c>
      <c r="J34" s="475">
        <v>0.1</v>
      </c>
      <c r="K34" s="576">
        <v>5.6000000000000004E-12</v>
      </c>
    </row>
    <row r="35" spans="1:11" x14ac:dyDescent="0.25">
      <c r="A35" s="475">
        <v>12</v>
      </c>
      <c r="B35" s="475">
        <v>57132863</v>
      </c>
      <c r="C35" s="475" t="s">
        <v>995</v>
      </c>
      <c r="D35" s="478" t="s">
        <v>322</v>
      </c>
      <c r="E35" s="475">
        <v>-0.117658043468232</v>
      </c>
      <c r="F35" s="475">
        <v>1.4149661194002801E-2</v>
      </c>
      <c r="G35" s="475">
        <v>-6.0180723255630203E-3</v>
      </c>
      <c r="H35" s="475">
        <v>1.06666759282212E-2</v>
      </c>
      <c r="I35" s="537">
        <v>2.3290345914848001E-10</v>
      </c>
      <c r="J35" s="576">
        <v>9.8000000000000002E-17</v>
      </c>
      <c r="K35" s="475">
        <v>0.58299999999999996</v>
      </c>
    </row>
    <row r="36" spans="1:11" x14ac:dyDescent="0.25">
      <c r="A36" s="475">
        <v>16</v>
      </c>
      <c r="B36" s="475">
        <v>75289942</v>
      </c>
      <c r="C36" s="475" t="s">
        <v>317</v>
      </c>
      <c r="D36" s="478" t="s">
        <v>337</v>
      </c>
      <c r="E36" s="475">
        <v>4.0181789632831803E-2</v>
      </c>
      <c r="F36" s="475">
        <v>1.35417563316716E-2</v>
      </c>
      <c r="G36" s="475">
        <v>3.5367143837291302E-2</v>
      </c>
      <c r="H36" s="475">
        <v>1.02385525769435E-2</v>
      </c>
      <c r="I36" s="537">
        <v>0.77541574171766203</v>
      </c>
      <c r="J36" s="576">
        <v>4.0000000000000001E-3</v>
      </c>
      <c r="K36" s="576">
        <v>7.3999999999999999E-4</v>
      </c>
    </row>
    <row r="37" spans="1:11" x14ac:dyDescent="0.25">
      <c r="A37" s="475">
        <v>18</v>
      </c>
      <c r="B37" s="475">
        <v>57494932</v>
      </c>
      <c r="C37" s="475" t="s">
        <v>342</v>
      </c>
      <c r="D37" s="478" t="s">
        <v>333</v>
      </c>
      <c r="E37" s="475">
        <v>-5.1293294387550599E-2</v>
      </c>
      <c r="F37" s="475">
        <v>1.6902716204020101E-2</v>
      </c>
      <c r="G37" s="475">
        <v>5.9820716775474698E-3</v>
      </c>
      <c r="H37" s="475">
        <v>1.30186711131753E-2</v>
      </c>
      <c r="I37" s="537">
        <v>6.9198875338038202E-3</v>
      </c>
      <c r="J37" s="576">
        <v>2.5000000000000001E-3</v>
      </c>
      <c r="K37" s="475">
        <v>0.624</v>
      </c>
    </row>
    <row r="38" spans="1:11" x14ac:dyDescent="0.25">
      <c r="A38" s="475">
        <v>19</v>
      </c>
      <c r="B38" s="475">
        <v>13234712</v>
      </c>
      <c r="C38" s="475" t="s">
        <v>80</v>
      </c>
      <c r="D38" s="478" t="s">
        <v>81</v>
      </c>
      <c r="E38" s="475">
        <v>-1.7146158834970501E-2</v>
      </c>
      <c r="F38" s="475">
        <v>1.3824739636805399E-2</v>
      </c>
      <c r="G38" s="475">
        <v>-7.6881044335957605E-2</v>
      </c>
      <c r="H38" s="475">
        <v>1.03625983916139E-2</v>
      </c>
      <c r="I38" s="537">
        <v>5.0513933179206197E-4</v>
      </c>
      <c r="J38" s="475">
        <v>0.22</v>
      </c>
      <c r="K38" s="576">
        <v>8.8000000000000004E-14</v>
      </c>
    </row>
    <row r="39" spans="1:11" x14ac:dyDescent="0.25">
      <c r="A39" s="475">
        <v>20</v>
      </c>
      <c r="B39" s="475">
        <v>19494370</v>
      </c>
      <c r="C39" s="475" t="s">
        <v>308</v>
      </c>
      <c r="D39" s="478" t="s">
        <v>332</v>
      </c>
      <c r="E39" s="475">
        <v>7.7886538657071194E-2</v>
      </c>
      <c r="F39" s="475">
        <v>1.5799931762760702E-2</v>
      </c>
      <c r="G39" s="475">
        <v>0</v>
      </c>
      <c r="H39" s="475">
        <v>1.2100268682304099E-2</v>
      </c>
      <c r="I39" s="537">
        <v>8.24584319359367E-5</v>
      </c>
      <c r="J39" s="576">
        <v>9.7999999999999993E-7</v>
      </c>
      <c r="K39" s="475">
        <v>0.96599999999999997</v>
      </c>
    </row>
    <row r="40" spans="1:11" x14ac:dyDescent="0.25">
      <c r="A40" s="475">
        <v>21</v>
      </c>
      <c r="B40" s="475">
        <v>34221526</v>
      </c>
      <c r="C40" s="475" t="s">
        <v>311</v>
      </c>
      <c r="D40" s="478" t="s">
        <v>735</v>
      </c>
      <c r="E40" s="475">
        <v>-0.100925918589961</v>
      </c>
      <c r="F40" s="475">
        <v>2.0466213874083199E-2</v>
      </c>
      <c r="G40" s="475">
        <v>9.9503308531680903E-3</v>
      </c>
      <c r="H40" s="475">
        <v>1.4933868520465901E-2</v>
      </c>
      <c r="I40" s="537">
        <v>1.07158374981079E-5</v>
      </c>
      <c r="J40" s="576">
        <v>6.7000000000000004E-7</v>
      </c>
      <c r="K40" s="475">
        <v>0.53400000000000003</v>
      </c>
    </row>
    <row r="41" spans="1:11" x14ac:dyDescent="0.25">
      <c r="A41" s="476">
        <v>22</v>
      </c>
      <c r="B41" s="476">
        <v>30076759</v>
      </c>
      <c r="C41" s="476" t="s">
        <v>314</v>
      </c>
      <c r="D41" s="479" t="s">
        <v>334</v>
      </c>
      <c r="E41" s="476">
        <v>2.6641930946421099E-2</v>
      </c>
      <c r="F41" s="476">
        <v>1.42072726212493E-2</v>
      </c>
      <c r="G41" s="476">
        <v>3.6331929247390198E-2</v>
      </c>
      <c r="H41" s="476">
        <v>1.07107843734077E-2</v>
      </c>
      <c r="I41" s="579">
        <v>0.58378298067929002</v>
      </c>
      <c r="J41" s="476">
        <v>7.0000000000000007E-2</v>
      </c>
      <c r="K41" s="535">
        <v>4.4999999999999999E-4</v>
      </c>
    </row>
    <row r="42" spans="1:11" x14ac:dyDescent="0.25">
      <c r="B42" s="131" t="s">
        <v>4410</v>
      </c>
    </row>
    <row r="44" spans="1:11" x14ac:dyDescent="0.25">
      <c r="B44" s="642" t="s">
        <v>5032</v>
      </c>
      <c r="C44" s="642"/>
      <c r="D44" s="642"/>
      <c r="E44" s="642"/>
      <c r="F44" s="642"/>
      <c r="G44" s="642"/>
      <c r="H44" s="642"/>
      <c r="I44" s="642"/>
      <c r="J44" s="642"/>
      <c r="K44" s="642"/>
    </row>
    <row r="45" spans="1:11" x14ac:dyDescent="0.25">
      <c r="B45" s="642"/>
      <c r="C45" s="642"/>
      <c r="D45" s="642"/>
      <c r="E45" s="642"/>
      <c r="F45" s="642"/>
      <c r="G45" s="642"/>
      <c r="H45" s="642"/>
      <c r="I45" s="642"/>
      <c r="J45" s="642"/>
      <c r="K45" s="642"/>
    </row>
    <row r="46" spans="1:11" x14ac:dyDescent="0.25">
      <c r="B46" s="642"/>
      <c r="C46" s="642"/>
      <c r="D46" s="642"/>
      <c r="E46" s="642"/>
      <c r="F46" s="642"/>
      <c r="G46" s="642"/>
      <c r="H46" s="642"/>
      <c r="I46" s="642"/>
      <c r="J46" s="642"/>
      <c r="K46" s="642"/>
    </row>
    <row r="47" spans="1:11" ht="38.25" customHeight="1" x14ac:dyDescent="0.25">
      <c r="B47" s="642"/>
      <c r="C47" s="642"/>
      <c r="D47" s="642"/>
      <c r="E47" s="642"/>
      <c r="F47" s="642"/>
      <c r="G47" s="642"/>
      <c r="H47" s="642"/>
      <c r="I47" s="642"/>
      <c r="J47" s="642"/>
      <c r="K47" s="642"/>
    </row>
  </sheetData>
  <sortState xmlns:xlrd2="http://schemas.microsoft.com/office/spreadsheetml/2017/richdata2" ref="A3:K40">
    <sortCondition ref="A3:A40"/>
    <sortCondition ref="B3:B40"/>
  </sortState>
  <mergeCells count="1">
    <mergeCell ref="B44:K4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16A63-2C09-44E7-8850-262695ACE45E}">
  <dimension ref="A1:K20"/>
  <sheetViews>
    <sheetView workbookViewId="0">
      <selection activeCell="C30" sqref="C30"/>
    </sheetView>
  </sheetViews>
  <sheetFormatPr defaultRowHeight="15" x14ac:dyDescent="0.25"/>
  <cols>
    <col min="1" max="1" width="12.28515625" customWidth="1"/>
    <col min="2" max="2" width="17.28515625" customWidth="1"/>
    <col min="4" max="4" width="11.7109375" customWidth="1"/>
    <col min="6" max="6" width="12.42578125" customWidth="1"/>
    <col min="7" max="7" width="41" customWidth="1"/>
    <col min="8" max="8" width="17.28515625" customWidth="1"/>
    <col min="9" max="9" width="19.85546875" customWidth="1"/>
  </cols>
  <sheetData>
    <row r="1" spans="1:11" x14ac:dyDescent="0.25">
      <c r="A1" s="1" t="s">
        <v>4381</v>
      </c>
      <c r="B1" s="27"/>
      <c r="C1" s="27"/>
      <c r="D1" s="27"/>
      <c r="E1" s="27"/>
      <c r="F1" s="27"/>
      <c r="G1" s="27"/>
      <c r="H1" s="27"/>
      <c r="I1" s="27"/>
      <c r="J1" s="27"/>
      <c r="K1" s="27"/>
    </row>
    <row r="2" spans="1:11" x14ac:dyDescent="0.25">
      <c r="A2" s="27"/>
      <c r="B2" s="27"/>
      <c r="C2" s="27"/>
      <c r="D2" s="27"/>
      <c r="E2" s="27"/>
      <c r="F2" s="27"/>
      <c r="G2" s="27"/>
      <c r="H2" s="27"/>
      <c r="I2" s="27"/>
      <c r="J2" s="27"/>
      <c r="K2" s="27"/>
    </row>
    <row r="3" spans="1:11" x14ac:dyDescent="0.25">
      <c r="A3" s="27"/>
      <c r="B3" s="27"/>
      <c r="C3" s="27"/>
      <c r="D3" s="27"/>
      <c r="E3" s="27"/>
      <c r="F3" s="27"/>
      <c r="G3" s="27"/>
      <c r="H3" s="27"/>
      <c r="I3" s="27"/>
      <c r="J3" s="27"/>
      <c r="K3" s="27"/>
    </row>
    <row r="4" spans="1:11" x14ac:dyDescent="0.25">
      <c r="A4" s="1" t="s">
        <v>4019</v>
      </c>
      <c r="B4" s="27"/>
      <c r="C4" s="27"/>
      <c r="D4" s="27"/>
      <c r="E4" s="27"/>
      <c r="F4" s="27"/>
      <c r="G4" s="27"/>
      <c r="H4" s="27"/>
      <c r="I4" s="27"/>
      <c r="J4" s="27"/>
      <c r="K4" s="27"/>
    </row>
    <row r="5" spans="1:11" x14ac:dyDescent="0.25">
      <c r="A5" s="580" t="s">
        <v>5035</v>
      </c>
      <c r="B5" s="580" t="s">
        <v>5037</v>
      </c>
      <c r="C5" s="580" t="s">
        <v>353</v>
      </c>
      <c r="D5" s="580" t="s">
        <v>4022</v>
      </c>
      <c r="E5" s="580" t="s">
        <v>4018</v>
      </c>
      <c r="F5" s="580" t="s">
        <v>4026</v>
      </c>
      <c r="G5" s="580" t="s">
        <v>5034</v>
      </c>
      <c r="H5" s="580" t="s">
        <v>4014</v>
      </c>
      <c r="I5" s="27"/>
      <c r="J5" s="27"/>
      <c r="K5" s="27"/>
    </row>
    <row r="6" spans="1:11" s="23" customFormat="1" x14ac:dyDescent="0.25">
      <c r="A6" s="581">
        <v>7.5699999999999996E-14</v>
      </c>
      <c r="B6" s="582">
        <v>0.69699999999999995</v>
      </c>
      <c r="C6" s="583" t="s">
        <v>270</v>
      </c>
      <c r="D6" s="583">
        <v>39280316</v>
      </c>
      <c r="E6" s="583" t="s">
        <v>82</v>
      </c>
      <c r="F6" s="583" t="s">
        <v>83</v>
      </c>
      <c r="G6" s="583" t="s">
        <v>4039</v>
      </c>
      <c r="H6" s="583" t="s">
        <v>4023</v>
      </c>
      <c r="I6" s="27"/>
      <c r="J6" s="27"/>
      <c r="K6" s="27"/>
    </row>
    <row r="7" spans="1:11" s="23" customFormat="1" x14ac:dyDescent="0.25">
      <c r="A7" s="581">
        <v>1.81E-8</v>
      </c>
      <c r="B7" s="582">
        <v>0.47</v>
      </c>
      <c r="C7" s="583" t="s">
        <v>270</v>
      </c>
      <c r="D7" s="583">
        <v>39280316</v>
      </c>
      <c r="E7" s="583" t="s">
        <v>82</v>
      </c>
      <c r="F7" s="583" t="s">
        <v>83</v>
      </c>
      <c r="G7" s="583" t="s">
        <v>4015</v>
      </c>
      <c r="H7" s="583" t="s">
        <v>4024</v>
      </c>
      <c r="I7" s="27"/>
      <c r="J7" s="27"/>
      <c r="K7" s="27"/>
    </row>
    <row r="8" spans="1:11" s="23" customFormat="1" x14ac:dyDescent="0.25">
      <c r="A8" s="581">
        <v>9.2500000000000001E-8</v>
      </c>
      <c r="B8" s="582">
        <v>0.72499999999999998</v>
      </c>
      <c r="C8" s="583" t="s">
        <v>270</v>
      </c>
      <c r="D8" s="583">
        <v>39280316</v>
      </c>
      <c r="E8" s="583" t="s">
        <v>82</v>
      </c>
      <c r="F8" s="583" t="s">
        <v>83</v>
      </c>
      <c r="G8" s="583" t="s">
        <v>4016</v>
      </c>
      <c r="H8" s="583" t="s">
        <v>4020</v>
      </c>
      <c r="I8" s="27"/>
      <c r="J8" s="27"/>
      <c r="K8" s="27"/>
    </row>
    <row r="9" spans="1:11" s="23" customFormat="1" x14ac:dyDescent="0.25">
      <c r="A9" s="581">
        <v>2.08E-6</v>
      </c>
      <c r="B9" s="582">
        <v>0.85299999999999998</v>
      </c>
      <c r="C9" s="583" t="s">
        <v>270</v>
      </c>
      <c r="D9" s="583">
        <v>39280316</v>
      </c>
      <c r="E9" s="583" t="s">
        <v>82</v>
      </c>
      <c r="F9" s="583" t="s">
        <v>83</v>
      </c>
      <c r="G9" s="583" t="s">
        <v>4038</v>
      </c>
      <c r="H9" s="583" t="s">
        <v>4021</v>
      </c>
      <c r="I9" s="27"/>
      <c r="J9" s="27"/>
      <c r="K9" s="27"/>
    </row>
    <row r="10" spans="1:11" s="23" customFormat="1" x14ac:dyDescent="0.25">
      <c r="A10" s="581">
        <v>2.48E-6</v>
      </c>
      <c r="B10" s="582">
        <v>0.84499999999999997</v>
      </c>
      <c r="C10" s="583" t="s">
        <v>270</v>
      </c>
      <c r="D10" s="583">
        <v>39280316</v>
      </c>
      <c r="E10" s="583" t="s">
        <v>82</v>
      </c>
      <c r="F10" s="583" t="s">
        <v>83</v>
      </c>
      <c r="G10" s="583" t="s">
        <v>4041</v>
      </c>
      <c r="H10" s="583" t="s">
        <v>4042</v>
      </c>
      <c r="I10" s="27"/>
      <c r="J10" s="27"/>
      <c r="K10" s="27"/>
    </row>
    <row r="11" spans="1:11" s="23" customFormat="1" x14ac:dyDescent="0.25">
      <c r="A11" s="584">
        <v>1.9199999999999999E-5</v>
      </c>
      <c r="B11" s="585">
        <v>0.9</v>
      </c>
      <c r="C11" s="583" t="s">
        <v>270</v>
      </c>
      <c r="D11" s="583">
        <v>39280316</v>
      </c>
      <c r="E11" s="583" t="s">
        <v>82</v>
      </c>
      <c r="F11" s="583" t="s">
        <v>83</v>
      </c>
      <c r="G11" s="583" t="s">
        <v>4037</v>
      </c>
      <c r="H11" s="583" t="s">
        <v>4040</v>
      </c>
      <c r="I11" s="27"/>
      <c r="J11" s="27"/>
      <c r="K11" s="27"/>
    </row>
    <row r="12" spans="1:11" s="23" customFormat="1" x14ac:dyDescent="0.25">
      <c r="A12" s="470"/>
      <c r="B12" s="27"/>
      <c r="C12" s="27"/>
      <c r="D12" s="27"/>
      <c r="E12" s="27"/>
      <c r="F12" s="27"/>
      <c r="G12" s="27"/>
      <c r="H12" s="27"/>
      <c r="I12" s="27"/>
      <c r="J12" s="27"/>
      <c r="K12" s="27"/>
    </row>
    <row r="13" spans="1:11" s="23" customFormat="1" x14ac:dyDescent="0.25">
      <c r="A13" s="470"/>
      <c r="B13" s="27"/>
      <c r="C13" s="27"/>
      <c r="D13" s="27"/>
      <c r="E13" s="27"/>
      <c r="F13" s="27"/>
      <c r="G13" s="27"/>
      <c r="H13" s="27"/>
      <c r="I13" s="27"/>
      <c r="J13" s="27"/>
      <c r="K13" s="27"/>
    </row>
    <row r="14" spans="1:11" s="23" customFormat="1" x14ac:dyDescent="0.25">
      <c r="A14" s="470"/>
      <c r="B14" s="27"/>
      <c r="C14" s="27"/>
      <c r="D14" s="27"/>
      <c r="E14" s="27"/>
      <c r="F14" s="27"/>
      <c r="G14" s="27"/>
      <c r="H14" s="27"/>
      <c r="I14" s="27"/>
      <c r="J14" s="27"/>
      <c r="K14" s="27"/>
    </row>
    <row r="15" spans="1:11" x14ac:dyDescent="0.25">
      <c r="A15" s="1" t="s">
        <v>4028</v>
      </c>
      <c r="B15" s="27"/>
      <c r="C15" s="27"/>
      <c r="D15" s="27"/>
      <c r="E15" s="27"/>
      <c r="F15" s="27"/>
      <c r="G15" s="27"/>
      <c r="H15" s="27"/>
      <c r="I15" s="27"/>
      <c r="J15" s="27"/>
      <c r="K15" s="27"/>
    </row>
    <row r="16" spans="1:11" x14ac:dyDescent="0.25">
      <c r="A16" s="469" t="s">
        <v>5035</v>
      </c>
      <c r="B16" s="469" t="s">
        <v>5036</v>
      </c>
      <c r="C16" s="469" t="s">
        <v>353</v>
      </c>
      <c r="D16" s="469" t="s">
        <v>4022</v>
      </c>
      <c r="E16" s="469" t="s">
        <v>4018</v>
      </c>
      <c r="F16" s="469" t="s">
        <v>4026</v>
      </c>
      <c r="G16" s="469" t="s">
        <v>5034</v>
      </c>
      <c r="H16" s="469" t="s">
        <v>4025</v>
      </c>
      <c r="I16" s="27"/>
      <c r="J16" s="27"/>
      <c r="K16" s="27"/>
    </row>
    <row r="17" spans="1:11" x14ac:dyDescent="0.25">
      <c r="A17" s="584">
        <v>1.9599999999999999E-5</v>
      </c>
      <c r="B17" s="158">
        <v>-5.3999999999999999E-2</v>
      </c>
      <c r="C17" s="158" t="s">
        <v>270</v>
      </c>
      <c r="D17" s="158">
        <v>39280316</v>
      </c>
      <c r="E17" s="158" t="s">
        <v>82</v>
      </c>
      <c r="F17" s="158" t="s">
        <v>83</v>
      </c>
      <c r="G17" s="158" t="s">
        <v>4017</v>
      </c>
      <c r="H17" s="586">
        <v>580499</v>
      </c>
      <c r="I17" s="27"/>
      <c r="J17" s="27"/>
      <c r="K17" s="27"/>
    </row>
    <row r="18" spans="1:11" x14ac:dyDescent="0.25">
      <c r="A18" s="642" t="s">
        <v>5038</v>
      </c>
      <c r="B18" s="642"/>
      <c r="C18" s="642"/>
      <c r="D18" s="642"/>
      <c r="E18" s="642"/>
      <c r="F18" s="642"/>
      <c r="G18" s="642"/>
      <c r="H18" s="642"/>
    </row>
    <row r="19" spans="1:11" x14ac:dyDescent="0.25">
      <c r="A19" s="642"/>
      <c r="B19" s="642"/>
      <c r="C19" s="642"/>
      <c r="D19" s="642"/>
      <c r="E19" s="642"/>
      <c r="F19" s="642"/>
      <c r="G19" s="642"/>
      <c r="H19" s="642"/>
    </row>
    <row r="20" spans="1:11" x14ac:dyDescent="0.25">
      <c r="A20" s="642"/>
      <c r="B20" s="642"/>
      <c r="C20" s="642"/>
      <c r="D20" s="642"/>
      <c r="E20" s="642"/>
      <c r="F20" s="642"/>
      <c r="G20" s="642"/>
      <c r="H20" s="642"/>
    </row>
  </sheetData>
  <mergeCells count="1">
    <mergeCell ref="A18:H2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8"/>
  <sheetViews>
    <sheetView workbookViewId="0"/>
  </sheetViews>
  <sheetFormatPr defaultRowHeight="15" x14ac:dyDescent="0.25"/>
  <cols>
    <col min="1" max="1" width="20" style="25" customWidth="1"/>
    <col min="2" max="2" width="13.5703125" style="25" customWidth="1"/>
    <col min="3" max="3" width="14.42578125" style="25" customWidth="1"/>
    <col min="4" max="4" width="14.28515625" style="25" customWidth="1"/>
    <col min="5" max="5" width="11.7109375" style="25" customWidth="1"/>
    <col min="6" max="6" width="11" style="25" customWidth="1"/>
    <col min="7" max="7" width="63.140625" style="25" customWidth="1"/>
    <col min="8" max="8" width="14.85546875" style="25" customWidth="1"/>
    <col min="9" max="9" width="12.85546875" style="25" bestFit="1" customWidth="1"/>
    <col min="10" max="10" width="19.28515625" style="25" customWidth="1"/>
    <col min="11" max="16384" width="9.140625" style="25"/>
  </cols>
  <sheetData>
    <row r="1" spans="1:10" ht="17.25" x14ac:dyDescent="0.25">
      <c r="A1" s="26" t="s">
        <v>4382</v>
      </c>
    </row>
    <row r="3" spans="1:10" s="106" customFormat="1" ht="30" x14ac:dyDescent="0.25">
      <c r="A3" s="128" t="s">
        <v>3831</v>
      </c>
      <c r="B3" s="128" t="s">
        <v>556</v>
      </c>
      <c r="C3" s="128" t="s">
        <v>510</v>
      </c>
      <c r="D3" s="128" t="s">
        <v>511</v>
      </c>
      <c r="E3" s="129" t="s">
        <v>557</v>
      </c>
      <c r="F3" s="128" t="s">
        <v>363</v>
      </c>
      <c r="G3" s="128" t="s">
        <v>105</v>
      </c>
      <c r="H3" s="128" t="s">
        <v>106</v>
      </c>
      <c r="I3" s="128" t="s">
        <v>107</v>
      </c>
      <c r="J3" s="128" t="s">
        <v>108</v>
      </c>
    </row>
    <row r="4" spans="1:10" x14ac:dyDescent="0.25">
      <c r="A4" s="37" t="s">
        <v>78</v>
      </c>
      <c r="B4" s="37">
        <v>115286692</v>
      </c>
      <c r="C4" s="37">
        <v>115286692</v>
      </c>
      <c r="D4" s="37" t="s">
        <v>367</v>
      </c>
      <c r="E4" s="37">
        <v>1</v>
      </c>
      <c r="F4" s="130" t="s">
        <v>368</v>
      </c>
      <c r="G4" s="37" t="s">
        <v>512</v>
      </c>
      <c r="H4" s="37" t="s">
        <v>82</v>
      </c>
      <c r="I4" s="37">
        <v>7808</v>
      </c>
      <c r="J4" s="37">
        <v>4803</v>
      </c>
    </row>
    <row r="5" spans="1:10" x14ac:dyDescent="0.25">
      <c r="A5" s="25" t="s">
        <v>262</v>
      </c>
      <c r="B5" s="25">
        <v>202901033</v>
      </c>
      <c r="C5" s="25">
        <v>202901033</v>
      </c>
      <c r="D5" s="25" t="s">
        <v>316</v>
      </c>
      <c r="E5" s="25">
        <v>1</v>
      </c>
      <c r="F5" s="131" t="s">
        <v>336</v>
      </c>
      <c r="G5" s="25" t="s">
        <v>517</v>
      </c>
      <c r="H5" s="25" t="s">
        <v>79</v>
      </c>
      <c r="I5" s="25">
        <v>14098</v>
      </c>
      <c r="J5" s="25">
        <v>55759</v>
      </c>
    </row>
    <row r="6" spans="1:10" x14ac:dyDescent="0.25">
      <c r="A6" s="25" t="s">
        <v>262</v>
      </c>
      <c r="B6" s="25">
        <v>202901033</v>
      </c>
      <c r="C6" s="25">
        <v>202982094</v>
      </c>
      <c r="D6" s="25" t="s">
        <v>518</v>
      </c>
      <c r="E6" s="25">
        <v>0.99954299999999996</v>
      </c>
      <c r="F6" s="131" t="s">
        <v>519</v>
      </c>
      <c r="G6" s="25" t="s">
        <v>520</v>
      </c>
      <c r="H6" s="25" t="s">
        <v>76</v>
      </c>
      <c r="I6" s="25">
        <v>14435</v>
      </c>
      <c r="J6" s="25">
        <v>79800</v>
      </c>
    </row>
    <row r="7" spans="1:10" x14ac:dyDescent="0.25">
      <c r="A7" s="25" t="s">
        <v>262</v>
      </c>
      <c r="B7" s="25">
        <v>202901033</v>
      </c>
      <c r="C7" s="25">
        <v>202982094</v>
      </c>
      <c r="D7" s="25" t="s">
        <v>518</v>
      </c>
      <c r="E7" s="25">
        <v>0.99954299999999996</v>
      </c>
      <c r="F7" s="131" t="s">
        <v>519</v>
      </c>
      <c r="G7" s="25" t="s">
        <v>521</v>
      </c>
      <c r="H7" s="25" t="s">
        <v>76</v>
      </c>
      <c r="I7" s="25">
        <v>14435</v>
      </c>
      <c r="J7" s="25">
        <v>79800</v>
      </c>
    </row>
    <row r="8" spans="1:10" x14ac:dyDescent="0.25">
      <c r="A8" s="25" t="s">
        <v>262</v>
      </c>
      <c r="B8" s="25">
        <v>202901033</v>
      </c>
      <c r="C8" s="25">
        <v>202982094</v>
      </c>
      <c r="D8" s="25" t="s">
        <v>518</v>
      </c>
      <c r="E8" s="25">
        <v>0.99954299999999996</v>
      </c>
      <c r="F8" s="131" t="s">
        <v>519</v>
      </c>
      <c r="G8" s="25" t="s">
        <v>522</v>
      </c>
      <c r="H8" s="25" t="s">
        <v>76</v>
      </c>
      <c r="I8" s="25">
        <v>14435</v>
      </c>
      <c r="J8" s="25">
        <v>79800</v>
      </c>
    </row>
    <row r="9" spans="1:10" x14ac:dyDescent="0.25">
      <c r="A9" s="25" t="s">
        <v>262</v>
      </c>
      <c r="B9" s="25">
        <v>202901033</v>
      </c>
      <c r="C9" s="25">
        <v>202982094</v>
      </c>
      <c r="D9" s="25" t="s">
        <v>518</v>
      </c>
      <c r="E9" s="25">
        <v>0.99954299999999996</v>
      </c>
      <c r="F9" s="131" t="s">
        <v>519</v>
      </c>
      <c r="G9" s="25" t="s">
        <v>523</v>
      </c>
      <c r="H9" s="25" t="s">
        <v>76</v>
      </c>
      <c r="I9" s="25">
        <v>14435</v>
      </c>
      <c r="J9" s="25">
        <v>79800</v>
      </c>
    </row>
    <row r="10" spans="1:10" x14ac:dyDescent="0.25">
      <c r="A10" s="25" t="s">
        <v>262</v>
      </c>
      <c r="B10" s="25">
        <v>202901033</v>
      </c>
      <c r="C10" s="25">
        <v>202982094</v>
      </c>
      <c r="D10" s="25" t="s">
        <v>518</v>
      </c>
      <c r="E10" s="25">
        <v>0.99954299999999996</v>
      </c>
      <c r="F10" s="131" t="s">
        <v>519</v>
      </c>
      <c r="G10" s="25" t="s">
        <v>524</v>
      </c>
      <c r="H10" s="25" t="s">
        <v>76</v>
      </c>
      <c r="I10" s="25">
        <v>14435</v>
      </c>
      <c r="J10" s="25">
        <v>79800</v>
      </c>
    </row>
    <row r="11" spans="1:10" x14ac:dyDescent="0.25">
      <c r="A11" s="25" t="s">
        <v>262</v>
      </c>
      <c r="B11" s="25">
        <v>202901033</v>
      </c>
      <c r="C11" s="25">
        <v>202982094</v>
      </c>
      <c r="D11" s="25" t="s">
        <v>518</v>
      </c>
      <c r="E11" s="25">
        <v>0.99954299999999996</v>
      </c>
      <c r="F11" s="131" t="s">
        <v>519</v>
      </c>
      <c r="G11" s="25" t="s">
        <v>525</v>
      </c>
      <c r="H11" s="25" t="s">
        <v>76</v>
      </c>
      <c r="I11" s="25">
        <v>14435</v>
      </c>
      <c r="J11" s="25">
        <v>79800</v>
      </c>
    </row>
    <row r="12" spans="1:10" x14ac:dyDescent="0.25">
      <c r="A12" s="25" t="s">
        <v>262</v>
      </c>
      <c r="B12" s="25">
        <v>202901033</v>
      </c>
      <c r="C12" s="25">
        <v>202982094</v>
      </c>
      <c r="D12" s="25" t="s">
        <v>518</v>
      </c>
      <c r="E12" s="25">
        <v>0.99954299999999996</v>
      </c>
      <c r="F12" s="131" t="s">
        <v>519</v>
      </c>
      <c r="G12" s="25" t="s">
        <v>526</v>
      </c>
      <c r="H12" s="25" t="s">
        <v>76</v>
      </c>
      <c r="I12" s="25">
        <v>14435</v>
      </c>
      <c r="J12" s="25">
        <v>79800</v>
      </c>
    </row>
    <row r="13" spans="1:10" x14ac:dyDescent="0.25">
      <c r="A13" s="25" t="s">
        <v>262</v>
      </c>
      <c r="B13" s="25">
        <v>202901033</v>
      </c>
      <c r="C13" s="25">
        <v>202982094</v>
      </c>
      <c r="D13" s="25" t="s">
        <v>518</v>
      </c>
      <c r="E13" s="25">
        <v>0.99954299999999996</v>
      </c>
      <c r="F13" s="131" t="s">
        <v>519</v>
      </c>
      <c r="G13" s="25" t="s">
        <v>527</v>
      </c>
      <c r="H13" s="25" t="s">
        <v>76</v>
      </c>
      <c r="I13" s="25">
        <v>14435</v>
      </c>
      <c r="J13" s="25">
        <v>79800</v>
      </c>
    </row>
    <row r="14" spans="1:10" x14ac:dyDescent="0.25">
      <c r="A14" s="25" t="s">
        <v>262</v>
      </c>
      <c r="B14" s="25">
        <v>202901033</v>
      </c>
      <c r="C14" s="25">
        <v>202982094</v>
      </c>
      <c r="D14" s="25" t="s">
        <v>518</v>
      </c>
      <c r="E14" s="25">
        <v>0.99954299999999996</v>
      </c>
      <c r="F14" s="131" t="s">
        <v>519</v>
      </c>
      <c r="G14" s="25" t="s">
        <v>528</v>
      </c>
      <c r="H14" s="25" t="s">
        <v>76</v>
      </c>
      <c r="I14" s="25">
        <v>14435</v>
      </c>
      <c r="J14" s="25">
        <v>79800</v>
      </c>
    </row>
    <row r="15" spans="1:10" x14ac:dyDescent="0.25">
      <c r="A15" s="25" t="s">
        <v>262</v>
      </c>
      <c r="B15" s="25">
        <v>202901033</v>
      </c>
      <c r="C15" s="25">
        <v>202982094</v>
      </c>
      <c r="D15" s="25" t="s">
        <v>518</v>
      </c>
      <c r="E15" s="25">
        <v>0.99954299999999996</v>
      </c>
      <c r="F15" s="131" t="s">
        <v>519</v>
      </c>
      <c r="G15" s="25" t="s">
        <v>529</v>
      </c>
      <c r="H15" s="25" t="s">
        <v>76</v>
      </c>
      <c r="I15" s="25">
        <v>14435</v>
      </c>
      <c r="J15" s="25">
        <v>79800</v>
      </c>
    </row>
    <row r="16" spans="1:10" x14ac:dyDescent="0.25">
      <c r="A16" s="25" t="s">
        <v>262</v>
      </c>
      <c r="B16" s="25">
        <v>202901033</v>
      </c>
      <c r="C16" s="25">
        <v>202982094</v>
      </c>
      <c r="D16" s="25" t="s">
        <v>518</v>
      </c>
      <c r="E16" s="25">
        <v>0.99954299999999996</v>
      </c>
      <c r="F16" s="131" t="s">
        <v>519</v>
      </c>
      <c r="G16" s="25" t="s">
        <v>530</v>
      </c>
      <c r="H16" s="25" t="s">
        <v>76</v>
      </c>
      <c r="I16" s="25">
        <v>14435</v>
      </c>
      <c r="J16" s="25">
        <v>79800</v>
      </c>
    </row>
    <row r="17" spans="1:10" x14ac:dyDescent="0.25">
      <c r="A17" s="25" t="s">
        <v>88</v>
      </c>
      <c r="B17" s="25">
        <v>38894643</v>
      </c>
      <c r="C17" s="25">
        <v>38894643</v>
      </c>
      <c r="D17" s="25" t="s">
        <v>313</v>
      </c>
      <c r="E17" s="25">
        <v>1</v>
      </c>
      <c r="F17" s="131" t="s">
        <v>288</v>
      </c>
      <c r="G17" s="25" t="s">
        <v>531</v>
      </c>
      <c r="H17" s="25" t="s">
        <v>76</v>
      </c>
      <c r="I17" s="25">
        <v>10583</v>
      </c>
      <c r="J17" s="25">
        <v>11280</v>
      </c>
    </row>
    <row r="18" spans="1:10" x14ac:dyDescent="0.25">
      <c r="A18" s="25" t="s">
        <v>88</v>
      </c>
      <c r="B18" s="25">
        <v>38894643</v>
      </c>
      <c r="C18" s="25">
        <v>38894643</v>
      </c>
      <c r="D18" s="25" t="s">
        <v>313</v>
      </c>
      <c r="E18" s="25">
        <v>1</v>
      </c>
      <c r="F18" s="131" t="s">
        <v>288</v>
      </c>
      <c r="G18" s="25" t="s">
        <v>532</v>
      </c>
      <c r="H18" s="25" t="s">
        <v>76</v>
      </c>
      <c r="I18" s="25">
        <v>10583</v>
      </c>
      <c r="J18" s="25">
        <v>11280</v>
      </c>
    </row>
    <row r="19" spans="1:10" x14ac:dyDescent="0.25">
      <c r="A19" s="25" t="s">
        <v>88</v>
      </c>
      <c r="B19" s="25">
        <v>38926918</v>
      </c>
      <c r="C19" s="25">
        <v>38926918</v>
      </c>
      <c r="D19" s="25" t="s">
        <v>533</v>
      </c>
      <c r="E19" s="25">
        <v>1</v>
      </c>
      <c r="F19" s="131" t="s">
        <v>288</v>
      </c>
      <c r="G19" s="25" t="s">
        <v>534</v>
      </c>
      <c r="H19" s="25" t="s">
        <v>535</v>
      </c>
      <c r="I19" s="25">
        <v>10583</v>
      </c>
      <c r="J19" s="25">
        <v>11280</v>
      </c>
    </row>
    <row r="20" spans="1:10" x14ac:dyDescent="0.25">
      <c r="A20" s="25" t="s">
        <v>88</v>
      </c>
      <c r="B20" s="25">
        <v>38926918</v>
      </c>
      <c r="C20" s="25">
        <v>38926918</v>
      </c>
      <c r="D20" s="25" t="s">
        <v>533</v>
      </c>
      <c r="E20" s="25">
        <v>1</v>
      </c>
      <c r="F20" s="131" t="s">
        <v>288</v>
      </c>
      <c r="G20" s="25" t="s">
        <v>536</v>
      </c>
      <c r="H20" s="25" t="s">
        <v>535</v>
      </c>
      <c r="I20" s="25">
        <v>10583</v>
      </c>
      <c r="J20" s="25">
        <v>11280</v>
      </c>
    </row>
    <row r="21" spans="1:10" x14ac:dyDescent="0.25">
      <c r="A21" s="25" t="s">
        <v>270</v>
      </c>
      <c r="B21" s="25">
        <v>96610677</v>
      </c>
      <c r="C21" s="25">
        <v>96610677</v>
      </c>
      <c r="D21" s="25" t="s">
        <v>297</v>
      </c>
      <c r="E21" s="25">
        <v>1</v>
      </c>
      <c r="F21" s="131" t="s">
        <v>323</v>
      </c>
      <c r="G21" s="25" t="s">
        <v>537</v>
      </c>
      <c r="H21" s="25" t="s">
        <v>83</v>
      </c>
      <c r="I21" s="25">
        <v>17371</v>
      </c>
      <c r="J21" s="25">
        <v>9457</v>
      </c>
    </row>
    <row r="22" spans="1:10" x14ac:dyDescent="0.25">
      <c r="A22" s="25" t="s">
        <v>270</v>
      </c>
      <c r="B22" s="25">
        <v>96610677</v>
      </c>
      <c r="C22" s="25">
        <v>96610677</v>
      </c>
      <c r="D22" s="25" t="s">
        <v>297</v>
      </c>
      <c r="E22" s="25">
        <v>1</v>
      </c>
      <c r="F22" s="131" t="s">
        <v>323</v>
      </c>
      <c r="G22" s="25" t="s">
        <v>538</v>
      </c>
      <c r="H22" s="25" t="s">
        <v>83</v>
      </c>
      <c r="I22" s="25">
        <v>17371</v>
      </c>
      <c r="J22" s="25">
        <v>9457</v>
      </c>
    </row>
    <row r="23" spans="1:10" x14ac:dyDescent="0.25">
      <c r="A23" s="25" t="s">
        <v>270</v>
      </c>
      <c r="B23" s="25">
        <v>96610677</v>
      </c>
      <c r="C23" s="25">
        <v>96610677</v>
      </c>
      <c r="D23" s="25" t="s">
        <v>297</v>
      </c>
      <c r="E23" s="25">
        <v>1</v>
      </c>
      <c r="F23" s="131" t="s">
        <v>323</v>
      </c>
      <c r="G23" s="25" t="s">
        <v>539</v>
      </c>
      <c r="H23" s="25" t="s">
        <v>83</v>
      </c>
      <c r="I23" s="25">
        <v>17371</v>
      </c>
      <c r="J23" s="25">
        <v>9457</v>
      </c>
    </row>
    <row r="24" spans="1:10" x14ac:dyDescent="0.25">
      <c r="A24" s="25" t="s">
        <v>270</v>
      </c>
      <c r="B24" s="25">
        <v>96610677</v>
      </c>
      <c r="C24" s="25">
        <v>96610677</v>
      </c>
      <c r="D24" s="25" t="s">
        <v>297</v>
      </c>
      <c r="E24" s="25">
        <v>1</v>
      </c>
      <c r="F24" s="131" t="s">
        <v>323</v>
      </c>
      <c r="G24" s="25" t="s">
        <v>540</v>
      </c>
      <c r="H24" s="25" t="s">
        <v>83</v>
      </c>
      <c r="I24" s="25">
        <v>17371</v>
      </c>
      <c r="J24" s="25">
        <v>9457</v>
      </c>
    </row>
    <row r="25" spans="1:10" x14ac:dyDescent="0.25">
      <c r="A25" s="25" t="s">
        <v>270</v>
      </c>
      <c r="B25" s="25">
        <v>96610677</v>
      </c>
      <c r="C25" s="25">
        <v>96615646</v>
      </c>
      <c r="D25" s="25" t="s">
        <v>541</v>
      </c>
      <c r="E25" s="25">
        <v>0.97638400000000003</v>
      </c>
      <c r="F25" s="131" t="s">
        <v>323</v>
      </c>
      <c r="G25" s="25" t="s">
        <v>542</v>
      </c>
      <c r="H25" s="25" t="s">
        <v>83</v>
      </c>
      <c r="I25" s="25">
        <v>17371</v>
      </c>
      <c r="J25" s="25">
        <v>9457</v>
      </c>
    </row>
    <row r="26" spans="1:10" x14ac:dyDescent="0.25">
      <c r="A26" s="25" t="s">
        <v>270</v>
      </c>
      <c r="B26" s="25">
        <v>96610677</v>
      </c>
      <c r="C26" s="25">
        <v>96615646</v>
      </c>
      <c r="D26" s="25" t="s">
        <v>541</v>
      </c>
      <c r="E26" s="25">
        <v>0.97638400000000003</v>
      </c>
      <c r="F26" s="131" t="s">
        <v>323</v>
      </c>
      <c r="G26" s="25" t="s">
        <v>543</v>
      </c>
      <c r="H26" s="25" t="s">
        <v>83</v>
      </c>
      <c r="I26" s="25">
        <v>17371</v>
      </c>
      <c r="J26" s="25">
        <v>9457</v>
      </c>
    </row>
    <row r="27" spans="1:10" x14ac:dyDescent="0.25">
      <c r="A27" s="25" t="s">
        <v>270</v>
      </c>
      <c r="B27" s="25">
        <v>96610677</v>
      </c>
      <c r="C27" s="25">
        <v>96615646</v>
      </c>
      <c r="D27" s="25" t="s">
        <v>541</v>
      </c>
      <c r="E27" s="25">
        <v>0.97638400000000003</v>
      </c>
      <c r="F27" s="131" t="s">
        <v>323</v>
      </c>
      <c r="G27" s="25" t="s">
        <v>544</v>
      </c>
      <c r="H27" s="25" t="s">
        <v>83</v>
      </c>
      <c r="I27" s="25">
        <v>17371</v>
      </c>
      <c r="J27" s="25">
        <v>9457</v>
      </c>
    </row>
    <row r="28" spans="1:10" x14ac:dyDescent="0.25">
      <c r="A28" s="25" t="s">
        <v>270</v>
      </c>
      <c r="B28" s="25">
        <v>96610677</v>
      </c>
      <c r="C28" s="25">
        <v>96615646</v>
      </c>
      <c r="D28" s="25" t="s">
        <v>541</v>
      </c>
      <c r="E28" s="25">
        <v>0.97638400000000003</v>
      </c>
      <c r="F28" s="131" t="s">
        <v>323</v>
      </c>
      <c r="G28" s="25" t="s">
        <v>545</v>
      </c>
      <c r="H28" s="25" t="s">
        <v>83</v>
      </c>
      <c r="I28" s="25">
        <v>17371</v>
      </c>
      <c r="J28" s="25">
        <v>9457</v>
      </c>
    </row>
    <row r="29" spans="1:10" x14ac:dyDescent="0.25">
      <c r="A29" s="25" t="s">
        <v>270</v>
      </c>
      <c r="B29" s="25">
        <v>149721026</v>
      </c>
      <c r="C29" s="25">
        <v>149793609</v>
      </c>
      <c r="D29" s="25" t="s">
        <v>546</v>
      </c>
      <c r="E29" s="25">
        <v>0.89185199999999998</v>
      </c>
      <c r="F29" s="131" t="s">
        <v>547</v>
      </c>
      <c r="G29" s="25" t="s">
        <v>548</v>
      </c>
      <c r="H29" s="25" t="s">
        <v>82</v>
      </c>
      <c r="I29" s="25">
        <v>8728</v>
      </c>
      <c r="J29" s="25">
        <v>5110</v>
      </c>
    </row>
    <row r="30" spans="1:10" x14ac:dyDescent="0.25">
      <c r="A30" s="25" t="s">
        <v>270</v>
      </c>
      <c r="B30" s="25">
        <v>149721026</v>
      </c>
      <c r="C30" s="25">
        <v>149793609</v>
      </c>
      <c r="D30" s="25" t="s">
        <v>546</v>
      </c>
      <c r="E30" s="25">
        <v>0.89185199999999998</v>
      </c>
      <c r="F30" s="131" t="s">
        <v>547</v>
      </c>
      <c r="G30" s="25" t="s">
        <v>549</v>
      </c>
      <c r="H30" s="25" t="s">
        <v>82</v>
      </c>
      <c r="I30" s="25">
        <v>8728</v>
      </c>
      <c r="J30" s="25">
        <v>5110</v>
      </c>
    </row>
    <row r="31" spans="1:10" x14ac:dyDescent="0.25">
      <c r="A31" s="25" t="s">
        <v>270</v>
      </c>
      <c r="B31" s="25">
        <v>149721026</v>
      </c>
      <c r="C31" s="25">
        <v>149793609</v>
      </c>
      <c r="D31" s="25" t="s">
        <v>546</v>
      </c>
      <c r="E31" s="25">
        <v>0.89185199999999998</v>
      </c>
      <c r="F31" s="131" t="s">
        <v>547</v>
      </c>
      <c r="G31" s="25" t="s">
        <v>550</v>
      </c>
      <c r="H31" s="25" t="s">
        <v>82</v>
      </c>
      <c r="I31" s="25">
        <v>8728</v>
      </c>
      <c r="J31" s="25">
        <v>5110</v>
      </c>
    </row>
    <row r="32" spans="1:10" x14ac:dyDescent="0.25">
      <c r="A32" s="25" t="s">
        <v>270</v>
      </c>
      <c r="B32" s="25">
        <v>149721026</v>
      </c>
      <c r="C32" s="25">
        <v>149793609</v>
      </c>
      <c r="D32" s="25" t="s">
        <v>546</v>
      </c>
      <c r="E32" s="25">
        <v>0.89185199999999998</v>
      </c>
      <c r="F32" s="131" t="s">
        <v>547</v>
      </c>
      <c r="G32" s="25" t="s">
        <v>551</v>
      </c>
      <c r="H32" s="25" t="s">
        <v>82</v>
      </c>
      <c r="I32" s="25">
        <v>8728</v>
      </c>
      <c r="J32" s="25">
        <v>5110</v>
      </c>
    </row>
    <row r="33" spans="1:10" x14ac:dyDescent="0.25">
      <c r="A33" s="25" t="s">
        <v>270</v>
      </c>
      <c r="B33" s="25">
        <v>149721026</v>
      </c>
      <c r="C33" s="25">
        <v>149793609</v>
      </c>
      <c r="D33" s="25" t="s">
        <v>546</v>
      </c>
      <c r="E33" s="25">
        <v>0.89185199999999998</v>
      </c>
      <c r="F33" s="131" t="s">
        <v>547</v>
      </c>
      <c r="G33" s="25" t="s">
        <v>552</v>
      </c>
      <c r="H33" s="25" t="s">
        <v>82</v>
      </c>
      <c r="I33" s="25">
        <v>8728</v>
      </c>
      <c r="J33" s="25">
        <v>5110</v>
      </c>
    </row>
    <row r="34" spans="1:10" x14ac:dyDescent="0.25">
      <c r="A34" s="25" t="s">
        <v>270</v>
      </c>
      <c r="B34" s="25">
        <v>149721026</v>
      </c>
      <c r="C34" s="25">
        <v>149793609</v>
      </c>
      <c r="D34" s="25" t="s">
        <v>546</v>
      </c>
      <c r="E34" s="25">
        <v>0.89185199999999998</v>
      </c>
      <c r="F34" s="131" t="s">
        <v>547</v>
      </c>
      <c r="G34" s="25" t="s">
        <v>553</v>
      </c>
      <c r="H34" s="25" t="s">
        <v>82</v>
      </c>
      <c r="I34" s="25">
        <v>8728</v>
      </c>
      <c r="J34" s="25">
        <v>5110</v>
      </c>
    </row>
    <row r="35" spans="1:10" x14ac:dyDescent="0.25">
      <c r="A35" s="25" t="s">
        <v>270</v>
      </c>
      <c r="B35" s="25">
        <v>149721026</v>
      </c>
      <c r="C35" s="25">
        <v>149793609</v>
      </c>
      <c r="D35" s="25" t="s">
        <v>546</v>
      </c>
      <c r="E35" s="25">
        <v>0.89185199999999998</v>
      </c>
      <c r="F35" s="131" t="s">
        <v>547</v>
      </c>
      <c r="G35" s="25" t="s">
        <v>554</v>
      </c>
      <c r="H35" s="25" t="s">
        <v>82</v>
      </c>
      <c r="I35" s="25">
        <v>8728</v>
      </c>
      <c r="J35" s="25">
        <v>5110</v>
      </c>
    </row>
    <row r="36" spans="1:10" x14ac:dyDescent="0.25">
      <c r="A36" s="25" t="s">
        <v>270</v>
      </c>
      <c r="B36" s="25">
        <v>149721026</v>
      </c>
      <c r="C36" s="25">
        <v>149793609</v>
      </c>
      <c r="D36" s="25" t="s">
        <v>546</v>
      </c>
      <c r="E36" s="25">
        <v>0.89185199999999998</v>
      </c>
      <c r="F36" s="131" t="s">
        <v>547</v>
      </c>
      <c r="G36" s="25" t="s">
        <v>555</v>
      </c>
      <c r="H36" s="25" t="s">
        <v>82</v>
      </c>
      <c r="I36" s="25">
        <v>8728</v>
      </c>
      <c r="J36" s="25">
        <v>5110</v>
      </c>
    </row>
    <row r="37" spans="1:10" x14ac:dyDescent="0.25">
      <c r="A37" s="25" t="s">
        <v>74</v>
      </c>
      <c r="B37" s="25">
        <v>133257521</v>
      </c>
      <c r="C37" s="25">
        <v>133257521</v>
      </c>
      <c r="D37" s="25" t="s">
        <v>72</v>
      </c>
      <c r="E37" s="25">
        <v>1</v>
      </c>
      <c r="F37" s="131" t="s">
        <v>73</v>
      </c>
      <c r="G37" s="25" t="s">
        <v>119</v>
      </c>
      <c r="H37" s="25" t="s">
        <v>75</v>
      </c>
      <c r="I37" s="25">
        <v>79</v>
      </c>
      <c r="J37" s="25">
        <v>28</v>
      </c>
    </row>
    <row r="38" spans="1:10" x14ac:dyDescent="0.25">
      <c r="A38" s="25" t="s">
        <v>267</v>
      </c>
      <c r="B38" s="25">
        <v>94279840</v>
      </c>
      <c r="C38" s="25">
        <v>94279840</v>
      </c>
      <c r="D38" s="25" t="s">
        <v>305</v>
      </c>
      <c r="E38" s="25">
        <v>1</v>
      </c>
      <c r="F38" s="131" t="s">
        <v>331</v>
      </c>
      <c r="G38" s="25" t="s">
        <v>513</v>
      </c>
      <c r="H38" s="25" t="s">
        <v>79</v>
      </c>
      <c r="I38" s="25">
        <v>17175</v>
      </c>
      <c r="J38" s="25">
        <v>51196</v>
      </c>
    </row>
    <row r="39" spans="1:10" x14ac:dyDescent="0.25">
      <c r="A39" s="25" t="s">
        <v>267</v>
      </c>
      <c r="B39" s="25">
        <v>94279840</v>
      </c>
      <c r="C39" s="25">
        <v>94279840</v>
      </c>
      <c r="D39" s="25" t="s">
        <v>305</v>
      </c>
      <c r="E39" s="25">
        <v>1</v>
      </c>
      <c r="F39" s="131" t="s">
        <v>331</v>
      </c>
      <c r="G39" s="25" t="s">
        <v>514</v>
      </c>
      <c r="H39" s="25" t="s">
        <v>79</v>
      </c>
      <c r="I39" s="25">
        <v>17175</v>
      </c>
      <c r="J39" s="25">
        <v>51196</v>
      </c>
    </row>
    <row r="40" spans="1:10" x14ac:dyDescent="0.25">
      <c r="A40" s="25" t="s">
        <v>267</v>
      </c>
      <c r="B40" s="25">
        <v>94279840</v>
      </c>
      <c r="C40" s="25">
        <v>94279840</v>
      </c>
      <c r="D40" s="25" t="s">
        <v>305</v>
      </c>
      <c r="E40" s="25">
        <v>1</v>
      </c>
      <c r="F40" s="131" t="s">
        <v>331</v>
      </c>
      <c r="G40" s="25" t="s">
        <v>515</v>
      </c>
      <c r="H40" s="25" t="s">
        <v>79</v>
      </c>
      <c r="I40" s="25">
        <v>17175</v>
      </c>
      <c r="J40" s="25">
        <v>51196</v>
      </c>
    </row>
    <row r="41" spans="1:10" x14ac:dyDescent="0.25">
      <c r="A41" s="25" t="s">
        <v>273</v>
      </c>
      <c r="B41" s="25">
        <v>10652192</v>
      </c>
      <c r="C41" s="25">
        <v>10652192</v>
      </c>
      <c r="D41" s="25" t="s">
        <v>302</v>
      </c>
      <c r="E41" s="25">
        <v>1</v>
      </c>
      <c r="F41" s="131" t="s">
        <v>327</v>
      </c>
      <c r="G41" s="25" t="s">
        <v>516</v>
      </c>
      <c r="H41" s="25" t="s">
        <v>79</v>
      </c>
      <c r="I41" s="25">
        <v>7237</v>
      </c>
      <c r="J41" s="25">
        <v>10335</v>
      </c>
    </row>
    <row r="42" spans="1:10" x14ac:dyDescent="0.25">
      <c r="A42" s="25" t="s">
        <v>109</v>
      </c>
      <c r="B42" s="25">
        <v>29813690</v>
      </c>
      <c r="C42" s="25">
        <v>29813690</v>
      </c>
      <c r="D42" s="25" t="s">
        <v>375</v>
      </c>
      <c r="F42" s="131" t="s">
        <v>110</v>
      </c>
      <c r="G42" s="25" t="s">
        <v>112</v>
      </c>
      <c r="H42" s="25" t="s">
        <v>111</v>
      </c>
      <c r="I42" s="25">
        <v>30500</v>
      </c>
      <c r="J42" s="25">
        <v>112476</v>
      </c>
    </row>
    <row r="43" spans="1:10" x14ac:dyDescent="0.25">
      <c r="A43" s="25" t="s">
        <v>109</v>
      </c>
      <c r="B43" s="25">
        <v>29813690</v>
      </c>
      <c r="C43" s="25">
        <v>29813690</v>
      </c>
      <c r="D43" s="25" t="s">
        <v>375</v>
      </c>
      <c r="F43" s="131" t="s">
        <v>110</v>
      </c>
      <c r="G43" s="25" t="s">
        <v>113</v>
      </c>
      <c r="H43" s="25" t="s">
        <v>111</v>
      </c>
      <c r="I43" s="25">
        <v>30500</v>
      </c>
      <c r="J43" s="25">
        <v>112476</v>
      </c>
    </row>
    <row r="44" spans="1:10" x14ac:dyDescent="0.25">
      <c r="A44" s="25" t="s">
        <v>109</v>
      </c>
      <c r="B44" s="25">
        <v>29813690</v>
      </c>
      <c r="C44" s="25">
        <v>29813690</v>
      </c>
      <c r="D44" s="25" t="s">
        <v>375</v>
      </c>
      <c r="F44" s="131" t="s">
        <v>110</v>
      </c>
      <c r="G44" s="25" t="s">
        <v>114</v>
      </c>
      <c r="H44" s="25" t="s">
        <v>111</v>
      </c>
      <c r="I44" s="25">
        <v>30500</v>
      </c>
      <c r="J44" s="25">
        <v>112476</v>
      </c>
    </row>
    <row r="45" spans="1:10" x14ac:dyDescent="0.25">
      <c r="A45" s="25" t="s">
        <v>109</v>
      </c>
      <c r="B45" s="25">
        <v>29813690</v>
      </c>
      <c r="C45" s="25">
        <v>29813690</v>
      </c>
      <c r="D45" s="25" t="s">
        <v>375</v>
      </c>
      <c r="F45" s="131" t="s">
        <v>110</v>
      </c>
      <c r="G45" s="25" t="s">
        <v>116</v>
      </c>
      <c r="H45" s="25" t="s">
        <v>115</v>
      </c>
      <c r="I45" s="25">
        <v>30500</v>
      </c>
      <c r="J45" s="25">
        <v>112476</v>
      </c>
    </row>
    <row r="46" spans="1:10" x14ac:dyDescent="0.25">
      <c r="A46" s="25" t="s">
        <v>109</v>
      </c>
      <c r="B46" s="25">
        <v>29813690</v>
      </c>
      <c r="C46" s="25">
        <v>29813690</v>
      </c>
      <c r="D46" s="25" t="s">
        <v>375</v>
      </c>
      <c r="F46" s="131" t="s">
        <v>110</v>
      </c>
      <c r="G46" s="25" t="s">
        <v>118</v>
      </c>
      <c r="H46" s="25" t="s">
        <v>115</v>
      </c>
      <c r="I46" s="25">
        <v>30500</v>
      </c>
      <c r="J46" s="25">
        <v>112476</v>
      </c>
    </row>
    <row r="47" spans="1:10" x14ac:dyDescent="0.25">
      <c r="A47" s="25" t="s">
        <v>109</v>
      </c>
      <c r="B47" s="25">
        <v>29813690</v>
      </c>
      <c r="C47" s="25">
        <v>29813690</v>
      </c>
      <c r="D47" s="25" t="s">
        <v>375</v>
      </c>
      <c r="F47" s="131" t="s">
        <v>110</v>
      </c>
      <c r="G47" s="25" t="s">
        <v>117</v>
      </c>
      <c r="H47" s="25" t="s">
        <v>115</v>
      </c>
      <c r="I47" s="25">
        <v>30500</v>
      </c>
      <c r="J47" s="25">
        <v>112476</v>
      </c>
    </row>
    <row r="48" spans="1:10" x14ac:dyDescent="0.25">
      <c r="A48" s="25" t="s">
        <v>109</v>
      </c>
      <c r="B48" s="25">
        <v>70981426</v>
      </c>
      <c r="C48" s="25">
        <v>70981426</v>
      </c>
      <c r="D48" s="25" t="s">
        <v>2308</v>
      </c>
      <c r="E48" s="25">
        <v>1</v>
      </c>
      <c r="F48" s="131" t="s">
        <v>2309</v>
      </c>
      <c r="G48" s="25" t="s">
        <v>3296</v>
      </c>
      <c r="H48" s="25" t="s">
        <v>76</v>
      </c>
      <c r="I48" s="25">
        <v>19368</v>
      </c>
      <c r="J48" s="25">
        <v>54768</v>
      </c>
    </row>
  </sheetData>
  <sortState xmlns:xlrd2="http://schemas.microsoft.com/office/spreadsheetml/2017/richdata2" ref="A4:J37">
    <sortCondition ref="A4:A37"/>
  </sortState>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221"/>
  <sheetViews>
    <sheetView workbookViewId="0">
      <pane ySplit="4" topLeftCell="A5" activePane="bottomLeft" state="frozen"/>
      <selection pane="bottomLeft" activeCell="E10" sqref="E10"/>
    </sheetView>
  </sheetViews>
  <sheetFormatPr defaultRowHeight="15" x14ac:dyDescent="0.25"/>
  <cols>
    <col min="1" max="1" width="14.7109375" customWidth="1"/>
    <col min="2" max="2" width="13.28515625" customWidth="1"/>
    <col min="3" max="3" width="13.85546875" customWidth="1"/>
    <col min="4" max="4" width="23.28515625" customWidth="1"/>
    <col min="5" max="5" width="13.85546875" customWidth="1"/>
    <col min="6" max="6" width="12" customWidth="1"/>
    <col min="7" max="7" width="11" customWidth="1"/>
    <col min="8" max="8" width="12.7109375" customWidth="1"/>
    <col min="9" max="9" width="21.140625" customWidth="1"/>
    <col min="10" max="10" width="16.140625" customWidth="1"/>
    <col min="14" max="14" width="21.28515625" customWidth="1"/>
    <col min="15" max="15" width="12.5703125" customWidth="1"/>
  </cols>
  <sheetData>
    <row r="1" spans="1:15" ht="17.25" x14ac:dyDescent="0.25">
      <c r="A1" s="2" t="s">
        <v>4383</v>
      </c>
    </row>
    <row r="3" spans="1:15" s="25" customFormat="1" x14ac:dyDescent="0.25"/>
    <row r="4" spans="1:15" ht="59.25" customHeight="1" x14ac:dyDescent="0.25">
      <c r="A4" s="128" t="s">
        <v>101</v>
      </c>
      <c r="B4" s="128" t="s">
        <v>3834</v>
      </c>
      <c r="C4" s="128" t="s">
        <v>3835</v>
      </c>
      <c r="D4" s="128" t="s">
        <v>3836</v>
      </c>
      <c r="E4" s="128" t="s">
        <v>3846</v>
      </c>
      <c r="F4" s="128" t="s">
        <v>363</v>
      </c>
      <c r="G4" s="128" t="s">
        <v>120</v>
      </c>
      <c r="H4" s="128" t="s">
        <v>105</v>
      </c>
      <c r="I4" s="128" t="s">
        <v>121</v>
      </c>
      <c r="J4" s="128" t="s">
        <v>106</v>
      </c>
      <c r="K4" s="128" t="s">
        <v>3847</v>
      </c>
      <c r="L4" s="128" t="s">
        <v>107</v>
      </c>
      <c r="M4" s="128" t="s">
        <v>108</v>
      </c>
      <c r="N4" s="128" t="s">
        <v>3848</v>
      </c>
      <c r="O4" s="381" t="s">
        <v>3304</v>
      </c>
    </row>
    <row r="5" spans="1:15" x14ac:dyDescent="0.25">
      <c r="A5" s="25" t="s">
        <v>78</v>
      </c>
      <c r="B5" s="25">
        <v>42465863</v>
      </c>
      <c r="C5" s="25">
        <v>42441613</v>
      </c>
      <c r="D5" s="25" t="s">
        <v>3837</v>
      </c>
      <c r="E5" s="25">
        <v>0.99261100000000002</v>
      </c>
      <c r="F5" s="25" t="s">
        <v>558</v>
      </c>
      <c r="G5" s="25">
        <v>8.8982500000000003E-21</v>
      </c>
      <c r="H5" s="25" t="s">
        <v>559</v>
      </c>
      <c r="I5" s="25" t="s">
        <v>560</v>
      </c>
      <c r="J5" s="25" t="s">
        <v>561</v>
      </c>
      <c r="K5" s="25" t="s">
        <v>124</v>
      </c>
      <c r="L5" s="25">
        <v>26103</v>
      </c>
      <c r="M5" s="25">
        <v>728621</v>
      </c>
      <c r="N5" s="25" t="s">
        <v>131</v>
      </c>
    </row>
    <row r="6" spans="1:15" x14ac:dyDescent="0.25">
      <c r="A6" s="25" t="s">
        <v>78</v>
      </c>
      <c r="B6" s="25">
        <v>42465863</v>
      </c>
      <c r="C6" s="25">
        <v>42459409</v>
      </c>
      <c r="D6" s="25" t="s">
        <v>562</v>
      </c>
      <c r="E6" s="25">
        <v>1</v>
      </c>
      <c r="F6" s="25" t="s">
        <v>558</v>
      </c>
      <c r="G6" s="25">
        <v>6.0294E-28</v>
      </c>
      <c r="H6" s="25" t="s">
        <v>563</v>
      </c>
      <c r="I6" s="25" t="s">
        <v>123</v>
      </c>
      <c r="J6" s="25" t="s">
        <v>79</v>
      </c>
      <c r="K6" s="25" t="s">
        <v>127</v>
      </c>
      <c r="L6" s="25">
        <v>26103</v>
      </c>
      <c r="M6" s="25">
        <v>728621</v>
      </c>
      <c r="N6" s="25" t="s">
        <v>128</v>
      </c>
    </row>
    <row r="7" spans="1:15" x14ac:dyDescent="0.25">
      <c r="A7" s="25" t="s">
        <v>78</v>
      </c>
      <c r="B7" s="25">
        <v>42465863</v>
      </c>
      <c r="C7" s="25">
        <v>42484133</v>
      </c>
      <c r="D7" s="25" t="s">
        <v>564</v>
      </c>
      <c r="E7" s="25">
        <v>0.999834</v>
      </c>
      <c r="F7" s="25" t="s">
        <v>558</v>
      </c>
      <c r="G7" s="25">
        <v>1.7905500000000001E-10</v>
      </c>
      <c r="H7" s="25" t="s">
        <v>565</v>
      </c>
      <c r="I7" s="25" t="s">
        <v>566</v>
      </c>
      <c r="J7" s="25" t="s">
        <v>82</v>
      </c>
      <c r="K7" s="25" t="s">
        <v>124</v>
      </c>
      <c r="L7" s="25">
        <v>26103</v>
      </c>
      <c r="M7" s="25">
        <v>728621</v>
      </c>
      <c r="N7" s="25" t="s">
        <v>131</v>
      </c>
    </row>
    <row r="8" spans="1:15" x14ac:dyDescent="0.25">
      <c r="A8" s="25" t="s">
        <v>78</v>
      </c>
      <c r="B8" s="25">
        <v>42465863</v>
      </c>
      <c r="C8" s="25">
        <v>42499780</v>
      </c>
      <c r="D8" s="25" t="s">
        <v>3838</v>
      </c>
      <c r="E8" s="25">
        <v>0.97733199999999998</v>
      </c>
      <c r="F8" s="25" t="s">
        <v>558</v>
      </c>
      <c r="G8" s="25">
        <v>1.1434693041741499E-18</v>
      </c>
      <c r="H8" s="25" t="s">
        <v>567</v>
      </c>
      <c r="I8" s="25" t="s">
        <v>568</v>
      </c>
      <c r="J8" s="25" t="s">
        <v>569</v>
      </c>
      <c r="K8" s="25" t="s">
        <v>124</v>
      </c>
      <c r="L8" s="25">
        <v>26103</v>
      </c>
      <c r="M8" s="25">
        <v>728621</v>
      </c>
      <c r="N8" s="25" t="s">
        <v>570</v>
      </c>
    </row>
    <row r="9" spans="1:15" x14ac:dyDescent="0.25">
      <c r="A9" s="25" t="s">
        <v>78</v>
      </c>
      <c r="B9" s="25">
        <v>42465863</v>
      </c>
      <c r="C9" s="25">
        <v>42499780</v>
      </c>
      <c r="D9" s="25" t="s">
        <v>3838</v>
      </c>
      <c r="E9" s="25">
        <v>0.97733199999999998</v>
      </c>
      <c r="F9" s="25" t="s">
        <v>558</v>
      </c>
      <c r="G9" s="25">
        <v>2.7691769043585399E-43</v>
      </c>
      <c r="H9" s="25" t="s">
        <v>571</v>
      </c>
      <c r="I9" s="25" t="s">
        <v>572</v>
      </c>
      <c r="J9" s="25" t="s">
        <v>569</v>
      </c>
      <c r="K9" s="25" t="s">
        <v>124</v>
      </c>
      <c r="L9" s="25">
        <v>26103</v>
      </c>
      <c r="M9" s="25">
        <v>728621</v>
      </c>
      <c r="N9" s="25" t="s">
        <v>573</v>
      </c>
    </row>
    <row r="10" spans="1:15" x14ac:dyDescent="0.25">
      <c r="A10" s="25" t="s">
        <v>78</v>
      </c>
      <c r="B10" s="25">
        <v>42465863</v>
      </c>
      <c r="C10" s="25">
        <v>42504537</v>
      </c>
      <c r="D10" s="25" t="s">
        <v>574</v>
      </c>
      <c r="E10" s="25">
        <v>0.99992599999999998</v>
      </c>
      <c r="F10" s="25" t="s">
        <v>575</v>
      </c>
      <c r="G10" s="25">
        <v>0</v>
      </c>
      <c r="H10" s="25" t="s">
        <v>576</v>
      </c>
      <c r="I10" s="25" t="s">
        <v>123</v>
      </c>
      <c r="J10" s="25" t="s">
        <v>79</v>
      </c>
      <c r="K10" s="25" t="s">
        <v>124</v>
      </c>
      <c r="L10" s="25">
        <v>21192</v>
      </c>
      <c r="M10" s="25">
        <v>84217</v>
      </c>
      <c r="N10" s="25" t="s">
        <v>577</v>
      </c>
      <c r="O10">
        <v>1</v>
      </c>
    </row>
    <row r="11" spans="1:15" x14ac:dyDescent="0.25">
      <c r="A11" s="25" t="s">
        <v>78</v>
      </c>
      <c r="B11" s="25">
        <v>42465863</v>
      </c>
      <c r="C11" s="25">
        <v>42537969</v>
      </c>
      <c r="D11" s="25" t="s">
        <v>578</v>
      </c>
      <c r="E11" s="25">
        <v>0.97023499999999996</v>
      </c>
      <c r="F11" s="25" t="s">
        <v>558</v>
      </c>
      <c r="G11" s="25">
        <v>9.5684718546935107E-21</v>
      </c>
      <c r="H11" s="25" t="s">
        <v>579</v>
      </c>
      <c r="I11" s="25" t="s">
        <v>580</v>
      </c>
      <c r="J11" s="25" t="s">
        <v>283</v>
      </c>
      <c r="K11" s="25" t="s">
        <v>124</v>
      </c>
      <c r="L11" s="25">
        <v>26103</v>
      </c>
      <c r="M11" s="25">
        <v>728621</v>
      </c>
      <c r="N11" s="25" t="s">
        <v>581</v>
      </c>
    </row>
    <row r="12" spans="1:15" x14ac:dyDescent="0.25">
      <c r="A12" s="25" t="s">
        <v>78</v>
      </c>
      <c r="B12" s="25">
        <v>42465863</v>
      </c>
      <c r="C12" s="25">
        <v>42569949</v>
      </c>
      <c r="D12" s="25" t="s">
        <v>582</v>
      </c>
      <c r="E12" s="25">
        <v>0.998278</v>
      </c>
      <c r="F12" s="25" t="s">
        <v>558</v>
      </c>
      <c r="G12" s="25">
        <v>0</v>
      </c>
      <c r="H12" s="25" t="s">
        <v>583</v>
      </c>
      <c r="I12" s="25" t="s">
        <v>123</v>
      </c>
      <c r="J12" s="25" t="s">
        <v>83</v>
      </c>
      <c r="K12" s="25" t="s">
        <v>124</v>
      </c>
      <c r="L12" s="25">
        <v>26103</v>
      </c>
      <c r="M12" s="25">
        <v>728621</v>
      </c>
      <c r="N12" s="25" t="s">
        <v>577</v>
      </c>
      <c r="O12" s="25">
        <v>1</v>
      </c>
    </row>
    <row r="13" spans="1:15" x14ac:dyDescent="0.25">
      <c r="A13" s="25" t="s">
        <v>78</v>
      </c>
      <c r="B13" s="25">
        <v>115135325</v>
      </c>
      <c r="C13" s="25">
        <v>115135325</v>
      </c>
      <c r="D13" s="25" t="s">
        <v>301</v>
      </c>
      <c r="E13" s="25">
        <v>1</v>
      </c>
      <c r="F13" s="25" t="s">
        <v>584</v>
      </c>
      <c r="G13" s="25">
        <v>3.1179899999999999E-10</v>
      </c>
      <c r="H13" s="25" t="s">
        <v>585</v>
      </c>
      <c r="I13" s="25" t="s">
        <v>560</v>
      </c>
      <c r="J13" s="25" t="s">
        <v>82</v>
      </c>
      <c r="K13" s="25" t="s">
        <v>124</v>
      </c>
      <c r="L13" s="25">
        <v>20659</v>
      </c>
      <c r="M13" s="25">
        <v>10100</v>
      </c>
      <c r="N13" s="25" t="s">
        <v>131</v>
      </c>
    </row>
    <row r="14" spans="1:15" x14ac:dyDescent="0.25">
      <c r="A14" s="25" t="s">
        <v>78</v>
      </c>
      <c r="B14" s="25">
        <v>150538184</v>
      </c>
      <c r="C14" s="25">
        <v>150482409</v>
      </c>
      <c r="D14" s="25" t="s">
        <v>586</v>
      </c>
      <c r="E14" s="25">
        <v>0.84922699999999995</v>
      </c>
      <c r="F14" s="25" t="s">
        <v>587</v>
      </c>
      <c r="G14" s="25">
        <v>4.45062E-14</v>
      </c>
      <c r="H14" s="25" t="s">
        <v>588</v>
      </c>
      <c r="I14" s="25" t="s">
        <v>589</v>
      </c>
      <c r="J14" s="25" t="s">
        <v>83</v>
      </c>
      <c r="K14" s="25" t="s">
        <v>124</v>
      </c>
      <c r="L14" s="25">
        <v>19706</v>
      </c>
      <c r="M14" s="25">
        <v>54507</v>
      </c>
      <c r="N14" s="25" t="s">
        <v>131</v>
      </c>
    </row>
    <row r="15" spans="1:15" x14ac:dyDescent="0.25">
      <c r="A15" s="25" t="s">
        <v>78</v>
      </c>
      <c r="B15" s="25">
        <v>150538184</v>
      </c>
      <c r="C15" s="25">
        <v>150538184</v>
      </c>
      <c r="D15" s="25" t="s">
        <v>372</v>
      </c>
      <c r="E15" s="25">
        <v>1</v>
      </c>
      <c r="F15" s="25" t="s">
        <v>587</v>
      </c>
      <c r="G15" s="25">
        <v>1.51822E-34</v>
      </c>
      <c r="H15" s="25" t="s">
        <v>590</v>
      </c>
      <c r="I15" s="25" t="s">
        <v>591</v>
      </c>
      <c r="J15" s="25" t="s">
        <v>76</v>
      </c>
      <c r="K15" s="25" t="s">
        <v>124</v>
      </c>
      <c r="L15" s="25">
        <v>19706</v>
      </c>
      <c r="M15" s="25">
        <v>54507</v>
      </c>
      <c r="N15" s="25" t="s">
        <v>131</v>
      </c>
    </row>
    <row r="16" spans="1:15" x14ac:dyDescent="0.25">
      <c r="A16" s="25" t="s">
        <v>78</v>
      </c>
      <c r="B16" s="25">
        <v>150538184</v>
      </c>
      <c r="C16" s="25">
        <v>150538184</v>
      </c>
      <c r="D16" s="25" t="s">
        <v>372</v>
      </c>
      <c r="E16" s="25">
        <v>1</v>
      </c>
      <c r="F16" s="25" t="s">
        <v>587</v>
      </c>
      <c r="G16" s="25">
        <v>1.68819E-22</v>
      </c>
      <c r="H16" s="25" t="s">
        <v>592</v>
      </c>
      <c r="I16" s="25" t="s">
        <v>560</v>
      </c>
      <c r="J16" s="25" t="s">
        <v>76</v>
      </c>
      <c r="K16" s="25" t="s">
        <v>124</v>
      </c>
      <c r="L16" s="25">
        <v>19706</v>
      </c>
      <c r="M16" s="25">
        <v>54507</v>
      </c>
      <c r="N16" s="25" t="s">
        <v>131</v>
      </c>
    </row>
    <row r="17" spans="1:14" x14ac:dyDescent="0.25">
      <c r="A17" s="25" t="s">
        <v>78</v>
      </c>
      <c r="B17" s="25">
        <v>150538184</v>
      </c>
      <c r="C17" s="25">
        <v>150538184</v>
      </c>
      <c r="D17" s="25" t="s">
        <v>372</v>
      </c>
      <c r="E17" s="25">
        <v>1</v>
      </c>
      <c r="F17" s="25" t="s">
        <v>587</v>
      </c>
      <c r="G17" s="25">
        <v>1.8178800000000001E-13</v>
      </c>
      <c r="H17" s="25" t="s">
        <v>593</v>
      </c>
      <c r="I17" s="25" t="s">
        <v>594</v>
      </c>
      <c r="J17" s="25" t="s">
        <v>76</v>
      </c>
      <c r="K17" s="25" t="s">
        <v>124</v>
      </c>
      <c r="L17" s="25">
        <v>19706</v>
      </c>
      <c r="M17" s="25">
        <v>54507</v>
      </c>
      <c r="N17" s="25" t="s">
        <v>131</v>
      </c>
    </row>
    <row r="18" spans="1:14" x14ac:dyDescent="0.25">
      <c r="A18" s="25" t="s">
        <v>78</v>
      </c>
      <c r="B18" s="25">
        <v>150538184</v>
      </c>
      <c r="C18" s="25">
        <v>150538184</v>
      </c>
      <c r="D18" s="25" t="s">
        <v>372</v>
      </c>
      <c r="E18" s="25">
        <v>1</v>
      </c>
      <c r="F18" s="25" t="s">
        <v>587</v>
      </c>
      <c r="G18" s="25">
        <v>2.6654699999999999E-32</v>
      </c>
      <c r="H18" s="25" t="s">
        <v>595</v>
      </c>
      <c r="I18" s="25" t="s">
        <v>143</v>
      </c>
      <c r="J18" s="25" t="s">
        <v>76</v>
      </c>
      <c r="K18" s="25" t="s">
        <v>124</v>
      </c>
      <c r="L18" s="25">
        <v>19706</v>
      </c>
      <c r="M18" s="25">
        <v>54507</v>
      </c>
      <c r="N18" s="25" t="s">
        <v>131</v>
      </c>
    </row>
    <row r="19" spans="1:14" x14ac:dyDescent="0.25">
      <c r="A19" s="25" t="s">
        <v>78</v>
      </c>
      <c r="B19" s="25">
        <v>150538184</v>
      </c>
      <c r="C19" s="25">
        <v>150538184</v>
      </c>
      <c r="D19" s="25" t="s">
        <v>372</v>
      </c>
      <c r="E19" s="25">
        <v>1</v>
      </c>
      <c r="F19" s="25" t="s">
        <v>587</v>
      </c>
      <c r="G19" s="25">
        <v>2.9210899999999999E-83</v>
      </c>
      <c r="H19" s="25" t="s">
        <v>596</v>
      </c>
      <c r="I19" s="25" t="s">
        <v>155</v>
      </c>
      <c r="J19" s="25" t="s">
        <v>76</v>
      </c>
      <c r="K19" s="25" t="s">
        <v>124</v>
      </c>
      <c r="L19" s="25">
        <v>19706</v>
      </c>
      <c r="M19" s="25">
        <v>54507</v>
      </c>
      <c r="N19" s="25" t="s">
        <v>131</v>
      </c>
    </row>
    <row r="20" spans="1:14" x14ac:dyDescent="0.25">
      <c r="A20" s="25" t="s">
        <v>78</v>
      </c>
      <c r="B20" s="25">
        <v>150538184</v>
      </c>
      <c r="C20" s="25">
        <v>150538184</v>
      </c>
      <c r="D20" s="25" t="s">
        <v>372</v>
      </c>
      <c r="E20" s="25">
        <v>1</v>
      </c>
      <c r="F20" s="25" t="s">
        <v>587</v>
      </c>
      <c r="G20" s="25">
        <v>4.5378399999999999E-10</v>
      </c>
      <c r="H20" s="25" t="s">
        <v>597</v>
      </c>
      <c r="I20" s="25" t="s">
        <v>598</v>
      </c>
      <c r="J20" s="25" t="s">
        <v>76</v>
      </c>
      <c r="K20" s="25" t="s">
        <v>124</v>
      </c>
      <c r="L20" s="25">
        <v>19706</v>
      </c>
      <c r="M20" s="25">
        <v>54507</v>
      </c>
      <c r="N20" s="25" t="s">
        <v>131</v>
      </c>
    </row>
    <row r="21" spans="1:14" x14ac:dyDescent="0.25">
      <c r="A21" s="25" t="s">
        <v>78</v>
      </c>
      <c r="B21" s="25">
        <v>150538184</v>
      </c>
      <c r="C21" s="25">
        <v>150538184</v>
      </c>
      <c r="D21" s="25" t="s">
        <v>372</v>
      </c>
      <c r="E21" s="25">
        <v>1</v>
      </c>
      <c r="F21" s="25" t="s">
        <v>587</v>
      </c>
      <c r="G21" s="25">
        <v>5.0224100000000003E-15</v>
      </c>
      <c r="H21" s="25" t="s">
        <v>599</v>
      </c>
      <c r="I21" s="25" t="s">
        <v>141</v>
      </c>
      <c r="J21" s="25" t="s">
        <v>76</v>
      </c>
      <c r="K21" s="25" t="s">
        <v>124</v>
      </c>
      <c r="L21" s="25">
        <v>19706</v>
      </c>
      <c r="M21" s="25">
        <v>54507</v>
      </c>
      <c r="N21" s="25" t="s">
        <v>131</v>
      </c>
    </row>
    <row r="22" spans="1:14" x14ac:dyDescent="0.25">
      <c r="A22" s="25" t="s">
        <v>78</v>
      </c>
      <c r="B22" s="25">
        <v>150538184</v>
      </c>
      <c r="C22" s="25">
        <v>150538184</v>
      </c>
      <c r="D22" s="25" t="s">
        <v>372</v>
      </c>
      <c r="E22" s="25">
        <v>1</v>
      </c>
      <c r="F22" s="25" t="s">
        <v>587</v>
      </c>
      <c r="G22" s="25">
        <v>5.90798E-29</v>
      </c>
      <c r="H22" s="25" t="s">
        <v>600</v>
      </c>
      <c r="I22" s="25" t="s">
        <v>149</v>
      </c>
      <c r="J22" s="25" t="s">
        <v>76</v>
      </c>
      <c r="K22" s="25" t="s">
        <v>124</v>
      </c>
      <c r="L22" s="25">
        <v>19706</v>
      </c>
      <c r="M22" s="25">
        <v>54507</v>
      </c>
      <c r="N22" s="25" t="s">
        <v>131</v>
      </c>
    </row>
    <row r="23" spans="1:14" x14ac:dyDescent="0.25">
      <c r="A23" s="25" t="s">
        <v>78</v>
      </c>
      <c r="B23" s="25">
        <v>150538184</v>
      </c>
      <c r="C23" s="25">
        <v>150538184</v>
      </c>
      <c r="D23" s="25" t="s">
        <v>372</v>
      </c>
      <c r="E23" s="25">
        <v>1</v>
      </c>
      <c r="F23" s="25" t="s">
        <v>601</v>
      </c>
      <c r="G23" s="25">
        <v>1.6372699999999999E-11</v>
      </c>
      <c r="H23" s="25" t="s">
        <v>602</v>
      </c>
      <c r="I23" s="25" t="s">
        <v>589</v>
      </c>
      <c r="J23" s="25" t="s">
        <v>76</v>
      </c>
      <c r="K23" s="25" t="s">
        <v>124</v>
      </c>
      <c r="L23" s="25">
        <v>3153</v>
      </c>
      <c r="M23" s="25">
        <v>1893</v>
      </c>
      <c r="N23" s="25" t="s">
        <v>603</v>
      </c>
    </row>
    <row r="24" spans="1:14" x14ac:dyDescent="0.25">
      <c r="A24" s="25" t="s">
        <v>78</v>
      </c>
      <c r="B24" s="25">
        <v>150538184</v>
      </c>
      <c r="C24" s="25">
        <v>150538184</v>
      </c>
      <c r="D24" s="25" t="s">
        <v>372</v>
      </c>
      <c r="E24" s="25">
        <v>1</v>
      </c>
      <c r="F24" s="25" t="s">
        <v>601</v>
      </c>
      <c r="G24" s="25">
        <v>2.0600499999999999E-24</v>
      </c>
      <c r="H24" s="25" t="s">
        <v>604</v>
      </c>
      <c r="I24" s="25" t="s">
        <v>155</v>
      </c>
      <c r="J24" s="25" t="s">
        <v>76</v>
      </c>
      <c r="K24" s="25" t="s">
        <v>124</v>
      </c>
      <c r="L24" s="25">
        <v>3153</v>
      </c>
      <c r="M24" s="25">
        <v>1893</v>
      </c>
      <c r="N24" s="25" t="s">
        <v>131</v>
      </c>
    </row>
    <row r="25" spans="1:14" x14ac:dyDescent="0.25">
      <c r="A25" s="25" t="s">
        <v>78</v>
      </c>
      <c r="B25" s="25">
        <v>150538184</v>
      </c>
      <c r="C25" s="25">
        <v>150538184</v>
      </c>
      <c r="D25" s="25" t="s">
        <v>372</v>
      </c>
      <c r="E25" s="25">
        <v>1</v>
      </c>
      <c r="F25" s="25" t="s">
        <v>601</v>
      </c>
      <c r="G25" s="25">
        <v>5.4018699999999997E-11</v>
      </c>
      <c r="H25" s="25" t="s">
        <v>605</v>
      </c>
      <c r="I25" s="25" t="s">
        <v>560</v>
      </c>
      <c r="J25" s="25" t="s">
        <v>76</v>
      </c>
      <c r="K25" s="25" t="s">
        <v>124</v>
      </c>
      <c r="L25" s="25">
        <v>3153</v>
      </c>
      <c r="M25" s="25">
        <v>1893</v>
      </c>
      <c r="N25" s="25" t="s">
        <v>131</v>
      </c>
    </row>
    <row r="26" spans="1:14" x14ac:dyDescent="0.25">
      <c r="A26" s="25" t="s">
        <v>78</v>
      </c>
      <c r="B26" s="25">
        <v>150538184</v>
      </c>
      <c r="C26" s="25">
        <v>150541235</v>
      </c>
      <c r="D26" s="25" t="s">
        <v>606</v>
      </c>
      <c r="E26" s="25">
        <v>0.86176900000000001</v>
      </c>
      <c r="F26" s="25" t="s">
        <v>601</v>
      </c>
      <c r="G26" s="25">
        <v>2.0544900000000001E-14</v>
      </c>
      <c r="H26" s="25" t="s">
        <v>607</v>
      </c>
      <c r="I26" s="25" t="s">
        <v>589</v>
      </c>
      <c r="J26" s="25" t="s">
        <v>83</v>
      </c>
      <c r="K26" s="25" t="s">
        <v>124</v>
      </c>
      <c r="L26" s="25">
        <v>3153</v>
      </c>
      <c r="M26" s="25">
        <v>1893</v>
      </c>
      <c r="N26" s="25" t="s">
        <v>131</v>
      </c>
    </row>
    <row r="27" spans="1:14" x14ac:dyDescent="0.25">
      <c r="A27" s="25" t="s">
        <v>78</v>
      </c>
      <c r="B27" s="25">
        <v>156480948</v>
      </c>
      <c r="C27" s="25">
        <v>156464911</v>
      </c>
      <c r="D27" s="25" t="s">
        <v>608</v>
      </c>
      <c r="E27" s="25">
        <v>0.99953999999999998</v>
      </c>
      <c r="F27" s="25" t="s">
        <v>329</v>
      </c>
      <c r="G27" s="25">
        <v>7.5594299999999996E-28</v>
      </c>
      <c r="H27" s="25" t="s">
        <v>609</v>
      </c>
      <c r="I27" s="25" t="s">
        <v>149</v>
      </c>
      <c r="J27" s="25" t="s">
        <v>76</v>
      </c>
      <c r="K27" s="25" t="s">
        <v>124</v>
      </c>
      <c r="L27" s="25">
        <v>6997</v>
      </c>
      <c r="M27" s="25">
        <v>4209</v>
      </c>
      <c r="N27" s="25" t="s">
        <v>603</v>
      </c>
    </row>
    <row r="28" spans="1:14" x14ac:dyDescent="0.25">
      <c r="A28" s="25" t="s">
        <v>78</v>
      </c>
      <c r="B28" s="25">
        <v>156480948</v>
      </c>
      <c r="C28" s="25">
        <v>156476450</v>
      </c>
      <c r="D28" s="25" t="s">
        <v>610</v>
      </c>
      <c r="E28" s="25">
        <v>0.99990000000000001</v>
      </c>
      <c r="F28" s="25" t="s">
        <v>329</v>
      </c>
      <c r="G28" s="25">
        <v>2.4296000000000002E-55</v>
      </c>
      <c r="H28" s="25" t="s">
        <v>611</v>
      </c>
      <c r="I28" s="25" t="s">
        <v>135</v>
      </c>
      <c r="J28" s="25" t="s">
        <v>82</v>
      </c>
      <c r="K28" s="25" t="s">
        <v>124</v>
      </c>
      <c r="L28" s="25">
        <v>6997</v>
      </c>
      <c r="M28" s="25">
        <v>4209</v>
      </c>
      <c r="N28" s="25" t="s">
        <v>603</v>
      </c>
    </row>
    <row r="29" spans="1:14" x14ac:dyDescent="0.25">
      <c r="A29" s="25" t="s">
        <v>78</v>
      </c>
      <c r="B29" s="25">
        <v>156480948</v>
      </c>
      <c r="C29" s="25">
        <v>156481081</v>
      </c>
      <c r="D29" s="25" t="s">
        <v>394</v>
      </c>
      <c r="E29" s="25">
        <v>0.99969300000000005</v>
      </c>
      <c r="F29" s="25" t="s">
        <v>329</v>
      </c>
      <c r="G29" s="25">
        <v>2.3198199999999998E-13</v>
      </c>
      <c r="H29" s="25" t="s">
        <v>612</v>
      </c>
      <c r="I29" s="25" t="s">
        <v>613</v>
      </c>
      <c r="J29" s="25" t="s">
        <v>79</v>
      </c>
      <c r="K29" s="25" t="s">
        <v>124</v>
      </c>
      <c r="L29" s="25">
        <v>6997</v>
      </c>
      <c r="M29" s="25">
        <v>4209</v>
      </c>
      <c r="N29" s="25" t="s">
        <v>603</v>
      </c>
    </row>
    <row r="30" spans="1:14" x14ac:dyDescent="0.25">
      <c r="A30" s="25" t="s">
        <v>78</v>
      </c>
      <c r="B30" s="25">
        <v>156480948</v>
      </c>
      <c r="C30" s="25">
        <v>156481081</v>
      </c>
      <c r="D30" s="25" t="s">
        <v>394</v>
      </c>
      <c r="E30" s="25">
        <v>0.99969300000000005</v>
      </c>
      <c r="F30" s="25" t="s">
        <v>329</v>
      </c>
      <c r="G30" s="25">
        <v>3.0143399999999997E-11</v>
      </c>
      <c r="H30" s="25" t="s">
        <v>614</v>
      </c>
      <c r="I30" s="25" t="s">
        <v>145</v>
      </c>
      <c r="J30" s="25" t="s">
        <v>79</v>
      </c>
      <c r="K30" s="25" t="s">
        <v>124</v>
      </c>
      <c r="L30" s="25">
        <v>6997</v>
      </c>
      <c r="M30" s="25">
        <v>4209</v>
      </c>
      <c r="N30" s="25" t="s">
        <v>603</v>
      </c>
    </row>
    <row r="31" spans="1:14" x14ac:dyDescent="0.25">
      <c r="A31" s="25" t="s">
        <v>78</v>
      </c>
      <c r="B31" s="25">
        <v>156480948</v>
      </c>
      <c r="C31" s="25">
        <v>156503322</v>
      </c>
      <c r="D31" s="25" t="s">
        <v>615</v>
      </c>
      <c r="E31" s="25">
        <v>0.99566600000000005</v>
      </c>
      <c r="F31" s="25" t="s">
        <v>329</v>
      </c>
      <c r="G31" s="25">
        <v>2.6757400000000001E-12</v>
      </c>
      <c r="H31" s="25" t="s">
        <v>616</v>
      </c>
      <c r="I31" s="25" t="s">
        <v>594</v>
      </c>
      <c r="J31" s="25" t="s">
        <v>83</v>
      </c>
      <c r="K31" s="25" t="s">
        <v>124</v>
      </c>
      <c r="L31" s="25">
        <v>6997</v>
      </c>
      <c r="M31" s="25">
        <v>4209</v>
      </c>
      <c r="N31" s="25" t="s">
        <v>603</v>
      </c>
    </row>
    <row r="32" spans="1:14" x14ac:dyDescent="0.25">
      <c r="A32" s="25" t="s">
        <v>78</v>
      </c>
      <c r="B32" s="25">
        <v>156480948</v>
      </c>
      <c r="C32" s="25">
        <v>156503322</v>
      </c>
      <c r="D32" s="25" t="s">
        <v>615</v>
      </c>
      <c r="E32" s="25">
        <v>0.99566600000000005</v>
      </c>
      <c r="F32" s="25" t="s">
        <v>329</v>
      </c>
      <c r="G32" s="25">
        <v>3.3363700000000002E-10</v>
      </c>
      <c r="H32" s="25" t="s">
        <v>617</v>
      </c>
      <c r="I32" s="25" t="s">
        <v>141</v>
      </c>
      <c r="J32" s="25" t="s">
        <v>83</v>
      </c>
      <c r="K32" s="25" t="s">
        <v>124</v>
      </c>
      <c r="L32" s="25">
        <v>6997</v>
      </c>
      <c r="M32" s="25">
        <v>4209</v>
      </c>
      <c r="N32" s="25" t="s">
        <v>603</v>
      </c>
    </row>
    <row r="33" spans="1:14" x14ac:dyDescent="0.25">
      <c r="A33" s="25" t="s">
        <v>262</v>
      </c>
      <c r="B33" s="25">
        <v>202901033</v>
      </c>
      <c r="C33" s="25">
        <v>202774778</v>
      </c>
      <c r="D33" s="25" t="s">
        <v>669</v>
      </c>
      <c r="E33" s="25">
        <v>0.942299</v>
      </c>
      <c r="F33" s="25" t="s">
        <v>670</v>
      </c>
      <c r="G33" s="25">
        <v>8.3588199999999999E-23</v>
      </c>
      <c r="H33" s="25" t="s">
        <v>671</v>
      </c>
      <c r="I33" s="25" t="s">
        <v>591</v>
      </c>
      <c r="J33" s="25" t="s">
        <v>83</v>
      </c>
      <c r="K33" s="25" t="s">
        <v>124</v>
      </c>
      <c r="L33" s="25">
        <v>14442</v>
      </c>
      <c r="M33" s="25">
        <v>130026</v>
      </c>
      <c r="N33" s="25" t="s">
        <v>131</v>
      </c>
    </row>
    <row r="34" spans="1:14" x14ac:dyDescent="0.25">
      <c r="A34" s="25" t="s">
        <v>262</v>
      </c>
      <c r="B34" s="25">
        <v>202901033</v>
      </c>
      <c r="C34" s="25">
        <v>202784778</v>
      </c>
      <c r="D34" s="25" t="s">
        <v>672</v>
      </c>
      <c r="E34" s="25">
        <v>0.93038799999999999</v>
      </c>
      <c r="F34" s="25" t="s">
        <v>519</v>
      </c>
      <c r="G34" s="25">
        <v>3.1739017534806502E-10</v>
      </c>
      <c r="H34" s="25" t="s">
        <v>673</v>
      </c>
      <c r="I34" s="25" t="s">
        <v>572</v>
      </c>
      <c r="J34" s="25" t="s">
        <v>79</v>
      </c>
      <c r="K34" s="25" t="s">
        <v>124</v>
      </c>
      <c r="L34" s="25">
        <v>14435</v>
      </c>
      <c r="M34" s="25">
        <v>79800</v>
      </c>
      <c r="N34" s="25" t="s">
        <v>573</v>
      </c>
    </row>
    <row r="35" spans="1:14" x14ac:dyDescent="0.25">
      <c r="A35" s="25" t="s">
        <v>262</v>
      </c>
      <c r="B35" s="25">
        <v>202901033</v>
      </c>
      <c r="C35" s="25">
        <v>202784778</v>
      </c>
      <c r="D35" s="25" t="s">
        <v>672</v>
      </c>
      <c r="E35" s="25">
        <v>0.93038799999999999</v>
      </c>
      <c r="F35" s="25" t="s">
        <v>670</v>
      </c>
      <c r="G35" s="25">
        <v>6.9749699999999995E-18</v>
      </c>
      <c r="H35" s="25" t="s">
        <v>674</v>
      </c>
      <c r="I35" s="25" t="s">
        <v>589</v>
      </c>
      <c r="J35" s="25" t="s">
        <v>79</v>
      </c>
      <c r="K35" s="25" t="s">
        <v>124</v>
      </c>
      <c r="L35" s="25">
        <v>14442</v>
      </c>
      <c r="M35" s="25">
        <v>130026</v>
      </c>
      <c r="N35" s="25" t="s">
        <v>131</v>
      </c>
    </row>
    <row r="36" spans="1:14" x14ac:dyDescent="0.25">
      <c r="A36" s="25" t="s">
        <v>262</v>
      </c>
      <c r="B36" s="25">
        <v>202901033</v>
      </c>
      <c r="C36" s="25">
        <v>202790400</v>
      </c>
      <c r="D36" s="25" t="s">
        <v>675</v>
      </c>
      <c r="E36" s="25">
        <v>0.99848199999999998</v>
      </c>
      <c r="F36" s="25" t="s">
        <v>519</v>
      </c>
      <c r="G36" s="25">
        <v>1.1387999999999999E-36</v>
      </c>
      <c r="H36" s="25" t="s">
        <v>676</v>
      </c>
      <c r="I36" s="25" t="s">
        <v>158</v>
      </c>
      <c r="J36" s="25" t="s">
        <v>79</v>
      </c>
      <c r="K36" s="25" t="s">
        <v>124</v>
      </c>
      <c r="L36" s="25">
        <v>14435</v>
      </c>
      <c r="M36" s="25">
        <v>79800</v>
      </c>
      <c r="N36" s="25" t="s">
        <v>131</v>
      </c>
    </row>
    <row r="37" spans="1:14" x14ac:dyDescent="0.25">
      <c r="A37" s="25" t="s">
        <v>262</v>
      </c>
      <c r="B37" s="25">
        <v>202901033</v>
      </c>
      <c r="C37" s="25">
        <v>202797474</v>
      </c>
      <c r="D37" s="25" t="s">
        <v>677</v>
      </c>
      <c r="E37" s="25">
        <v>0.99849500000000002</v>
      </c>
      <c r="F37" s="25" t="s">
        <v>678</v>
      </c>
      <c r="G37" s="25">
        <v>2.2000000000000001E-67</v>
      </c>
      <c r="H37" s="25" t="s">
        <v>679</v>
      </c>
      <c r="I37" s="25" t="s">
        <v>624</v>
      </c>
      <c r="J37" s="25" t="s">
        <v>82</v>
      </c>
      <c r="K37" s="25" t="s">
        <v>625</v>
      </c>
      <c r="L37" s="25">
        <v>14440</v>
      </c>
      <c r="M37" s="25">
        <v>150864</v>
      </c>
      <c r="N37" s="25" t="s">
        <v>626</v>
      </c>
    </row>
    <row r="38" spans="1:14" x14ac:dyDescent="0.25">
      <c r="A38" s="25" t="s">
        <v>262</v>
      </c>
      <c r="B38" s="25">
        <v>202901033</v>
      </c>
      <c r="C38" s="25">
        <v>202797474</v>
      </c>
      <c r="D38" s="25" t="s">
        <v>677</v>
      </c>
      <c r="E38" s="25">
        <v>0.99849500000000002</v>
      </c>
      <c r="F38" s="25" t="s">
        <v>670</v>
      </c>
      <c r="G38" s="25">
        <v>6.2370000000000003E-10</v>
      </c>
      <c r="H38" s="25" t="s">
        <v>680</v>
      </c>
      <c r="I38" s="25" t="s">
        <v>681</v>
      </c>
      <c r="J38" s="25" t="s">
        <v>83</v>
      </c>
      <c r="K38" s="25" t="s">
        <v>124</v>
      </c>
      <c r="L38" s="25">
        <v>14442</v>
      </c>
      <c r="M38" s="25">
        <v>130026</v>
      </c>
      <c r="N38" s="25" t="s">
        <v>682</v>
      </c>
    </row>
    <row r="39" spans="1:14" x14ac:dyDescent="0.25">
      <c r="A39" s="25" t="s">
        <v>262</v>
      </c>
      <c r="B39" s="25">
        <v>202901033</v>
      </c>
      <c r="C39" s="25">
        <v>202800206</v>
      </c>
      <c r="D39" s="25" t="s">
        <v>683</v>
      </c>
      <c r="E39" s="25">
        <v>0.97022399999999998</v>
      </c>
      <c r="F39" s="25" t="s">
        <v>519</v>
      </c>
      <c r="G39" s="25">
        <v>1.0999999999999999E-10</v>
      </c>
      <c r="H39" s="25" t="s">
        <v>684</v>
      </c>
      <c r="I39" s="25" t="s">
        <v>685</v>
      </c>
      <c r="J39" s="25" t="s">
        <v>79</v>
      </c>
      <c r="K39" s="25" t="s">
        <v>124</v>
      </c>
      <c r="L39" s="25">
        <v>14435</v>
      </c>
      <c r="M39" s="25">
        <v>79800</v>
      </c>
      <c r="N39" s="25" t="s">
        <v>161</v>
      </c>
    </row>
    <row r="40" spans="1:14" x14ac:dyDescent="0.25">
      <c r="A40" s="25" t="s">
        <v>262</v>
      </c>
      <c r="B40" s="25">
        <v>202901033</v>
      </c>
      <c r="C40" s="25">
        <v>202802803</v>
      </c>
      <c r="D40" s="25" t="s">
        <v>686</v>
      </c>
      <c r="E40" s="25">
        <v>0.99801799999999996</v>
      </c>
      <c r="F40" s="25" t="s">
        <v>519</v>
      </c>
      <c r="G40" s="25">
        <v>3.0416000000000001E-18</v>
      </c>
      <c r="H40" s="25" t="s">
        <v>687</v>
      </c>
      <c r="I40" s="25" t="s">
        <v>147</v>
      </c>
      <c r="J40" s="25" t="s">
        <v>76</v>
      </c>
      <c r="K40" s="25" t="s">
        <v>124</v>
      </c>
      <c r="L40" s="25">
        <v>14435</v>
      </c>
      <c r="M40" s="25">
        <v>79800</v>
      </c>
      <c r="N40" s="25" t="s">
        <v>131</v>
      </c>
    </row>
    <row r="41" spans="1:14" x14ac:dyDescent="0.25">
      <c r="A41" s="25" t="s">
        <v>262</v>
      </c>
      <c r="B41" s="25">
        <v>202901033</v>
      </c>
      <c r="C41" s="25">
        <v>202805399</v>
      </c>
      <c r="D41" s="25" t="s">
        <v>688</v>
      </c>
      <c r="E41" s="25">
        <v>0.99874399999999997</v>
      </c>
      <c r="F41" s="25" t="s">
        <v>670</v>
      </c>
      <c r="G41" s="25">
        <v>1.0078900000000001E-12</v>
      </c>
      <c r="H41" s="25" t="s">
        <v>689</v>
      </c>
      <c r="I41" s="25" t="s">
        <v>613</v>
      </c>
      <c r="J41" s="25" t="s">
        <v>79</v>
      </c>
      <c r="K41" s="25" t="s">
        <v>124</v>
      </c>
      <c r="L41" s="25">
        <v>14442</v>
      </c>
      <c r="M41" s="25">
        <v>130026</v>
      </c>
      <c r="N41" s="25" t="s">
        <v>131</v>
      </c>
    </row>
    <row r="42" spans="1:14" x14ac:dyDescent="0.25">
      <c r="A42" s="25" t="s">
        <v>262</v>
      </c>
      <c r="B42" s="25">
        <v>202901033</v>
      </c>
      <c r="C42" s="25">
        <v>202809565</v>
      </c>
      <c r="D42" s="25" t="s">
        <v>690</v>
      </c>
      <c r="E42" s="25">
        <v>0.998749</v>
      </c>
      <c r="F42" s="25" t="s">
        <v>670</v>
      </c>
      <c r="G42" s="25">
        <v>7.6002700000000005E-29</v>
      </c>
      <c r="H42" s="25" t="s">
        <v>691</v>
      </c>
      <c r="I42" s="25" t="s">
        <v>135</v>
      </c>
      <c r="J42" s="25" t="s">
        <v>82</v>
      </c>
      <c r="K42" s="25" t="s">
        <v>124</v>
      </c>
      <c r="L42" s="25">
        <v>14442</v>
      </c>
      <c r="M42" s="25">
        <v>130026</v>
      </c>
      <c r="N42" s="25" t="s">
        <v>131</v>
      </c>
    </row>
    <row r="43" spans="1:14" x14ac:dyDescent="0.25">
      <c r="A43" s="25" t="s">
        <v>262</v>
      </c>
      <c r="B43" s="25">
        <v>202901033</v>
      </c>
      <c r="C43" s="25">
        <v>202811382</v>
      </c>
      <c r="D43" s="25" t="s">
        <v>692</v>
      </c>
      <c r="E43" s="25">
        <v>0.97106800000000004</v>
      </c>
      <c r="F43" s="25" t="s">
        <v>693</v>
      </c>
      <c r="G43" s="25">
        <v>7.7017399999999997E-52</v>
      </c>
      <c r="H43" s="25" t="s">
        <v>694</v>
      </c>
      <c r="I43" s="25" t="s">
        <v>560</v>
      </c>
      <c r="J43" s="25" t="s">
        <v>76</v>
      </c>
      <c r="K43" s="25" t="s">
        <v>124</v>
      </c>
      <c r="L43" s="25">
        <v>20681</v>
      </c>
      <c r="M43" s="25">
        <v>65065</v>
      </c>
      <c r="N43" s="25" t="s">
        <v>131</v>
      </c>
    </row>
    <row r="44" spans="1:14" x14ac:dyDescent="0.25">
      <c r="A44" s="25" t="s">
        <v>262</v>
      </c>
      <c r="B44" s="25">
        <v>202901033</v>
      </c>
      <c r="C44" s="25">
        <v>202859772</v>
      </c>
      <c r="D44" s="25" t="s">
        <v>695</v>
      </c>
      <c r="E44" s="25">
        <v>0.95660299999999998</v>
      </c>
      <c r="F44" s="25" t="s">
        <v>670</v>
      </c>
      <c r="G44" s="25">
        <v>1.73E-26</v>
      </c>
      <c r="H44" s="25" t="s">
        <v>696</v>
      </c>
      <c r="I44" s="25" t="s">
        <v>697</v>
      </c>
      <c r="J44" s="25" t="s">
        <v>76</v>
      </c>
      <c r="K44" s="25" t="s">
        <v>124</v>
      </c>
      <c r="L44" s="25">
        <v>14442</v>
      </c>
      <c r="M44" s="25">
        <v>130026</v>
      </c>
      <c r="N44" s="25" t="s">
        <v>161</v>
      </c>
    </row>
    <row r="45" spans="1:14" x14ac:dyDescent="0.25">
      <c r="A45" s="25" t="s">
        <v>262</v>
      </c>
      <c r="B45" s="25">
        <v>202901033</v>
      </c>
      <c r="C45" s="25">
        <v>202869642</v>
      </c>
      <c r="D45" s="25" t="s">
        <v>698</v>
      </c>
      <c r="E45" s="25">
        <v>0.99967200000000001</v>
      </c>
      <c r="F45" s="25" t="s">
        <v>519</v>
      </c>
      <c r="G45" s="25">
        <v>3.2E-40</v>
      </c>
      <c r="H45" s="25" t="s">
        <v>699</v>
      </c>
      <c r="I45" s="25" t="s">
        <v>624</v>
      </c>
      <c r="J45" s="25" t="s">
        <v>82</v>
      </c>
      <c r="K45" s="25" t="s">
        <v>625</v>
      </c>
      <c r="L45" s="25">
        <v>14435</v>
      </c>
      <c r="M45" s="25">
        <v>79800</v>
      </c>
      <c r="N45" s="25" t="s">
        <v>626</v>
      </c>
    </row>
    <row r="46" spans="1:14" x14ac:dyDescent="0.25">
      <c r="A46" s="25" t="s">
        <v>262</v>
      </c>
      <c r="B46" s="25">
        <v>202901033</v>
      </c>
      <c r="C46" s="25">
        <v>202876075</v>
      </c>
      <c r="D46" s="25" t="s">
        <v>700</v>
      </c>
      <c r="E46" s="25">
        <v>0.99967200000000001</v>
      </c>
      <c r="F46" s="25" t="s">
        <v>693</v>
      </c>
      <c r="G46" s="25">
        <v>1.2100000000000001E-122</v>
      </c>
      <c r="H46" s="25" t="s">
        <v>701</v>
      </c>
      <c r="I46" s="25" t="s">
        <v>661</v>
      </c>
      <c r="J46" s="25" t="s">
        <v>79</v>
      </c>
      <c r="K46" s="25" t="s">
        <v>124</v>
      </c>
      <c r="L46" s="25">
        <v>20681</v>
      </c>
      <c r="M46" s="25">
        <v>65065</v>
      </c>
      <c r="N46" s="25" t="s">
        <v>161</v>
      </c>
    </row>
    <row r="47" spans="1:14" x14ac:dyDescent="0.25">
      <c r="A47" s="25" t="s">
        <v>262</v>
      </c>
      <c r="B47" s="25">
        <v>202901033</v>
      </c>
      <c r="C47" s="25">
        <v>202960704</v>
      </c>
      <c r="D47" s="25" t="s">
        <v>702</v>
      </c>
      <c r="E47" s="25">
        <v>0.99946699999999999</v>
      </c>
      <c r="F47" s="25" t="s">
        <v>670</v>
      </c>
      <c r="G47" s="25">
        <v>2.8814600000000002E-20</v>
      </c>
      <c r="H47" s="25" t="s">
        <v>703</v>
      </c>
      <c r="I47" s="25" t="s">
        <v>704</v>
      </c>
      <c r="J47" s="25" t="s">
        <v>82</v>
      </c>
      <c r="K47" s="25" t="s">
        <v>124</v>
      </c>
      <c r="L47" s="25">
        <v>14442</v>
      </c>
      <c r="M47" s="25">
        <v>130026</v>
      </c>
      <c r="N47" s="25" t="s">
        <v>131</v>
      </c>
    </row>
    <row r="48" spans="1:14" x14ac:dyDescent="0.25">
      <c r="A48" s="25" t="s">
        <v>262</v>
      </c>
      <c r="B48" s="25">
        <v>202901033</v>
      </c>
      <c r="C48" s="25">
        <v>202960704</v>
      </c>
      <c r="D48" s="25" t="s">
        <v>702</v>
      </c>
      <c r="E48" s="25">
        <v>0.99946699999999999</v>
      </c>
      <c r="F48" s="25" t="s">
        <v>670</v>
      </c>
      <c r="G48" s="25">
        <v>5.5065499999999997E-33</v>
      </c>
      <c r="H48" s="25" t="s">
        <v>705</v>
      </c>
      <c r="I48" s="25" t="s">
        <v>706</v>
      </c>
      <c r="J48" s="25" t="s">
        <v>82</v>
      </c>
      <c r="K48" s="25" t="s">
        <v>124</v>
      </c>
      <c r="L48" s="25">
        <v>14442</v>
      </c>
      <c r="M48" s="25">
        <v>130026</v>
      </c>
      <c r="N48" s="25" t="s">
        <v>131</v>
      </c>
    </row>
    <row r="49" spans="1:14" x14ac:dyDescent="0.25">
      <c r="A49" s="25" t="s">
        <v>262</v>
      </c>
      <c r="B49" s="25">
        <v>202901033</v>
      </c>
      <c r="C49" s="25">
        <v>202974905</v>
      </c>
      <c r="D49" s="25" t="s">
        <v>707</v>
      </c>
      <c r="E49" s="25">
        <v>0.976128</v>
      </c>
      <c r="F49" s="25" t="s">
        <v>670</v>
      </c>
      <c r="G49" s="25">
        <v>2.7700000000000003E-10</v>
      </c>
      <c r="H49" s="25" t="s">
        <v>708</v>
      </c>
      <c r="I49" s="25" t="s">
        <v>644</v>
      </c>
      <c r="J49" s="25" t="s">
        <v>122</v>
      </c>
      <c r="K49" s="25" t="s">
        <v>645</v>
      </c>
      <c r="L49" s="25">
        <v>14442</v>
      </c>
      <c r="M49" s="25">
        <v>130026</v>
      </c>
      <c r="N49" s="25" t="s">
        <v>646</v>
      </c>
    </row>
    <row r="50" spans="1:14" x14ac:dyDescent="0.25">
      <c r="A50" s="25" t="s">
        <v>262</v>
      </c>
      <c r="B50" s="25">
        <v>202901033</v>
      </c>
      <c r="C50" s="25">
        <v>202994668</v>
      </c>
      <c r="D50" s="25" t="s">
        <v>709</v>
      </c>
      <c r="E50" s="25">
        <v>0.99953999999999998</v>
      </c>
      <c r="F50" s="25" t="s">
        <v>693</v>
      </c>
      <c r="G50" s="25">
        <v>1.98129E-19</v>
      </c>
      <c r="H50" s="25" t="s">
        <v>710</v>
      </c>
      <c r="I50" s="25" t="s">
        <v>589</v>
      </c>
      <c r="J50" s="25" t="s">
        <v>79</v>
      </c>
      <c r="K50" s="25" t="s">
        <v>124</v>
      </c>
      <c r="L50" s="25">
        <v>20681</v>
      </c>
      <c r="M50" s="25">
        <v>65065</v>
      </c>
      <c r="N50" s="25" t="s">
        <v>131</v>
      </c>
    </row>
    <row r="51" spans="1:14" x14ac:dyDescent="0.25">
      <c r="A51" s="25" t="s">
        <v>262</v>
      </c>
      <c r="B51" s="25">
        <v>202901033</v>
      </c>
      <c r="C51" s="25">
        <v>203012510</v>
      </c>
      <c r="D51" s="25" t="s">
        <v>711</v>
      </c>
      <c r="E51" s="25">
        <v>0.99950600000000001</v>
      </c>
      <c r="F51" s="25" t="s">
        <v>693</v>
      </c>
      <c r="G51" s="25">
        <v>3.60359E-69</v>
      </c>
      <c r="H51" s="25" t="s">
        <v>712</v>
      </c>
      <c r="I51" s="25" t="s">
        <v>149</v>
      </c>
      <c r="J51" s="25" t="s">
        <v>76</v>
      </c>
      <c r="K51" s="25" t="s">
        <v>124</v>
      </c>
      <c r="L51" s="25">
        <v>20681</v>
      </c>
      <c r="M51" s="25">
        <v>65065</v>
      </c>
      <c r="N51" s="25" t="s">
        <v>131</v>
      </c>
    </row>
    <row r="52" spans="1:14" x14ac:dyDescent="0.25">
      <c r="A52" s="25" t="s">
        <v>262</v>
      </c>
      <c r="B52" s="25">
        <v>202901033</v>
      </c>
      <c r="C52" s="25">
        <v>203039583</v>
      </c>
      <c r="D52" s="25" t="s">
        <v>713</v>
      </c>
      <c r="E52" s="25">
        <v>0.97145999999999999</v>
      </c>
      <c r="F52" s="25" t="s">
        <v>693</v>
      </c>
      <c r="G52" s="25">
        <v>6.8031899999999998E-12</v>
      </c>
      <c r="H52" s="25" t="s">
        <v>714</v>
      </c>
      <c r="I52" s="25" t="s">
        <v>153</v>
      </c>
      <c r="J52" s="25" t="s">
        <v>82</v>
      </c>
      <c r="K52" s="25" t="s">
        <v>124</v>
      </c>
      <c r="L52" s="25">
        <v>20681</v>
      </c>
      <c r="M52" s="25">
        <v>65065</v>
      </c>
      <c r="N52" s="25" t="s">
        <v>131</v>
      </c>
    </row>
    <row r="53" spans="1:14" x14ac:dyDescent="0.25">
      <c r="A53" s="25" t="s">
        <v>262</v>
      </c>
      <c r="B53" s="25">
        <v>202901033</v>
      </c>
      <c r="C53" s="25">
        <v>203060637</v>
      </c>
      <c r="D53" s="25" t="s">
        <v>715</v>
      </c>
      <c r="E53" s="25">
        <v>0.99942200000000003</v>
      </c>
      <c r="F53" s="25" t="s">
        <v>519</v>
      </c>
      <c r="G53" s="25">
        <v>8.7860000000000004E-32</v>
      </c>
      <c r="H53" s="25" t="s">
        <v>716</v>
      </c>
      <c r="I53" s="25" t="s">
        <v>125</v>
      </c>
      <c r="J53" s="25" t="s">
        <v>83</v>
      </c>
      <c r="K53" s="25" t="s">
        <v>124</v>
      </c>
      <c r="L53" s="25">
        <v>14435</v>
      </c>
      <c r="M53" s="25">
        <v>79800</v>
      </c>
      <c r="N53" s="25" t="s">
        <v>126</v>
      </c>
    </row>
    <row r="54" spans="1:14" x14ac:dyDescent="0.25">
      <c r="A54" s="25" t="s">
        <v>262</v>
      </c>
      <c r="B54" s="25">
        <v>202901033</v>
      </c>
      <c r="C54" s="25">
        <v>203074917</v>
      </c>
      <c r="D54" s="25" t="s">
        <v>717</v>
      </c>
      <c r="E54" s="25">
        <v>0.99939599999999995</v>
      </c>
      <c r="F54" s="25" t="s">
        <v>693</v>
      </c>
      <c r="G54" s="25">
        <v>2.9537499999999999E-16</v>
      </c>
      <c r="H54" s="25" t="s">
        <v>718</v>
      </c>
      <c r="I54" s="25" t="s">
        <v>704</v>
      </c>
      <c r="J54" s="25" t="s">
        <v>83</v>
      </c>
      <c r="K54" s="25" t="s">
        <v>124</v>
      </c>
      <c r="L54" s="25">
        <v>20681</v>
      </c>
      <c r="M54" s="25">
        <v>65065</v>
      </c>
      <c r="N54" s="25" t="s">
        <v>131</v>
      </c>
    </row>
    <row r="55" spans="1:14" x14ac:dyDescent="0.25">
      <c r="A55" s="25" t="s">
        <v>262</v>
      </c>
      <c r="B55" s="25">
        <v>202901033</v>
      </c>
      <c r="C55" s="25">
        <v>203126066</v>
      </c>
      <c r="D55" s="25" t="s">
        <v>719</v>
      </c>
      <c r="E55" s="25">
        <v>0.97159200000000001</v>
      </c>
      <c r="F55" s="25" t="s">
        <v>519</v>
      </c>
      <c r="G55" s="25">
        <v>6.6046500000000005E-14</v>
      </c>
      <c r="H55" s="25" t="s">
        <v>720</v>
      </c>
      <c r="I55" s="25" t="s">
        <v>139</v>
      </c>
      <c r="J55" s="25" t="s">
        <v>83</v>
      </c>
      <c r="K55" s="25" t="s">
        <v>124</v>
      </c>
      <c r="L55" s="25">
        <v>14435</v>
      </c>
      <c r="M55" s="25">
        <v>79800</v>
      </c>
      <c r="N55" s="25" t="s">
        <v>131</v>
      </c>
    </row>
    <row r="56" spans="1:14" x14ac:dyDescent="0.25">
      <c r="A56" s="25" t="s">
        <v>262</v>
      </c>
      <c r="B56" s="25">
        <v>202901033</v>
      </c>
      <c r="C56" s="25">
        <v>203175573</v>
      </c>
      <c r="D56" s="25" t="s">
        <v>721</v>
      </c>
      <c r="E56" s="25">
        <v>0.91867299999999996</v>
      </c>
      <c r="F56" s="25" t="s">
        <v>693</v>
      </c>
      <c r="G56" s="25">
        <v>9.8740200000000007E-21</v>
      </c>
      <c r="H56" s="25" t="s">
        <v>722</v>
      </c>
      <c r="I56" s="25" t="s">
        <v>147</v>
      </c>
      <c r="J56" s="25" t="s">
        <v>76</v>
      </c>
      <c r="K56" s="25" t="s">
        <v>124</v>
      </c>
      <c r="L56" s="25">
        <v>20681</v>
      </c>
      <c r="M56" s="25">
        <v>65065</v>
      </c>
      <c r="N56" s="25" t="s">
        <v>131</v>
      </c>
    </row>
    <row r="57" spans="1:14" x14ac:dyDescent="0.25">
      <c r="A57" s="25" t="s">
        <v>262</v>
      </c>
      <c r="B57" s="25">
        <v>202901033</v>
      </c>
      <c r="C57" s="25">
        <v>203185751</v>
      </c>
      <c r="D57" s="25" t="s">
        <v>723</v>
      </c>
      <c r="E57" s="25">
        <v>0.91588000000000003</v>
      </c>
      <c r="F57" s="25" t="s">
        <v>670</v>
      </c>
      <c r="G57" s="25">
        <v>4.4286699999999998E-16</v>
      </c>
      <c r="H57" s="25" t="s">
        <v>724</v>
      </c>
      <c r="I57" s="25" t="s">
        <v>725</v>
      </c>
      <c r="J57" s="25" t="s">
        <v>83</v>
      </c>
      <c r="K57" s="25" t="s">
        <v>124</v>
      </c>
      <c r="L57" s="25">
        <v>14442</v>
      </c>
      <c r="M57" s="25">
        <v>130026</v>
      </c>
      <c r="N57" s="25" t="s">
        <v>131</v>
      </c>
    </row>
    <row r="58" spans="1:14" x14ac:dyDescent="0.25">
      <c r="A58" s="25" t="s">
        <v>262</v>
      </c>
      <c r="B58" s="25">
        <v>202901033</v>
      </c>
      <c r="C58" s="25">
        <v>203200116</v>
      </c>
      <c r="D58" s="25" t="s">
        <v>726</v>
      </c>
      <c r="E58" s="25">
        <v>0.91817599999999999</v>
      </c>
      <c r="F58" s="25" t="s">
        <v>693</v>
      </c>
      <c r="G58" s="25">
        <v>3.7599999999999999E-146</v>
      </c>
      <c r="H58" s="25" t="s">
        <v>727</v>
      </c>
      <c r="I58" s="25" t="s">
        <v>728</v>
      </c>
      <c r="J58" s="25" t="s">
        <v>79</v>
      </c>
      <c r="K58" s="25" t="s">
        <v>124</v>
      </c>
      <c r="L58" s="25">
        <v>20681</v>
      </c>
      <c r="M58" s="25">
        <v>65065</v>
      </c>
      <c r="N58" s="25" t="s">
        <v>161</v>
      </c>
    </row>
    <row r="59" spans="1:14" x14ac:dyDescent="0.25">
      <c r="A59" s="25" t="s">
        <v>262</v>
      </c>
      <c r="B59" s="25">
        <v>202901033</v>
      </c>
      <c r="C59" s="25">
        <v>203256422</v>
      </c>
      <c r="D59" s="25" t="s">
        <v>729</v>
      </c>
      <c r="E59" s="25">
        <v>0.88178999999999996</v>
      </c>
      <c r="F59" s="25" t="s">
        <v>693</v>
      </c>
      <c r="G59" s="25">
        <v>2.34372E-12</v>
      </c>
      <c r="H59" s="25" t="s">
        <v>730</v>
      </c>
      <c r="I59" s="25" t="s">
        <v>137</v>
      </c>
      <c r="J59" s="25" t="s">
        <v>83</v>
      </c>
      <c r="K59" s="25" t="s">
        <v>124</v>
      </c>
      <c r="L59" s="25">
        <v>20681</v>
      </c>
      <c r="M59" s="25">
        <v>65065</v>
      </c>
      <c r="N59" s="25" t="s">
        <v>131</v>
      </c>
    </row>
    <row r="60" spans="1:14" x14ac:dyDescent="0.25">
      <c r="A60" s="25" t="s">
        <v>270</v>
      </c>
      <c r="B60" s="25">
        <v>12903725</v>
      </c>
      <c r="C60" s="25">
        <v>12903725</v>
      </c>
      <c r="D60" s="25" t="s">
        <v>299</v>
      </c>
      <c r="E60" s="25">
        <v>1</v>
      </c>
      <c r="F60" s="25" t="s">
        <v>325</v>
      </c>
      <c r="G60" s="25">
        <v>2.0293500000000001E-17</v>
      </c>
      <c r="H60" s="25" t="s">
        <v>762</v>
      </c>
      <c r="I60" s="25" t="s">
        <v>560</v>
      </c>
      <c r="J60" s="25" t="s">
        <v>83</v>
      </c>
      <c r="K60" s="25" t="s">
        <v>124</v>
      </c>
      <c r="L60" s="25">
        <v>20990</v>
      </c>
      <c r="M60" s="25">
        <v>221692</v>
      </c>
      <c r="N60" s="25" t="s">
        <v>131</v>
      </c>
    </row>
    <row r="61" spans="1:14" x14ac:dyDescent="0.25">
      <c r="A61" s="25" t="s">
        <v>270</v>
      </c>
      <c r="B61" s="25">
        <v>12903725</v>
      </c>
      <c r="C61" s="25">
        <v>12903725</v>
      </c>
      <c r="D61" s="25" t="s">
        <v>299</v>
      </c>
      <c r="E61" s="25">
        <v>1</v>
      </c>
      <c r="F61" s="25" t="s">
        <v>325</v>
      </c>
      <c r="G61" s="25">
        <v>7.41E-72</v>
      </c>
      <c r="H61" s="25" t="s">
        <v>763</v>
      </c>
      <c r="I61" s="25" t="s">
        <v>728</v>
      </c>
      <c r="J61" s="25" t="s">
        <v>82</v>
      </c>
      <c r="K61" s="25" t="s">
        <v>124</v>
      </c>
      <c r="L61" s="25">
        <v>20990</v>
      </c>
      <c r="M61" s="25">
        <v>221692</v>
      </c>
      <c r="N61" s="25" t="s">
        <v>161</v>
      </c>
    </row>
    <row r="62" spans="1:14" x14ac:dyDescent="0.25">
      <c r="A62" s="25" t="s">
        <v>270</v>
      </c>
      <c r="B62" s="25">
        <v>12903725</v>
      </c>
      <c r="C62" s="25">
        <v>12903725</v>
      </c>
      <c r="D62" s="25" t="s">
        <v>299</v>
      </c>
      <c r="E62" s="25">
        <v>1</v>
      </c>
      <c r="F62" s="25" t="s">
        <v>325</v>
      </c>
      <c r="G62" s="25">
        <v>7.9806200000000006E-42</v>
      </c>
      <c r="H62" s="25" t="s">
        <v>764</v>
      </c>
      <c r="I62" s="25" t="s">
        <v>149</v>
      </c>
      <c r="J62" s="25" t="s">
        <v>83</v>
      </c>
      <c r="K62" s="25" t="s">
        <v>124</v>
      </c>
      <c r="L62" s="25">
        <v>20990</v>
      </c>
      <c r="M62" s="25">
        <v>221692</v>
      </c>
      <c r="N62" s="25" t="s">
        <v>131</v>
      </c>
    </row>
    <row r="63" spans="1:14" x14ac:dyDescent="0.25">
      <c r="A63" s="25" t="s">
        <v>270</v>
      </c>
      <c r="B63" s="25">
        <v>96610677</v>
      </c>
      <c r="C63" s="25">
        <v>96521661</v>
      </c>
      <c r="D63" s="25" t="s">
        <v>765</v>
      </c>
      <c r="E63" s="25">
        <v>0.87765599999999999</v>
      </c>
      <c r="F63" s="25" t="s">
        <v>766</v>
      </c>
      <c r="G63" s="25">
        <v>1.7714776551030599E-17</v>
      </c>
      <c r="H63" s="25" t="s">
        <v>767</v>
      </c>
      <c r="I63" s="25" t="s">
        <v>568</v>
      </c>
      <c r="J63" s="25" t="s">
        <v>79</v>
      </c>
      <c r="K63" s="25" t="s">
        <v>124</v>
      </c>
      <c r="L63" s="25">
        <v>23039</v>
      </c>
      <c r="M63" s="25">
        <v>23376</v>
      </c>
      <c r="N63" s="25" t="s">
        <v>570</v>
      </c>
    </row>
    <row r="64" spans="1:14" x14ac:dyDescent="0.25">
      <c r="A64" s="25" t="s">
        <v>270</v>
      </c>
      <c r="B64" s="25">
        <v>96610677</v>
      </c>
      <c r="C64" s="25">
        <v>96551849</v>
      </c>
      <c r="D64" s="25" t="s">
        <v>768</v>
      </c>
      <c r="E64" s="25">
        <v>0.83141900000000002</v>
      </c>
      <c r="F64" s="25" t="s">
        <v>766</v>
      </c>
      <c r="G64" s="25">
        <v>1.39E-8</v>
      </c>
      <c r="H64" s="25" t="s">
        <v>769</v>
      </c>
      <c r="I64" s="25" t="s">
        <v>770</v>
      </c>
      <c r="J64" s="25" t="s">
        <v>76</v>
      </c>
      <c r="K64" s="25" t="s">
        <v>771</v>
      </c>
      <c r="L64" s="25">
        <v>23039</v>
      </c>
      <c r="M64" s="25">
        <v>23376</v>
      </c>
      <c r="N64" s="25" t="s">
        <v>772</v>
      </c>
    </row>
    <row r="65" spans="1:14" x14ac:dyDescent="0.25">
      <c r="A65" s="25" t="s">
        <v>270</v>
      </c>
      <c r="B65" s="25">
        <v>96610677</v>
      </c>
      <c r="C65" s="25">
        <v>96551849</v>
      </c>
      <c r="D65" s="25" t="s">
        <v>768</v>
      </c>
      <c r="E65" s="25">
        <v>0.83141900000000002</v>
      </c>
      <c r="F65" s="25" t="s">
        <v>766</v>
      </c>
      <c r="G65" s="25">
        <v>5.9939999999999999E-32</v>
      </c>
      <c r="H65" s="25" t="s">
        <v>773</v>
      </c>
      <c r="I65" s="25" t="s">
        <v>125</v>
      </c>
      <c r="J65" s="25" t="s">
        <v>79</v>
      </c>
      <c r="K65" s="25" t="s">
        <v>124</v>
      </c>
      <c r="L65" s="25">
        <v>23039</v>
      </c>
      <c r="M65" s="25">
        <v>23376</v>
      </c>
      <c r="N65" s="25" t="s">
        <v>126</v>
      </c>
    </row>
    <row r="66" spans="1:14" x14ac:dyDescent="0.25">
      <c r="A66" s="25" t="s">
        <v>270</v>
      </c>
      <c r="B66" s="25">
        <v>96610677</v>
      </c>
      <c r="C66" s="25">
        <v>96575062</v>
      </c>
      <c r="D66" s="25" t="s">
        <v>774</v>
      </c>
      <c r="E66" s="25">
        <v>0.88538600000000001</v>
      </c>
      <c r="F66" s="25" t="s">
        <v>323</v>
      </c>
      <c r="G66" s="25">
        <v>1.0964100000000001E-52</v>
      </c>
      <c r="H66" s="25" t="s">
        <v>775</v>
      </c>
      <c r="I66" s="25" t="s">
        <v>147</v>
      </c>
      <c r="J66" s="25" t="s">
        <v>83</v>
      </c>
      <c r="K66" s="25" t="s">
        <v>124</v>
      </c>
      <c r="L66" s="25">
        <v>17371</v>
      </c>
      <c r="M66" s="25">
        <v>9457</v>
      </c>
      <c r="N66" s="25" t="s">
        <v>603</v>
      </c>
    </row>
    <row r="67" spans="1:14" x14ac:dyDescent="0.25">
      <c r="A67" s="25" t="s">
        <v>270</v>
      </c>
      <c r="B67" s="25">
        <v>96610677</v>
      </c>
      <c r="C67" s="25">
        <v>96575062</v>
      </c>
      <c r="D67" s="25" t="s">
        <v>774</v>
      </c>
      <c r="E67" s="25">
        <v>0.88538600000000001</v>
      </c>
      <c r="F67" s="25" t="s">
        <v>323</v>
      </c>
      <c r="G67" s="25">
        <v>1.5772400000000001E-25</v>
      </c>
      <c r="H67" s="25" t="s">
        <v>776</v>
      </c>
      <c r="I67" s="25" t="s">
        <v>151</v>
      </c>
      <c r="J67" s="25" t="s">
        <v>83</v>
      </c>
      <c r="K67" s="25" t="s">
        <v>124</v>
      </c>
      <c r="L67" s="25">
        <v>17371</v>
      </c>
      <c r="M67" s="25">
        <v>9457</v>
      </c>
      <c r="N67" s="25" t="s">
        <v>603</v>
      </c>
    </row>
    <row r="68" spans="1:14" x14ac:dyDescent="0.25">
      <c r="A68" s="25" t="s">
        <v>270</v>
      </c>
      <c r="B68" s="25">
        <v>96610677</v>
      </c>
      <c r="C68" s="25">
        <v>96601106</v>
      </c>
      <c r="D68" s="25" t="s">
        <v>777</v>
      </c>
      <c r="E68" s="25">
        <v>0.90162699999999996</v>
      </c>
      <c r="F68" s="25" t="s">
        <v>323</v>
      </c>
      <c r="G68" s="25">
        <v>2.0477E-16</v>
      </c>
      <c r="H68" s="25" t="s">
        <v>778</v>
      </c>
      <c r="I68" s="25" t="s">
        <v>613</v>
      </c>
      <c r="J68" s="25" t="s">
        <v>79</v>
      </c>
      <c r="K68" s="25" t="s">
        <v>124</v>
      </c>
      <c r="L68" s="25">
        <v>17371</v>
      </c>
      <c r="M68" s="25">
        <v>9457</v>
      </c>
      <c r="N68" s="25" t="s">
        <v>603</v>
      </c>
    </row>
    <row r="69" spans="1:14" x14ac:dyDescent="0.25">
      <c r="A69" s="25" t="s">
        <v>270</v>
      </c>
      <c r="B69" s="25">
        <v>96610677</v>
      </c>
      <c r="C69" s="25">
        <v>96612812</v>
      </c>
      <c r="D69" s="25" t="s">
        <v>779</v>
      </c>
      <c r="E69" s="25">
        <v>0.96321999999999997</v>
      </c>
      <c r="F69" s="25" t="s">
        <v>323</v>
      </c>
      <c r="G69" s="25">
        <v>1.7042900000000001E-14</v>
      </c>
      <c r="H69" s="25" t="s">
        <v>780</v>
      </c>
      <c r="I69" s="25" t="s">
        <v>137</v>
      </c>
      <c r="J69" s="25" t="s">
        <v>82</v>
      </c>
      <c r="K69" s="25" t="s">
        <v>124</v>
      </c>
      <c r="L69" s="25">
        <v>17371</v>
      </c>
      <c r="M69" s="25">
        <v>9457</v>
      </c>
      <c r="N69" s="25" t="s">
        <v>603</v>
      </c>
    </row>
    <row r="70" spans="1:14" x14ac:dyDescent="0.25">
      <c r="A70" s="25" t="s">
        <v>270</v>
      </c>
      <c r="B70" s="25">
        <v>96610677</v>
      </c>
      <c r="C70" s="25">
        <v>96612812</v>
      </c>
      <c r="D70" s="25" t="s">
        <v>779</v>
      </c>
      <c r="E70" s="25">
        <v>0.96321999999999997</v>
      </c>
      <c r="F70" s="25" t="s">
        <v>766</v>
      </c>
      <c r="G70" s="25">
        <v>8.5332800000000002E-13</v>
      </c>
      <c r="H70" s="25" t="s">
        <v>781</v>
      </c>
      <c r="I70" s="25" t="s">
        <v>149</v>
      </c>
      <c r="J70" s="25" t="s">
        <v>82</v>
      </c>
      <c r="K70" s="25" t="s">
        <v>124</v>
      </c>
      <c r="L70" s="25">
        <v>23039</v>
      </c>
      <c r="M70" s="25">
        <v>23376</v>
      </c>
      <c r="N70" s="25" t="s">
        <v>131</v>
      </c>
    </row>
    <row r="71" spans="1:14" x14ac:dyDescent="0.25">
      <c r="A71" s="25" t="s">
        <v>270</v>
      </c>
      <c r="B71" s="25">
        <v>149721026</v>
      </c>
      <c r="C71" s="25">
        <v>149553763</v>
      </c>
      <c r="D71" s="25" t="s">
        <v>782</v>
      </c>
      <c r="E71" s="25">
        <v>0.80426900000000001</v>
      </c>
      <c r="F71" s="25" t="s">
        <v>783</v>
      </c>
      <c r="G71" s="25">
        <v>1.69274E-22</v>
      </c>
      <c r="H71" s="25" t="s">
        <v>784</v>
      </c>
      <c r="I71" s="25" t="s">
        <v>147</v>
      </c>
      <c r="J71" s="25" t="s">
        <v>83</v>
      </c>
      <c r="K71" s="25" t="s">
        <v>124</v>
      </c>
      <c r="L71" s="25">
        <v>21074</v>
      </c>
      <c r="M71" s="25">
        <v>116254</v>
      </c>
      <c r="N71" s="25" t="s">
        <v>131</v>
      </c>
    </row>
    <row r="72" spans="1:14" x14ac:dyDescent="0.25">
      <c r="A72" s="25" t="s">
        <v>270</v>
      </c>
      <c r="B72" s="25">
        <v>149721026</v>
      </c>
      <c r="C72" s="25">
        <v>149553763</v>
      </c>
      <c r="D72" s="25" t="s">
        <v>782</v>
      </c>
      <c r="E72" s="25">
        <v>0.80426900000000001</v>
      </c>
      <c r="F72" s="25" t="s">
        <v>783</v>
      </c>
      <c r="G72" s="25">
        <v>2.4416299999999998E-53</v>
      </c>
      <c r="H72" s="25" t="s">
        <v>785</v>
      </c>
      <c r="I72" s="25" t="s">
        <v>591</v>
      </c>
      <c r="J72" s="25" t="s">
        <v>83</v>
      </c>
      <c r="K72" s="25" t="s">
        <v>124</v>
      </c>
      <c r="L72" s="25">
        <v>21074</v>
      </c>
      <c r="M72" s="25">
        <v>116254</v>
      </c>
      <c r="N72" s="25" t="s">
        <v>131</v>
      </c>
    </row>
    <row r="73" spans="1:14" x14ac:dyDescent="0.25">
      <c r="A73" s="25" t="s">
        <v>270</v>
      </c>
      <c r="B73" s="25">
        <v>149721026</v>
      </c>
      <c r="C73" s="25">
        <v>149553763</v>
      </c>
      <c r="D73" s="25" t="s">
        <v>782</v>
      </c>
      <c r="E73" s="25">
        <v>0.80426900000000001</v>
      </c>
      <c r="F73" s="25" t="s">
        <v>783</v>
      </c>
      <c r="G73" s="25">
        <v>3.4794299999999999E-19</v>
      </c>
      <c r="H73" s="25" t="s">
        <v>786</v>
      </c>
      <c r="I73" s="25" t="s">
        <v>153</v>
      </c>
      <c r="J73" s="25" t="s">
        <v>83</v>
      </c>
      <c r="K73" s="25" t="s">
        <v>124</v>
      </c>
      <c r="L73" s="25">
        <v>21074</v>
      </c>
      <c r="M73" s="25">
        <v>116254</v>
      </c>
      <c r="N73" s="25" t="s">
        <v>131</v>
      </c>
    </row>
    <row r="74" spans="1:14" x14ac:dyDescent="0.25">
      <c r="A74" s="25" t="s">
        <v>270</v>
      </c>
      <c r="B74" s="25">
        <v>149721026</v>
      </c>
      <c r="C74" s="25">
        <v>149553763</v>
      </c>
      <c r="D74" s="25" t="s">
        <v>782</v>
      </c>
      <c r="E74" s="25">
        <v>0.80426900000000001</v>
      </c>
      <c r="F74" s="25" t="s">
        <v>783</v>
      </c>
      <c r="G74" s="25">
        <v>8.4099999999999999E-11</v>
      </c>
      <c r="H74" s="25" t="s">
        <v>787</v>
      </c>
      <c r="I74" s="25" t="s">
        <v>770</v>
      </c>
      <c r="J74" s="25" t="s">
        <v>83</v>
      </c>
      <c r="K74" s="25" t="s">
        <v>771</v>
      </c>
      <c r="L74" s="25">
        <v>21074</v>
      </c>
      <c r="M74" s="25">
        <v>116254</v>
      </c>
      <c r="N74" s="25" t="s">
        <v>772</v>
      </c>
    </row>
    <row r="75" spans="1:14" x14ac:dyDescent="0.25">
      <c r="A75" s="25" t="s">
        <v>270</v>
      </c>
      <c r="B75" s="25">
        <v>149721026</v>
      </c>
      <c r="C75" s="25">
        <v>149557760</v>
      </c>
      <c r="D75" s="25" t="s">
        <v>788</v>
      </c>
      <c r="E75" s="25">
        <v>0.80448799999999998</v>
      </c>
      <c r="F75" s="25" t="s">
        <v>783</v>
      </c>
      <c r="G75" s="25">
        <v>2.9349299999999999E-27</v>
      </c>
      <c r="H75" s="25" t="s">
        <v>789</v>
      </c>
      <c r="I75" s="25" t="s">
        <v>135</v>
      </c>
      <c r="J75" s="25" t="s">
        <v>790</v>
      </c>
      <c r="K75" s="25" t="s">
        <v>124</v>
      </c>
      <c r="L75" s="25">
        <v>21074</v>
      </c>
      <c r="M75" s="25">
        <v>116254</v>
      </c>
      <c r="N75" s="25" t="s">
        <v>131</v>
      </c>
    </row>
    <row r="76" spans="1:14" x14ac:dyDescent="0.25">
      <c r="A76" s="25" t="s">
        <v>270</v>
      </c>
      <c r="B76" s="25">
        <v>149721026</v>
      </c>
      <c r="C76" s="25">
        <v>149558971</v>
      </c>
      <c r="D76" s="25" t="s">
        <v>791</v>
      </c>
      <c r="E76" s="25">
        <v>0.80425599999999997</v>
      </c>
      <c r="F76" s="25" t="s">
        <v>783</v>
      </c>
      <c r="G76" s="25">
        <v>1.28748E-15</v>
      </c>
      <c r="H76" s="25" t="s">
        <v>792</v>
      </c>
      <c r="I76" s="25" t="s">
        <v>589</v>
      </c>
      <c r="J76" s="25" t="s">
        <v>79</v>
      </c>
      <c r="K76" s="25" t="s">
        <v>124</v>
      </c>
      <c r="L76" s="25">
        <v>21074</v>
      </c>
      <c r="M76" s="25">
        <v>116254</v>
      </c>
      <c r="N76" s="25" t="s">
        <v>131</v>
      </c>
    </row>
    <row r="77" spans="1:14" x14ac:dyDescent="0.25">
      <c r="A77" s="25" t="s">
        <v>270</v>
      </c>
      <c r="B77" s="25">
        <v>149721026</v>
      </c>
      <c r="C77" s="25">
        <v>149558971</v>
      </c>
      <c r="D77" s="25" t="s">
        <v>791</v>
      </c>
      <c r="E77" s="25">
        <v>0.80425599999999997</v>
      </c>
      <c r="F77" s="25" t="s">
        <v>783</v>
      </c>
      <c r="G77" s="25">
        <v>1.50278928180705E-102</v>
      </c>
      <c r="H77" s="25" t="s">
        <v>793</v>
      </c>
      <c r="I77" s="25" t="s">
        <v>572</v>
      </c>
      <c r="J77" s="25" t="s">
        <v>79</v>
      </c>
      <c r="K77" s="25" t="s">
        <v>124</v>
      </c>
      <c r="L77" s="25">
        <v>21074</v>
      </c>
      <c r="M77" s="25">
        <v>116254</v>
      </c>
      <c r="N77" s="25" t="s">
        <v>573</v>
      </c>
    </row>
    <row r="78" spans="1:14" x14ac:dyDescent="0.25">
      <c r="A78" s="25" t="s">
        <v>270</v>
      </c>
      <c r="B78" s="25">
        <v>149721026</v>
      </c>
      <c r="C78" s="25">
        <v>149558971</v>
      </c>
      <c r="D78" s="25" t="s">
        <v>791</v>
      </c>
      <c r="E78" s="25">
        <v>0.80425599999999997</v>
      </c>
      <c r="F78" s="25" t="s">
        <v>783</v>
      </c>
      <c r="G78" s="25">
        <v>1.5899E-29</v>
      </c>
      <c r="H78" s="25" t="s">
        <v>794</v>
      </c>
      <c r="I78" s="25" t="s">
        <v>704</v>
      </c>
      <c r="J78" s="25" t="s">
        <v>79</v>
      </c>
      <c r="K78" s="25" t="s">
        <v>124</v>
      </c>
      <c r="L78" s="25">
        <v>21074</v>
      </c>
      <c r="M78" s="25">
        <v>116254</v>
      </c>
      <c r="N78" s="25" t="s">
        <v>131</v>
      </c>
    </row>
    <row r="79" spans="1:14" x14ac:dyDescent="0.25">
      <c r="A79" s="25" t="s">
        <v>270</v>
      </c>
      <c r="B79" s="25">
        <v>149721026</v>
      </c>
      <c r="C79" s="25">
        <v>149558971</v>
      </c>
      <c r="D79" s="25" t="s">
        <v>791</v>
      </c>
      <c r="E79" s="25">
        <v>0.80425599999999997</v>
      </c>
      <c r="F79" s="25" t="s">
        <v>783</v>
      </c>
      <c r="G79" s="25">
        <v>2.1756200000000001E-11</v>
      </c>
      <c r="H79" s="25" t="s">
        <v>795</v>
      </c>
      <c r="I79" s="25" t="s">
        <v>620</v>
      </c>
      <c r="J79" s="25" t="s">
        <v>79</v>
      </c>
      <c r="K79" s="25" t="s">
        <v>124</v>
      </c>
      <c r="L79" s="25">
        <v>21074</v>
      </c>
      <c r="M79" s="25">
        <v>116254</v>
      </c>
      <c r="N79" s="25" t="s">
        <v>131</v>
      </c>
    </row>
    <row r="80" spans="1:14" x14ac:dyDescent="0.25">
      <c r="A80" s="25" t="s">
        <v>270</v>
      </c>
      <c r="B80" s="25">
        <v>149721026</v>
      </c>
      <c r="C80" s="25">
        <v>149558971</v>
      </c>
      <c r="D80" s="25" t="s">
        <v>791</v>
      </c>
      <c r="E80" s="25">
        <v>0.80425599999999997</v>
      </c>
      <c r="F80" s="25" t="s">
        <v>783</v>
      </c>
      <c r="G80" s="25">
        <v>2.7021099999999998E-49</v>
      </c>
      <c r="H80" s="25" t="s">
        <v>796</v>
      </c>
      <c r="I80" s="25" t="s">
        <v>566</v>
      </c>
      <c r="J80" s="25" t="s">
        <v>79</v>
      </c>
      <c r="K80" s="25" t="s">
        <v>124</v>
      </c>
      <c r="L80" s="25">
        <v>21074</v>
      </c>
      <c r="M80" s="25">
        <v>116254</v>
      </c>
      <c r="N80" s="25" t="s">
        <v>131</v>
      </c>
    </row>
    <row r="81" spans="1:15" x14ac:dyDescent="0.25">
      <c r="A81" s="25" t="s">
        <v>270</v>
      </c>
      <c r="B81" s="25">
        <v>149721026</v>
      </c>
      <c r="C81" s="25">
        <v>149567128</v>
      </c>
      <c r="D81" s="25" t="s">
        <v>797</v>
      </c>
      <c r="E81" s="25">
        <v>0.810558</v>
      </c>
      <c r="F81" s="25" t="s">
        <v>783</v>
      </c>
      <c r="G81" s="25">
        <v>0</v>
      </c>
      <c r="H81" s="25" t="s">
        <v>798</v>
      </c>
      <c r="I81" s="25" t="s">
        <v>123</v>
      </c>
      <c r="J81" s="25" t="s">
        <v>82</v>
      </c>
      <c r="K81" s="25" t="s">
        <v>124</v>
      </c>
      <c r="L81" s="25">
        <v>21074</v>
      </c>
      <c r="M81" s="25">
        <v>116254</v>
      </c>
      <c r="N81" s="25" t="s">
        <v>577</v>
      </c>
      <c r="O81" s="25">
        <v>1</v>
      </c>
    </row>
    <row r="82" spans="1:15" x14ac:dyDescent="0.25">
      <c r="A82" s="25" t="s">
        <v>270</v>
      </c>
      <c r="B82" s="25">
        <v>149721026</v>
      </c>
      <c r="C82" s="25">
        <v>149567128</v>
      </c>
      <c r="D82" s="25" t="s">
        <v>797</v>
      </c>
      <c r="E82" s="25">
        <v>0.810558</v>
      </c>
      <c r="F82" s="25" t="s">
        <v>783</v>
      </c>
      <c r="G82" s="25">
        <v>1.1189200000000001E-17</v>
      </c>
      <c r="H82" s="25" t="s">
        <v>799</v>
      </c>
      <c r="I82" s="25" t="s">
        <v>155</v>
      </c>
      <c r="J82" s="25" t="s">
        <v>82</v>
      </c>
      <c r="K82" s="25" t="s">
        <v>124</v>
      </c>
      <c r="L82" s="25">
        <v>21074</v>
      </c>
      <c r="M82" s="25">
        <v>116254</v>
      </c>
      <c r="N82" s="25" t="s">
        <v>131</v>
      </c>
    </row>
    <row r="83" spans="1:15" x14ac:dyDescent="0.25">
      <c r="A83" s="25" t="s">
        <v>270</v>
      </c>
      <c r="B83" s="25">
        <v>149721026</v>
      </c>
      <c r="C83" s="25">
        <v>149567128</v>
      </c>
      <c r="D83" s="25" t="s">
        <v>797</v>
      </c>
      <c r="E83" s="25">
        <v>0.810558</v>
      </c>
      <c r="F83" s="25" t="s">
        <v>783</v>
      </c>
      <c r="G83" s="25">
        <v>2.9041725222922799E-31</v>
      </c>
      <c r="H83" s="25" t="s">
        <v>800</v>
      </c>
      <c r="I83" s="25" t="s">
        <v>801</v>
      </c>
      <c r="J83" s="25" t="s">
        <v>82</v>
      </c>
      <c r="K83" s="25" t="s">
        <v>124</v>
      </c>
      <c r="L83" s="25">
        <v>21074</v>
      </c>
      <c r="M83" s="25">
        <v>116254</v>
      </c>
      <c r="N83" s="25" t="s">
        <v>802</v>
      </c>
    </row>
    <row r="84" spans="1:15" x14ac:dyDescent="0.25">
      <c r="A84" s="25" t="s">
        <v>270</v>
      </c>
      <c r="B84" s="25">
        <v>149721026</v>
      </c>
      <c r="C84" s="25">
        <v>149567128</v>
      </c>
      <c r="D84" s="25" t="s">
        <v>797</v>
      </c>
      <c r="E84" s="25">
        <v>0.810558</v>
      </c>
      <c r="F84" s="25" t="s">
        <v>783</v>
      </c>
      <c r="G84" s="25">
        <v>4.8340000000000001E-63</v>
      </c>
      <c r="H84" s="25" t="s">
        <v>803</v>
      </c>
      <c r="I84" s="25" t="s">
        <v>125</v>
      </c>
      <c r="J84" s="25" t="s">
        <v>83</v>
      </c>
      <c r="K84" s="25" t="s">
        <v>124</v>
      </c>
      <c r="L84" s="25">
        <v>21074</v>
      </c>
      <c r="M84" s="25">
        <v>116254</v>
      </c>
      <c r="N84" s="25" t="s">
        <v>126</v>
      </c>
    </row>
    <row r="85" spans="1:15" x14ac:dyDescent="0.25">
      <c r="A85" s="25" t="s">
        <v>270</v>
      </c>
      <c r="B85" s="25">
        <v>149721026</v>
      </c>
      <c r="C85" s="25">
        <v>149570534</v>
      </c>
      <c r="D85" s="25" t="s">
        <v>804</v>
      </c>
      <c r="E85" s="25">
        <v>0.80822400000000005</v>
      </c>
      <c r="F85" s="25" t="s">
        <v>783</v>
      </c>
      <c r="G85" s="25">
        <v>7.0689994177048907E-27</v>
      </c>
      <c r="H85" s="25" t="s">
        <v>805</v>
      </c>
      <c r="I85" s="25" t="s">
        <v>632</v>
      </c>
      <c r="J85" s="25" t="s">
        <v>79</v>
      </c>
      <c r="K85" s="25" t="s">
        <v>124</v>
      </c>
      <c r="L85" s="25">
        <v>21074</v>
      </c>
      <c r="M85" s="25">
        <v>116254</v>
      </c>
      <c r="N85" s="25" t="s">
        <v>633</v>
      </c>
    </row>
    <row r="86" spans="1:15" x14ac:dyDescent="0.25">
      <c r="A86" s="25" t="s">
        <v>270</v>
      </c>
      <c r="B86" s="25">
        <v>149721026</v>
      </c>
      <c r="C86" s="25">
        <v>149575182</v>
      </c>
      <c r="D86" s="25" t="s">
        <v>806</v>
      </c>
      <c r="E86" s="25">
        <v>0.83316800000000002</v>
      </c>
      <c r="F86" s="25" t="s">
        <v>807</v>
      </c>
      <c r="G86" s="25">
        <v>0</v>
      </c>
      <c r="H86" s="25" t="s">
        <v>808</v>
      </c>
      <c r="I86" s="25" t="s">
        <v>809</v>
      </c>
      <c r="J86" s="25" t="s">
        <v>79</v>
      </c>
      <c r="K86" s="25" t="s">
        <v>124</v>
      </c>
      <c r="L86" s="25">
        <v>21182</v>
      </c>
      <c r="M86" s="25">
        <v>348995</v>
      </c>
      <c r="N86" s="25" t="s">
        <v>810</v>
      </c>
      <c r="O86" s="25">
        <v>1</v>
      </c>
    </row>
    <row r="87" spans="1:15" x14ac:dyDescent="0.25">
      <c r="A87" s="25" t="s">
        <v>270</v>
      </c>
      <c r="B87" s="25">
        <v>149721026</v>
      </c>
      <c r="C87" s="25">
        <v>149582978</v>
      </c>
      <c r="D87" s="25" t="s">
        <v>3839</v>
      </c>
      <c r="E87" s="25">
        <v>0.82699299999999998</v>
      </c>
      <c r="F87" s="25" t="s">
        <v>374</v>
      </c>
      <c r="G87" s="25">
        <v>9.9799999999999994E-8</v>
      </c>
      <c r="H87" s="25" t="s">
        <v>811</v>
      </c>
      <c r="I87" s="25" t="s">
        <v>644</v>
      </c>
      <c r="J87" s="25" t="s">
        <v>122</v>
      </c>
      <c r="K87" s="25" t="s">
        <v>645</v>
      </c>
      <c r="L87" s="25">
        <v>6514</v>
      </c>
      <c r="M87" s="25">
        <v>9113</v>
      </c>
      <c r="N87" s="25" t="s">
        <v>646</v>
      </c>
    </row>
    <row r="88" spans="1:15" x14ac:dyDescent="0.25">
      <c r="A88" s="25" t="s">
        <v>270</v>
      </c>
      <c r="B88" s="25">
        <v>149721026</v>
      </c>
      <c r="C88" s="25">
        <v>149589051</v>
      </c>
      <c r="D88" s="25" t="s">
        <v>812</v>
      </c>
      <c r="E88" s="25">
        <v>0.81192500000000001</v>
      </c>
      <c r="F88" s="25" t="s">
        <v>783</v>
      </c>
      <c r="G88" s="25">
        <v>7.6920399999999998E-13</v>
      </c>
      <c r="H88" s="25" t="s">
        <v>813</v>
      </c>
      <c r="I88" s="25" t="s">
        <v>598</v>
      </c>
      <c r="J88" s="25" t="s">
        <v>82</v>
      </c>
      <c r="K88" s="25" t="s">
        <v>124</v>
      </c>
      <c r="L88" s="25">
        <v>21074</v>
      </c>
      <c r="M88" s="25">
        <v>116254</v>
      </c>
      <c r="N88" s="25" t="s">
        <v>131</v>
      </c>
    </row>
    <row r="89" spans="1:15" x14ac:dyDescent="0.25">
      <c r="A89" s="25" t="s">
        <v>270</v>
      </c>
      <c r="B89" s="25">
        <v>149721026</v>
      </c>
      <c r="C89" s="25">
        <v>149593202</v>
      </c>
      <c r="D89" s="25" t="s">
        <v>3840</v>
      </c>
      <c r="E89" s="25">
        <v>0.81269999999999998</v>
      </c>
      <c r="F89" s="25" t="s">
        <v>807</v>
      </c>
      <c r="G89" s="25">
        <v>3.83278E-17</v>
      </c>
      <c r="H89" s="25" t="s">
        <v>814</v>
      </c>
      <c r="I89" s="25" t="s">
        <v>706</v>
      </c>
      <c r="J89" s="25" t="s">
        <v>83</v>
      </c>
      <c r="K89" s="25" t="s">
        <v>124</v>
      </c>
      <c r="L89" s="25">
        <v>21182</v>
      </c>
      <c r="M89" s="25">
        <v>348995</v>
      </c>
      <c r="N89" s="25" t="s">
        <v>131</v>
      </c>
    </row>
    <row r="90" spans="1:15" x14ac:dyDescent="0.25">
      <c r="A90" s="25" t="s">
        <v>270</v>
      </c>
      <c r="B90" s="25">
        <v>149721026</v>
      </c>
      <c r="C90" s="25">
        <v>149593202</v>
      </c>
      <c r="D90" s="25" t="s">
        <v>3840</v>
      </c>
      <c r="E90" s="25">
        <v>0.81269999999999998</v>
      </c>
      <c r="F90" s="25" t="s">
        <v>807</v>
      </c>
      <c r="G90" s="25">
        <v>8.3503500000000007E-12</v>
      </c>
      <c r="H90" s="25" t="s">
        <v>815</v>
      </c>
      <c r="I90" s="25" t="s">
        <v>133</v>
      </c>
      <c r="J90" s="25" t="s">
        <v>83</v>
      </c>
      <c r="K90" s="25" t="s">
        <v>124</v>
      </c>
      <c r="L90" s="25">
        <v>21182</v>
      </c>
      <c r="M90" s="25">
        <v>348995</v>
      </c>
      <c r="N90" s="25" t="s">
        <v>131</v>
      </c>
    </row>
    <row r="91" spans="1:15" x14ac:dyDescent="0.25">
      <c r="A91" s="25" t="s">
        <v>270</v>
      </c>
      <c r="B91" s="25">
        <v>149721026</v>
      </c>
      <c r="C91" s="25">
        <v>149593917</v>
      </c>
      <c r="D91" s="25" t="s">
        <v>816</v>
      </c>
      <c r="E91" s="25">
        <v>0.81260500000000002</v>
      </c>
      <c r="F91" s="25" t="s">
        <v>783</v>
      </c>
      <c r="G91" s="25">
        <v>2.5389800000000001E-14</v>
      </c>
      <c r="H91" s="25" t="s">
        <v>817</v>
      </c>
      <c r="I91" s="25" t="s">
        <v>818</v>
      </c>
      <c r="J91" s="25" t="s">
        <v>76</v>
      </c>
      <c r="K91" s="25" t="s">
        <v>124</v>
      </c>
      <c r="L91" s="25">
        <v>21074</v>
      </c>
      <c r="M91" s="25">
        <v>116254</v>
      </c>
      <c r="N91" s="25" t="s">
        <v>131</v>
      </c>
    </row>
    <row r="92" spans="1:15" x14ac:dyDescent="0.25">
      <c r="A92" s="25" t="s">
        <v>270</v>
      </c>
      <c r="B92" s="25">
        <v>149721026</v>
      </c>
      <c r="C92" s="25">
        <v>149596392</v>
      </c>
      <c r="D92" s="25" t="s">
        <v>819</v>
      </c>
      <c r="E92" s="25">
        <v>0.831098</v>
      </c>
      <c r="F92" s="25" t="s">
        <v>807</v>
      </c>
      <c r="G92" s="25">
        <v>2.98860328211203E-24</v>
      </c>
      <c r="H92" s="25" t="s">
        <v>820</v>
      </c>
      <c r="I92" s="25" t="s">
        <v>801</v>
      </c>
      <c r="J92" s="25" t="s">
        <v>83</v>
      </c>
      <c r="K92" s="25" t="s">
        <v>124</v>
      </c>
      <c r="L92" s="25">
        <v>21182</v>
      </c>
      <c r="M92" s="25">
        <v>348995</v>
      </c>
      <c r="N92" s="25" t="s">
        <v>802</v>
      </c>
    </row>
    <row r="93" spans="1:15" x14ac:dyDescent="0.25">
      <c r="A93" s="25" t="s">
        <v>270</v>
      </c>
      <c r="B93" s="25">
        <v>149721026</v>
      </c>
      <c r="C93" s="25">
        <v>149600252</v>
      </c>
      <c r="D93" s="25" t="s">
        <v>821</v>
      </c>
      <c r="E93" s="25">
        <v>0.84723099999999996</v>
      </c>
      <c r="F93" s="25" t="s">
        <v>547</v>
      </c>
      <c r="G93" s="25">
        <v>7.0505200000000004E-19</v>
      </c>
      <c r="H93" s="25" t="s">
        <v>822</v>
      </c>
      <c r="I93" s="25" t="s">
        <v>149</v>
      </c>
      <c r="J93" s="25" t="s">
        <v>82</v>
      </c>
      <c r="K93" s="25" t="s">
        <v>124</v>
      </c>
      <c r="L93" s="25">
        <v>8728</v>
      </c>
      <c r="M93" s="25">
        <v>5110</v>
      </c>
      <c r="N93" s="25" t="s">
        <v>131</v>
      </c>
    </row>
    <row r="94" spans="1:15" x14ac:dyDescent="0.25">
      <c r="A94" s="25" t="s">
        <v>270</v>
      </c>
      <c r="B94" s="25">
        <v>149721026</v>
      </c>
      <c r="C94" s="25">
        <v>149608038</v>
      </c>
      <c r="D94" s="25" t="s">
        <v>823</v>
      </c>
      <c r="E94" s="25">
        <v>0.85430700000000004</v>
      </c>
      <c r="F94" s="25" t="s">
        <v>374</v>
      </c>
      <c r="G94" s="25">
        <v>2.0056359112303599E-14</v>
      </c>
      <c r="H94" s="25" t="s">
        <v>824</v>
      </c>
      <c r="I94" s="25" t="s">
        <v>572</v>
      </c>
      <c r="J94" s="25" t="s">
        <v>82</v>
      </c>
      <c r="K94" s="25" t="s">
        <v>124</v>
      </c>
      <c r="L94" s="25">
        <v>6514</v>
      </c>
      <c r="M94" s="25">
        <v>9113</v>
      </c>
      <c r="N94" s="25" t="s">
        <v>573</v>
      </c>
    </row>
    <row r="95" spans="1:15" x14ac:dyDescent="0.25">
      <c r="A95" s="25" t="s">
        <v>270</v>
      </c>
      <c r="B95" s="25">
        <v>149721026</v>
      </c>
      <c r="C95" s="25">
        <v>149608038</v>
      </c>
      <c r="D95" s="25" t="s">
        <v>823</v>
      </c>
      <c r="E95" s="25">
        <v>0.85430700000000004</v>
      </c>
      <c r="F95" s="25" t="s">
        <v>547</v>
      </c>
      <c r="G95" s="25">
        <v>3.5156900000000001E-13</v>
      </c>
      <c r="H95" s="25" t="s">
        <v>825</v>
      </c>
      <c r="I95" s="25" t="s">
        <v>598</v>
      </c>
      <c r="J95" s="25" t="s">
        <v>82</v>
      </c>
      <c r="K95" s="25" t="s">
        <v>124</v>
      </c>
      <c r="L95" s="25">
        <v>8728</v>
      </c>
      <c r="M95" s="25">
        <v>5110</v>
      </c>
      <c r="N95" s="25" t="s">
        <v>131</v>
      </c>
    </row>
    <row r="96" spans="1:15" x14ac:dyDescent="0.25">
      <c r="A96" s="25" t="s">
        <v>270</v>
      </c>
      <c r="B96" s="25">
        <v>149721026</v>
      </c>
      <c r="C96" s="25">
        <v>149613040</v>
      </c>
      <c r="D96" s="25" t="s">
        <v>826</v>
      </c>
      <c r="E96" s="25">
        <v>0.84477400000000002</v>
      </c>
      <c r="F96" s="25" t="s">
        <v>783</v>
      </c>
      <c r="G96" s="25">
        <v>4.7300000000000002E-10</v>
      </c>
      <c r="H96" s="25" t="s">
        <v>827</v>
      </c>
      <c r="I96" s="25" t="s">
        <v>644</v>
      </c>
      <c r="J96" s="25" t="s">
        <v>122</v>
      </c>
      <c r="K96" s="25" t="s">
        <v>645</v>
      </c>
      <c r="L96" s="25">
        <v>21074</v>
      </c>
      <c r="M96" s="25">
        <v>116254</v>
      </c>
      <c r="N96" s="25" t="s">
        <v>646</v>
      </c>
    </row>
    <row r="97" spans="1:15" x14ac:dyDescent="0.25">
      <c r="A97" s="25" t="s">
        <v>270</v>
      </c>
      <c r="B97" s="25">
        <v>149721026</v>
      </c>
      <c r="C97" s="25">
        <v>149613143</v>
      </c>
      <c r="D97" s="25" t="s">
        <v>828</v>
      </c>
      <c r="E97" s="25">
        <v>0.84476799999999996</v>
      </c>
      <c r="F97" s="25" t="s">
        <v>829</v>
      </c>
      <c r="G97" s="25">
        <v>3.8156799999999999E-10</v>
      </c>
      <c r="H97" s="25" t="s">
        <v>830</v>
      </c>
      <c r="I97" s="25" t="s">
        <v>591</v>
      </c>
      <c r="J97" s="25" t="s">
        <v>82</v>
      </c>
      <c r="K97" s="25" t="s">
        <v>124</v>
      </c>
      <c r="L97" s="25">
        <v>6216</v>
      </c>
      <c r="M97" s="25">
        <v>11104</v>
      </c>
      <c r="N97" s="25" t="s">
        <v>603</v>
      </c>
    </row>
    <row r="98" spans="1:15" x14ac:dyDescent="0.25">
      <c r="A98" s="25" t="s">
        <v>270</v>
      </c>
      <c r="B98" s="25">
        <v>149721026</v>
      </c>
      <c r="C98" s="25">
        <v>149617914</v>
      </c>
      <c r="D98" s="25" t="s">
        <v>831</v>
      </c>
      <c r="E98" s="25">
        <v>0.89452600000000004</v>
      </c>
      <c r="F98" s="25" t="s">
        <v>783</v>
      </c>
      <c r="G98" s="25">
        <v>1.54414E-10</v>
      </c>
      <c r="H98" s="25" t="s">
        <v>832</v>
      </c>
      <c r="I98" s="25" t="s">
        <v>833</v>
      </c>
      <c r="J98" s="25" t="s">
        <v>79</v>
      </c>
      <c r="K98" s="25" t="s">
        <v>124</v>
      </c>
      <c r="L98" s="25">
        <v>21074</v>
      </c>
      <c r="M98" s="25">
        <v>116254</v>
      </c>
      <c r="N98" s="25" t="s">
        <v>131</v>
      </c>
    </row>
    <row r="99" spans="1:15" x14ac:dyDescent="0.25">
      <c r="A99" s="25" t="s">
        <v>270</v>
      </c>
      <c r="B99" s="25">
        <v>149721026</v>
      </c>
      <c r="C99" s="25">
        <v>149625336</v>
      </c>
      <c r="D99" s="25" t="s">
        <v>834</v>
      </c>
      <c r="E99" s="25">
        <v>0.89455499999999999</v>
      </c>
      <c r="F99" s="25" t="s">
        <v>783</v>
      </c>
      <c r="G99" s="25">
        <v>0</v>
      </c>
      <c r="H99" s="25" t="s">
        <v>835</v>
      </c>
      <c r="I99" s="25" t="s">
        <v>123</v>
      </c>
      <c r="J99" s="25" t="s">
        <v>76</v>
      </c>
      <c r="K99" s="25" t="s">
        <v>127</v>
      </c>
      <c r="L99" s="25">
        <v>21074</v>
      </c>
      <c r="M99" s="25">
        <v>116254</v>
      </c>
      <c r="N99" s="25" t="s">
        <v>128</v>
      </c>
      <c r="O99" s="25">
        <v>1</v>
      </c>
    </row>
    <row r="100" spans="1:15" x14ac:dyDescent="0.25">
      <c r="A100" s="25" t="s">
        <v>270</v>
      </c>
      <c r="B100" s="25">
        <v>149721026</v>
      </c>
      <c r="C100" s="25">
        <v>149634204</v>
      </c>
      <c r="D100" s="25" t="s">
        <v>836</v>
      </c>
      <c r="E100" s="25">
        <v>0.90486</v>
      </c>
      <c r="F100" s="25" t="s">
        <v>807</v>
      </c>
      <c r="G100" s="25">
        <v>1.76173E-25</v>
      </c>
      <c r="H100" s="25" t="s">
        <v>837</v>
      </c>
      <c r="I100" s="25" t="s">
        <v>704</v>
      </c>
      <c r="J100" s="25" t="s">
        <v>76</v>
      </c>
      <c r="K100" s="25" t="s">
        <v>124</v>
      </c>
      <c r="L100" s="25">
        <v>21182</v>
      </c>
      <c r="M100" s="25">
        <v>348995</v>
      </c>
      <c r="N100" s="25" t="s">
        <v>603</v>
      </c>
    </row>
    <row r="101" spans="1:15" x14ac:dyDescent="0.25">
      <c r="A101" s="25" t="s">
        <v>270</v>
      </c>
      <c r="B101" s="25">
        <v>149721026</v>
      </c>
      <c r="C101" s="25">
        <v>149635657</v>
      </c>
      <c r="D101" s="25" t="s">
        <v>838</v>
      </c>
      <c r="E101" s="25">
        <v>0.90500899999999995</v>
      </c>
      <c r="F101" s="25" t="s">
        <v>783</v>
      </c>
      <c r="G101" s="25">
        <v>3.6860300000000003E-18</v>
      </c>
      <c r="H101" s="25" t="s">
        <v>839</v>
      </c>
      <c r="I101" s="25" t="s">
        <v>594</v>
      </c>
      <c r="J101" s="25" t="s">
        <v>76</v>
      </c>
      <c r="K101" s="25" t="s">
        <v>124</v>
      </c>
      <c r="L101" s="25">
        <v>21074</v>
      </c>
      <c r="M101" s="25">
        <v>116254</v>
      </c>
      <c r="N101" s="25" t="s">
        <v>131</v>
      </c>
    </row>
    <row r="102" spans="1:15" x14ac:dyDescent="0.25">
      <c r="A102" s="25" t="s">
        <v>270</v>
      </c>
      <c r="B102" s="25">
        <v>149721026</v>
      </c>
      <c r="C102" s="25">
        <v>149640416</v>
      </c>
      <c r="D102" s="25" t="s">
        <v>840</v>
      </c>
      <c r="E102" s="25">
        <v>0.90499399999999997</v>
      </c>
      <c r="F102" s="25" t="s">
        <v>829</v>
      </c>
      <c r="G102" s="25">
        <v>6.77368E-21</v>
      </c>
      <c r="H102" s="25" t="s">
        <v>841</v>
      </c>
      <c r="I102" s="25" t="s">
        <v>135</v>
      </c>
      <c r="J102" s="25" t="s">
        <v>76</v>
      </c>
      <c r="K102" s="25" t="s">
        <v>124</v>
      </c>
      <c r="L102" s="25">
        <v>6216</v>
      </c>
      <c r="M102" s="25">
        <v>11104</v>
      </c>
      <c r="N102" s="25" t="s">
        <v>131</v>
      </c>
    </row>
    <row r="103" spans="1:15" x14ac:dyDescent="0.25">
      <c r="A103" s="25" t="s">
        <v>270</v>
      </c>
      <c r="B103" s="25">
        <v>149721026</v>
      </c>
      <c r="C103" s="25">
        <v>149644604</v>
      </c>
      <c r="D103" s="25" t="s">
        <v>842</v>
      </c>
      <c r="E103" s="25">
        <v>0.89469200000000004</v>
      </c>
      <c r="F103" s="25" t="s">
        <v>807</v>
      </c>
      <c r="G103" s="25">
        <v>1.1293000000000001E-19</v>
      </c>
      <c r="H103" s="25" t="s">
        <v>843</v>
      </c>
      <c r="I103" s="25" t="s">
        <v>844</v>
      </c>
      <c r="J103" s="25" t="s">
        <v>82</v>
      </c>
      <c r="K103" s="25" t="s">
        <v>124</v>
      </c>
      <c r="L103" s="25">
        <v>21182</v>
      </c>
      <c r="M103" s="25">
        <v>348995</v>
      </c>
      <c r="N103" s="25" t="s">
        <v>131</v>
      </c>
    </row>
    <row r="104" spans="1:15" x14ac:dyDescent="0.25">
      <c r="A104" s="25" t="s">
        <v>270</v>
      </c>
      <c r="B104" s="25">
        <v>149721026</v>
      </c>
      <c r="C104" s="25">
        <v>149657419</v>
      </c>
      <c r="D104" s="25" t="s">
        <v>845</v>
      </c>
      <c r="E104" s="25">
        <v>0.89997300000000002</v>
      </c>
      <c r="F104" s="25" t="s">
        <v>374</v>
      </c>
      <c r="G104" s="25">
        <v>2.2149E-13</v>
      </c>
      <c r="H104" s="25" t="s">
        <v>846</v>
      </c>
      <c r="I104" s="25" t="s">
        <v>664</v>
      </c>
      <c r="J104" s="25" t="s">
        <v>76</v>
      </c>
      <c r="K104" s="25" t="s">
        <v>124</v>
      </c>
      <c r="L104" s="25">
        <v>6514</v>
      </c>
      <c r="M104" s="25">
        <v>9113</v>
      </c>
      <c r="N104" s="25" t="s">
        <v>131</v>
      </c>
    </row>
    <row r="105" spans="1:15" x14ac:dyDescent="0.25">
      <c r="A105" s="25" t="s">
        <v>270</v>
      </c>
      <c r="B105" s="25">
        <v>149721026</v>
      </c>
      <c r="C105" s="25">
        <v>149658280</v>
      </c>
      <c r="D105" s="25" t="s">
        <v>847</v>
      </c>
      <c r="E105" s="25">
        <v>0.91237400000000002</v>
      </c>
      <c r="F105" s="25" t="s">
        <v>783</v>
      </c>
      <c r="G105" s="25">
        <v>1.75E-9</v>
      </c>
      <c r="H105" s="25" t="s">
        <v>848</v>
      </c>
      <c r="I105" s="25" t="s">
        <v>849</v>
      </c>
      <c r="J105" s="25" t="s">
        <v>82</v>
      </c>
      <c r="K105" s="25" t="s">
        <v>771</v>
      </c>
      <c r="L105" s="25">
        <v>21074</v>
      </c>
      <c r="M105" s="25">
        <v>116254</v>
      </c>
      <c r="N105" s="25" t="s">
        <v>772</v>
      </c>
    </row>
    <row r="106" spans="1:15" x14ac:dyDescent="0.25">
      <c r="A106" s="25" t="s">
        <v>270</v>
      </c>
      <c r="B106" s="25">
        <v>149721026</v>
      </c>
      <c r="C106" s="25">
        <v>149667929</v>
      </c>
      <c r="D106" s="25" t="s">
        <v>850</v>
      </c>
      <c r="E106" s="25">
        <v>0.90009600000000001</v>
      </c>
      <c r="F106" s="25" t="s">
        <v>374</v>
      </c>
      <c r="G106" s="25">
        <v>9.78045E-13</v>
      </c>
      <c r="H106" s="25" t="s">
        <v>851</v>
      </c>
      <c r="I106" s="25" t="s">
        <v>133</v>
      </c>
      <c r="J106" s="25" t="s">
        <v>79</v>
      </c>
      <c r="K106" s="25" t="s">
        <v>124</v>
      </c>
      <c r="L106" s="25">
        <v>6514</v>
      </c>
      <c r="M106" s="25">
        <v>9113</v>
      </c>
      <c r="N106" s="25" t="s">
        <v>131</v>
      </c>
    </row>
    <row r="107" spans="1:15" x14ac:dyDescent="0.25">
      <c r="A107" s="25" t="s">
        <v>270</v>
      </c>
      <c r="B107" s="25">
        <v>149721026</v>
      </c>
      <c r="C107" s="25">
        <v>149671999</v>
      </c>
      <c r="D107" s="25" t="s">
        <v>852</v>
      </c>
      <c r="E107" s="25">
        <v>0.91043499999999999</v>
      </c>
      <c r="F107" s="25" t="s">
        <v>807</v>
      </c>
      <c r="G107" s="25">
        <v>1.8222899999999999E-14</v>
      </c>
      <c r="H107" s="25" t="s">
        <v>853</v>
      </c>
      <c r="I107" s="25" t="s">
        <v>560</v>
      </c>
      <c r="J107" s="25" t="s">
        <v>76</v>
      </c>
      <c r="K107" s="25" t="s">
        <v>124</v>
      </c>
      <c r="L107" s="25">
        <v>21182</v>
      </c>
      <c r="M107" s="25">
        <v>348995</v>
      </c>
      <c r="N107" s="25" t="s">
        <v>603</v>
      </c>
    </row>
    <row r="108" spans="1:15" x14ac:dyDescent="0.25">
      <c r="A108" s="25" t="s">
        <v>270</v>
      </c>
      <c r="B108" s="25">
        <v>149721026</v>
      </c>
      <c r="C108" s="25">
        <v>149678086</v>
      </c>
      <c r="D108" s="25" t="s">
        <v>854</v>
      </c>
      <c r="E108" s="25">
        <v>0.89996399999999999</v>
      </c>
      <c r="F108" s="25" t="s">
        <v>807</v>
      </c>
      <c r="G108" s="25">
        <v>1.12537E-29</v>
      </c>
      <c r="H108" s="25" t="s">
        <v>855</v>
      </c>
      <c r="I108" s="25" t="s">
        <v>147</v>
      </c>
      <c r="J108" s="25" t="s">
        <v>83</v>
      </c>
      <c r="K108" s="25" t="s">
        <v>124</v>
      </c>
      <c r="L108" s="25">
        <v>21182</v>
      </c>
      <c r="M108" s="25">
        <v>348995</v>
      </c>
      <c r="N108" s="25" t="s">
        <v>603</v>
      </c>
    </row>
    <row r="109" spans="1:15" x14ac:dyDescent="0.25">
      <c r="A109" s="25" t="s">
        <v>270</v>
      </c>
      <c r="B109" s="25">
        <v>149721026</v>
      </c>
      <c r="C109" s="25">
        <v>149678086</v>
      </c>
      <c r="D109" s="25" t="s">
        <v>854</v>
      </c>
      <c r="E109" s="25">
        <v>0.89996399999999999</v>
      </c>
      <c r="F109" s="25" t="s">
        <v>807</v>
      </c>
      <c r="G109" s="25">
        <v>3.1595500000000001E-19</v>
      </c>
      <c r="H109" s="25" t="s">
        <v>856</v>
      </c>
      <c r="I109" s="25" t="s">
        <v>589</v>
      </c>
      <c r="J109" s="25" t="s">
        <v>83</v>
      </c>
      <c r="K109" s="25" t="s">
        <v>124</v>
      </c>
      <c r="L109" s="25">
        <v>21182</v>
      </c>
      <c r="M109" s="25">
        <v>348995</v>
      </c>
      <c r="N109" s="25" t="s">
        <v>603</v>
      </c>
    </row>
    <row r="110" spans="1:15" x14ac:dyDescent="0.25">
      <c r="A110" s="25" t="s">
        <v>270</v>
      </c>
      <c r="B110" s="25">
        <v>149721026</v>
      </c>
      <c r="C110" s="25">
        <v>149679506</v>
      </c>
      <c r="D110" s="25" t="s">
        <v>857</v>
      </c>
      <c r="E110" s="25">
        <v>0.90004499999999998</v>
      </c>
      <c r="F110" s="25" t="s">
        <v>374</v>
      </c>
      <c r="G110" s="25">
        <v>8.6456199999999998E-10</v>
      </c>
      <c r="H110" s="25" t="s">
        <v>858</v>
      </c>
      <c r="I110" s="25" t="s">
        <v>859</v>
      </c>
      <c r="J110" s="25" t="s">
        <v>79</v>
      </c>
      <c r="K110" s="25" t="s">
        <v>124</v>
      </c>
      <c r="L110" s="25">
        <v>6514</v>
      </c>
      <c r="M110" s="25">
        <v>9113</v>
      </c>
      <c r="N110" s="25" t="s">
        <v>131</v>
      </c>
    </row>
    <row r="111" spans="1:15" x14ac:dyDescent="0.25">
      <c r="A111" s="25" t="s">
        <v>270</v>
      </c>
      <c r="B111" s="25">
        <v>149721026</v>
      </c>
      <c r="C111" s="25">
        <v>149683643</v>
      </c>
      <c r="D111" s="25" t="s">
        <v>860</v>
      </c>
      <c r="E111" s="25">
        <v>0.90010299999999999</v>
      </c>
      <c r="F111" s="25" t="s">
        <v>807</v>
      </c>
      <c r="G111" s="25">
        <v>5.7049999999999998E-17</v>
      </c>
      <c r="H111" s="25" t="s">
        <v>861</v>
      </c>
      <c r="I111" s="25" t="s">
        <v>862</v>
      </c>
      <c r="J111" s="25" t="s">
        <v>83</v>
      </c>
      <c r="K111" s="25" t="s">
        <v>124</v>
      </c>
      <c r="L111" s="25">
        <v>21182</v>
      </c>
      <c r="M111" s="25">
        <v>348995</v>
      </c>
      <c r="N111" s="25" t="s">
        <v>682</v>
      </c>
    </row>
    <row r="112" spans="1:15" x14ac:dyDescent="0.25">
      <c r="A112" s="25" t="s">
        <v>270</v>
      </c>
      <c r="B112" s="25">
        <v>149721026</v>
      </c>
      <c r="C112" s="25">
        <v>149695440</v>
      </c>
      <c r="D112" s="25" t="s">
        <v>863</v>
      </c>
      <c r="E112" s="25">
        <v>0.90010800000000002</v>
      </c>
      <c r="F112" s="25" t="s">
        <v>374</v>
      </c>
      <c r="G112" s="25">
        <v>2.27295E-15</v>
      </c>
      <c r="H112" s="25" t="s">
        <v>864</v>
      </c>
      <c r="I112" s="25" t="s">
        <v>704</v>
      </c>
      <c r="J112" s="25" t="s">
        <v>82</v>
      </c>
      <c r="K112" s="25" t="s">
        <v>124</v>
      </c>
      <c r="L112" s="25">
        <v>6514</v>
      </c>
      <c r="M112" s="25">
        <v>9113</v>
      </c>
      <c r="N112" s="25" t="s">
        <v>131</v>
      </c>
    </row>
    <row r="113" spans="1:14" x14ac:dyDescent="0.25">
      <c r="A113" s="25" t="s">
        <v>270</v>
      </c>
      <c r="B113" s="25">
        <v>149721026</v>
      </c>
      <c r="C113" s="25">
        <v>149699058</v>
      </c>
      <c r="D113" s="25" t="s">
        <v>98</v>
      </c>
      <c r="E113" s="25">
        <v>0.89791600000000005</v>
      </c>
      <c r="F113" s="25" t="s">
        <v>547</v>
      </c>
      <c r="G113" s="25">
        <v>6.8691145321600895E-17</v>
      </c>
      <c r="H113" s="25" t="s">
        <v>865</v>
      </c>
      <c r="I113" s="25" t="s">
        <v>210</v>
      </c>
      <c r="J113" s="25" t="s">
        <v>866</v>
      </c>
      <c r="K113" s="25" t="s">
        <v>124</v>
      </c>
      <c r="L113" s="25">
        <v>8728</v>
      </c>
      <c r="M113" s="25">
        <v>5110</v>
      </c>
      <c r="N113" s="25" t="s">
        <v>751</v>
      </c>
    </row>
    <row r="114" spans="1:14" x14ac:dyDescent="0.25">
      <c r="A114" s="25" t="s">
        <v>270</v>
      </c>
      <c r="B114" s="25">
        <v>149721026</v>
      </c>
      <c r="C114" s="25">
        <v>149711896</v>
      </c>
      <c r="D114" s="25" t="s">
        <v>867</v>
      </c>
      <c r="E114" s="25">
        <v>0.88126599999999999</v>
      </c>
      <c r="F114" s="25" t="s">
        <v>807</v>
      </c>
      <c r="G114" s="25">
        <v>4.0020599999999999E-11</v>
      </c>
      <c r="H114" s="25" t="s">
        <v>868</v>
      </c>
      <c r="I114" s="25" t="s">
        <v>869</v>
      </c>
      <c r="J114" s="25" t="s">
        <v>79</v>
      </c>
      <c r="K114" s="25" t="s">
        <v>124</v>
      </c>
      <c r="L114" s="25">
        <v>21182</v>
      </c>
      <c r="M114" s="25">
        <v>348995</v>
      </c>
      <c r="N114" s="25" t="s">
        <v>603</v>
      </c>
    </row>
    <row r="115" spans="1:14" x14ac:dyDescent="0.25">
      <c r="A115" s="25" t="s">
        <v>270</v>
      </c>
      <c r="B115" s="25">
        <v>149721026</v>
      </c>
      <c r="C115" s="25">
        <v>149720309</v>
      </c>
      <c r="D115" s="25" t="s">
        <v>870</v>
      </c>
      <c r="E115" s="25">
        <v>0.91048200000000001</v>
      </c>
      <c r="F115" s="25" t="s">
        <v>807</v>
      </c>
      <c r="G115" s="25">
        <v>6.9088900000000002E-11</v>
      </c>
      <c r="H115" s="25" t="s">
        <v>871</v>
      </c>
      <c r="I115" s="25" t="s">
        <v>872</v>
      </c>
      <c r="J115" s="25" t="s">
        <v>82</v>
      </c>
      <c r="K115" s="25" t="s">
        <v>124</v>
      </c>
      <c r="L115" s="25">
        <v>21182</v>
      </c>
      <c r="M115" s="25">
        <v>348995</v>
      </c>
      <c r="N115" s="25" t="s">
        <v>603</v>
      </c>
    </row>
    <row r="116" spans="1:14" x14ac:dyDescent="0.25">
      <c r="A116" s="25" t="s">
        <v>270</v>
      </c>
      <c r="B116" s="25">
        <v>149721026</v>
      </c>
      <c r="C116" s="25">
        <v>149724357</v>
      </c>
      <c r="D116" s="25" t="s">
        <v>873</v>
      </c>
      <c r="E116" s="25">
        <v>0.83581700000000003</v>
      </c>
      <c r="F116" s="25" t="s">
        <v>807</v>
      </c>
      <c r="G116" s="25">
        <v>1.09176E-20</v>
      </c>
      <c r="H116" s="25" t="s">
        <v>874</v>
      </c>
      <c r="I116" s="25" t="s">
        <v>147</v>
      </c>
      <c r="J116" s="25" t="s">
        <v>76</v>
      </c>
      <c r="K116" s="25" t="s">
        <v>124</v>
      </c>
      <c r="L116" s="25">
        <v>21182</v>
      </c>
      <c r="M116" s="25">
        <v>348995</v>
      </c>
      <c r="N116" s="25" t="s">
        <v>131</v>
      </c>
    </row>
    <row r="117" spans="1:14" x14ac:dyDescent="0.25">
      <c r="A117" s="25" t="s">
        <v>270</v>
      </c>
      <c r="B117" s="25">
        <v>149721026</v>
      </c>
      <c r="C117" s="25">
        <v>149724357</v>
      </c>
      <c r="D117" s="25" t="s">
        <v>873</v>
      </c>
      <c r="E117" s="25">
        <v>0.83581700000000003</v>
      </c>
      <c r="F117" s="25" t="s">
        <v>807</v>
      </c>
      <c r="G117" s="25">
        <v>1.33385E-10</v>
      </c>
      <c r="H117" s="25" t="s">
        <v>875</v>
      </c>
      <c r="I117" s="25" t="s">
        <v>613</v>
      </c>
      <c r="J117" s="25" t="s">
        <v>76</v>
      </c>
      <c r="K117" s="25" t="s">
        <v>124</v>
      </c>
      <c r="L117" s="25">
        <v>21182</v>
      </c>
      <c r="M117" s="25">
        <v>348995</v>
      </c>
      <c r="N117" s="25" t="s">
        <v>131</v>
      </c>
    </row>
    <row r="118" spans="1:14" x14ac:dyDescent="0.25">
      <c r="A118" s="25" t="s">
        <v>270</v>
      </c>
      <c r="B118" s="25">
        <v>149721026</v>
      </c>
      <c r="C118" s="25">
        <v>149724442</v>
      </c>
      <c r="D118" s="25" t="s">
        <v>3841</v>
      </c>
      <c r="E118" s="25">
        <v>0.84627300000000005</v>
      </c>
      <c r="F118" s="25" t="s">
        <v>807</v>
      </c>
      <c r="G118" s="25">
        <v>4.54496E-10</v>
      </c>
      <c r="H118" s="25" t="s">
        <v>876</v>
      </c>
      <c r="I118" s="25" t="s">
        <v>877</v>
      </c>
      <c r="J118" s="25" t="s">
        <v>878</v>
      </c>
      <c r="K118" s="25" t="s">
        <v>124</v>
      </c>
      <c r="L118" s="25">
        <v>21182</v>
      </c>
      <c r="M118" s="25">
        <v>348995</v>
      </c>
      <c r="N118" s="25" t="s">
        <v>603</v>
      </c>
    </row>
    <row r="119" spans="1:14" x14ac:dyDescent="0.25">
      <c r="A119" s="25" t="s">
        <v>270</v>
      </c>
      <c r="B119" s="25">
        <v>149721026</v>
      </c>
      <c r="C119" s="25">
        <v>149729434</v>
      </c>
      <c r="D119" s="25" t="s">
        <v>879</v>
      </c>
      <c r="E119" s="25">
        <v>0.9103</v>
      </c>
      <c r="F119" s="25" t="s">
        <v>807</v>
      </c>
      <c r="G119" s="25">
        <v>1.2764600000000001E-17</v>
      </c>
      <c r="H119" s="25" t="s">
        <v>880</v>
      </c>
      <c r="I119" s="25" t="s">
        <v>141</v>
      </c>
      <c r="J119" s="25" t="s">
        <v>83</v>
      </c>
      <c r="K119" s="25" t="s">
        <v>124</v>
      </c>
      <c r="L119" s="25">
        <v>21182</v>
      </c>
      <c r="M119" s="25">
        <v>348995</v>
      </c>
      <c r="N119" s="25" t="s">
        <v>603</v>
      </c>
    </row>
    <row r="120" spans="1:14" x14ac:dyDescent="0.25">
      <c r="A120" s="25" t="s">
        <v>270</v>
      </c>
      <c r="B120" s="25">
        <v>149721026</v>
      </c>
      <c r="C120" s="25">
        <v>149729434</v>
      </c>
      <c r="D120" s="25" t="s">
        <v>879</v>
      </c>
      <c r="E120" s="25">
        <v>0.9103</v>
      </c>
      <c r="F120" s="25" t="s">
        <v>807</v>
      </c>
      <c r="G120" s="25">
        <v>1.3123599999999999E-42</v>
      </c>
      <c r="H120" s="25" t="s">
        <v>881</v>
      </c>
      <c r="I120" s="25" t="s">
        <v>706</v>
      </c>
      <c r="J120" s="25" t="s">
        <v>83</v>
      </c>
      <c r="K120" s="25" t="s">
        <v>124</v>
      </c>
      <c r="L120" s="25">
        <v>21182</v>
      </c>
      <c r="M120" s="25">
        <v>348995</v>
      </c>
      <c r="N120" s="25" t="s">
        <v>603</v>
      </c>
    </row>
    <row r="121" spans="1:14" x14ac:dyDescent="0.25">
      <c r="A121" s="25" t="s">
        <v>270</v>
      </c>
      <c r="B121" s="25">
        <v>149721026</v>
      </c>
      <c r="C121" s="25">
        <v>149729434</v>
      </c>
      <c r="D121" s="25" t="s">
        <v>879</v>
      </c>
      <c r="E121" s="25">
        <v>0.9103</v>
      </c>
      <c r="F121" s="25" t="s">
        <v>807</v>
      </c>
      <c r="G121" s="25">
        <v>1.3895900000000001E-23</v>
      </c>
      <c r="H121" s="25" t="s">
        <v>882</v>
      </c>
      <c r="I121" s="25" t="s">
        <v>139</v>
      </c>
      <c r="J121" s="25" t="s">
        <v>83</v>
      </c>
      <c r="K121" s="25" t="s">
        <v>124</v>
      </c>
      <c r="L121" s="25">
        <v>21182</v>
      </c>
      <c r="M121" s="25">
        <v>348995</v>
      </c>
      <c r="N121" s="25" t="s">
        <v>603</v>
      </c>
    </row>
    <row r="122" spans="1:14" x14ac:dyDescent="0.25">
      <c r="A122" s="25" t="s">
        <v>270</v>
      </c>
      <c r="B122" s="25">
        <v>149721026</v>
      </c>
      <c r="C122" s="25">
        <v>149729434</v>
      </c>
      <c r="D122" s="25" t="s">
        <v>879</v>
      </c>
      <c r="E122" s="25">
        <v>0.9103</v>
      </c>
      <c r="F122" s="25" t="s">
        <v>807</v>
      </c>
      <c r="G122" s="25">
        <v>2.9792899999999999E-12</v>
      </c>
      <c r="H122" s="25" t="s">
        <v>883</v>
      </c>
      <c r="I122" s="25" t="s">
        <v>133</v>
      </c>
      <c r="J122" s="25" t="s">
        <v>83</v>
      </c>
      <c r="K122" s="25" t="s">
        <v>124</v>
      </c>
      <c r="L122" s="25">
        <v>21182</v>
      </c>
      <c r="M122" s="25">
        <v>348995</v>
      </c>
      <c r="N122" s="25" t="s">
        <v>603</v>
      </c>
    </row>
    <row r="123" spans="1:14" x14ac:dyDescent="0.25">
      <c r="A123" s="25" t="s">
        <v>270</v>
      </c>
      <c r="B123" s="25">
        <v>149721026</v>
      </c>
      <c r="C123" s="25">
        <v>149729434</v>
      </c>
      <c r="D123" s="25" t="s">
        <v>879</v>
      </c>
      <c r="E123" s="25">
        <v>0.9103</v>
      </c>
      <c r="F123" s="25" t="s">
        <v>807</v>
      </c>
      <c r="G123" s="25">
        <v>4.6132000000000004E-28</v>
      </c>
      <c r="H123" s="25" t="s">
        <v>884</v>
      </c>
      <c r="I123" s="25" t="s">
        <v>591</v>
      </c>
      <c r="J123" s="25" t="s">
        <v>83</v>
      </c>
      <c r="K123" s="25" t="s">
        <v>124</v>
      </c>
      <c r="L123" s="25">
        <v>21182</v>
      </c>
      <c r="M123" s="25">
        <v>348995</v>
      </c>
      <c r="N123" s="25" t="s">
        <v>603</v>
      </c>
    </row>
    <row r="124" spans="1:14" x14ac:dyDescent="0.25">
      <c r="A124" s="25" t="s">
        <v>270</v>
      </c>
      <c r="B124" s="25">
        <v>149721026</v>
      </c>
      <c r="C124" s="25">
        <v>149729434</v>
      </c>
      <c r="D124" s="25" t="s">
        <v>879</v>
      </c>
      <c r="E124" s="25">
        <v>0.9103</v>
      </c>
      <c r="F124" s="25" t="s">
        <v>807</v>
      </c>
      <c r="G124" s="25">
        <v>5.6895399999999999E-27</v>
      </c>
      <c r="H124" s="25" t="s">
        <v>885</v>
      </c>
      <c r="I124" s="25" t="s">
        <v>155</v>
      </c>
      <c r="J124" s="25" t="s">
        <v>83</v>
      </c>
      <c r="K124" s="25" t="s">
        <v>124</v>
      </c>
      <c r="L124" s="25">
        <v>21182</v>
      </c>
      <c r="M124" s="25">
        <v>348995</v>
      </c>
      <c r="N124" s="25" t="s">
        <v>603</v>
      </c>
    </row>
    <row r="125" spans="1:14" x14ac:dyDescent="0.25">
      <c r="A125" s="25" t="s">
        <v>270</v>
      </c>
      <c r="B125" s="25">
        <v>149721026</v>
      </c>
      <c r="C125" s="25">
        <v>149729540</v>
      </c>
      <c r="D125" s="25" t="s">
        <v>886</v>
      </c>
      <c r="E125" s="25">
        <v>0.91033600000000003</v>
      </c>
      <c r="F125" s="25" t="s">
        <v>807</v>
      </c>
      <c r="G125" s="25">
        <v>1.10983E-17</v>
      </c>
      <c r="H125" s="25" t="s">
        <v>887</v>
      </c>
      <c r="I125" s="25" t="s">
        <v>704</v>
      </c>
      <c r="J125" s="25" t="s">
        <v>82</v>
      </c>
      <c r="K125" s="25" t="s">
        <v>124</v>
      </c>
      <c r="L125" s="25">
        <v>21182</v>
      </c>
      <c r="M125" s="25">
        <v>348995</v>
      </c>
      <c r="N125" s="25" t="s">
        <v>131</v>
      </c>
    </row>
    <row r="126" spans="1:14" x14ac:dyDescent="0.25">
      <c r="A126" s="25" t="s">
        <v>270</v>
      </c>
      <c r="B126" s="25">
        <v>149721026</v>
      </c>
      <c r="C126" s="25">
        <v>149729540</v>
      </c>
      <c r="D126" s="25" t="s">
        <v>886</v>
      </c>
      <c r="E126" s="25">
        <v>0.91033600000000003</v>
      </c>
      <c r="F126" s="25" t="s">
        <v>807</v>
      </c>
      <c r="G126" s="25">
        <v>1.3610299999999999E-12</v>
      </c>
      <c r="H126" s="25" t="s">
        <v>888</v>
      </c>
      <c r="I126" s="25" t="s">
        <v>889</v>
      </c>
      <c r="J126" s="25" t="s">
        <v>82</v>
      </c>
      <c r="K126" s="25" t="s">
        <v>124</v>
      </c>
      <c r="L126" s="25">
        <v>21182</v>
      </c>
      <c r="M126" s="25">
        <v>348995</v>
      </c>
      <c r="N126" s="25" t="s">
        <v>603</v>
      </c>
    </row>
    <row r="127" spans="1:14" x14ac:dyDescent="0.25">
      <c r="A127" s="25" t="s">
        <v>270</v>
      </c>
      <c r="B127" s="25">
        <v>149721026</v>
      </c>
      <c r="C127" s="25">
        <v>149729540</v>
      </c>
      <c r="D127" s="25" t="s">
        <v>886</v>
      </c>
      <c r="E127" s="25">
        <v>0.91033600000000003</v>
      </c>
      <c r="F127" s="25" t="s">
        <v>807</v>
      </c>
      <c r="G127" s="25">
        <v>6.2789499999999998E-19</v>
      </c>
      <c r="H127" s="25" t="s">
        <v>890</v>
      </c>
      <c r="I127" s="25" t="s">
        <v>664</v>
      </c>
      <c r="J127" s="25" t="s">
        <v>82</v>
      </c>
      <c r="K127" s="25" t="s">
        <v>124</v>
      </c>
      <c r="L127" s="25">
        <v>21182</v>
      </c>
      <c r="M127" s="25">
        <v>348995</v>
      </c>
      <c r="N127" s="25" t="s">
        <v>131</v>
      </c>
    </row>
    <row r="128" spans="1:14" x14ac:dyDescent="0.25">
      <c r="A128" s="25" t="s">
        <v>270</v>
      </c>
      <c r="B128" s="25">
        <v>149721026</v>
      </c>
      <c r="C128" s="25">
        <v>149737177</v>
      </c>
      <c r="D128" s="25" t="s">
        <v>891</v>
      </c>
      <c r="E128" s="25">
        <v>0.91023100000000001</v>
      </c>
      <c r="F128" s="25" t="s">
        <v>807</v>
      </c>
      <c r="G128" s="25">
        <v>1.0046099999999999E-27</v>
      </c>
      <c r="H128" s="25" t="s">
        <v>892</v>
      </c>
      <c r="I128" s="25" t="s">
        <v>137</v>
      </c>
      <c r="J128" s="25" t="s">
        <v>82</v>
      </c>
      <c r="K128" s="25" t="s">
        <v>124</v>
      </c>
      <c r="L128" s="25">
        <v>21182</v>
      </c>
      <c r="M128" s="25">
        <v>348995</v>
      </c>
      <c r="N128" s="25" t="s">
        <v>603</v>
      </c>
    </row>
    <row r="129" spans="1:15" x14ac:dyDescent="0.25">
      <c r="A129" s="25" t="s">
        <v>270</v>
      </c>
      <c r="B129" s="25">
        <v>149721026</v>
      </c>
      <c r="C129" s="25">
        <v>149739347</v>
      </c>
      <c r="D129" s="25" t="s">
        <v>893</v>
      </c>
      <c r="E129" s="25">
        <v>0.91022000000000003</v>
      </c>
      <c r="F129" s="25" t="s">
        <v>807</v>
      </c>
      <c r="G129" s="25">
        <v>5.7570800000000004E-20</v>
      </c>
      <c r="H129" s="25" t="s">
        <v>894</v>
      </c>
      <c r="I129" s="25" t="s">
        <v>158</v>
      </c>
      <c r="J129" s="25" t="s">
        <v>76</v>
      </c>
      <c r="K129" s="25" t="s">
        <v>124</v>
      </c>
      <c r="L129" s="25">
        <v>21182</v>
      </c>
      <c r="M129" s="25">
        <v>348995</v>
      </c>
      <c r="N129" s="25" t="s">
        <v>603</v>
      </c>
    </row>
    <row r="130" spans="1:15" x14ac:dyDescent="0.25">
      <c r="A130" s="25" t="s">
        <v>270</v>
      </c>
      <c r="B130" s="25">
        <v>149721026</v>
      </c>
      <c r="C130" s="25">
        <v>149739647</v>
      </c>
      <c r="D130" s="25" t="s">
        <v>895</v>
      </c>
      <c r="E130" s="25">
        <v>0.91027199999999997</v>
      </c>
      <c r="F130" s="25" t="s">
        <v>807</v>
      </c>
      <c r="G130" s="25">
        <v>4.6259279999999998E-42</v>
      </c>
      <c r="H130" s="25" t="s">
        <v>122</v>
      </c>
      <c r="I130" s="25" t="s">
        <v>896</v>
      </c>
      <c r="J130" s="25" t="s">
        <v>122</v>
      </c>
      <c r="K130" s="25" t="s">
        <v>122</v>
      </c>
      <c r="L130" s="25">
        <v>21182</v>
      </c>
      <c r="M130" s="25">
        <v>348995</v>
      </c>
      <c r="N130" s="25" t="s">
        <v>897</v>
      </c>
    </row>
    <row r="131" spans="1:15" x14ac:dyDescent="0.25">
      <c r="A131" s="25" t="s">
        <v>270</v>
      </c>
      <c r="B131" s="25">
        <v>149721026</v>
      </c>
      <c r="C131" s="25">
        <v>149739647</v>
      </c>
      <c r="D131" s="25" t="s">
        <v>895</v>
      </c>
      <c r="E131" s="25">
        <v>0.91027199999999997</v>
      </c>
      <c r="F131" s="25" t="s">
        <v>547</v>
      </c>
      <c r="G131" s="25">
        <v>3.04463E-19</v>
      </c>
      <c r="H131" s="25" t="s">
        <v>122</v>
      </c>
      <c r="I131" s="25" t="s">
        <v>896</v>
      </c>
      <c r="J131" s="25" t="s">
        <v>122</v>
      </c>
      <c r="K131" s="25" t="s">
        <v>122</v>
      </c>
      <c r="L131" s="25">
        <v>8728</v>
      </c>
      <c r="M131" s="25">
        <v>5110</v>
      </c>
      <c r="N131" s="25" t="s">
        <v>897</v>
      </c>
    </row>
    <row r="132" spans="1:15" x14ac:dyDescent="0.25">
      <c r="A132" s="25" t="s">
        <v>270</v>
      </c>
      <c r="B132" s="25">
        <v>149721026</v>
      </c>
      <c r="C132" s="25">
        <v>149741819</v>
      </c>
      <c r="D132" s="25" t="s">
        <v>898</v>
      </c>
      <c r="E132" s="25">
        <v>0.90812099999999996</v>
      </c>
      <c r="F132" s="25" t="s">
        <v>807</v>
      </c>
      <c r="G132" s="25">
        <v>6.7327599999999998E-60</v>
      </c>
      <c r="H132" s="25" t="s">
        <v>899</v>
      </c>
      <c r="I132" s="25" t="s">
        <v>566</v>
      </c>
      <c r="J132" s="25" t="s">
        <v>79</v>
      </c>
      <c r="K132" s="25" t="s">
        <v>124</v>
      </c>
      <c r="L132" s="25">
        <v>21182</v>
      </c>
      <c r="M132" s="25">
        <v>348995</v>
      </c>
      <c r="N132" s="25" t="s">
        <v>131</v>
      </c>
    </row>
    <row r="133" spans="1:15" x14ac:dyDescent="0.25">
      <c r="A133" s="25" t="s">
        <v>270</v>
      </c>
      <c r="B133" s="25">
        <v>149721026</v>
      </c>
      <c r="C133" s="25">
        <v>149742883</v>
      </c>
      <c r="D133" s="25" t="s">
        <v>900</v>
      </c>
      <c r="E133" s="25">
        <v>0.91239400000000004</v>
      </c>
      <c r="F133" s="25" t="s">
        <v>807</v>
      </c>
      <c r="G133" s="25">
        <v>1.2295E-13</v>
      </c>
      <c r="H133" s="25" t="s">
        <v>901</v>
      </c>
      <c r="I133" s="25" t="s">
        <v>160</v>
      </c>
      <c r="J133" s="25" t="s">
        <v>79</v>
      </c>
      <c r="K133" s="25" t="s">
        <v>124</v>
      </c>
      <c r="L133" s="25">
        <v>21182</v>
      </c>
      <c r="M133" s="25">
        <v>348995</v>
      </c>
      <c r="N133" s="25" t="s">
        <v>603</v>
      </c>
    </row>
    <row r="134" spans="1:15" x14ac:dyDescent="0.25">
      <c r="A134" s="25" t="s">
        <v>270</v>
      </c>
      <c r="B134" s="25">
        <v>149721026</v>
      </c>
      <c r="C134" s="25">
        <v>149745332</v>
      </c>
      <c r="D134" s="25" t="s">
        <v>902</v>
      </c>
      <c r="E134" s="25">
        <v>0.91022700000000001</v>
      </c>
      <c r="F134" s="25" t="s">
        <v>807</v>
      </c>
      <c r="G134" s="25">
        <v>2.3897699999999999E-17</v>
      </c>
      <c r="H134" s="25" t="s">
        <v>903</v>
      </c>
      <c r="I134" s="25" t="s">
        <v>153</v>
      </c>
      <c r="J134" s="25" t="s">
        <v>79</v>
      </c>
      <c r="K134" s="25" t="s">
        <v>124</v>
      </c>
      <c r="L134" s="25">
        <v>21182</v>
      </c>
      <c r="M134" s="25">
        <v>348995</v>
      </c>
      <c r="N134" s="25" t="s">
        <v>603</v>
      </c>
    </row>
    <row r="135" spans="1:15" x14ac:dyDescent="0.25">
      <c r="A135" s="25" t="s">
        <v>270</v>
      </c>
      <c r="B135" s="25">
        <v>149721026</v>
      </c>
      <c r="C135" s="25">
        <v>149751542</v>
      </c>
      <c r="D135" s="25" t="s">
        <v>904</v>
      </c>
      <c r="E135" s="25">
        <v>0.90994600000000003</v>
      </c>
      <c r="F135" s="25" t="s">
        <v>807</v>
      </c>
      <c r="G135" s="25">
        <v>1.7509099999999999E-16</v>
      </c>
      <c r="H135" s="25" t="s">
        <v>905</v>
      </c>
      <c r="I135" s="25" t="s">
        <v>833</v>
      </c>
      <c r="J135" s="25" t="s">
        <v>82</v>
      </c>
      <c r="K135" s="25" t="s">
        <v>124</v>
      </c>
      <c r="L135" s="25">
        <v>21182</v>
      </c>
      <c r="M135" s="25">
        <v>348995</v>
      </c>
      <c r="N135" s="25" t="s">
        <v>603</v>
      </c>
    </row>
    <row r="136" spans="1:15" x14ac:dyDescent="0.25">
      <c r="A136" s="25" t="s">
        <v>270</v>
      </c>
      <c r="B136" s="25">
        <v>149721026</v>
      </c>
      <c r="C136" s="25">
        <v>149751542</v>
      </c>
      <c r="D136" s="25" t="s">
        <v>904</v>
      </c>
      <c r="E136" s="25">
        <v>0.90994600000000003</v>
      </c>
      <c r="F136" s="25" t="s">
        <v>807</v>
      </c>
      <c r="G136" s="25">
        <v>4.7260700000000004E-19</v>
      </c>
      <c r="H136" s="25" t="s">
        <v>906</v>
      </c>
      <c r="I136" s="25" t="s">
        <v>818</v>
      </c>
      <c r="J136" s="25" t="s">
        <v>82</v>
      </c>
      <c r="K136" s="25" t="s">
        <v>124</v>
      </c>
      <c r="L136" s="25">
        <v>21182</v>
      </c>
      <c r="M136" s="25">
        <v>348995</v>
      </c>
      <c r="N136" s="25" t="s">
        <v>603</v>
      </c>
    </row>
    <row r="137" spans="1:15" x14ac:dyDescent="0.25">
      <c r="A137" s="25" t="s">
        <v>270</v>
      </c>
      <c r="B137" s="25">
        <v>149721026</v>
      </c>
      <c r="C137" s="25">
        <v>149751542</v>
      </c>
      <c r="D137" s="25" t="s">
        <v>904</v>
      </c>
      <c r="E137" s="25">
        <v>0.90994600000000003</v>
      </c>
      <c r="F137" s="25" t="s">
        <v>807</v>
      </c>
      <c r="G137" s="25">
        <v>5.07459E-39</v>
      </c>
      <c r="H137" s="25" t="s">
        <v>907</v>
      </c>
      <c r="I137" s="25" t="s">
        <v>613</v>
      </c>
      <c r="J137" s="25" t="s">
        <v>82</v>
      </c>
      <c r="K137" s="25" t="s">
        <v>124</v>
      </c>
      <c r="L137" s="25">
        <v>21182</v>
      </c>
      <c r="M137" s="25">
        <v>348995</v>
      </c>
      <c r="N137" s="25" t="s">
        <v>603</v>
      </c>
    </row>
    <row r="138" spans="1:15" x14ac:dyDescent="0.25">
      <c r="A138" s="25" t="s">
        <v>270</v>
      </c>
      <c r="B138" s="25">
        <v>149721026</v>
      </c>
      <c r="C138" s="25">
        <v>149751542</v>
      </c>
      <c r="D138" s="25" t="s">
        <v>904</v>
      </c>
      <c r="E138" s="25">
        <v>0.90994600000000003</v>
      </c>
      <c r="F138" s="25" t="s">
        <v>807</v>
      </c>
      <c r="G138" s="25">
        <v>7.5965400000000004E-11</v>
      </c>
      <c r="H138" s="25" t="s">
        <v>908</v>
      </c>
      <c r="I138" s="25" t="s">
        <v>909</v>
      </c>
      <c r="J138" s="25" t="s">
        <v>82</v>
      </c>
      <c r="K138" s="25" t="s">
        <v>124</v>
      </c>
      <c r="L138" s="25">
        <v>21182</v>
      </c>
      <c r="M138" s="25">
        <v>348995</v>
      </c>
      <c r="N138" s="25" t="s">
        <v>603</v>
      </c>
    </row>
    <row r="139" spans="1:15" x14ac:dyDescent="0.25">
      <c r="A139" s="25" t="s">
        <v>270</v>
      </c>
      <c r="B139" s="25">
        <v>149721026</v>
      </c>
      <c r="C139" s="25">
        <v>149752399</v>
      </c>
      <c r="D139" s="25" t="s">
        <v>910</v>
      </c>
      <c r="E139" s="25">
        <v>0.91011299999999995</v>
      </c>
      <c r="F139" s="25" t="s">
        <v>807</v>
      </c>
      <c r="G139" s="25">
        <v>3.3723800000000002E-25</v>
      </c>
      <c r="H139" s="25" t="s">
        <v>911</v>
      </c>
      <c r="I139" s="25" t="s">
        <v>143</v>
      </c>
      <c r="J139" s="25" t="s">
        <v>79</v>
      </c>
      <c r="K139" s="25" t="s">
        <v>124</v>
      </c>
      <c r="L139" s="25">
        <v>21182</v>
      </c>
      <c r="M139" s="25">
        <v>348995</v>
      </c>
      <c r="N139" s="25" t="s">
        <v>603</v>
      </c>
    </row>
    <row r="140" spans="1:15" x14ac:dyDescent="0.25">
      <c r="A140" s="25" t="s">
        <v>270</v>
      </c>
      <c r="B140" s="25">
        <v>149721026</v>
      </c>
      <c r="C140" s="25">
        <v>149754137</v>
      </c>
      <c r="D140" s="25" t="s">
        <v>912</v>
      </c>
      <c r="E140" s="25">
        <v>0.91016200000000003</v>
      </c>
      <c r="F140" s="25" t="s">
        <v>547</v>
      </c>
      <c r="G140" s="25">
        <v>8.5503600000000002E-17</v>
      </c>
      <c r="H140" s="25" t="s">
        <v>913</v>
      </c>
      <c r="I140" s="25" t="s">
        <v>158</v>
      </c>
      <c r="J140" s="25" t="s">
        <v>79</v>
      </c>
      <c r="K140" s="25" t="s">
        <v>124</v>
      </c>
      <c r="L140" s="25">
        <v>8728</v>
      </c>
      <c r="M140" s="25">
        <v>5110</v>
      </c>
      <c r="N140" s="25" t="s">
        <v>131</v>
      </c>
    </row>
    <row r="141" spans="1:15" x14ac:dyDescent="0.25">
      <c r="A141" s="25" t="s">
        <v>270</v>
      </c>
      <c r="B141" s="25">
        <v>149721026</v>
      </c>
      <c r="C141" s="25">
        <v>149763311</v>
      </c>
      <c r="D141" s="25" t="s">
        <v>914</v>
      </c>
      <c r="E141" s="25">
        <v>0.89202300000000001</v>
      </c>
      <c r="F141" s="25" t="s">
        <v>829</v>
      </c>
      <c r="G141" s="25">
        <v>7.5813999999999999E-32</v>
      </c>
      <c r="H141" s="25" t="s">
        <v>915</v>
      </c>
      <c r="I141" s="25" t="s">
        <v>123</v>
      </c>
      <c r="J141" s="25" t="s">
        <v>76</v>
      </c>
      <c r="K141" s="25" t="s">
        <v>127</v>
      </c>
      <c r="L141" s="25">
        <v>6216</v>
      </c>
      <c r="M141" s="25">
        <v>11104</v>
      </c>
      <c r="N141" s="25" t="s">
        <v>128</v>
      </c>
    </row>
    <row r="142" spans="1:15" x14ac:dyDescent="0.25">
      <c r="A142" s="25" t="s">
        <v>270</v>
      </c>
      <c r="B142" s="25">
        <v>149721026</v>
      </c>
      <c r="C142" s="25">
        <v>149775136</v>
      </c>
      <c r="D142" s="25" t="s">
        <v>916</v>
      </c>
      <c r="E142" s="25">
        <v>0.89187300000000003</v>
      </c>
      <c r="F142" s="25" t="s">
        <v>807</v>
      </c>
      <c r="G142" s="25">
        <v>0</v>
      </c>
      <c r="H142" s="25" t="s">
        <v>917</v>
      </c>
      <c r="I142" s="25" t="s">
        <v>123</v>
      </c>
      <c r="J142" s="25" t="s">
        <v>79</v>
      </c>
      <c r="K142" s="25" t="s">
        <v>127</v>
      </c>
      <c r="L142" s="25">
        <v>21182</v>
      </c>
      <c r="M142" s="25">
        <v>348995</v>
      </c>
      <c r="N142" s="25" t="s">
        <v>128</v>
      </c>
      <c r="O142" s="25">
        <v>1</v>
      </c>
    </row>
    <row r="143" spans="1:15" x14ac:dyDescent="0.25">
      <c r="A143" s="25" t="s">
        <v>270</v>
      </c>
      <c r="B143" s="25">
        <v>149721026</v>
      </c>
      <c r="C143" s="25">
        <v>149777838</v>
      </c>
      <c r="D143" s="25" t="s">
        <v>3842</v>
      </c>
      <c r="E143" s="25">
        <v>0.88321099999999997</v>
      </c>
      <c r="F143" s="25" t="s">
        <v>374</v>
      </c>
      <c r="G143" s="25">
        <v>8.0511383198118104E-42</v>
      </c>
      <c r="H143" s="25" t="s">
        <v>918</v>
      </c>
      <c r="I143" s="25" t="s">
        <v>580</v>
      </c>
      <c r="J143" s="25" t="s">
        <v>919</v>
      </c>
      <c r="K143" s="25" t="s">
        <v>124</v>
      </c>
      <c r="L143" s="25">
        <v>6514</v>
      </c>
      <c r="M143" s="25">
        <v>9113</v>
      </c>
      <c r="N143" s="25" t="s">
        <v>581</v>
      </c>
    </row>
    <row r="144" spans="1:15" x14ac:dyDescent="0.25">
      <c r="A144" s="25" t="s">
        <v>270</v>
      </c>
      <c r="B144" s="25">
        <v>149721026</v>
      </c>
      <c r="C144" s="25">
        <v>149787289</v>
      </c>
      <c r="D144" s="25" t="s">
        <v>98</v>
      </c>
      <c r="E144" s="25">
        <v>0.89830600000000005</v>
      </c>
      <c r="F144" s="25" t="s">
        <v>374</v>
      </c>
      <c r="G144" s="25">
        <v>3.8303241735972803E-17</v>
      </c>
      <c r="H144" s="25" t="s">
        <v>920</v>
      </c>
      <c r="I144" s="25" t="s">
        <v>632</v>
      </c>
      <c r="J144" s="25" t="s">
        <v>921</v>
      </c>
      <c r="K144" s="25" t="s">
        <v>124</v>
      </c>
      <c r="L144" s="25">
        <v>6514</v>
      </c>
      <c r="M144" s="25">
        <v>9113</v>
      </c>
      <c r="N144" s="25" t="s">
        <v>633</v>
      </c>
    </row>
    <row r="145" spans="1:14" x14ac:dyDescent="0.25">
      <c r="A145" s="25" t="s">
        <v>270</v>
      </c>
      <c r="B145" s="25">
        <v>149721026</v>
      </c>
      <c r="C145" s="25">
        <v>149791193</v>
      </c>
      <c r="D145" s="25" t="s">
        <v>922</v>
      </c>
      <c r="E145" s="25">
        <v>0.89188999999999996</v>
      </c>
      <c r="F145" s="25" t="s">
        <v>547</v>
      </c>
      <c r="G145" s="25">
        <v>2.0618499999999999E-11</v>
      </c>
      <c r="H145" s="25" t="s">
        <v>923</v>
      </c>
      <c r="I145" s="25" t="s">
        <v>143</v>
      </c>
      <c r="J145" s="25" t="s">
        <v>82</v>
      </c>
      <c r="K145" s="25" t="s">
        <v>124</v>
      </c>
      <c r="L145" s="25">
        <v>8728</v>
      </c>
      <c r="M145" s="25">
        <v>5110</v>
      </c>
      <c r="N145" s="25" t="s">
        <v>131</v>
      </c>
    </row>
    <row r="146" spans="1:14" x14ac:dyDescent="0.25">
      <c r="A146" s="25" t="s">
        <v>270</v>
      </c>
      <c r="B146" s="25">
        <v>149721026</v>
      </c>
      <c r="C146" s="25">
        <v>149795193</v>
      </c>
      <c r="D146" s="25" t="s">
        <v>3843</v>
      </c>
      <c r="E146" s="25">
        <v>0.88920200000000005</v>
      </c>
      <c r="F146" s="25" t="s">
        <v>547</v>
      </c>
      <c r="G146" s="25">
        <v>1.5385270355274699E-12</v>
      </c>
      <c r="H146" s="25" t="s">
        <v>924</v>
      </c>
      <c r="I146" s="25" t="s">
        <v>568</v>
      </c>
      <c r="J146" s="25" t="s">
        <v>925</v>
      </c>
      <c r="K146" s="25" t="s">
        <v>124</v>
      </c>
      <c r="L146" s="25">
        <v>8728</v>
      </c>
      <c r="M146" s="25">
        <v>5110</v>
      </c>
      <c r="N146" s="25" t="s">
        <v>570</v>
      </c>
    </row>
    <row r="147" spans="1:14" x14ac:dyDescent="0.25">
      <c r="A147" s="25" t="s">
        <v>270</v>
      </c>
      <c r="B147" s="25">
        <v>149721026</v>
      </c>
      <c r="C147" s="25">
        <v>149800557</v>
      </c>
      <c r="D147" s="25" t="s">
        <v>926</v>
      </c>
      <c r="E147" s="25">
        <v>0.83457700000000001</v>
      </c>
      <c r="F147" s="25" t="s">
        <v>807</v>
      </c>
      <c r="G147" s="25">
        <v>5.39E-8</v>
      </c>
      <c r="H147" s="25" t="s">
        <v>927</v>
      </c>
      <c r="I147" s="25" t="s">
        <v>770</v>
      </c>
      <c r="J147" s="25" t="s">
        <v>76</v>
      </c>
      <c r="K147" s="25" t="s">
        <v>771</v>
      </c>
      <c r="L147" s="25">
        <v>21182</v>
      </c>
      <c r="M147" s="25">
        <v>348995</v>
      </c>
      <c r="N147" s="25" t="s">
        <v>772</v>
      </c>
    </row>
    <row r="148" spans="1:14" x14ac:dyDescent="0.25">
      <c r="A148" s="25" t="s">
        <v>270</v>
      </c>
      <c r="B148" s="25">
        <v>149721026</v>
      </c>
      <c r="C148" s="25">
        <v>149810956</v>
      </c>
      <c r="D148" s="25" t="s">
        <v>928</v>
      </c>
      <c r="E148" s="25">
        <v>0.87756299999999998</v>
      </c>
      <c r="F148" s="25" t="s">
        <v>547</v>
      </c>
      <c r="G148" s="25">
        <v>7.9975000000000002E-215</v>
      </c>
      <c r="H148" s="25" t="s">
        <v>929</v>
      </c>
      <c r="I148" s="25" t="s">
        <v>123</v>
      </c>
      <c r="J148" s="25" t="s">
        <v>83</v>
      </c>
      <c r="K148" s="25" t="s">
        <v>127</v>
      </c>
      <c r="L148" s="25">
        <v>8728</v>
      </c>
      <c r="M148" s="25">
        <v>5110</v>
      </c>
      <c r="N148" s="25" t="s">
        <v>128</v>
      </c>
    </row>
    <row r="149" spans="1:14" x14ac:dyDescent="0.25">
      <c r="A149" s="25" t="s">
        <v>270</v>
      </c>
      <c r="B149" s="25">
        <v>149721026</v>
      </c>
      <c r="C149" s="25">
        <v>149812818</v>
      </c>
      <c r="D149" s="25" t="s">
        <v>432</v>
      </c>
      <c r="E149" s="25">
        <v>0.87731599999999998</v>
      </c>
      <c r="F149" s="25" t="s">
        <v>547</v>
      </c>
      <c r="G149" s="25">
        <v>2.1953900000000002E-34</v>
      </c>
      <c r="H149" s="25" t="s">
        <v>930</v>
      </c>
      <c r="I149" s="25" t="s">
        <v>135</v>
      </c>
      <c r="J149" s="25" t="s">
        <v>82</v>
      </c>
      <c r="K149" s="25" t="s">
        <v>124</v>
      </c>
      <c r="L149" s="25">
        <v>8728</v>
      </c>
      <c r="M149" s="25">
        <v>5110</v>
      </c>
      <c r="N149" s="25" t="s">
        <v>131</v>
      </c>
    </row>
    <row r="150" spans="1:14" x14ac:dyDescent="0.25">
      <c r="A150" s="25" t="s">
        <v>270</v>
      </c>
      <c r="B150" s="25">
        <v>149721026</v>
      </c>
      <c r="C150" s="25">
        <v>149814388</v>
      </c>
      <c r="D150" s="25" t="s">
        <v>931</v>
      </c>
      <c r="E150" s="25">
        <v>0.87755300000000003</v>
      </c>
      <c r="F150" s="25" t="s">
        <v>547</v>
      </c>
      <c r="G150" s="25">
        <v>4.6843000000000004E-44</v>
      </c>
      <c r="H150" s="25" t="s">
        <v>932</v>
      </c>
      <c r="I150" s="25" t="s">
        <v>158</v>
      </c>
      <c r="J150" s="25" t="s">
        <v>76</v>
      </c>
      <c r="K150" s="25" t="s">
        <v>124</v>
      </c>
      <c r="L150" s="25">
        <v>8728</v>
      </c>
      <c r="M150" s="25">
        <v>5110</v>
      </c>
      <c r="N150" s="25" t="s">
        <v>603</v>
      </c>
    </row>
    <row r="151" spans="1:14" x14ac:dyDescent="0.25">
      <c r="A151" s="25" t="s">
        <v>270</v>
      </c>
      <c r="B151" s="25">
        <v>149721026</v>
      </c>
      <c r="C151" s="25">
        <v>149821815</v>
      </c>
      <c r="D151" s="25" t="s">
        <v>933</v>
      </c>
      <c r="E151" s="25">
        <v>0.87702599999999997</v>
      </c>
      <c r="F151" s="25" t="s">
        <v>547</v>
      </c>
      <c r="G151" s="25">
        <v>1.5530000000000001E-14</v>
      </c>
      <c r="H151" s="25" t="s">
        <v>934</v>
      </c>
      <c r="I151" s="25" t="s">
        <v>125</v>
      </c>
      <c r="J151" s="25" t="s">
        <v>82</v>
      </c>
      <c r="K151" s="25" t="s">
        <v>124</v>
      </c>
      <c r="L151" s="25">
        <v>8728</v>
      </c>
      <c r="M151" s="25">
        <v>5110</v>
      </c>
      <c r="N151" s="25" t="s">
        <v>126</v>
      </c>
    </row>
    <row r="152" spans="1:14" x14ac:dyDescent="0.25">
      <c r="A152" s="25" t="s">
        <v>270</v>
      </c>
      <c r="B152" s="25">
        <v>149721026</v>
      </c>
      <c r="C152" s="25">
        <v>149821978</v>
      </c>
      <c r="D152" s="25" t="s">
        <v>935</v>
      </c>
      <c r="E152" s="25">
        <v>0.87698299999999996</v>
      </c>
      <c r="F152" s="25" t="s">
        <v>807</v>
      </c>
      <c r="G152" s="25">
        <v>3.99029E-11</v>
      </c>
      <c r="H152" s="25" t="s">
        <v>936</v>
      </c>
      <c r="I152" s="25" t="s">
        <v>937</v>
      </c>
      <c r="J152" s="25" t="s">
        <v>76</v>
      </c>
      <c r="K152" s="25" t="s">
        <v>124</v>
      </c>
      <c r="L152" s="25">
        <v>21182</v>
      </c>
      <c r="M152" s="25">
        <v>348995</v>
      </c>
      <c r="N152" s="25" t="s">
        <v>603</v>
      </c>
    </row>
    <row r="153" spans="1:14" x14ac:dyDescent="0.25">
      <c r="A153" s="25" t="s">
        <v>270</v>
      </c>
      <c r="B153" s="25">
        <v>149721026</v>
      </c>
      <c r="C153" s="25">
        <v>149828494</v>
      </c>
      <c r="D153" s="25" t="s">
        <v>3844</v>
      </c>
      <c r="E153" s="25">
        <v>0.87473800000000002</v>
      </c>
      <c r="F153" s="25" t="s">
        <v>938</v>
      </c>
      <c r="G153" s="25">
        <v>5.2148894369307001E-36</v>
      </c>
      <c r="H153" s="25" t="s">
        <v>939</v>
      </c>
      <c r="I153" s="25" t="s">
        <v>123</v>
      </c>
      <c r="J153" s="25" t="s">
        <v>940</v>
      </c>
      <c r="K153" s="25" t="s">
        <v>124</v>
      </c>
      <c r="L153" s="25">
        <v>16936</v>
      </c>
      <c r="M153" s="25">
        <v>84918</v>
      </c>
      <c r="N153" s="25" t="s">
        <v>577</v>
      </c>
    </row>
    <row r="154" spans="1:14" x14ac:dyDescent="0.25">
      <c r="A154" s="25" t="s">
        <v>270</v>
      </c>
      <c r="B154" s="25">
        <v>149721026</v>
      </c>
      <c r="C154" s="25">
        <v>149835865</v>
      </c>
      <c r="D154" s="25" t="s">
        <v>941</v>
      </c>
      <c r="E154" s="25">
        <v>0.87599300000000002</v>
      </c>
      <c r="F154" s="25" t="s">
        <v>807</v>
      </c>
      <c r="G154" s="25">
        <v>7.3001299999999996E-16</v>
      </c>
      <c r="H154" s="25" t="s">
        <v>942</v>
      </c>
      <c r="I154" s="25" t="s">
        <v>943</v>
      </c>
      <c r="J154" s="25" t="s">
        <v>83</v>
      </c>
      <c r="K154" s="25" t="s">
        <v>124</v>
      </c>
      <c r="L154" s="25">
        <v>21182</v>
      </c>
      <c r="M154" s="25">
        <v>348995</v>
      </c>
      <c r="N154" s="25" t="s">
        <v>603</v>
      </c>
    </row>
    <row r="155" spans="1:14" x14ac:dyDescent="0.25">
      <c r="A155" s="25" t="s">
        <v>270</v>
      </c>
      <c r="B155" s="25">
        <v>149721026</v>
      </c>
      <c r="C155" s="25">
        <v>149838917</v>
      </c>
      <c r="D155" s="25" t="s">
        <v>944</v>
      </c>
      <c r="E155" s="25">
        <v>0.89416499999999999</v>
      </c>
      <c r="F155" s="25" t="s">
        <v>807</v>
      </c>
      <c r="G155" s="25">
        <v>1.1077300000000001E-19</v>
      </c>
      <c r="H155" s="25" t="s">
        <v>945</v>
      </c>
      <c r="I155" s="25" t="s">
        <v>598</v>
      </c>
      <c r="J155" s="25" t="s">
        <v>82</v>
      </c>
      <c r="K155" s="25" t="s">
        <v>124</v>
      </c>
      <c r="L155" s="25">
        <v>21182</v>
      </c>
      <c r="M155" s="25">
        <v>348995</v>
      </c>
      <c r="N155" s="25" t="s">
        <v>603</v>
      </c>
    </row>
    <row r="156" spans="1:14" x14ac:dyDescent="0.25">
      <c r="A156" s="25" t="s">
        <v>270</v>
      </c>
      <c r="B156" s="25">
        <v>149721026</v>
      </c>
      <c r="C156" s="25">
        <v>149838917</v>
      </c>
      <c r="D156" s="25" t="s">
        <v>944</v>
      </c>
      <c r="E156" s="25">
        <v>0.89416499999999999</v>
      </c>
      <c r="F156" s="25" t="s">
        <v>807</v>
      </c>
      <c r="G156" s="25">
        <v>1.2419699999999999E-15</v>
      </c>
      <c r="H156" s="25" t="s">
        <v>946</v>
      </c>
      <c r="I156" s="25" t="s">
        <v>725</v>
      </c>
      <c r="J156" s="25" t="s">
        <v>82</v>
      </c>
      <c r="K156" s="25" t="s">
        <v>124</v>
      </c>
      <c r="L156" s="25">
        <v>21182</v>
      </c>
      <c r="M156" s="25">
        <v>348995</v>
      </c>
      <c r="N156" s="25" t="s">
        <v>603</v>
      </c>
    </row>
    <row r="157" spans="1:14" x14ac:dyDescent="0.25">
      <c r="A157" s="25" t="s">
        <v>270</v>
      </c>
      <c r="B157" s="25">
        <v>149721026</v>
      </c>
      <c r="C157" s="25">
        <v>149839815</v>
      </c>
      <c r="D157" s="25" t="s">
        <v>947</v>
      </c>
      <c r="E157" s="25">
        <v>0.893733</v>
      </c>
      <c r="F157" s="25" t="s">
        <v>807</v>
      </c>
      <c r="G157" s="25">
        <v>7.0701199999999996E-16</v>
      </c>
      <c r="H157" s="25" t="s">
        <v>948</v>
      </c>
      <c r="I157" s="25" t="s">
        <v>151</v>
      </c>
      <c r="J157" s="25" t="s">
        <v>76</v>
      </c>
      <c r="K157" s="25" t="s">
        <v>124</v>
      </c>
      <c r="L157" s="25">
        <v>21182</v>
      </c>
      <c r="M157" s="25">
        <v>348995</v>
      </c>
      <c r="N157" s="25" t="s">
        <v>603</v>
      </c>
    </row>
    <row r="158" spans="1:14" x14ac:dyDescent="0.25">
      <c r="A158" s="25" t="s">
        <v>270</v>
      </c>
      <c r="B158" s="25">
        <v>149721026</v>
      </c>
      <c r="C158" s="25">
        <v>149848402</v>
      </c>
      <c r="D158" s="25" t="s">
        <v>949</v>
      </c>
      <c r="E158" s="25">
        <v>0.81726100000000002</v>
      </c>
      <c r="F158" s="25" t="s">
        <v>807</v>
      </c>
      <c r="G158" s="25">
        <v>7.5024700000000002E-11</v>
      </c>
      <c r="H158" s="25" t="s">
        <v>950</v>
      </c>
      <c r="I158" s="25" t="s">
        <v>877</v>
      </c>
      <c r="J158" s="25" t="s">
        <v>76</v>
      </c>
      <c r="K158" s="25" t="s">
        <v>124</v>
      </c>
      <c r="L158" s="25">
        <v>21182</v>
      </c>
      <c r="M158" s="25">
        <v>348995</v>
      </c>
      <c r="N158" s="25" t="s">
        <v>131</v>
      </c>
    </row>
    <row r="159" spans="1:14" x14ac:dyDescent="0.25">
      <c r="A159" s="25" t="s">
        <v>270</v>
      </c>
      <c r="B159" s="25">
        <v>149721026</v>
      </c>
      <c r="C159" s="25">
        <v>149848985</v>
      </c>
      <c r="D159" s="25" t="s">
        <v>951</v>
      </c>
      <c r="E159" s="25">
        <v>0.81564300000000001</v>
      </c>
      <c r="F159" s="25" t="s">
        <v>807</v>
      </c>
      <c r="G159" s="25">
        <v>6.5875600000000003E-25</v>
      </c>
      <c r="H159" s="25" t="s">
        <v>952</v>
      </c>
      <c r="I159" s="25" t="s">
        <v>149</v>
      </c>
      <c r="J159" s="25" t="s">
        <v>83</v>
      </c>
      <c r="K159" s="25" t="s">
        <v>124</v>
      </c>
      <c r="L159" s="25">
        <v>21182</v>
      </c>
      <c r="M159" s="25">
        <v>348995</v>
      </c>
      <c r="N159" s="25" t="s">
        <v>603</v>
      </c>
    </row>
    <row r="160" spans="1:14" x14ac:dyDescent="0.25">
      <c r="A160" s="25" t="s">
        <v>270</v>
      </c>
      <c r="B160" s="25">
        <v>149721026</v>
      </c>
      <c r="C160" s="25">
        <v>149849308</v>
      </c>
      <c r="D160" s="25" t="s">
        <v>953</v>
      </c>
      <c r="E160" s="25">
        <v>0.81557400000000002</v>
      </c>
      <c r="F160" s="25" t="s">
        <v>807</v>
      </c>
      <c r="G160" s="25">
        <v>3.5488212118147499E-8</v>
      </c>
      <c r="H160" s="25" t="s">
        <v>954</v>
      </c>
      <c r="I160" s="25" t="s">
        <v>955</v>
      </c>
      <c r="J160" s="25" t="s">
        <v>79</v>
      </c>
      <c r="K160" s="25" t="s">
        <v>124</v>
      </c>
      <c r="L160" s="25">
        <v>21182</v>
      </c>
      <c r="M160" s="25">
        <v>348995</v>
      </c>
      <c r="N160" s="25" t="s">
        <v>956</v>
      </c>
    </row>
    <row r="161" spans="1:14" x14ac:dyDescent="0.25">
      <c r="A161" s="25" t="s">
        <v>270</v>
      </c>
      <c r="B161" s="25">
        <v>149721026</v>
      </c>
      <c r="C161" s="25">
        <v>149859123</v>
      </c>
      <c r="D161" s="25" t="s">
        <v>957</v>
      </c>
      <c r="E161" s="25">
        <v>0.81180200000000002</v>
      </c>
      <c r="F161" s="25" t="s">
        <v>829</v>
      </c>
      <c r="G161" s="25">
        <v>1.2799999999999999E-9</v>
      </c>
      <c r="H161" s="25" t="s">
        <v>958</v>
      </c>
      <c r="I161" s="25" t="s">
        <v>644</v>
      </c>
      <c r="J161" s="25" t="s">
        <v>122</v>
      </c>
      <c r="K161" s="25" t="s">
        <v>645</v>
      </c>
      <c r="L161" s="25">
        <v>6216</v>
      </c>
      <c r="M161" s="25">
        <v>11104</v>
      </c>
      <c r="N161" s="25" t="s">
        <v>646</v>
      </c>
    </row>
    <row r="162" spans="1:14" x14ac:dyDescent="0.25">
      <c r="A162" s="25" t="s">
        <v>354</v>
      </c>
      <c r="B162" s="25">
        <v>40367277</v>
      </c>
      <c r="C162" s="25">
        <v>40426601</v>
      </c>
      <c r="D162" s="25" t="s">
        <v>959</v>
      </c>
      <c r="E162" s="25">
        <v>0.91155900000000001</v>
      </c>
      <c r="F162" s="25" t="s">
        <v>330</v>
      </c>
      <c r="G162" s="25">
        <v>9.9411099999999995E-23</v>
      </c>
      <c r="H162" s="25" t="s">
        <v>960</v>
      </c>
      <c r="I162" s="25" t="s">
        <v>560</v>
      </c>
      <c r="J162" s="25" t="s">
        <v>76</v>
      </c>
      <c r="K162" s="25" t="s">
        <v>124</v>
      </c>
      <c r="L162" s="25">
        <v>16001</v>
      </c>
      <c r="M162" s="25">
        <v>79783</v>
      </c>
      <c r="N162" s="25" t="s">
        <v>131</v>
      </c>
    </row>
    <row r="163" spans="1:14" s="25" customFormat="1" x14ac:dyDescent="0.25">
      <c r="A163" s="25" t="s">
        <v>74</v>
      </c>
      <c r="B163" s="25">
        <v>69099647</v>
      </c>
      <c r="C163" s="25">
        <v>69132344</v>
      </c>
      <c r="D163" s="25" t="s">
        <v>3787</v>
      </c>
      <c r="E163" s="25">
        <v>0.85605500000000001</v>
      </c>
      <c r="F163" s="25" t="s">
        <v>3359</v>
      </c>
      <c r="G163" s="25">
        <v>1.8399999999999999E-28</v>
      </c>
      <c r="H163" s="206">
        <v>0.73018000000000005</v>
      </c>
      <c r="I163" s="25" t="s">
        <v>644</v>
      </c>
      <c r="J163" s="25" t="s">
        <v>122</v>
      </c>
      <c r="K163" s="25" t="s">
        <v>645</v>
      </c>
      <c r="L163" s="25">
        <v>11828</v>
      </c>
      <c r="M163" s="25">
        <v>9414</v>
      </c>
      <c r="N163" s="25" t="s">
        <v>646</v>
      </c>
    </row>
    <row r="164" spans="1:14" x14ac:dyDescent="0.25">
      <c r="A164" s="25" t="s">
        <v>74</v>
      </c>
      <c r="B164" s="25">
        <v>133257521</v>
      </c>
      <c r="C164" s="25">
        <v>133257521</v>
      </c>
      <c r="D164" s="25" t="s">
        <v>72</v>
      </c>
      <c r="E164" s="25">
        <v>1</v>
      </c>
      <c r="F164" s="25" t="s">
        <v>73</v>
      </c>
      <c r="G164" s="25">
        <v>1.04762E-18</v>
      </c>
      <c r="H164" s="25" t="s">
        <v>961</v>
      </c>
      <c r="I164" s="25" t="s">
        <v>153</v>
      </c>
      <c r="J164" s="25" t="s">
        <v>75</v>
      </c>
      <c r="K164" s="25" t="s">
        <v>124</v>
      </c>
      <c r="L164" s="25">
        <v>79</v>
      </c>
      <c r="M164" s="25">
        <v>28</v>
      </c>
      <c r="N164" s="25" t="s">
        <v>603</v>
      </c>
    </row>
    <row r="165" spans="1:14" x14ac:dyDescent="0.25">
      <c r="A165" s="25" t="s">
        <v>74</v>
      </c>
      <c r="B165" s="25">
        <v>133257521</v>
      </c>
      <c r="C165" s="25">
        <v>133257521</v>
      </c>
      <c r="D165" s="25" t="s">
        <v>72</v>
      </c>
      <c r="E165" s="25">
        <v>1</v>
      </c>
      <c r="F165" s="25" t="s">
        <v>73</v>
      </c>
      <c r="G165" s="25">
        <v>1.13505E-17</v>
      </c>
      <c r="H165" s="25" t="s">
        <v>129</v>
      </c>
      <c r="I165" s="25" t="s">
        <v>130</v>
      </c>
      <c r="J165" s="25" t="s">
        <v>75</v>
      </c>
      <c r="K165" s="25" t="s">
        <v>124</v>
      </c>
      <c r="L165" s="25">
        <v>79</v>
      </c>
      <c r="M165" s="25">
        <v>28</v>
      </c>
      <c r="N165" s="25" t="s">
        <v>131</v>
      </c>
    </row>
    <row r="166" spans="1:14" x14ac:dyDescent="0.25">
      <c r="A166" s="25" t="s">
        <v>74</v>
      </c>
      <c r="B166" s="25">
        <v>133257521</v>
      </c>
      <c r="C166" s="25">
        <v>133257521</v>
      </c>
      <c r="D166" s="25" t="s">
        <v>72</v>
      </c>
      <c r="E166" s="25">
        <v>1</v>
      </c>
      <c r="F166" s="25" t="s">
        <v>73</v>
      </c>
      <c r="G166" s="25">
        <v>1.2526300000000001E-27</v>
      </c>
      <c r="H166" s="25" t="s">
        <v>132</v>
      </c>
      <c r="I166" s="25" t="s">
        <v>133</v>
      </c>
      <c r="J166" s="25" t="s">
        <v>75</v>
      </c>
      <c r="K166" s="25" t="s">
        <v>124</v>
      </c>
      <c r="L166" s="25">
        <v>79</v>
      </c>
      <c r="M166" s="25">
        <v>28</v>
      </c>
      <c r="N166" s="25" t="s">
        <v>131</v>
      </c>
    </row>
    <row r="167" spans="1:14" x14ac:dyDescent="0.25">
      <c r="A167" s="25" t="s">
        <v>74</v>
      </c>
      <c r="B167" s="25">
        <v>133257521</v>
      </c>
      <c r="C167" s="25">
        <v>133257521</v>
      </c>
      <c r="D167" s="25" t="s">
        <v>72</v>
      </c>
      <c r="E167" s="25">
        <v>1</v>
      </c>
      <c r="F167" s="25" t="s">
        <v>73</v>
      </c>
      <c r="G167" s="25">
        <v>1.7030699999999999E-86</v>
      </c>
      <c r="H167" s="25" t="s">
        <v>134</v>
      </c>
      <c r="I167" s="25" t="s">
        <v>135</v>
      </c>
      <c r="J167" s="25" t="s">
        <v>75</v>
      </c>
      <c r="K167" s="25" t="s">
        <v>124</v>
      </c>
      <c r="L167" s="25">
        <v>79</v>
      </c>
      <c r="M167" s="25">
        <v>28</v>
      </c>
      <c r="N167" s="25" t="s">
        <v>131</v>
      </c>
    </row>
    <row r="168" spans="1:14" x14ac:dyDescent="0.25">
      <c r="A168" s="25" t="s">
        <v>74</v>
      </c>
      <c r="B168" s="25">
        <v>133257521</v>
      </c>
      <c r="C168" s="25">
        <v>133257521</v>
      </c>
      <c r="D168" s="25" t="s">
        <v>72</v>
      </c>
      <c r="E168" s="25">
        <v>1</v>
      </c>
      <c r="F168" s="25" t="s">
        <v>73</v>
      </c>
      <c r="G168" s="25">
        <v>1.83751E-40</v>
      </c>
      <c r="H168" s="25" t="s">
        <v>136</v>
      </c>
      <c r="I168" s="25" t="s">
        <v>137</v>
      </c>
      <c r="J168" s="25" t="s">
        <v>75</v>
      </c>
      <c r="K168" s="25" t="s">
        <v>124</v>
      </c>
      <c r="L168" s="25">
        <v>79</v>
      </c>
      <c r="M168" s="25">
        <v>28</v>
      </c>
      <c r="N168" s="25" t="s">
        <v>131</v>
      </c>
    </row>
    <row r="169" spans="1:14" x14ac:dyDescent="0.25">
      <c r="A169" s="25" t="s">
        <v>74</v>
      </c>
      <c r="B169" s="25">
        <v>133257521</v>
      </c>
      <c r="C169" s="25">
        <v>133257521</v>
      </c>
      <c r="D169" s="25" t="s">
        <v>72</v>
      </c>
      <c r="E169" s="25">
        <v>1</v>
      </c>
      <c r="F169" s="25" t="s">
        <v>73</v>
      </c>
      <c r="G169" s="25">
        <v>2.3635899999999999E-17</v>
      </c>
      <c r="H169" s="25" t="s">
        <v>138</v>
      </c>
      <c r="I169" s="25" t="s">
        <v>139</v>
      </c>
      <c r="J169" s="25" t="s">
        <v>75</v>
      </c>
      <c r="K169" s="25" t="s">
        <v>124</v>
      </c>
      <c r="L169" s="25">
        <v>79</v>
      </c>
      <c r="M169" s="25">
        <v>28</v>
      </c>
      <c r="N169" s="25" t="s">
        <v>131</v>
      </c>
    </row>
    <row r="170" spans="1:14" x14ac:dyDescent="0.25">
      <c r="A170" s="25" t="s">
        <v>74</v>
      </c>
      <c r="B170" s="25">
        <v>133257521</v>
      </c>
      <c r="C170" s="25">
        <v>133257521</v>
      </c>
      <c r="D170" s="25" t="s">
        <v>72</v>
      </c>
      <c r="E170" s="25">
        <v>1</v>
      </c>
      <c r="F170" s="25" t="s">
        <v>73</v>
      </c>
      <c r="G170" s="25">
        <v>2.36387E-23</v>
      </c>
      <c r="H170" s="25" t="s">
        <v>140</v>
      </c>
      <c r="I170" s="25" t="s">
        <v>141</v>
      </c>
      <c r="J170" s="25" t="s">
        <v>75</v>
      </c>
      <c r="K170" s="25" t="s">
        <v>124</v>
      </c>
      <c r="L170" s="25">
        <v>79</v>
      </c>
      <c r="M170" s="25">
        <v>28</v>
      </c>
      <c r="N170" s="25" t="s">
        <v>131</v>
      </c>
    </row>
    <row r="171" spans="1:14" x14ac:dyDescent="0.25">
      <c r="A171" s="25" t="s">
        <v>74</v>
      </c>
      <c r="B171" s="25">
        <v>133257521</v>
      </c>
      <c r="C171" s="25">
        <v>133257521</v>
      </c>
      <c r="D171" s="25" t="s">
        <v>72</v>
      </c>
      <c r="E171" s="25">
        <v>1</v>
      </c>
      <c r="F171" s="25" t="s">
        <v>73</v>
      </c>
      <c r="G171" s="25">
        <v>2.9771999999999998E-39</v>
      </c>
      <c r="H171" s="25" t="s">
        <v>142</v>
      </c>
      <c r="I171" s="25" t="s">
        <v>143</v>
      </c>
      <c r="J171" s="25" t="s">
        <v>75</v>
      </c>
      <c r="K171" s="25" t="s">
        <v>124</v>
      </c>
      <c r="L171" s="25">
        <v>79</v>
      </c>
      <c r="M171" s="25">
        <v>28</v>
      </c>
      <c r="N171" s="25" t="s">
        <v>131</v>
      </c>
    </row>
    <row r="172" spans="1:14" x14ac:dyDescent="0.25">
      <c r="A172" s="25" t="s">
        <v>74</v>
      </c>
      <c r="B172" s="25">
        <v>133257521</v>
      </c>
      <c r="C172" s="25">
        <v>133257521</v>
      </c>
      <c r="D172" s="25" t="s">
        <v>72</v>
      </c>
      <c r="E172" s="25">
        <v>1</v>
      </c>
      <c r="F172" s="25" t="s">
        <v>73</v>
      </c>
      <c r="G172" s="25">
        <v>3.0595300000000003E-48</v>
      </c>
      <c r="H172" s="25" t="s">
        <v>144</v>
      </c>
      <c r="I172" s="25" t="s">
        <v>145</v>
      </c>
      <c r="J172" s="25" t="s">
        <v>75</v>
      </c>
      <c r="K172" s="25" t="s">
        <v>124</v>
      </c>
      <c r="L172" s="25">
        <v>79</v>
      </c>
      <c r="M172" s="25">
        <v>28</v>
      </c>
      <c r="N172" s="25" t="s">
        <v>131</v>
      </c>
    </row>
    <row r="173" spans="1:14" x14ac:dyDescent="0.25">
      <c r="A173" s="25" t="s">
        <v>74</v>
      </c>
      <c r="B173" s="25">
        <v>133257521</v>
      </c>
      <c r="C173" s="25">
        <v>133257521</v>
      </c>
      <c r="D173" s="25" t="s">
        <v>72</v>
      </c>
      <c r="E173" s="25">
        <v>1</v>
      </c>
      <c r="F173" s="25" t="s">
        <v>73</v>
      </c>
      <c r="G173" s="25">
        <v>3.6518800000000002E-40</v>
      </c>
      <c r="H173" s="25" t="s">
        <v>146</v>
      </c>
      <c r="I173" s="25" t="s">
        <v>147</v>
      </c>
      <c r="J173" s="25" t="s">
        <v>75</v>
      </c>
      <c r="K173" s="25" t="s">
        <v>124</v>
      </c>
      <c r="L173" s="25">
        <v>79</v>
      </c>
      <c r="M173" s="25">
        <v>28</v>
      </c>
      <c r="N173" s="25" t="s">
        <v>131</v>
      </c>
    </row>
    <row r="174" spans="1:14" x14ac:dyDescent="0.25">
      <c r="A174" s="25" t="s">
        <v>74</v>
      </c>
      <c r="B174" s="25">
        <v>133257521</v>
      </c>
      <c r="C174" s="25">
        <v>133257521</v>
      </c>
      <c r="D174" s="25" t="s">
        <v>72</v>
      </c>
      <c r="E174" s="25">
        <v>1</v>
      </c>
      <c r="F174" s="25" t="s">
        <v>73</v>
      </c>
      <c r="G174" s="25">
        <v>4.3765499999999998E-38</v>
      </c>
      <c r="H174" s="25" t="s">
        <v>148</v>
      </c>
      <c r="I174" s="25" t="s">
        <v>149</v>
      </c>
      <c r="J174" s="25" t="s">
        <v>75</v>
      </c>
      <c r="K174" s="25" t="s">
        <v>124</v>
      </c>
      <c r="L174" s="25">
        <v>79</v>
      </c>
      <c r="M174" s="25">
        <v>28</v>
      </c>
      <c r="N174" s="25" t="s">
        <v>131</v>
      </c>
    </row>
    <row r="175" spans="1:14" x14ac:dyDescent="0.25">
      <c r="A175" s="25" t="s">
        <v>74</v>
      </c>
      <c r="B175" s="25">
        <v>133257521</v>
      </c>
      <c r="C175" s="25">
        <v>133257521</v>
      </c>
      <c r="D175" s="25" t="s">
        <v>72</v>
      </c>
      <c r="E175" s="25">
        <v>1</v>
      </c>
      <c r="F175" s="25" t="s">
        <v>73</v>
      </c>
      <c r="G175" s="25">
        <v>5.11243E-25</v>
      </c>
      <c r="H175" s="25" t="s">
        <v>962</v>
      </c>
      <c r="I175" s="25" t="s">
        <v>147</v>
      </c>
      <c r="J175" s="25" t="s">
        <v>75</v>
      </c>
      <c r="K175" s="25" t="s">
        <v>124</v>
      </c>
      <c r="L175" s="25">
        <v>79</v>
      </c>
      <c r="M175" s="25">
        <v>28</v>
      </c>
      <c r="N175" s="25" t="s">
        <v>603</v>
      </c>
    </row>
    <row r="176" spans="1:14" x14ac:dyDescent="0.25">
      <c r="A176" s="25" t="s">
        <v>74</v>
      </c>
      <c r="B176" s="25">
        <v>133257521</v>
      </c>
      <c r="C176" s="25">
        <v>133257521</v>
      </c>
      <c r="D176" s="25" t="s">
        <v>72</v>
      </c>
      <c r="E176" s="25">
        <v>1</v>
      </c>
      <c r="F176" s="25" t="s">
        <v>73</v>
      </c>
      <c r="G176" s="25">
        <v>8.4954399999999997E-16</v>
      </c>
      <c r="H176" s="25" t="s">
        <v>150</v>
      </c>
      <c r="I176" s="25" t="s">
        <v>151</v>
      </c>
      <c r="J176" s="25" t="s">
        <v>75</v>
      </c>
      <c r="K176" s="25" t="s">
        <v>124</v>
      </c>
      <c r="L176" s="25">
        <v>79</v>
      </c>
      <c r="M176" s="25">
        <v>28</v>
      </c>
      <c r="N176" s="25" t="s">
        <v>131</v>
      </c>
    </row>
    <row r="177" spans="1:15" x14ac:dyDescent="0.25">
      <c r="A177" s="25" t="s">
        <v>74</v>
      </c>
      <c r="B177" s="25">
        <v>133257521</v>
      </c>
      <c r="C177" s="25">
        <v>133257521</v>
      </c>
      <c r="D177" s="25" t="s">
        <v>72</v>
      </c>
      <c r="E177" s="25">
        <v>1</v>
      </c>
      <c r="F177" s="25" t="s">
        <v>73</v>
      </c>
      <c r="G177" s="25">
        <v>8.9692499999999998E-73</v>
      </c>
      <c r="H177" s="25" t="s">
        <v>152</v>
      </c>
      <c r="I177" s="25" t="s">
        <v>153</v>
      </c>
      <c r="J177" s="25" t="s">
        <v>75</v>
      </c>
      <c r="K177" s="25" t="s">
        <v>124</v>
      </c>
      <c r="L177" s="25">
        <v>79</v>
      </c>
      <c r="M177" s="25">
        <v>28</v>
      </c>
      <c r="N177" s="25" t="s">
        <v>131</v>
      </c>
    </row>
    <row r="178" spans="1:15" x14ac:dyDescent="0.25">
      <c r="A178" s="25" t="s">
        <v>74</v>
      </c>
      <c r="B178" s="25">
        <v>133257521</v>
      </c>
      <c r="C178" s="25">
        <v>133257521</v>
      </c>
      <c r="D178" s="25" t="s">
        <v>72</v>
      </c>
      <c r="E178" s="25">
        <v>1</v>
      </c>
      <c r="F178" s="25" t="s">
        <v>73</v>
      </c>
      <c r="G178" s="25">
        <v>9.5371900000000004E-64</v>
      </c>
      <c r="H178" s="25" t="s">
        <v>154</v>
      </c>
      <c r="I178" s="25" t="s">
        <v>155</v>
      </c>
      <c r="J178" s="25" t="s">
        <v>75</v>
      </c>
      <c r="K178" s="25" t="s">
        <v>124</v>
      </c>
      <c r="L178" s="25">
        <v>79</v>
      </c>
      <c r="M178" s="25">
        <v>28</v>
      </c>
      <c r="N178" s="25" t="s">
        <v>131</v>
      </c>
    </row>
    <row r="179" spans="1:15" x14ac:dyDescent="0.25">
      <c r="A179" s="25" t="s">
        <v>74</v>
      </c>
      <c r="B179" s="25">
        <v>133257521</v>
      </c>
      <c r="C179" s="25">
        <v>133261662</v>
      </c>
      <c r="D179" s="25" t="s">
        <v>264</v>
      </c>
      <c r="E179" s="25">
        <v>0.88117100000000004</v>
      </c>
      <c r="F179" s="25" t="s">
        <v>73</v>
      </c>
      <c r="G179" s="25">
        <v>1.0525400000000001E-27</v>
      </c>
      <c r="H179" s="25" t="s">
        <v>157</v>
      </c>
      <c r="I179" s="25" t="s">
        <v>158</v>
      </c>
      <c r="J179" s="25" t="s">
        <v>82</v>
      </c>
      <c r="K179" s="25" t="s">
        <v>124</v>
      </c>
      <c r="L179" s="25">
        <v>79</v>
      </c>
      <c r="M179" s="25">
        <v>28</v>
      </c>
      <c r="N179" s="25" t="s">
        <v>131</v>
      </c>
    </row>
    <row r="180" spans="1:15" x14ac:dyDescent="0.25">
      <c r="A180" s="25" t="s">
        <v>74</v>
      </c>
      <c r="B180" s="25">
        <v>133257521</v>
      </c>
      <c r="C180" s="25">
        <v>133261662</v>
      </c>
      <c r="D180" s="25" t="s">
        <v>264</v>
      </c>
      <c r="E180" s="25">
        <v>0.88117100000000004</v>
      </c>
      <c r="F180" s="25" t="s">
        <v>73</v>
      </c>
      <c r="G180" s="25">
        <v>1.77917E-23</v>
      </c>
      <c r="H180" s="25" t="s">
        <v>963</v>
      </c>
      <c r="I180" s="25" t="s">
        <v>158</v>
      </c>
      <c r="J180" s="25" t="s">
        <v>82</v>
      </c>
      <c r="K180" s="25" t="s">
        <v>124</v>
      </c>
      <c r="L180" s="25">
        <v>79</v>
      </c>
      <c r="M180" s="25">
        <v>28</v>
      </c>
      <c r="N180" s="25" t="s">
        <v>603</v>
      </c>
    </row>
    <row r="181" spans="1:15" x14ac:dyDescent="0.25">
      <c r="A181" s="25" t="s">
        <v>74</v>
      </c>
      <c r="B181" s="25">
        <v>133257521</v>
      </c>
      <c r="C181" s="25">
        <v>133261662</v>
      </c>
      <c r="D181" s="25" t="s">
        <v>264</v>
      </c>
      <c r="E181" s="25">
        <v>0.88117100000000004</v>
      </c>
      <c r="F181" s="25" t="s">
        <v>73</v>
      </c>
      <c r="G181" s="25">
        <v>7.0420600000000002E-38</v>
      </c>
      <c r="H181" s="25" t="s">
        <v>159</v>
      </c>
      <c r="I181" s="25" t="s">
        <v>160</v>
      </c>
      <c r="J181" s="25" t="s">
        <v>82</v>
      </c>
      <c r="K181" s="25" t="s">
        <v>124</v>
      </c>
      <c r="L181" s="25">
        <v>79</v>
      </c>
      <c r="M181" s="25">
        <v>28</v>
      </c>
      <c r="N181" s="25" t="s">
        <v>131</v>
      </c>
    </row>
    <row r="182" spans="1:15" x14ac:dyDescent="0.25">
      <c r="A182" s="25" t="s">
        <v>74</v>
      </c>
      <c r="B182" s="25">
        <v>133257521</v>
      </c>
      <c r="C182" s="25">
        <v>133261703</v>
      </c>
      <c r="D182" s="25" t="s">
        <v>268</v>
      </c>
      <c r="E182" s="25">
        <v>0.88110999999999995</v>
      </c>
      <c r="F182" s="25" t="s">
        <v>73</v>
      </c>
      <c r="G182" s="25">
        <v>7.7691800000000003E-10</v>
      </c>
      <c r="H182" s="25" t="s">
        <v>964</v>
      </c>
      <c r="I182" s="25" t="s">
        <v>965</v>
      </c>
      <c r="J182" s="25" t="s">
        <v>83</v>
      </c>
      <c r="K182" s="25" t="s">
        <v>124</v>
      </c>
      <c r="L182" s="25">
        <v>79</v>
      </c>
      <c r="M182" s="25">
        <v>28</v>
      </c>
      <c r="N182" s="25" t="s">
        <v>603</v>
      </c>
    </row>
    <row r="183" spans="1:15" x14ac:dyDescent="0.25">
      <c r="A183" s="25" t="s">
        <v>74</v>
      </c>
      <c r="B183" s="25">
        <v>133257521</v>
      </c>
      <c r="C183" s="25">
        <v>133266804</v>
      </c>
      <c r="D183" s="25" t="s">
        <v>966</v>
      </c>
      <c r="E183" s="25">
        <v>0.99145099999999997</v>
      </c>
      <c r="F183" s="25" t="s">
        <v>73</v>
      </c>
      <c r="G183" s="25">
        <v>1.03402E-27</v>
      </c>
      <c r="H183" s="25" t="s">
        <v>967</v>
      </c>
      <c r="I183" s="25" t="s">
        <v>704</v>
      </c>
      <c r="J183" s="25" t="s">
        <v>76</v>
      </c>
      <c r="K183" s="25" t="s">
        <v>124</v>
      </c>
      <c r="L183" s="25">
        <v>79</v>
      </c>
      <c r="M183" s="25">
        <v>28</v>
      </c>
      <c r="N183" s="25" t="s">
        <v>603</v>
      </c>
    </row>
    <row r="184" spans="1:15" x14ac:dyDescent="0.25">
      <c r="A184" s="25" t="s">
        <v>74</v>
      </c>
      <c r="B184" s="25">
        <v>133257521</v>
      </c>
      <c r="C184" s="25">
        <v>133266804</v>
      </c>
      <c r="D184" s="25" t="s">
        <v>966</v>
      </c>
      <c r="E184" s="25">
        <v>0.99145099999999997</v>
      </c>
      <c r="F184" s="25" t="s">
        <v>73</v>
      </c>
      <c r="G184" s="25">
        <v>5.0473999999999998E-17</v>
      </c>
      <c r="H184" s="25" t="s">
        <v>968</v>
      </c>
      <c r="I184" s="25" t="s">
        <v>139</v>
      </c>
      <c r="J184" s="25" t="s">
        <v>76</v>
      </c>
      <c r="K184" s="25" t="s">
        <v>124</v>
      </c>
      <c r="L184" s="25">
        <v>79</v>
      </c>
      <c r="M184" s="25">
        <v>28</v>
      </c>
      <c r="N184" s="25" t="s">
        <v>603</v>
      </c>
    </row>
    <row r="185" spans="1:15" x14ac:dyDescent="0.25">
      <c r="A185" s="25" t="s">
        <v>74</v>
      </c>
      <c r="B185" s="25">
        <v>133257521</v>
      </c>
      <c r="C185" s="25">
        <v>133266804</v>
      </c>
      <c r="D185" s="25" t="s">
        <v>966</v>
      </c>
      <c r="E185" s="25">
        <v>0.99145099999999997</v>
      </c>
      <c r="F185" s="25" t="s">
        <v>73</v>
      </c>
      <c r="G185" s="25">
        <v>7.5326299999999998E-13</v>
      </c>
      <c r="H185" s="25" t="s">
        <v>969</v>
      </c>
      <c r="I185" s="25" t="s">
        <v>818</v>
      </c>
      <c r="J185" s="25" t="s">
        <v>76</v>
      </c>
      <c r="K185" s="25" t="s">
        <v>124</v>
      </c>
      <c r="L185" s="25">
        <v>79</v>
      </c>
      <c r="M185" s="25">
        <v>28</v>
      </c>
      <c r="N185" s="25" t="s">
        <v>603</v>
      </c>
    </row>
    <row r="186" spans="1:15" x14ac:dyDescent="0.25">
      <c r="A186" s="25" t="s">
        <v>74</v>
      </c>
      <c r="B186" s="25">
        <v>133257521</v>
      </c>
      <c r="C186" s="25">
        <v>133269828</v>
      </c>
      <c r="D186" s="25" t="s">
        <v>970</v>
      </c>
      <c r="E186" s="25">
        <v>0.87878500000000004</v>
      </c>
      <c r="F186" s="25" t="s">
        <v>73</v>
      </c>
      <c r="G186" s="25">
        <v>1.4067700000000001E-12</v>
      </c>
      <c r="H186" s="25" t="s">
        <v>971</v>
      </c>
      <c r="I186" s="25" t="s">
        <v>937</v>
      </c>
      <c r="J186" s="25" t="s">
        <v>79</v>
      </c>
      <c r="K186" s="25" t="s">
        <v>124</v>
      </c>
      <c r="L186" s="25">
        <v>79</v>
      </c>
      <c r="M186" s="25">
        <v>28</v>
      </c>
      <c r="N186" s="25" t="s">
        <v>603</v>
      </c>
    </row>
    <row r="187" spans="1:15" x14ac:dyDescent="0.25">
      <c r="A187" s="25" t="s">
        <v>74</v>
      </c>
      <c r="B187" s="25">
        <v>133257521</v>
      </c>
      <c r="C187" s="25">
        <v>133271745</v>
      </c>
      <c r="D187" s="25" t="s">
        <v>972</v>
      </c>
      <c r="E187" s="25">
        <v>0.87882199999999999</v>
      </c>
      <c r="F187" s="25" t="s">
        <v>73</v>
      </c>
      <c r="G187" s="25">
        <v>2.84199E-22</v>
      </c>
      <c r="H187" s="25" t="s">
        <v>973</v>
      </c>
      <c r="I187" s="25" t="s">
        <v>877</v>
      </c>
      <c r="J187" s="25" t="s">
        <v>79</v>
      </c>
      <c r="K187" s="25" t="s">
        <v>124</v>
      </c>
      <c r="L187" s="25">
        <v>79</v>
      </c>
      <c r="M187" s="25">
        <v>28</v>
      </c>
      <c r="N187" s="25" t="s">
        <v>603</v>
      </c>
    </row>
    <row r="188" spans="1:15" x14ac:dyDescent="0.25">
      <c r="A188" s="25" t="s">
        <v>273</v>
      </c>
      <c r="B188" s="25">
        <v>10652192</v>
      </c>
      <c r="C188" s="25">
        <v>10647625</v>
      </c>
      <c r="D188" s="25" t="s">
        <v>618</v>
      </c>
      <c r="E188" s="25">
        <v>0.99783500000000003</v>
      </c>
      <c r="F188" s="25" t="s">
        <v>327</v>
      </c>
      <c r="G188" s="25">
        <v>1.1569000000000001E-13</v>
      </c>
      <c r="H188" s="25" t="s">
        <v>619</v>
      </c>
      <c r="I188" s="25" t="s">
        <v>620</v>
      </c>
      <c r="J188" s="25" t="s">
        <v>83</v>
      </c>
      <c r="K188" s="25" t="s">
        <v>124</v>
      </c>
      <c r="L188" s="25">
        <v>7237</v>
      </c>
      <c r="M188" s="25">
        <v>10335</v>
      </c>
      <c r="N188" s="25" t="s">
        <v>603</v>
      </c>
    </row>
    <row r="189" spans="1:15" x14ac:dyDescent="0.25">
      <c r="A189" s="25" t="s">
        <v>273</v>
      </c>
      <c r="B189" s="25">
        <v>10652192</v>
      </c>
      <c r="C189" s="25">
        <v>10647681</v>
      </c>
      <c r="D189" s="25" t="s">
        <v>621</v>
      </c>
      <c r="E189" s="25">
        <v>0.99882400000000005</v>
      </c>
      <c r="F189" s="25" t="s">
        <v>622</v>
      </c>
      <c r="G189" s="25">
        <v>4.5800000000000002E-10</v>
      </c>
      <c r="H189" s="25" t="s">
        <v>623</v>
      </c>
      <c r="I189" s="25" t="s">
        <v>624</v>
      </c>
      <c r="J189" s="25" t="s">
        <v>79</v>
      </c>
      <c r="K189" s="25" t="s">
        <v>625</v>
      </c>
      <c r="L189" s="25">
        <v>21159</v>
      </c>
      <c r="M189" s="25">
        <v>50862</v>
      </c>
      <c r="N189" s="25" t="s">
        <v>626</v>
      </c>
    </row>
    <row r="190" spans="1:15" x14ac:dyDescent="0.25">
      <c r="A190" s="25" t="s">
        <v>85</v>
      </c>
      <c r="B190" s="25">
        <v>4416380</v>
      </c>
      <c r="C190" s="25">
        <v>4418156</v>
      </c>
      <c r="D190" s="25" t="s">
        <v>462</v>
      </c>
      <c r="E190" s="25">
        <v>0.99933099999999997</v>
      </c>
      <c r="F190" s="25" t="s">
        <v>627</v>
      </c>
      <c r="G190" s="25">
        <v>2.5566699999999998E-12</v>
      </c>
      <c r="H190" s="25" t="s">
        <v>628</v>
      </c>
      <c r="I190" s="25" t="s">
        <v>149</v>
      </c>
      <c r="J190" s="25" t="s">
        <v>76</v>
      </c>
      <c r="K190" s="25" t="s">
        <v>124</v>
      </c>
      <c r="L190" s="25">
        <v>1184</v>
      </c>
      <c r="M190" s="25">
        <v>57102</v>
      </c>
      <c r="N190" s="25" t="s">
        <v>131</v>
      </c>
    </row>
    <row r="191" spans="1:15" x14ac:dyDescent="0.25">
      <c r="A191" s="25" t="s">
        <v>85</v>
      </c>
      <c r="B191" s="25">
        <v>40221267</v>
      </c>
      <c r="C191" s="25">
        <v>40203743</v>
      </c>
      <c r="D191" s="25" t="s">
        <v>629</v>
      </c>
      <c r="E191" s="25">
        <v>0.995282</v>
      </c>
      <c r="F191" s="25" t="s">
        <v>84</v>
      </c>
      <c r="G191" s="25">
        <v>0</v>
      </c>
      <c r="H191" s="25" t="s">
        <v>630</v>
      </c>
      <c r="I191" s="25" t="s">
        <v>123</v>
      </c>
      <c r="J191" s="25" t="s">
        <v>83</v>
      </c>
      <c r="K191" s="25" t="s">
        <v>124</v>
      </c>
      <c r="L191" s="25">
        <v>18618</v>
      </c>
      <c r="M191" s="25">
        <v>120892</v>
      </c>
      <c r="N191" s="25" t="s">
        <v>577</v>
      </c>
      <c r="O191" s="25">
        <v>1</v>
      </c>
    </row>
    <row r="192" spans="1:15" x14ac:dyDescent="0.25">
      <c r="A192" s="25" t="s">
        <v>85</v>
      </c>
      <c r="B192" s="25">
        <v>57133500</v>
      </c>
      <c r="C192" s="25">
        <v>57133500</v>
      </c>
      <c r="D192" s="25" t="s">
        <v>296</v>
      </c>
      <c r="E192" s="25">
        <v>1</v>
      </c>
      <c r="F192" s="25" t="s">
        <v>322</v>
      </c>
      <c r="G192" s="25">
        <v>1.8852082414685601E-15</v>
      </c>
      <c r="H192" s="25" t="s">
        <v>631</v>
      </c>
      <c r="I192" s="25" t="s">
        <v>632</v>
      </c>
      <c r="J192" s="25" t="s">
        <v>79</v>
      </c>
      <c r="K192" s="25" t="s">
        <v>124</v>
      </c>
      <c r="L192" s="25">
        <v>6692</v>
      </c>
      <c r="M192" s="25">
        <v>4035</v>
      </c>
      <c r="N192" s="25" t="s">
        <v>633</v>
      </c>
    </row>
    <row r="193" spans="1:14" x14ac:dyDescent="0.25">
      <c r="A193" s="25" t="s">
        <v>85</v>
      </c>
      <c r="B193" s="25">
        <v>57133500</v>
      </c>
      <c r="C193" s="25">
        <v>57133500</v>
      </c>
      <c r="D193" s="25" t="s">
        <v>296</v>
      </c>
      <c r="E193" s="25">
        <v>1</v>
      </c>
      <c r="F193" s="25" t="s">
        <v>322</v>
      </c>
      <c r="G193" s="25">
        <v>3.5560000000000002E-15</v>
      </c>
      <c r="H193" s="25" t="s">
        <v>634</v>
      </c>
      <c r="I193" s="25" t="s">
        <v>560</v>
      </c>
      <c r="J193" s="25" t="s">
        <v>79</v>
      </c>
      <c r="K193" s="25" t="s">
        <v>124</v>
      </c>
      <c r="L193" s="25">
        <v>6692</v>
      </c>
      <c r="M193" s="25">
        <v>4035</v>
      </c>
      <c r="N193" s="25" t="s">
        <v>131</v>
      </c>
    </row>
    <row r="194" spans="1:14" x14ac:dyDescent="0.25">
      <c r="A194" s="25" t="s">
        <v>85</v>
      </c>
      <c r="B194" s="25">
        <v>57133500</v>
      </c>
      <c r="C194" s="25">
        <v>57133500</v>
      </c>
      <c r="D194" s="25" t="s">
        <v>296</v>
      </c>
      <c r="E194" s="25">
        <v>1</v>
      </c>
      <c r="F194" s="25" t="s">
        <v>322</v>
      </c>
      <c r="G194" s="25">
        <v>9.4266799999999994E-21</v>
      </c>
      <c r="H194" s="25" t="s">
        <v>635</v>
      </c>
      <c r="I194" s="25" t="s">
        <v>149</v>
      </c>
      <c r="J194" s="25" t="s">
        <v>79</v>
      </c>
      <c r="K194" s="25" t="s">
        <v>124</v>
      </c>
      <c r="L194" s="25">
        <v>6692</v>
      </c>
      <c r="M194" s="25">
        <v>4035</v>
      </c>
      <c r="N194" s="25" t="s">
        <v>131</v>
      </c>
    </row>
    <row r="195" spans="1:14" x14ac:dyDescent="0.25">
      <c r="A195" s="25" t="s">
        <v>109</v>
      </c>
      <c r="B195" s="25">
        <v>75289942</v>
      </c>
      <c r="C195" s="25">
        <v>75284748</v>
      </c>
      <c r="D195" s="25" t="s">
        <v>636</v>
      </c>
      <c r="E195" s="25">
        <v>0.95951900000000001</v>
      </c>
      <c r="F195" s="25" t="s">
        <v>637</v>
      </c>
      <c r="G195" s="25">
        <v>2.5271100000000001E-10</v>
      </c>
      <c r="H195" s="25" t="s">
        <v>638</v>
      </c>
      <c r="I195" s="25" t="s">
        <v>143</v>
      </c>
      <c r="J195" s="25" t="s">
        <v>79</v>
      </c>
      <c r="K195" s="25" t="s">
        <v>124</v>
      </c>
      <c r="L195" s="25">
        <v>29577</v>
      </c>
      <c r="M195" s="25">
        <v>124491</v>
      </c>
      <c r="N195" s="25" t="s">
        <v>131</v>
      </c>
    </row>
    <row r="196" spans="1:14" x14ac:dyDescent="0.25">
      <c r="A196" s="25" t="s">
        <v>109</v>
      </c>
      <c r="B196" s="25">
        <v>75289942</v>
      </c>
      <c r="C196" s="25">
        <v>75285148</v>
      </c>
      <c r="D196" s="25" t="s">
        <v>3845</v>
      </c>
      <c r="E196" s="25">
        <v>0.99992300000000001</v>
      </c>
      <c r="F196" s="25" t="s">
        <v>639</v>
      </c>
      <c r="G196" s="25">
        <v>1.8241699999999999E-36</v>
      </c>
      <c r="H196" s="25" t="s">
        <v>640</v>
      </c>
      <c r="I196" s="25" t="s">
        <v>155</v>
      </c>
      <c r="J196" s="25" t="s">
        <v>641</v>
      </c>
      <c r="K196" s="25" t="s">
        <v>124</v>
      </c>
      <c r="L196" s="25">
        <v>971</v>
      </c>
      <c r="M196" s="25">
        <v>9564</v>
      </c>
      <c r="N196" s="25" t="s">
        <v>131</v>
      </c>
    </row>
    <row r="197" spans="1:14" x14ac:dyDescent="0.25">
      <c r="A197" s="25" t="s">
        <v>109</v>
      </c>
      <c r="B197" s="25">
        <v>75289942</v>
      </c>
      <c r="C197" s="25">
        <v>75290722</v>
      </c>
      <c r="D197" s="25" t="s">
        <v>642</v>
      </c>
      <c r="E197" s="25">
        <v>0.94017600000000001</v>
      </c>
      <c r="F197" s="25" t="s">
        <v>337</v>
      </c>
      <c r="G197" s="25">
        <v>8.1599999999999997E-18</v>
      </c>
      <c r="H197" s="25" t="s">
        <v>643</v>
      </c>
      <c r="I197" s="25" t="s">
        <v>644</v>
      </c>
      <c r="J197" s="25" t="s">
        <v>122</v>
      </c>
      <c r="K197" s="25" t="s">
        <v>645</v>
      </c>
      <c r="L197" s="25">
        <v>1873</v>
      </c>
      <c r="M197" s="25">
        <v>10428</v>
      </c>
      <c r="N197" s="25" t="s">
        <v>646</v>
      </c>
    </row>
    <row r="198" spans="1:14" x14ac:dyDescent="0.25">
      <c r="A198" s="25" t="s">
        <v>109</v>
      </c>
      <c r="B198" s="25">
        <v>75289942</v>
      </c>
      <c r="C198" s="25">
        <v>75298437</v>
      </c>
      <c r="D198" s="25" t="s">
        <v>647</v>
      </c>
      <c r="E198" s="25">
        <v>0.97937399999999997</v>
      </c>
      <c r="F198" s="25" t="s">
        <v>639</v>
      </c>
      <c r="G198" s="25">
        <v>4.9868499999999997E-27</v>
      </c>
      <c r="H198" s="25" t="s">
        <v>648</v>
      </c>
      <c r="I198" s="25" t="s">
        <v>149</v>
      </c>
      <c r="J198" s="25" t="s">
        <v>76</v>
      </c>
      <c r="K198" s="25" t="s">
        <v>124</v>
      </c>
      <c r="L198" s="25">
        <v>971</v>
      </c>
      <c r="M198" s="25">
        <v>9564</v>
      </c>
      <c r="N198" s="25" t="s">
        <v>131</v>
      </c>
    </row>
    <row r="199" spans="1:14" x14ac:dyDescent="0.25">
      <c r="A199" s="25" t="s">
        <v>109</v>
      </c>
      <c r="B199" s="25">
        <v>75289942</v>
      </c>
      <c r="C199" s="25">
        <v>75356418</v>
      </c>
      <c r="D199" s="25" t="s">
        <v>649</v>
      </c>
      <c r="E199" s="25">
        <v>0.99253599999999997</v>
      </c>
      <c r="F199" s="25" t="s">
        <v>637</v>
      </c>
      <c r="G199" s="25">
        <v>6.0900000000000001E-12</v>
      </c>
      <c r="H199" s="25" t="s">
        <v>650</v>
      </c>
      <c r="I199" s="25" t="s">
        <v>624</v>
      </c>
      <c r="J199" s="25" t="s">
        <v>82</v>
      </c>
      <c r="K199" s="25" t="s">
        <v>625</v>
      </c>
      <c r="L199" s="25">
        <v>29577</v>
      </c>
      <c r="M199" s="25">
        <v>124491</v>
      </c>
      <c r="N199" s="25" t="s">
        <v>626</v>
      </c>
    </row>
    <row r="200" spans="1:14" x14ac:dyDescent="0.25">
      <c r="A200" s="25" t="s">
        <v>109</v>
      </c>
      <c r="B200" s="25">
        <v>75289942</v>
      </c>
      <c r="C200" s="25">
        <v>75388156</v>
      </c>
      <c r="D200" s="25" t="s">
        <v>651</v>
      </c>
      <c r="E200" s="25">
        <v>0.99213899999999999</v>
      </c>
      <c r="F200" s="25" t="s">
        <v>639</v>
      </c>
      <c r="G200" s="25">
        <v>1.0816199999999999E-22</v>
      </c>
      <c r="H200" s="25" t="s">
        <v>652</v>
      </c>
      <c r="I200" s="25" t="s">
        <v>560</v>
      </c>
      <c r="J200" s="25" t="s">
        <v>82</v>
      </c>
      <c r="K200" s="25" t="s">
        <v>124</v>
      </c>
      <c r="L200" s="25">
        <v>971</v>
      </c>
      <c r="M200" s="25">
        <v>9564</v>
      </c>
      <c r="N200" s="25" t="s">
        <v>131</v>
      </c>
    </row>
    <row r="201" spans="1:14" x14ac:dyDescent="0.25">
      <c r="A201" s="25" t="s">
        <v>109</v>
      </c>
      <c r="B201" s="25">
        <v>75289942</v>
      </c>
      <c r="C201" s="25">
        <v>75388862</v>
      </c>
      <c r="D201" s="25" t="s">
        <v>653</v>
      </c>
      <c r="E201" s="25">
        <v>0.951874</v>
      </c>
      <c r="F201" s="25" t="s">
        <v>637</v>
      </c>
      <c r="G201" s="25">
        <v>6.0746E-12</v>
      </c>
      <c r="H201" s="25" t="s">
        <v>654</v>
      </c>
      <c r="I201" s="25" t="s">
        <v>591</v>
      </c>
      <c r="J201" s="25" t="s">
        <v>82</v>
      </c>
      <c r="K201" s="25" t="s">
        <v>124</v>
      </c>
      <c r="L201" s="25">
        <v>29577</v>
      </c>
      <c r="M201" s="25">
        <v>124491</v>
      </c>
      <c r="N201" s="25" t="s">
        <v>131</v>
      </c>
    </row>
    <row r="202" spans="1:14" x14ac:dyDescent="0.25">
      <c r="A202" s="25" t="s">
        <v>109</v>
      </c>
      <c r="B202" s="25">
        <v>75289942</v>
      </c>
      <c r="C202" s="25">
        <v>75398492</v>
      </c>
      <c r="D202" s="25" t="s">
        <v>655</v>
      </c>
      <c r="E202" s="25">
        <v>0.94572199999999995</v>
      </c>
      <c r="F202" s="25" t="s">
        <v>337</v>
      </c>
      <c r="G202" s="25">
        <v>3.55479E-45</v>
      </c>
      <c r="H202" s="25" t="s">
        <v>656</v>
      </c>
      <c r="I202" s="25" t="s">
        <v>591</v>
      </c>
      <c r="J202" s="25" t="s">
        <v>79</v>
      </c>
      <c r="K202" s="25" t="s">
        <v>124</v>
      </c>
      <c r="L202" s="25">
        <v>1873</v>
      </c>
      <c r="M202" s="25">
        <v>10428</v>
      </c>
      <c r="N202" s="25" t="s">
        <v>131</v>
      </c>
    </row>
    <row r="203" spans="1:14" x14ac:dyDescent="0.25">
      <c r="A203" s="25" t="s">
        <v>109</v>
      </c>
      <c r="B203" s="25">
        <v>75289942</v>
      </c>
      <c r="C203" s="25">
        <v>75411340</v>
      </c>
      <c r="D203" s="25" t="s">
        <v>657</v>
      </c>
      <c r="E203" s="25">
        <v>0.89125500000000002</v>
      </c>
      <c r="F203" s="25" t="s">
        <v>337</v>
      </c>
      <c r="G203" s="25">
        <v>6.1821500000000003E-14</v>
      </c>
      <c r="H203" s="25" t="s">
        <v>658</v>
      </c>
      <c r="I203" s="25" t="s">
        <v>135</v>
      </c>
      <c r="J203" s="25" t="s">
        <v>76</v>
      </c>
      <c r="K203" s="25" t="s">
        <v>124</v>
      </c>
      <c r="L203" s="25">
        <v>1873</v>
      </c>
      <c r="M203" s="25">
        <v>10428</v>
      </c>
      <c r="N203" s="25" t="s">
        <v>131</v>
      </c>
    </row>
    <row r="204" spans="1:14" x14ac:dyDescent="0.25">
      <c r="A204" s="25" t="s">
        <v>109</v>
      </c>
      <c r="B204" s="25">
        <v>75289942</v>
      </c>
      <c r="C204" s="25">
        <v>75424538</v>
      </c>
      <c r="D204" s="25" t="s">
        <v>659</v>
      </c>
      <c r="E204" s="25">
        <v>0.985433</v>
      </c>
      <c r="F204" s="25" t="s">
        <v>639</v>
      </c>
      <c r="G204" s="25">
        <v>1.32E-14</v>
      </c>
      <c r="H204" s="25" t="s">
        <v>660</v>
      </c>
      <c r="I204" s="25" t="s">
        <v>661</v>
      </c>
      <c r="J204" s="25" t="s">
        <v>83</v>
      </c>
      <c r="K204" s="25" t="s">
        <v>124</v>
      </c>
      <c r="L204" s="25">
        <v>971</v>
      </c>
      <c r="M204" s="25">
        <v>9564</v>
      </c>
      <c r="N204" s="25" t="s">
        <v>161</v>
      </c>
    </row>
    <row r="205" spans="1:14" x14ac:dyDescent="0.25">
      <c r="A205" s="25" t="s">
        <v>109</v>
      </c>
      <c r="B205" s="25">
        <v>75289942</v>
      </c>
      <c r="C205" s="25">
        <v>75433123</v>
      </c>
      <c r="D205" s="25" t="s">
        <v>662</v>
      </c>
      <c r="E205" s="25">
        <v>0.930342</v>
      </c>
      <c r="F205" s="25" t="s">
        <v>337</v>
      </c>
      <c r="G205" s="25">
        <v>4.2135899999999996E-12</v>
      </c>
      <c r="H205" s="25" t="s">
        <v>663</v>
      </c>
      <c r="I205" s="25" t="s">
        <v>664</v>
      </c>
      <c r="J205" s="25" t="s">
        <v>79</v>
      </c>
      <c r="K205" s="25" t="s">
        <v>124</v>
      </c>
      <c r="L205" s="25">
        <v>1873</v>
      </c>
      <c r="M205" s="25">
        <v>10428</v>
      </c>
      <c r="N205" s="25" t="s">
        <v>131</v>
      </c>
    </row>
    <row r="206" spans="1:14" x14ac:dyDescent="0.25">
      <c r="A206" s="25" t="s">
        <v>109</v>
      </c>
      <c r="B206" s="25">
        <v>75289942</v>
      </c>
      <c r="C206" s="25">
        <v>75441389</v>
      </c>
      <c r="D206" s="25" t="s">
        <v>665</v>
      </c>
      <c r="E206" s="25">
        <v>0.94033599999999995</v>
      </c>
      <c r="F206" s="25" t="s">
        <v>637</v>
      </c>
      <c r="G206" s="25">
        <v>3.16251104652243E-23</v>
      </c>
      <c r="H206" s="25" t="s">
        <v>666</v>
      </c>
      <c r="I206" s="25" t="s">
        <v>580</v>
      </c>
      <c r="J206" s="25" t="s">
        <v>82</v>
      </c>
      <c r="K206" s="25" t="s">
        <v>124</v>
      </c>
      <c r="L206" s="25">
        <v>29577</v>
      </c>
      <c r="M206" s="25">
        <v>124491</v>
      </c>
      <c r="N206" s="25" t="s">
        <v>581</v>
      </c>
    </row>
    <row r="207" spans="1:14" x14ac:dyDescent="0.25">
      <c r="A207" s="25" t="s">
        <v>109</v>
      </c>
      <c r="B207" s="25">
        <v>75289942</v>
      </c>
      <c r="C207" s="25">
        <v>75457174</v>
      </c>
      <c r="D207" s="25" t="s">
        <v>667</v>
      </c>
      <c r="E207" s="25">
        <v>0.97374700000000003</v>
      </c>
      <c r="F207" s="25" t="s">
        <v>637</v>
      </c>
      <c r="G207" s="25">
        <v>3.4175899999999997E-11</v>
      </c>
      <c r="H207" s="25" t="s">
        <v>668</v>
      </c>
      <c r="I207" s="25" t="s">
        <v>160</v>
      </c>
      <c r="J207" s="25" t="s">
        <v>76</v>
      </c>
      <c r="K207" s="25" t="s">
        <v>124</v>
      </c>
      <c r="L207" s="25">
        <v>29577</v>
      </c>
      <c r="M207" s="25">
        <v>124491</v>
      </c>
      <c r="N207" s="25" t="s">
        <v>131</v>
      </c>
    </row>
    <row r="208" spans="1:14" x14ac:dyDescent="0.25">
      <c r="A208" s="25" t="s">
        <v>272</v>
      </c>
      <c r="B208" s="25">
        <v>19494370</v>
      </c>
      <c r="C208" s="25">
        <v>19488358</v>
      </c>
      <c r="D208" s="25" t="s">
        <v>731</v>
      </c>
      <c r="E208" s="25">
        <v>0.92454199999999997</v>
      </c>
      <c r="F208" s="25" t="s">
        <v>332</v>
      </c>
      <c r="G208" s="25">
        <v>2.07403E-22</v>
      </c>
      <c r="H208" s="25" t="s">
        <v>732</v>
      </c>
      <c r="I208" s="25" t="s">
        <v>149</v>
      </c>
      <c r="J208" s="25" t="s">
        <v>82</v>
      </c>
      <c r="K208" s="25" t="s">
        <v>124</v>
      </c>
      <c r="L208" s="25">
        <v>10977</v>
      </c>
      <c r="M208" s="25">
        <v>57419</v>
      </c>
      <c r="N208" s="25" t="s">
        <v>131</v>
      </c>
    </row>
    <row r="209" spans="1:14" x14ac:dyDescent="0.25">
      <c r="A209" s="25" t="s">
        <v>272</v>
      </c>
      <c r="B209" s="25">
        <v>19494370</v>
      </c>
      <c r="C209" s="25">
        <v>19494977</v>
      </c>
      <c r="D209" s="25" t="s">
        <v>733</v>
      </c>
      <c r="E209" s="25">
        <v>0.99948999999999999</v>
      </c>
      <c r="F209" s="25" t="s">
        <v>332</v>
      </c>
      <c r="G209" s="25">
        <v>2.54967E-12</v>
      </c>
      <c r="H209" s="25" t="s">
        <v>734</v>
      </c>
      <c r="I209" s="25" t="s">
        <v>560</v>
      </c>
      <c r="J209" s="25" t="s">
        <v>82</v>
      </c>
      <c r="K209" s="25" t="s">
        <v>124</v>
      </c>
      <c r="L209" s="25">
        <v>10977</v>
      </c>
      <c r="M209" s="25">
        <v>57419</v>
      </c>
      <c r="N209" s="25" t="s">
        <v>131</v>
      </c>
    </row>
    <row r="210" spans="1:14" x14ac:dyDescent="0.25">
      <c r="A210" s="25" t="s">
        <v>356</v>
      </c>
      <c r="B210" s="25">
        <v>34221526</v>
      </c>
      <c r="C210" s="25">
        <v>34221526</v>
      </c>
      <c r="D210" s="25" t="s">
        <v>311</v>
      </c>
      <c r="E210" s="25">
        <v>1</v>
      </c>
      <c r="F210" s="25" t="s">
        <v>735</v>
      </c>
      <c r="G210" s="25">
        <v>1.1855800000000001E-10</v>
      </c>
      <c r="H210" s="25" t="s">
        <v>736</v>
      </c>
      <c r="I210" s="25" t="s">
        <v>560</v>
      </c>
      <c r="J210" s="25" t="s">
        <v>82</v>
      </c>
      <c r="K210" s="25" t="s">
        <v>124</v>
      </c>
      <c r="L210" s="25">
        <v>14051</v>
      </c>
      <c r="M210" s="25">
        <v>64968</v>
      </c>
      <c r="N210" s="25" t="s">
        <v>131</v>
      </c>
    </row>
    <row r="211" spans="1:14" x14ac:dyDescent="0.25">
      <c r="A211" s="25" t="s">
        <v>356</v>
      </c>
      <c r="B211" s="25">
        <v>34221526</v>
      </c>
      <c r="C211" s="25">
        <v>34221526</v>
      </c>
      <c r="D211" s="25" t="s">
        <v>311</v>
      </c>
      <c r="E211" s="25">
        <v>1</v>
      </c>
      <c r="F211" s="25" t="s">
        <v>737</v>
      </c>
      <c r="G211" s="25">
        <v>1.41E-37</v>
      </c>
      <c r="H211" s="25" t="s">
        <v>738</v>
      </c>
      <c r="I211" s="25" t="s">
        <v>661</v>
      </c>
      <c r="J211" s="25" t="s">
        <v>83</v>
      </c>
      <c r="K211" s="25" t="s">
        <v>124</v>
      </c>
      <c r="L211" s="25">
        <v>11038</v>
      </c>
      <c r="M211" s="25">
        <v>6526</v>
      </c>
      <c r="N211" s="25" t="s">
        <v>161</v>
      </c>
    </row>
    <row r="212" spans="1:14" x14ac:dyDescent="0.25">
      <c r="A212" s="25" t="s">
        <v>356</v>
      </c>
      <c r="B212" s="25">
        <v>34221526</v>
      </c>
      <c r="C212" s="25">
        <v>34229967</v>
      </c>
      <c r="D212" s="25" t="s">
        <v>739</v>
      </c>
      <c r="E212" s="25">
        <v>0.80829499999999999</v>
      </c>
      <c r="F212" s="25" t="s">
        <v>740</v>
      </c>
      <c r="G212" s="25">
        <v>1.3400000000000001E-13</v>
      </c>
      <c r="H212" s="25" t="s">
        <v>741</v>
      </c>
      <c r="I212" s="25" t="s">
        <v>661</v>
      </c>
      <c r="J212" s="25" t="s">
        <v>76</v>
      </c>
      <c r="K212" s="25" t="s">
        <v>124</v>
      </c>
      <c r="L212" s="25">
        <v>6242</v>
      </c>
      <c r="M212" s="25">
        <v>9992</v>
      </c>
      <c r="N212" s="25" t="s">
        <v>161</v>
      </c>
    </row>
    <row r="213" spans="1:14" x14ac:dyDescent="0.25">
      <c r="A213" s="25" t="s">
        <v>271</v>
      </c>
      <c r="B213" s="25">
        <v>30076759</v>
      </c>
      <c r="C213" s="25">
        <v>29739817</v>
      </c>
      <c r="D213" s="25" t="s">
        <v>742</v>
      </c>
      <c r="E213" s="25">
        <v>0.86200399999999999</v>
      </c>
      <c r="F213" s="25" t="s">
        <v>743</v>
      </c>
      <c r="G213" s="25">
        <v>1.4669299999999999E-14</v>
      </c>
      <c r="H213" s="25" t="s">
        <v>744</v>
      </c>
      <c r="I213" s="25" t="s">
        <v>613</v>
      </c>
      <c r="J213" s="25" t="s">
        <v>82</v>
      </c>
      <c r="K213" s="25" t="s">
        <v>124</v>
      </c>
      <c r="L213" s="25">
        <v>30863</v>
      </c>
      <c r="M213" s="25">
        <v>29796</v>
      </c>
      <c r="N213" s="25" t="s">
        <v>131</v>
      </c>
    </row>
    <row r="214" spans="1:14" x14ac:dyDescent="0.25">
      <c r="A214" s="25" t="s">
        <v>271</v>
      </c>
      <c r="B214" s="25">
        <v>30076759</v>
      </c>
      <c r="C214" s="25">
        <v>29775042</v>
      </c>
      <c r="D214" s="25" t="s">
        <v>745</v>
      </c>
      <c r="E214" s="25">
        <v>0.88907700000000001</v>
      </c>
      <c r="F214" s="25" t="s">
        <v>746</v>
      </c>
      <c r="G214" s="25">
        <v>2.11089E-44</v>
      </c>
      <c r="H214" s="25" t="s">
        <v>747</v>
      </c>
      <c r="I214" s="25" t="s">
        <v>613</v>
      </c>
      <c r="J214" s="25" t="s">
        <v>83</v>
      </c>
      <c r="K214" s="25" t="s">
        <v>124</v>
      </c>
      <c r="L214" s="25">
        <v>24103</v>
      </c>
      <c r="M214" s="25">
        <v>84164</v>
      </c>
      <c r="N214" s="25" t="s">
        <v>603</v>
      </c>
    </row>
    <row r="215" spans="1:14" x14ac:dyDescent="0.25">
      <c r="A215" s="25" t="s">
        <v>271</v>
      </c>
      <c r="B215" s="25">
        <v>30076759</v>
      </c>
      <c r="C215" s="25">
        <v>29775042</v>
      </c>
      <c r="D215" s="25" t="s">
        <v>745</v>
      </c>
      <c r="E215" s="25">
        <v>0.88907700000000001</v>
      </c>
      <c r="F215" s="25" t="s">
        <v>746</v>
      </c>
      <c r="G215" s="25">
        <v>3.16047E-31</v>
      </c>
      <c r="H215" s="25" t="s">
        <v>748</v>
      </c>
      <c r="I215" s="25" t="s">
        <v>589</v>
      </c>
      <c r="J215" s="25" t="s">
        <v>83</v>
      </c>
      <c r="K215" s="25" t="s">
        <v>124</v>
      </c>
      <c r="L215" s="25">
        <v>24103</v>
      </c>
      <c r="M215" s="25">
        <v>84164</v>
      </c>
      <c r="N215" s="25" t="s">
        <v>603</v>
      </c>
    </row>
    <row r="216" spans="1:14" x14ac:dyDescent="0.25">
      <c r="A216" s="25" t="s">
        <v>271</v>
      </c>
      <c r="B216" s="25">
        <v>30076759</v>
      </c>
      <c r="C216" s="25">
        <v>29804110</v>
      </c>
      <c r="D216" s="25" t="s">
        <v>749</v>
      </c>
      <c r="E216" s="25">
        <v>0.88497800000000004</v>
      </c>
      <c r="F216" s="25" t="s">
        <v>746</v>
      </c>
      <c r="G216" s="25">
        <v>5.3760220126550604E-29</v>
      </c>
      <c r="H216" s="25" t="s">
        <v>750</v>
      </c>
      <c r="I216" s="25" t="s">
        <v>210</v>
      </c>
      <c r="J216" s="25" t="s">
        <v>83</v>
      </c>
      <c r="K216" s="25" t="s">
        <v>124</v>
      </c>
      <c r="L216" s="25">
        <v>24103</v>
      </c>
      <c r="M216" s="25">
        <v>84164</v>
      </c>
      <c r="N216" s="25" t="s">
        <v>751</v>
      </c>
    </row>
    <row r="217" spans="1:14" x14ac:dyDescent="0.25">
      <c r="A217" s="25" t="s">
        <v>271</v>
      </c>
      <c r="B217" s="25">
        <v>30076759</v>
      </c>
      <c r="C217" s="25">
        <v>29838056</v>
      </c>
      <c r="D217" s="25" t="s">
        <v>752</v>
      </c>
      <c r="E217" s="25">
        <v>0.88633200000000001</v>
      </c>
      <c r="F217" s="25" t="s">
        <v>746</v>
      </c>
      <c r="G217" s="25">
        <v>1.7299299999999999E-41</v>
      </c>
      <c r="H217" s="25" t="s">
        <v>753</v>
      </c>
      <c r="I217" s="25" t="s">
        <v>158</v>
      </c>
      <c r="J217" s="25" t="s">
        <v>82</v>
      </c>
      <c r="K217" s="25" t="s">
        <v>124</v>
      </c>
      <c r="L217" s="25">
        <v>24103</v>
      </c>
      <c r="M217" s="25">
        <v>84164</v>
      </c>
      <c r="N217" s="25" t="s">
        <v>131</v>
      </c>
    </row>
    <row r="218" spans="1:14" x14ac:dyDescent="0.25">
      <c r="A218" s="25" t="s">
        <v>271</v>
      </c>
      <c r="B218" s="25">
        <v>30076759</v>
      </c>
      <c r="C218" s="25">
        <v>30185733</v>
      </c>
      <c r="D218" s="25" t="s">
        <v>754</v>
      </c>
      <c r="E218" s="25">
        <v>0.96063600000000005</v>
      </c>
      <c r="F218" s="25" t="s">
        <v>746</v>
      </c>
      <c r="G218" s="25">
        <v>4.5200000000000002E-30</v>
      </c>
      <c r="H218" s="25" t="s">
        <v>755</v>
      </c>
      <c r="I218" s="25" t="s">
        <v>624</v>
      </c>
      <c r="J218" s="25" t="s">
        <v>79</v>
      </c>
      <c r="K218" s="25" t="s">
        <v>625</v>
      </c>
      <c r="L218" s="25">
        <v>24103</v>
      </c>
      <c r="M218" s="25">
        <v>84164</v>
      </c>
      <c r="N218" s="25" t="s">
        <v>626</v>
      </c>
    </row>
    <row r="219" spans="1:14" x14ac:dyDescent="0.25">
      <c r="A219" s="25" t="s">
        <v>271</v>
      </c>
      <c r="B219" s="25">
        <v>30076759</v>
      </c>
      <c r="C219" s="25">
        <v>30185733</v>
      </c>
      <c r="D219" s="25" t="s">
        <v>754</v>
      </c>
      <c r="E219" s="25">
        <v>0.96063600000000005</v>
      </c>
      <c r="F219" s="25" t="s">
        <v>756</v>
      </c>
      <c r="G219" s="25">
        <v>5.1599999999999998E-12</v>
      </c>
      <c r="H219" s="25" t="s">
        <v>757</v>
      </c>
      <c r="I219" s="25" t="s">
        <v>624</v>
      </c>
      <c r="J219" s="25" t="s">
        <v>79</v>
      </c>
      <c r="K219" s="25" t="s">
        <v>625</v>
      </c>
      <c r="L219" s="25">
        <v>18655</v>
      </c>
      <c r="M219" s="25">
        <v>266629</v>
      </c>
      <c r="N219" s="25" t="s">
        <v>626</v>
      </c>
    </row>
    <row r="220" spans="1:14" x14ac:dyDescent="0.25">
      <c r="A220" s="25" t="s">
        <v>271</v>
      </c>
      <c r="B220" s="25">
        <v>30076759</v>
      </c>
      <c r="C220" s="25">
        <v>30185733</v>
      </c>
      <c r="D220" s="25" t="s">
        <v>754</v>
      </c>
      <c r="E220" s="25">
        <v>0.96063600000000005</v>
      </c>
      <c r="F220" s="25" t="s">
        <v>743</v>
      </c>
      <c r="G220" s="25">
        <v>2E-12</v>
      </c>
      <c r="H220" s="25" t="s">
        <v>758</v>
      </c>
      <c r="I220" s="25" t="s">
        <v>624</v>
      </c>
      <c r="J220" s="25" t="s">
        <v>79</v>
      </c>
      <c r="K220" s="25" t="s">
        <v>625</v>
      </c>
      <c r="L220" s="25">
        <v>30863</v>
      </c>
      <c r="M220" s="25">
        <v>29796</v>
      </c>
      <c r="N220" s="25" t="s">
        <v>626</v>
      </c>
    </row>
    <row r="221" spans="1:14" x14ac:dyDescent="0.25">
      <c r="A221" s="25" t="s">
        <v>271</v>
      </c>
      <c r="B221" s="25">
        <v>30076759</v>
      </c>
      <c r="C221" s="25">
        <v>30195180</v>
      </c>
      <c r="D221" s="25" t="s">
        <v>759</v>
      </c>
      <c r="E221" s="25">
        <v>0.95545599999999997</v>
      </c>
      <c r="F221" s="25" t="s">
        <v>760</v>
      </c>
      <c r="G221" s="25">
        <v>8.5843718861505796E-36</v>
      </c>
      <c r="H221" s="25" t="s">
        <v>761</v>
      </c>
      <c r="I221" s="25" t="s">
        <v>123</v>
      </c>
      <c r="J221" s="25" t="s">
        <v>82</v>
      </c>
      <c r="K221" s="25" t="s">
        <v>124</v>
      </c>
      <c r="L221" s="25">
        <v>6596</v>
      </c>
      <c r="M221" s="25">
        <v>3976</v>
      </c>
      <c r="N221" s="25" t="s">
        <v>577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5"/>
  <sheetViews>
    <sheetView workbookViewId="0"/>
  </sheetViews>
  <sheetFormatPr defaultRowHeight="24.75" customHeight="1" x14ac:dyDescent="0.25"/>
  <cols>
    <col min="1" max="1" width="65.85546875" style="7" customWidth="1"/>
    <col min="2" max="14" width="8.85546875" style="7" customWidth="1"/>
    <col min="15" max="15" width="13" style="7" customWidth="1"/>
    <col min="16" max="16" width="13.5703125" style="7" customWidth="1"/>
    <col min="17" max="16384" width="9.140625" style="7"/>
  </cols>
  <sheetData>
    <row r="1" spans="1:16" s="26" customFormat="1" ht="19.5" customHeight="1" x14ac:dyDescent="0.25">
      <c r="A1" s="1" t="s">
        <v>5016</v>
      </c>
      <c r="B1" s="1"/>
      <c r="C1" s="1"/>
      <c r="D1" s="1"/>
      <c r="E1" s="1"/>
      <c r="F1" s="1"/>
      <c r="G1" s="1"/>
      <c r="H1" s="1"/>
      <c r="I1" s="1"/>
      <c r="J1" s="1"/>
      <c r="K1" s="1"/>
      <c r="L1" s="1"/>
      <c r="M1" s="1"/>
      <c r="N1" s="1"/>
      <c r="O1" s="1"/>
      <c r="P1" s="1"/>
    </row>
    <row r="2" spans="1:16" ht="24.75" customHeight="1" x14ac:dyDescent="0.25">
      <c r="A2" s="5"/>
      <c r="B2" s="5"/>
      <c r="C2" s="5"/>
      <c r="D2" s="5"/>
      <c r="E2" s="5"/>
      <c r="F2" s="5"/>
      <c r="G2" s="5"/>
      <c r="H2" s="5"/>
      <c r="I2" s="5"/>
      <c r="J2" s="5"/>
      <c r="K2" s="5"/>
      <c r="L2" s="5"/>
      <c r="M2" s="5"/>
      <c r="N2" s="5"/>
      <c r="O2" s="5"/>
      <c r="P2" s="5"/>
    </row>
    <row r="3" spans="1:16" ht="24.75" customHeight="1" x14ac:dyDescent="0.25">
      <c r="A3" s="46"/>
      <c r="B3" s="587" t="s">
        <v>70</v>
      </c>
      <c r="C3" s="587"/>
      <c r="D3" s="588" t="s">
        <v>90</v>
      </c>
      <c r="E3" s="588"/>
      <c r="F3" s="587" t="s">
        <v>71</v>
      </c>
      <c r="G3" s="587"/>
      <c r="H3" s="588" t="s">
        <v>91</v>
      </c>
      <c r="I3" s="588"/>
      <c r="J3" s="587" t="s">
        <v>285</v>
      </c>
      <c r="K3" s="587"/>
      <c r="L3" s="588" t="s">
        <v>286</v>
      </c>
      <c r="M3" s="588"/>
      <c r="N3" s="587" t="s">
        <v>92</v>
      </c>
      <c r="O3" s="587"/>
      <c r="P3" s="5"/>
    </row>
    <row r="4" spans="1:16" ht="24.75" customHeight="1" x14ac:dyDescent="0.25">
      <c r="A4" s="111" t="s">
        <v>291</v>
      </c>
      <c r="B4" s="113" t="s">
        <v>93</v>
      </c>
      <c r="C4" s="113" t="s">
        <v>94</v>
      </c>
      <c r="D4" s="114" t="s">
        <v>93</v>
      </c>
      <c r="E4" s="114" t="s">
        <v>94</v>
      </c>
      <c r="F4" s="113" t="s">
        <v>93</v>
      </c>
      <c r="G4" s="113" t="s">
        <v>94</v>
      </c>
      <c r="H4" s="114" t="s">
        <v>93</v>
      </c>
      <c r="I4" s="114" t="s">
        <v>94</v>
      </c>
      <c r="J4" s="113" t="s">
        <v>93</v>
      </c>
      <c r="K4" s="113" t="s">
        <v>94</v>
      </c>
      <c r="L4" s="114" t="s">
        <v>93</v>
      </c>
      <c r="M4" s="114" t="s">
        <v>94</v>
      </c>
      <c r="N4" s="113" t="s">
        <v>93</v>
      </c>
      <c r="O4" s="113" t="s">
        <v>94</v>
      </c>
      <c r="P4" s="301" t="s">
        <v>3422</v>
      </c>
    </row>
    <row r="5" spans="1:16" ht="18.75" customHeight="1" x14ac:dyDescent="0.25">
      <c r="A5" s="57" t="s">
        <v>3423</v>
      </c>
      <c r="B5" s="58">
        <v>24604</v>
      </c>
      <c r="C5" s="58">
        <v>319066</v>
      </c>
      <c r="D5" s="59">
        <v>22082</v>
      </c>
      <c r="E5" s="59">
        <v>408965</v>
      </c>
      <c r="F5" s="58">
        <v>14371</v>
      </c>
      <c r="G5" s="58">
        <v>266473</v>
      </c>
      <c r="H5" s="59">
        <v>10536</v>
      </c>
      <c r="I5" s="59">
        <v>208845</v>
      </c>
      <c r="J5" s="58">
        <v>475</v>
      </c>
      <c r="K5" s="58">
        <v>5674</v>
      </c>
      <c r="L5" s="59">
        <v>7427</v>
      </c>
      <c r="M5" s="59">
        <v>50785</v>
      </c>
      <c r="N5" s="58">
        <f>SUM(B5,D5,F5,H5,J5,L5)</f>
        <v>79495</v>
      </c>
      <c r="O5" s="58">
        <f>SUM(C5,E5,G5,I5,K5,M5)</f>
        <v>1259808</v>
      </c>
      <c r="P5" s="292">
        <f t="shared" ref="P5:P10" si="0">N5+O5</f>
        <v>1339303</v>
      </c>
    </row>
    <row r="6" spans="1:16" s="37" customFormat="1" ht="18.75" customHeight="1" x14ac:dyDescent="0.25">
      <c r="A6" s="47" t="s">
        <v>289</v>
      </c>
      <c r="B6" s="48">
        <v>2191</v>
      </c>
      <c r="C6" s="48">
        <v>301217</v>
      </c>
      <c r="D6" s="49">
        <v>269</v>
      </c>
      <c r="E6" s="50">
        <v>428895</v>
      </c>
      <c r="F6" s="48">
        <v>4168</v>
      </c>
      <c r="G6" s="48">
        <v>334751</v>
      </c>
      <c r="H6" s="50">
        <v>3924</v>
      </c>
      <c r="I6" s="50">
        <v>208845</v>
      </c>
      <c r="J6" s="51" t="s">
        <v>46</v>
      </c>
      <c r="K6" s="51" t="s">
        <v>14</v>
      </c>
      <c r="L6" s="50">
        <v>1166</v>
      </c>
      <c r="M6" s="50">
        <v>57039</v>
      </c>
      <c r="N6" s="48">
        <f>SUM(B6,D6,F6,H6,L6)</f>
        <v>11718</v>
      </c>
      <c r="O6" s="48">
        <f>SUM(C6,E6,G6,I6,M6)</f>
        <v>1330747</v>
      </c>
      <c r="P6" s="292">
        <f t="shared" si="0"/>
        <v>1342465</v>
      </c>
    </row>
    <row r="7" spans="1:16" s="56" customFormat="1" ht="18.75" customHeight="1" x14ac:dyDescent="0.25">
      <c r="A7" s="46" t="s">
        <v>290</v>
      </c>
      <c r="B7" s="52">
        <v>4640</v>
      </c>
      <c r="C7" s="52">
        <v>307222</v>
      </c>
      <c r="D7" s="54">
        <v>1809</v>
      </c>
      <c r="E7" s="54">
        <v>429129</v>
      </c>
      <c r="F7" s="52">
        <v>4396</v>
      </c>
      <c r="G7" s="52">
        <v>334523</v>
      </c>
      <c r="H7" s="54">
        <v>4366</v>
      </c>
      <c r="I7" s="54">
        <v>208845</v>
      </c>
      <c r="J7" s="55" t="s">
        <v>46</v>
      </c>
      <c r="K7" s="55" t="s">
        <v>14</v>
      </c>
      <c r="L7" s="54">
        <v>1392</v>
      </c>
      <c r="M7" s="54">
        <v>56798</v>
      </c>
      <c r="N7" s="52">
        <f>SUM(B7,D7,F7,H7,L7)</f>
        <v>16603</v>
      </c>
      <c r="O7" s="52">
        <f>SUM(C7,E7,G7,I7,M7)</f>
        <v>1336517</v>
      </c>
      <c r="P7" s="292">
        <f t="shared" si="0"/>
        <v>1353120</v>
      </c>
    </row>
    <row r="8" spans="1:16" ht="18.75" customHeight="1" x14ac:dyDescent="0.25">
      <c r="A8" s="46" t="s">
        <v>3786</v>
      </c>
      <c r="B8" s="52">
        <v>2471</v>
      </c>
      <c r="C8" s="55">
        <v>867</v>
      </c>
      <c r="D8" s="54">
        <v>19038</v>
      </c>
      <c r="E8" s="54">
        <v>29271</v>
      </c>
      <c r="F8" s="52">
        <v>8788</v>
      </c>
      <c r="G8" s="52">
        <v>55996</v>
      </c>
      <c r="H8" s="53" t="s">
        <v>46</v>
      </c>
      <c r="I8" s="53" t="s">
        <v>14</v>
      </c>
      <c r="J8" s="55" t="s">
        <v>46</v>
      </c>
      <c r="K8" s="55" t="s">
        <v>14</v>
      </c>
      <c r="L8" s="53" t="s">
        <v>46</v>
      </c>
      <c r="M8" s="53" t="s">
        <v>14</v>
      </c>
      <c r="N8" s="52">
        <f>B8+D8+F8</f>
        <v>30297</v>
      </c>
      <c r="O8" s="52">
        <f>C8+E8+G8</f>
        <v>86134</v>
      </c>
      <c r="P8" s="292">
        <f t="shared" si="0"/>
        <v>116431</v>
      </c>
    </row>
    <row r="9" spans="1:16" s="56" customFormat="1" ht="18.75" customHeight="1" x14ac:dyDescent="0.25">
      <c r="A9" s="304" t="s">
        <v>4013</v>
      </c>
      <c r="B9" s="58">
        <v>1249</v>
      </c>
      <c r="C9" s="58">
        <v>8360</v>
      </c>
      <c r="D9" s="305">
        <v>48816</v>
      </c>
      <c r="E9" s="305">
        <v>98250</v>
      </c>
      <c r="F9" s="58">
        <v>1738</v>
      </c>
      <c r="G9" s="58">
        <v>17122</v>
      </c>
      <c r="H9" s="53" t="s">
        <v>46</v>
      </c>
      <c r="I9" s="53" t="s">
        <v>14</v>
      </c>
      <c r="J9" s="55" t="s">
        <v>46</v>
      </c>
      <c r="K9" s="55" t="s">
        <v>14</v>
      </c>
      <c r="L9" s="53" t="s">
        <v>46</v>
      </c>
      <c r="M9" s="53" t="s">
        <v>14</v>
      </c>
      <c r="N9" s="58">
        <f>B9+D9+F9</f>
        <v>51803</v>
      </c>
      <c r="O9" s="58">
        <f>C9+E9+G9</f>
        <v>123732</v>
      </c>
      <c r="P9" s="306">
        <f t="shared" si="0"/>
        <v>175535</v>
      </c>
    </row>
    <row r="10" spans="1:16" ht="18.75" customHeight="1" x14ac:dyDescent="0.25">
      <c r="A10" s="111" t="s">
        <v>4035</v>
      </c>
      <c r="B10" s="110">
        <v>6155</v>
      </c>
      <c r="C10" s="110">
        <v>354672</v>
      </c>
      <c r="D10" s="112">
        <v>7501</v>
      </c>
      <c r="E10" s="112">
        <v>423086</v>
      </c>
      <c r="F10" s="110" t="s">
        <v>14</v>
      </c>
      <c r="G10" s="110" t="s">
        <v>14</v>
      </c>
      <c r="H10" s="112">
        <v>7224</v>
      </c>
      <c r="I10" s="112">
        <v>208845</v>
      </c>
      <c r="J10" s="113" t="s">
        <v>46</v>
      </c>
      <c r="K10" s="113" t="s">
        <v>14</v>
      </c>
      <c r="L10" s="112">
        <v>1522</v>
      </c>
      <c r="M10" s="112">
        <v>56754</v>
      </c>
      <c r="N10" s="110">
        <f>SUM(B10,D10,H10,L10)</f>
        <v>22402</v>
      </c>
      <c r="O10" s="110">
        <f>SUM(C10,E10,I10,M10)</f>
        <v>1043357</v>
      </c>
      <c r="P10" s="300">
        <f t="shared" si="0"/>
        <v>1065759</v>
      </c>
    </row>
    <row r="11" spans="1:16" ht="24.75" customHeight="1" x14ac:dyDescent="0.25">
      <c r="A11" s="108"/>
      <c r="B11" s="35"/>
      <c r="C11" s="5"/>
      <c r="D11" s="5"/>
      <c r="E11" s="5"/>
      <c r="F11" s="5"/>
      <c r="G11" s="5"/>
      <c r="H11" s="5"/>
      <c r="I11" s="5"/>
      <c r="J11" s="5"/>
      <c r="K11" s="5"/>
      <c r="L11" s="5"/>
      <c r="M11" s="5"/>
      <c r="N11" s="59"/>
      <c r="O11" s="59"/>
      <c r="P11" s="5"/>
    </row>
    <row r="12" spans="1:16" ht="24.75" customHeight="1" x14ac:dyDescent="0.25">
      <c r="A12" s="589" t="s">
        <v>4036</v>
      </c>
      <c r="B12" s="589"/>
      <c r="C12" s="589"/>
      <c r="D12" s="5"/>
      <c r="E12" s="5"/>
      <c r="F12" s="5"/>
      <c r="G12" s="5"/>
      <c r="H12" s="5"/>
      <c r="I12" s="5"/>
      <c r="J12" s="5"/>
      <c r="K12" s="5"/>
      <c r="L12" s="5"/>
      <c r="M12" s="5"/>
      <c r="N12" s="5"/>
      <c r="O12" s="5"/>
      <c r="P12" s="5"/>
    </row>
    <row r="13" spans="1:16" ht="18" customHeight="1" x14ac:dyDescent="0.25"/>
    <row r="15" spans="1:16" ht="24.75" customHeight="1" x14ac:dyDescent="0.25">
      <c r="B15" s="539"/>
    </row>
  </sheetData>
  <mergeCells count="8">
    <mergeCell ref="N3:O3"/>
    <mergeCell ref="J3:K3"/>
    <mergeCell ref="L3:M3"/>
    <mergeCell ref="A12:C12"/>
    <mergeCell ref="B3:C3"/>
    <mergeCell ref="D3:E3"/>
    <mergeCell ref="F3:G3"/>
    <mergeCell ref="H3:I3"/>
  </mergeCells>
  <pageMargins left="0.25" right="0.25" top="0.75" bottom="0.75" header="0.3" footer="0.3"/>
  <pageSetup paperSize="9" scale="6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156"/>
  <sheetViews>
    <sheetView workbookViewId="0"/>
  </sheetViews>
  <sheetFormatPr defaultRowHeight="18" customHeight="1" x14ac:dyDescent="0.2"/>
  <cols>
    <col min="1" max="1" width="32.140625" style="28" customWidth="1"/>
    <col min="2" max="2" width="78.7109375" style="28" customWidth="1"/>
    <col min="3" max="16384" width="9.140625" style="28"/>
  </cols>
  <sheetData>
    <row r="1" spans="1:2" s="7" customFormat="1" ht="18" customHeight="1" x14ac:dyDescent="0.25">
      <c r="A1" s="26" t="s">
        <v>5026</v>
      </c>
      <c r="B1" s="26"/>
    </row>
    <row r="3" spans="1:2" ht="16.5" customHeight="1" x14ac:dyDescent="0.2">
      <c r="A3" s="32" t="s">
        <v>162</v>
      </c>
    </row>
    <row r="4" spans="1:2" ht="18" customHeight="1" x14ac:dyDescent="0.2">
      <c r="A4" s="645" t="s">
        <v>163</v>
      </c>
      <c r="B4" s="645"/>
    </row>
    <row r="5" spans="1:2" ht="18" customHeight="1" x14ac:dyDescent="0.2">
      <c r="A5" s="31" t="s">
        <v>164</v>
      </c>
      <c r="B5" s="31" t="s">
        <v>163</v>
      </c>
    </row>
    <row r="6" spans="1:2" ht="18" customHeight="1" x14ac:dyDescent="0.2">
      <c r="A6" s="31" t="s">
        <v>165</v>
      </c>
      <c r="B6" s="31" t="s">
        <v>166</v>
      </c>
    </row>
    <row r="7" spans="1:2" ht="18" customHeight="1" x14ac:dyDescent="0.2">
      <c r="A7" s="31" t="s">
        <v>167</v>
      </c>
      <c r="B7" s="31">
        <v>13175</v>
      </c>
    </row>
    <row r="8" spans="1:2" ht="18" customHeight="1" x14ac:dyDescent="0.2">
      <c r="A8" s="31" t="s">
        <v>168</v>
      </c>
      <c r="B8" s="31">
        <v>14248</v>
      </c>
    </row>
    <row r="9" spans="1:2" ht="18" customHeight="1" x14ac:dyDescent="0.2">
      <c r="A9" s="33"/>
    </row>
    <row r="10" spans="1:2" ht="18" customHeight="1" x14ac:dyDescent="0.2">
      <c r="A10" s="32" t="s">
        <v>169</v>
      </c>
    </row>
    <row r="11" spans="1:2" ht="18" customHeight="1" x14ac:dyDescent="0.2">
      <c r="A11" s="645" t="s">
        <v>163</v>
      </c>
      <c r="B11" s="645"/>
    </row>
    <row r="12" spans="1:2" ht="18" customHeight="1" x14ac:dyDescent="0.2">
      <c r="A12" s="31" t="s">
        <v>164</v>
      </c>
      <c r="B12" s="31" t="s">
        <v>163</v>
      </c>
    </row>
    <row r="13" spans="1:2" ht="18" customHeight="1" x14ac:dyDescent="0.2">
      <c r="A13" s="31" t="s">
        <v>165</v>
      </c>
      <c r="B13" s="31" t="s">
        <v>170</v>
      </c>
    </row>
    <row r="14" spans="1:2" ht="18" customHeight="1" x14ac:dyDescent="0.2">
      <c r="A14" s="31" t="s">
        <v>167</v>
      </c>
      <c r="B14" s="31">
        <v>700</v>
      </c>
    </row>
    <row r="15" spans="1:2" ht="18" customHeight="1" x14ac:dyDescent="0.2">
      <c r="A15" s="31" t="s">
        <v>168</v>
      </c>
      <c r="B15" s="31">
        <v>9396</v>
      </c>
    </row>
    <row r="16" spans="1:2" ht="18" customHeight="1" x14ac:dyDescent="0.2">
      <c r="A16" s="33"/>
    </row>
    <row r="17" spans="1:2" ht="18" customHeight="1" x14ac:dyDescent="0.2">
      <c r="A17" s="32" t="s">
        <v>171</v>
      </c>
    </row>
    <row r="18" spans="1:2" ht="18" customHeight="1" x14ac:dyDescent="0.2">
      <c r="A18" s="643" t="s">
        <v>172</v>
      </c>
      <c r="B18" s="643"/>
    </row>
    <row r="19" spans="1:2" ht="18" customHeight="1" x14ac:dyDescent="0.2">
      <c r="A19" s="31" t="s">
        <v>164</v>
      </c>
      <c r="B19" s="31" t="s">
        <v>173</v>
      </c>
    </row>
    <row r="20" spans="1:2" ht="18" customHeight="1" x14ac:dyDescent="0.2">
      <c r="A20" s="31" t="s">
        <v>165</v>
      </c>
      <c r="B20" s="31" t="s">
        <v>174</v>
      </c>
    </row>
    <row r="21" spans="1:2" ht="18" customHeight="1" x14ac:dyDescent="0.2">
      <c r="A21" s="31" t="s">
        <v>167</v>
      </c>
      <c r="B21" s="31">
        <v>650</v>
      </c>
    </row>
    <row r="22" spans="1:2" ht="18" customHeight="1" x14ac:dyDescent="0.2">
      <c r="A22" s="31" t="s">
        <v>168</v>
      </c>
      <c r="B22" s="31">
        <v>16729</v>
      </c>
    </row>
    <row r="23" spans="1:2" ht="18" customHeight="1" x14ac:dyDescent="0.2">
      <c r="A23" s="33"/>
    </row>
    <row r="24" spans="1:2" ht="18" customHeight="1" x14ac:dyDescent="0.2">
      <c r="A24" s="32" t="s">
        <v>175</v>
      </c>
    </row>
    <row r="25" spans="1:2" ht="18" customHeight="1" x14ac:dyDescent="0.2">
      <c r="A25" s="643" t="s">
        <v>176</v>
      </c>
      <c r="B25" s="643"/>
    </row>
    <row r="26" spans="1:2" ht="18" customHeight="1" x14ac:dyDescent="0.2">
      <c r="A26" s="31" t="s">
        <v>177</v>
      </c>
      <c r="B26" s="31" t="s">
        <v>178</v>
      </c>
    </row>
    <row r="27" spans="1:2" ht="18" customHeight="1" x14ac:dyDescent="0.2">
      <c r="A27" s="31" t="s">
        <v>164</v>
      </c>
      <c r="B27" s="31" t="s">
        <v>179</v>
      </c>
    </row>
    <row r="28" spans="1:2" ht="62.25" customHeight="1" x14ac:dyDescent="0.2">
      <c r="A28" s="31" t="s">
        <v>180</v>
      </c>
      <c r="B28" s="31" t="s">
        <v>181</v>
      </c>
    </row>
    <row r="29" spans="1:2" ht="18" customHeight="1" x14ac:dyDescent="0.2">
      <c r="A29" s="31" t="s">
        <v>165</v>
      </c>
      <c r="B29" s="31" t="s">
        <v>123</v>
      </c>
    </row>
    <row r="30" spans="1:2" ht="18" customHeight="1" x14ac:dyDescent="0.2">
      <c r="A30" s="31" t="s">
        <v>167</v>
      </c>
      <c r="B30" s="31">
        <v>31000</v>
      </c>
    </row>
    <row r="31" spans="1:2" ht="18" customHeight="1" x14ac:dyDescent="0.2">
      <c r="A31" s="31" t="s">
        <v>168</v>
      </c>
      <c r="B31" s="31">
        <v>13195</v>
      </c>
    </row>
    <row r="32" spans="1:2" ht="18" customHeight="1" x14ac:dyDescent="0.2">
      <c r="A32" s="33"/>
    </row>
    <row r="33" spans="1:2" ht="29.25" customHeight="1" x14ac:dyDescent="0.2">
      <c r="A33" s="644" t="s">
        <v>182</v>
      </c>
      <c r="B33" s="644"/>
    </row>
    <row r="34" spans="1:2" ht="18" customHeight="1" x14ac:dyDescent="0.2">
      <c r="A34" s="643" t="s">
        <v>183</v>
      </c>
      <c r="B34" s="643"/>
    </row>
    <row r="35" spans="1:2" ht="29.25" customHeight="1" x14ac:dyDescent="0.2">
      <c r="A35" s="31" t="s">
        <v>177</v>
      </c>
      <c r="B35" s="31" t="s">
        <v>184</v>
      </c>
    </row>
    <row r="36" spans="1:2" ht="18" customHeight="1" x14ac:dyDescent="0.2">
      <c r="A36" s="31" t="s">
        <v>164</v>
      </c>
      <c r="B36" s="31" t="s">
        <v>185</v>
      </c>
    </row>
    <row r="37" spans="1:2" ht="86.25" customHeight="1" x14ac:dyDescent="0.2">
      <c r="A37" s="31" t="s">
        <v>180</v>
      </c>
      <c r="B37" s="31" t="s">
        <v>186</v>
      </c>
    </row>
    <row r="38" spans="1:2" ht="18" customHeight="1" x14ac:dyDescent="0.2">
      <c r="A38" s="31" t="s">
        <v>165</v>
      </c>
      <c r="B38" s="31" t="s">
        <v>130</v>
      </c>
    </row>
    <row r="39" spans="1:2" ht="18" customHeight="1" x14ac:dyDescent="0.2">
      <c r="A39" s="31" t="s">
        <v>167</v>
      </c>
      <c r="B39" s="31">
        <v>588</v>
      </c>
    </row>
    <row r="40" spans="1:2" ht="18" customHeight="1" x14ac:dyDescent="0.2">
      <c r="A40" s="31" t="s">
        <v>168</v>
      </c>
      <c r="B40" s="31">
        <v>1299</v>
      </c>
    </row>
    <row r="41" spans="1:2" ht="18" customHeight="1" x14ac:dyDescent="0.2">
      <c r="A41" s="33"/>
    </row>
    <row r="42" spans="1:2" ht="28.5" customHeight="1" x14ac:dyDescent="0.2">
      <c r="A42" s="644" t="s">
        <v>187</v>
      </c>
      <c r="B42" s="644"/>
    </row>
    <row r="43" spans="1:2" ht="18" customHeight="1" x14ac:dyDescent="0.2">
      <c r="A43" s="643" t="s">
        <v>188</v>
      </c>
      <c r="B43" s="643"/>
    </row>
    <row r="44" spans="1:2" ht="18" customHeight="1" x14ac:dyDescent="0.2">
      <c r="A44" s="31" t="s">
        <v>177</v>
      </c>
      <c r="B44" s="31" t="s">
        <v>189</v>
      </c>
    </row>
    <row r="45" spans="1:2" ht="18" customHeight="1" x14ac:dyDescent="0.2">
      <c r="A45" s="31" t="s">
        <v>164</v>
      </c>
      <c r="B45" s="31" t="s">
        <v>190</v>
      </c>
    </row>
    <row r="46" spans="1:2" ht="18" customHeight="1" x14ac:dyDescent="0.2">
      <c r="A46" s="31" t="s">
        <v>180</v>
      </c>
      <c r="B46" s="31" t="s">
        <v>191</v>
      </c>
    </row>
    <row r="47" spans="1:2" ht="18" customHeight="1" x14ac:dyDescent="0.2">
      <c r="A47" s="31" t="s">
        <v>165</v>
      </c>
      <c r="B47" s="31" t="s">
        <v>192</v>
      </c>
    </row>
    <row r="48" spans="1:2" ht="18" customHeight="1" x14ac:dyDescent="0.2">
      <c r="A48" s="31" t="s">
        <v>167</v>
      </c>
      <c r="B48" s="31">
        <v>453</v>
      </c>
    </row>
    <row r="49" spans="1:2" ht="18" customHeight="1" x14ac:dyDescent="0.2">
      <c r="A49" s="31" t="s">
        <v>168</v>
      </c>
      <c r="B49" s="31">
        <v>5160</v>
      </c>
    </row>
    <row r="50" spans="1:2" ht="18" customHeight="1" x14ac:dyDescent="0.2">
      <c r="A50" s="33"/>
    </row>
    <row r="51" spans="1:2" ht="27" customHeight="1" x14ac:dyDescent="0.2">
      <c r="A51" s="32" t="s">
        <v>193</v>
      </c>
    </row>
    <row r="52" spans="1:2" ht="18" customHeight="1" x14ac:dyDescent="0.2">
      <c r="A52" s="643" t="s">
        <v>194</v>
      </c>
      <c r="B52" s="643"/>
    </row>
    <row r="53" spans="1:2" ht="18" customHeight="1" x14ac:dyDescent="0.2">
      <c r="A53" s="31" t="s">
        <v>177</v>
      </c>
      <c r="B53" s="31" t="s">
        <v>195</v>
      </c>
    </row>
    <row r="54" spans="1:2" ht="18" customHeight="1" x14ac:dyDescent="0.2">
      <c r="A54" s="31" t="s">
        <v>164</v>
      </c>
      <c r="B54" s="31" t="s">
        <v>196</v>
      </c>
    </row>
    <row r="55" spans="1:2" ht="18" customHeight="1" x14ac:dyDescent="0.2">
      <c r="A55" s="31" t="s">
        <v>180</v>
      </c>
      <c r="B55" s="31" t="s">
        <v>197</v>
      </c>
    </row>
    <row r="56" spans="1:2" ht="18" customHeight="1" x14ac:dyDescent="0.2">
      <c r="A56" s="31" t="s">
        <v>165</v>
      </c>
      <c r="B56" s="31" t="s">
        <v>198</v>
      </c>
    </row>
    <row r="57" spans="1:2" ht="18" customHeight="1" x14ac:dyDescent="0.2">
      <c r="A57" s="31" t="s">
        <v>167</v>
      </c>
      <c r="B57" s="31">
        <v>494</v>
      </c>
    </row>
    <row r="58" spans="1:2" ht="18" customHeight="1" x14ac:dyDescent="0.2">
      <c r="A58" s="31" t="s">
        <v>168</v>
      </c>
      <c r="B58" s="31">
        <v>3041</v>
      </c>
    </row>
    <row r="59" spans="1:2" ht="18" customHeight="1" x14ac:dyDescent="0.2">
      <c r="A59" s="33"/>
    </row>
    <row r="60" spans="1:2" ht="18" customHeight="1" x14ac:dyDescent="0.2">
      <c r="A60" s="32" t="s">
        <v>199</v>
      </c>
    </row>
    <row r="61" spans="1:2" ht="18" customHeight="1" x14ac:dyDescent="0.2">
      <c r="A61" s="643" t="s">
        <v>200</v>
      </c>
      <c r="B61" s="643"/>
    </row>
    <row r="62" spans="1:2" ht="18" customHeight="1" x14ac:dyDescent="0.2">
      <c r="A62" s="31" t="s">
        <v>177</v>
      </c>
      <c r="B62" s="31" t="s">
        <v>201</v>
      </c>
    </row>
    <row r="63" spans="1:2" ht="18" customHeight="1" x14ac:dyDescent="0.2">
      <c r="A63" s="31" t="s">
        <v>164</v>
      </c>
      <c r="B63" s="31" t="s">
        <v>202</v>
      </c>
    </row>
    <row r="64" spans="1:2" ht="18" customHeight="1" x14ac:dyDescent="0.2">
      <c r="A64" s="31" t="s">
        <v>180</v>
      </c>
      <c r="B64" s="31" t="s">
        <v>203</v>
      </c>
    </row>
    <row r="65" spans="1:2" ht="18" customHeight="1" x14ac:dyDescent="0.2">
      <c r="A65" s="31" t="s">
        <v>165</v>
      </c>
      <c r="B65" s="31" t="s">
        <v>204</v>
      </c>
    </row>
    <row r="66" spans="1:2" ht="18" customHeight="1" x14ac:dyDescent="0.2">
      <c r="A66" s="31" t="s">
        <v>167</v>
      </c>
      <c r="B66" s="31">
        <v>550</v>
      </c>
    </row>
    <row r="67" spans="1:2" ht="18" customHeight="1" x14ac:dyDescent="0.2">
      <c r="A67" s="31" t="s">
        <v>168</v>
      </c>
      <c r="B67" s="31">
        <v>1078</v>
      </c>
    </row>
    <row r="68" spans="1:2" ht="18" customHeight="1" x14ac:dyDescent="0.2">
      <c r="A68" s="33"/>
    </row>
    <row r="69" spans="1:2" ht="18" customHeight="1" x14ac:dyDescent="0.2">
      <c r="A69" s="34" t="s">
        <v>205</v>
      </c>
    </row>
    <row r="70" spans="1:2" ht="18" customHeight="1" x14ac:dyDescent="0.2">
      <c r="A70" s="643" t="s">
        <v>206</v>
      </c>
      <c r="B70" s="643"/>
    </row>
    <row r="71" spans="1:2" ht="18" customHeight="1" x14ac:dyDescent="0.2">
      <c r="A71" s="31" t="s">
        <v>177</v>
      </c>
      <c r="B71" s="31" t="s">
        <v>207</v>
      </c>
    </row>
    <row r="72" spans="1:2" ht="18" customHeight="1" x14ac:dyDescent="0.2">
      <c r="A72" s="31" t="s">
        <v>164</v>
      </c>
      <c r="B72" s="31" t="s">
        <v>208</v>
      </c>
    </row>
    <row r="73" spans="1:2" ht="18" customHeight="1" x14ac:dyDescent="0.2">
      <c r="A73" s="31" t="s">
        <v>180</v>
      </c>
      <c r="B73" s="31" t="s">
        <v>209</v>
      </c>
    </row>
    <row r="74" spans="1:2" ht="18" customHeight="1" x14ac:dyDescent="0.2">
      <c r="A74" s="31" t="s">
        <v>165</v>
      </c>
      <c r="B74" s="31" t="s">
        <v>210</v>
      </c>
    </row>
    <row r="75" spans="1:2" ht="18" customHeight="1" x14ac:dyDescent="0.2">
      <c r="A75" s="31" t="s">
        <v>167</v>
      </c>
      <c r="B75" s="31">
        <v>1490</v>
      </c>
    </row>
    <row r="76" spans="1:2" ht="18" customHeight="1" x14ac:dyDescent="0.2">
      <c r="A76" s="31" t="s">
        <v>168</v>
      </c>
      <c r="B76" s="31">
        <v>2745</v>
      </c>
    </row>
    <row r="77" spans="1:2" ht="18" customHeight="1" x14ac:dyDescent="0.2">
      <c r="A77" s="33"/>
    </row>
    <row r="78" spans="1:2" ht="30.75" customHeight="1" x14ac:dyDescent="0.2">
      <c r="A78" s="32" t="s">
        <v>211</v>
      </c>
    </row>
    <row r="79" spans="1:2" ht="18" customHeight="1" x14ac:dyDescent="0.2">
      <c r="A79" s="643" t="s">
        <v>212</v>
      </c>
      <c r="B79" s="643"/>
    </row>
    <row r="80" spans="1:2" ht="18" customHeight="1" x14ac:dyDescent="0.2">
      <c r="A80" s="31" t="s">
        <v>177</v>
      </c>
      <c r="B80" s="31" t="s">
        <v>213</v>
      </c>
    </row>
    <row r="81" spans="1:2" ht="18" customHeight="1" x14ac:dyDescent="0.2">
      <c r="A81" s="31" t="s">
        <v>164</v>
      </c>
      <c r="B81" s="31" t="s">
        <v>214</v>
      </c>
    </row>
    <row r="82" spans="1:2" ht="18" customHeight="1" x14ac:dyDescent="0.2">
      <c r="A82" s="31" t="s">
        <v>180</v>
      </c>
      <c r="B82" s="31" t="s">
        <v>215</v>
      </c>
    </row>
    <row r="83" spans="1:2" ht="18" customHeight="1" x14ac:dyDescent="0.2">
      <c r="A83" s="31" t="s">
        <v>165</v>
      </c>
      <c r="B83" s="31" t="s">
        <v>216</v>
      </c>
    </row>
    <row r="84" spans="1:2" ht="18" customHeight="1" x14ac:dyDescent="0.2">
      <c r="A84" s="31" t="s">
        <v>167</v>
      </c>
      <c r="B84" s="31">
        <v>950</v>
      </c>
    </row>
    <row r="85" spans="1:2" ht="18" customHeight="1" x14ac:dyDescent="0.2">
      <c r="A85" s="33"/>
    </row>
    <row r="86" spans="1:2" ht="18" customHeight="1" x14ac:dyDescent="0.2">
      <c r="A86" s="32" t="s">
        <v>217</v>
      </c>
    </row>
    <row r="87" spans="1:2" ht="18" customHeight="1" x14ac:dyDescent="0.2">
      <c r="A87" s="643" t="s">
        <v>218</v>
      </c>
      <c r="B87" s="643"/>
    </row>
    <row r="88" spans="1:2" ht="18" customHeight="1" x14ac:dyDescent="0.2">
      <c r="A88" s="31" t="s">
        <v>177</v>
      </c>
      <c r="B88" s="31" t="s">
        <v>219</v>
      </c>
    </row>
    <row r="89" spans="1:2" ht="18" customHeight="1" x14ac:dyDescent="0.2">
      <c r="A89" s="31" t="s">
        <v>164</v>
      </c>
      <c r="B89" s="31" t="s">
        <v>220</v>
      </c>
    </row>
    <row r="90" spans="1:2" ht="18" customHeight="1" x14ac:dyDescent="0.2">
      <c r="A90" s="31" t="s">
        <v>180</v>
      </c>
      <c r="B90" s="31" t="s">
        <v>221</v>
      </c>
    </row>
    <row r="91" spans="1:2" ht="18" customHeight="1" x14ac:dyDescent="0.2">
      <c r="A91" s="31" t="s">
        <v>165</v>
      </c>
      <c r="B91" s="31" t="s">
        <v>137</v>
      </c>
    </row>
    <row r="92" spans="1:2" ht="18" customHeight="1" x14ac:dyDescent="0.2">
      <c r="A92" s="31" t="s">
        <v>167</v>
      </c>
      <c r="B92" s="31">
        <v>1111</v>
      </c>
    </row>
    <row r="93" spans="1:2" ht="18" customHeight="1" x14ac:dyDescent="0.2">
      <c r="A93" s="31" t="s">
        <v>168</v>
      </c>
      <c r="B93" s="31">
        <v>4932</v>
      </c>
    </row>
    <row r="94" spans="1:2" ht="18" customHeight="1" x14ac:dyDescent="0.2">
      <c r="A94" s="33"/>
    </row>
    <row r="95" spans="1:2" ht="37.5" customHeight="1" x14ac:dyDescent="0.2">
      <c r="A95" s="34" t="s">
        <v>222</v>
      </c>
    </row>
    <row r="96" spans="1:2" ht="18" customHeight="1" x14ac:dyDescent="0.2">
      <c r="A96" s="643" t="s">
        <v>223</v>
      </c>
      <c r="B96" s="643"/>
    </row>
    <row r="97" spans="1:2" ht="18" customHeight="1" x14ac:dyDescent="0.2">
      <c r="A97" s="31" t="s">
        <v>177</v>
      </c>
      <c r="B97" s="31" t="s">
        <v>224</v>
      </c>
    </row>
    <row r="98" spans="1:2" ht="18" customHeight="1" x14ac:dyDescent="0.2">
      <c r="A98" s="31" t="s">
        <v>164</v>
      </c>
      <c r="B98" s="31" t="s">
        <v>225</v>
      </c>
    </row>
    <row r="99" spans="1:2" ht="18" customHeight="1" x14ac:dyDescent="0.2">
      <c r="A99" s="31" t="s">
        <v>180</v>
      </c>
      <c r="B99" s="31" t="s">
        <v>226</v>
      </c>
    </row>
    <row r="100" spans="1:2" ht="18" customHeight="1" x14ac:dyDescent="0.2">
      <c r="A100" s="31" t="s">
        <v>165</v>
      </c>
      <c r="B100" s="31" t="s">
        <v>227</v>
      </c>
    </row>
    <row r="101" spans="1:2" ht="18" customHeight="1" x14ac:dyDescent="0.2">
      <c r="A101" s="31" t="s">
        <v>167</v>
      </c>
      <c r="B101" s="31">
        <v>187</v>
      </c>
    </row>
    <row r="102" spans="1:2" ht="18" customHeight="1" x14ac:dyDescent="0.2">
      <c r="A102" s="31" t="s">
        <v>168</v>
      </c>
      <c r="B102" s="31">
        <v>557</v>
      </c>
    </row>
    <row r="103" spans="1:2" ht="18" customHeight="1" x14ac:dyDescent="0.2">
      <c r="A103" s="33"/>
    </row>
    <row r="104" spans="1:2" ht="18" customHeight="1" x14ac:dyDescent="0.2">
      <c r="A104" s="34" t="s">
        <v>228</v>
      </c>
    </row>
    <row r="105" spans="1:2" ht="18" customHeight="1" x14ac:dyDescent="0.2">
      <c r="A105" s="643" t="s">
        <v>223</v>
      </c>
      <c r="B105" s="643"/>
    </row>
    <row r="106" spans="1:2" ht="18" customHeight="1" x14ac:dyDescent="0.2">
      <c r="A106" s="31" t="s">
        <v>177</v>
      </c>
      <c r="B106" s="31" t="s">
        <v>224</v>
      </c>
    </row>
    <row r="107" spans="1:2" ht="18" customHeight="1" x14ac:dyDescent="0.2">
      <c r="A107" s="31" t="s">
        <v>164</v>
      </c>
      <c r="B107" s="31" t="s">
        <v>225</v>
      </c>
    </row>
    <row r="108" spans="1:2" ht="18" customHeight="1" x14ac:dyDescent="0.2">
      <c r="A108" s="31" t="s">
        <v>180</v>
      </c>
      <c r="B108" s="31" t="s">
        <v>226</v>
      </c>
    </row>
    <row r="109" spans="1:2" ht="18" customHeight="1" x14ac:dyDescent="0.2">
      <c r="A109" s="31" t="s">
        <v>165</v>
      </c>
      <c r="B109" s="31" t="s">
        <v>229</v>
      </c>
    </row>
    <row r="110" spans="1:2" ht="18" customHeight="1" x14ac:dyDescent="0.2">
      <c r="A110" s="31" t="s">
        <v>167</v>
      </c>
      <c r="B110" s="31">
        <v>187</v>
      </c>
    </row>
    <row r="111" spans="1:2" ht="18" customHeight="1" x14ac:dyDescent="0.2">
      <c r="A111" s="31" t="s">
        <v>168</v>
      </c>
      <c r="B111" s="31">
        <v>187</v>
      </c>
    </row>
    <row r="112" spans="1:2" ht="18" customHeight="1" x14ac:dyDescent="0.2">
      <c r="A112" s="33"/>
    </row>
    <row r="113" spans="1:2" ht="18" customHeight="1" x14ac:dyDescent="0.2">
      <c r="A113" s="32" t="s">
        <v>230</v>
      </c>
    </row>
    <row r="114" spans="1:2" ht="18" customHeight="1" x14ac:dyDescent="0.2">
      <c r="A114" s="643" t="s">
        <v>231</v>
      </c>
      <c r="B114" s="643"/>
    </row>
    <row r="115" spans="1:2" ht="18" customHeight="1" x14ac:dyDescent="0.2">
      <c r="A115" s="31" t="s">
        <v>177</v>
      </c>
      <c r="B115" s="31" t="s">
        <v>232</v>
      </c>
    </row>
    <row r="116" spans="1:2" ht="18" customHeight="1" x14ac:dyDescent="0.2">
      <c r="A116" s="31" t="s">
        <v>164</v>
      </c>
      <c r="B116" s="31" t="s">
        <v>233</v>
      </c>
    </row>
    <row r="117" spans="1:2" ht="18" customHeight="1" x14ac:dyDescent="0.2">
      <c r="A117" s="31" t="s">
        <v>180</v>
      </c>
      <c r="B117" s="31" t="s">
        <v>234</v>
      </c>
    </row>
    <row r="118" spans="1:2" ht="18" customHeight="1" x14ac:dyDescent="0.2">
      <c r="A118" s="31" t="s">
        <v>165</v>
      </c>
      <c r="B118" s="31" t="s">
        <v>235</v>
      </c>
    </row>
    <row r="119" spans="1:2" ht="18" customHeight="1" x14ac:dyDescent="0.2">
      <c r="A119" s="31" t="s">
        <v>167</v>
      </c>
      <c r="B119" s="31">
        <v>624</v>
      </c>
    </row>
    <row r="120" spans="1:2" ht="18" customHeight="1" x14ac:dyDescent="0.2">
      <c r="A120" s="31" t="s">
        <v>168</v>
      </c>
      <c r="B120" s="31">
        <v>7679</v>
      </c>
    </row>
    <row r="121" spans="1:2" ht="18" customHeight="1" x14ac:dyDescent="0.2">
      <c r="A121" s="33"/>
    </row>
    <row r="122" spans="1:2" ht="18" customHeight="1" x14ac:dyDescent="0.2">
      <c r="A122" s="32" t="s">
        <v>236</v>
      </c>
    </row>
    <row r="123" spans="1:2" ht="18" customHeight="1" x14ac:dyDescent="0.2">
      <c r="A123" s="643" t="s">
        <v>237</v>
      </c>
      <c r="B123" s="643"/>
    </row>
    <row r="124" spans="1:2" ht="18" customHeight="1" x14ac:dyDescent="0.2">
      <c r="A124" s="31" t="s">
        <v>177</v>
      </c>
      <c r="B124" s="31" t="s">
        <v>238</v>
      </c>
    </row>
    <row r="125" spans="1:2" ht="18" customHeight="1" x14ac:dyDescent="0.2">
      <c r="A125" s="31" t="s">
        <v>164</v>
      </c>
      <c r="B125" s="31" t="s">
        <v>239</v>
      </c>
    </row>
    <row r="126" spans="1:2" ht="18" customHeight="1" x14ac:dyDescent="0.2">
      <c r="A126" s="31" t="s">
        <v>180</v>
      </c>
      <c r="B126" s="31" t="s">
        <v>240</v>
      </c>
    </row>
    <row r="127" spans="1:2" ht="18" customHeight="1" x14ac:dyDescent="0.2">
      <c r="A127" s="31" t="s">
        <v>165</v>
      </c>
      <c r="B127" s="31" t="s">
        <v>166</v>
      </c>
    </row>
    <row r="128" spans="1:2" ht="18" customHeight="1" x14ac:dyDescent="0.2">
      <c r="A128" s="31" t="s">
        <v>167</v>
      </c>
      <c r="B128" s="31">
        <v>5257</v>
      </c>
    </row>
    <row r="129" spans="1:2" ht="18" customHeight="1" x14ac:dyDescent="0.2">
      <c r="A129" s="31" t="s">
        <v>168</v>
      </c>
      <c r="B129" s="31">
        <v>2457</v>
      </c>
    </row>
    <row r="130" spans="1:2" ht="18" customHeight="1" x14ac:dyDescent="0.2">
      <c r="A130" s="33"/>
    </row>
    <row r="131" spans="1:2" ht="18" customHeight="1" x14ac:dyDescent="0.2">
      <c r="A131" s="32" t="s">
        <v>241</v>
      </c>
    </row>
    <row r="132" spans="1:2" ht="18" customHeight="1" x14ac:dyDescent="0.2">
      <c r="A132" s="643" t="s">
        <v>242</v>
      </c>
      <c r="B132" s="643"/>
    </row>
    <row r="133" spans="1:2" ht="18" customHeight="1" x14ac:dyDescent="0.2">
      <c r="A133" s="31" t="s">
        <v>177</v>
      </c>
      <c r="B133" s="31" t="s">
        <v>243</v>
      </c>
    </row>
    <row r="134" spans="1:2" ht="18" customHeight="1" x14ac:dyDescent="0.2">
      <c r="A134" s="31" t="s">
        <v>164</v>
      </c>
      <c r="B134" s="31" t="s">
        <v>244</v>
      </c>
    </row>
    <row r="135" spans="1:2" ht="18" customHeight="1" x14ac:dyDescent="0.2">
      <c r="A135" s="31" t="s">
        <v>180</v>
      </c>
      <c r="B135" s="31" t="s">
        <v>245</v>
      </c>
    </row>
    <row r="136" spans="1:2" ht="18" customHeight="1" x14ac:dyDescent="0.2">
      <c r="A136" s="31" t="s">
        <v>165</v>
      </c>
      <c r="B136" s="31" t="s">
        <v>246</v>
      </c>
    </row>
    <row r="137" spans="1:2" ht="18" customHeight="1" x14ac:dyDescent="0.2">
      <c r="A137" s="31" t="s">
        <v>167</v>
      </c>
      <c r="B137" s="31">
        <v>600</v>
      </c>
    </row>
    <row r="138" spans="1:2" ht="18" customHeight="1" x14ac:dyDescent="0.2">
      <c r="A138" s="31" t="s">
        <v>168</v>
      </c>
      <c r="B138" s="31">
        <v>1823</v>
      </c>
    </row>
    <row r="139" spans="1:2" ht="18" customHeight="1" x14ac:dyDescent="0.2">
      <c r="A139" s="33"/>
    </row>
    <row r="140" spans="1:2" ht="18" customHeight="1" x14ac:dyDescent="0.2">
      <c r="A140" s="32" t="s">
        <v>247</v>
      </c>
    </row>
    <row r="141" spans="1:2" ht="18" customHeight="1" x14ac:dyDescent="0.2">
      <c r="A141" s="643" t="s">
        <v>248</v>
      </c>
      <c r="B141" s="643"/>
    </row>
    <row r="142" spans="1:2" ht="18" customHeight="1" x14ac:dyDescent="0.2">
      <c r="A142" s="31" t="s">
        <v>177</v>
      </c>
      <c r="B142" s="31" t="s">
        <v>249</v>
      </c>
    </row>
    <row r="143" spans="1:2" ht="18" customHeight="1" x14ac:dyDescent="0.2">
      <c r="A143" s="31" t="s">
        <v>164</v>
      </c>
      <c r="B143" s="31" t="s">
        <v>250</v>
      </c>
    </row>
    <row r="144" spans="1:2" ht="18" customHeight="1" x14ac:dyDescent="0.2">
      <c r="A144" s="31" t="s">
        <v>180</v>
      </c>
      <c r="B144" s="31" t="s">
        <v>251</v>
      </c>
    </row>
    <row r="145" spans="1:2" ht="18" customHeight="1" x14ac:dyDescent="0.2">
      <c r="A145" s="31" t="s">
        <v>165</v>
      </c>
      <c r="B145" s="31" t="s">
        <v>252</v>
      </c>
    </row>
    <row r="146" spans="1:2" ht="18" customHeight="1" x14ac:dyDescent="0.2">
      <c r="A146" s="31" t="s">
        <v>167</v>
      </c>
      <c r="B146" s="31">
        <v>534</v>
      </c>
    </row>
    <row r="147" spans="1:2" ht="18" customHeight="1" x14ac:dyDescent="0.2">
      <c r="A147" s="31" t="s">
        <v>168</v>
      </c>
      <c r="B147" s="31">
        <v>171</v>
      </c>
    </row>
    <row r="148" spans="1:2" ht="18" customHeight="1" x14ac:dyDescent="0.2">
      <c r="A148" s="33"/>
    </row>
    <row r="149" spans="1:2" ht="18" customHeight="1" x14ac:dyDescent="0.2">
      <c r="A149" s="32" t="s">
        <v>253</v>
      </c>
    </row>
    <row r="150" spans="1:2" ht="18" customHeight="1" x14ac:dyDescent="0.2">
      <c r="A150" s="643" t="s">
        <v>254</v>
      </c>
      <c r="B150" s="643"/>
    </row>
    <row r="151" spans="1:2" ht="18" customHeight="1" x14ac:dyDescent="0.2">
      <c r="A151" s="31" t="s">
        <v>177</v>
      </c>
      <c r="B151" s="31" t="s">
        <v>255</v>
      </c>
    </row>
    <row r="152" spans="1:2" ht="18" customHeight="1" x14ac:dyDescent="0.2">
      <c r="A152" s="31" t="s">
        <v>164</v>
      </c>
      <c r="B152" s="31" t="s">
        <v>256</v>
      </c>
    </row>
    <row r="153" spans="1:2" ht="18" customHeight="1" x14ac:dyDescent="0.2">
      <c r="A153" s="31" t="s">
        <v>180</v>
      </c>
      <c r="B153" s="31" t="s">
        <v>257</v>
      </c>
    </row>
    <row r="154" spans="1:2" ht="18" customHeight="1" x14ac:dyDescent="0.2">
      <c r="A154" s="31" t="s">
        <v>165</v>
      </c>
      <c r="B154" s="31" t="s">
        <v>258</v>
      </c>
    </row>
    <row r="155" spans="1:2" ht="18" customHeight="1" x14ac:dyDescent="0.2">
      <c r="A155" s="31" t="s">
        <v>167</v>
      </c>
      <c r="B155" s="31">
        <v>777</v>
      </c>
    </row>
    <row r="156" spans="1:2" ht="18" customHeight="1" x14ac:dyDescent="0.2">
      <c r="A156" s="31" t="s">
        <v>168</v>
      </c>
      <c r="B156" s="31">
        <v>3215</v>
      </c>
    </row>
  </sheetData>
  <mergeCells count="20">
    <mergeCell ref="A43:B43"/>
    <mergeCell ref="A42:B42"/>
    <mergeCell ref="A33:B33"/>
    <mergeCell ref="A4:B4"/>
    <mergeCell ref="A11:B11"/>
    <mergeCell ref="A18:B18"/>
    <mergeCell ref="A25:B25"/>
    <mergeCell ref="A34:B34"/>
    <mergeCell ref="A150:B150"/>
    <mergeCell ref="A52:B52"/>
    <mergeCell ref="A61:B61"/>
    <mergeCell ref="A70:B70"/>
    <mergeCell ref="A79:B79"/>
    <mergeCell ref="A87:B87"/>
    <mergeCell ref="A96:B96"/>
    <mergeCell ref="A105:B105"/>
    <mergeCell ref="A114:B114"/>
    <mergeCell ref="A123:B123"/>
    <mergeCell ref="A132:B132"/>
    <mergeCell ref="A141:B141"/>
  </mergeCells>
  <hyperlinks>
    <hyperlink ref="A18" r:id="rId1" display="https://gtexportal.org/" xr:uid="{00000000-0004-0000-0F00-000000000000}"/>
    <hyperlink ref="A25" r:id="rId2" display="https://www.biorxiv.org/content/10.1101/447367v1" xr:uid="{00000000-0004-0000-0F00-000001000000}"/>
    <hyperlink ref="A34" r:id="rId3" display="https://www.nature.com/articles/s41598-018-24219-z" xr:uid="{00000000-0004-0000-0F00-000002000000}"/>
    <hyperlink ref="A43" r:id="rId4" display="https://www.nature.com/articles/s41588-019-0351-9" xr:uid="{00000000-0004-0000-0F00-000003000000}"/>
    <hyperlink ref="A52" r:id="rId5" display="https://www.nature.com/articles/nn.4632" xr:uid="{00000000-0004-0000-0F00-000004000000}"/>
    <hyperlink ref="A61" r:id="rId6" display="https://www.cell.com/ajhg/fulltext/S0002-9297(17)30161-1" xr:uid="{00000000-0004-0000-0F00-000005000000}"/>
    <hyperlink ref="A70" r:id="rId7" display="https://www.ncbi.nlm.nih.gov/pubmed/20502693" xr:uid="{00000000-0004-0000-0F00-000006000000}"/>
    <hyperlink ref="A79" r:id="rId8" display="https://www.ncbi.nlm.nih.gov/pubmed/23345460/" xr:uid="{00000000-0004-0000-0F00-000007000000}"/>
    <hyperlink ref="A87" r:id="rId9" display="https://journals.plos.org/plosgenetics/article?id=10.1371/journal.pgen.1003029" xr:uid="{00000000-0004-0000-0F00-000008000000}"/>
    <hyperlink ref="A96" r:id="rId10" display="https://www.ncbi.nlm.nih.gov/pmc/articles/PMC6081280/" xr:uid="{00000000-0004-0000-0F00-000009000000}"/>
    <hyperlink ref="A105" r:id="rId11" display="https://www.ncbi.nlm.nih.gov/pmc/articles/PMC6081280/" xr:uid="{00000000-0004-0000-0F00-00000A000000}"/>
    <hyperlink ref="A114" r:id="rId12" display="https://www.nature.com/articles/ng.3840" xr:uid="{00000000-0004-0000-0F00-00000B000000}"/>
    <hyperlink ref="A123" r:id="rId13" display="https://www.sciencedirect.com/science/article/pii/S0002929717300708" xr:uid="{00000000-0004-0000-0F00-00000C000000}"/>
    <hyperlink ref="A132" r:id="rId14" display="https://science.sciencemag.org/content/353/6301/827.long" xr:uid="{00000000-0004-0000-0F00-00000D000000}"/>
    <hyperlink ref="A141" r:id="rId15" display="https://science.sciencemag.org/content/343/6175/1246980.long" xr:uid="{00000000-0004-0000-0F00-00000E000000}"/>
    <hyperlink ref="A150" r:id="rId16" display="https://www.nature.com/articles/ng.2394" xr:uid="{00000000-0004-0000-0F00-00000F000000}"/>
  </hyperlinks>
  <pageMargins left="0.7" right="0.7" top="0.75" bottom="0.75" header="0.3" footer="0.3"/>
  <pageSetup paperSize="9" orientation="portrait" r:id="rId1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14"/>
  <sheetViews>
    <sheetView workbookViewId="0">
      <selection activeCell="E24" sqref="E24"/>
    </sheetView>
  </sheetViews>
  <sheetFormatPr defaultRowHeight="15" x14ac:dyDescent="0.25"/>
  <cols>
    <col min="1" max="1" width="22.5703125" customWidth="1"/>
    <col min="2" max="2" width="6.5703125" customWidth="1"/>
    <col min="3" max="3" width="10.140625" customWidth="1"/>
    <col min="4" max="4" width="10.28515625" customWidth="1"/>
    <col min="5" max="5" width="22.5703125" customWidth="1"/>
    <col min="6" max="6" width="13.140625" customWidth="1"/>
    <col min="7" max="7" width="11.85546875" customWidth="1"/>
    <col min="8" max="8" width="19.85546875" customWidth="1"/>
    <col min="9" max="9" width="20.42578125" customWidth="1"/>
    <col min="10" max="10" width="11.7109375" customWidth="1"/>
    <col min="11" max="11" width="11.42578125" customWidth="1"/>
    <col min="12" max="12" width="11.28515625" customWidth="1"/>
    <col min="13" max="13" width="18.85546875" customWidth="1"/>
    <col min="14" max="14" width="13.42578125" customWidth="1"/>
    <col min="15" max="15" width="13.42578125" style="25" customWidth="1"/>
    <col min="16" max="16" width="16.85546875" customWidth="1"/>
    <col min="17" max="17" width="11.5703125" customWidth="1"/>
    <col min="18" max="18" width="9" customWidth="1"/>
    <col min="21" max="21" width="12.85546875" customWidth="1"/>
    <col min="22" max="22" width="15.140625" customWidth="1"/>
    <col min="24" max="24" width="14.42578125" customWidth="1"/>
    <col min="26" max="26" width="11.5703125" customWidth="1"/>
    <col min="28" max="28" width="11" customWidth="1"/>
  </cols>
  <sheetData>
    <row r="1" spans="1:19" x14ac:dyDescent="0.25">
      <c r="A1" s="646" t="s">
        <v>4384</v>
      </c>
      <c r="B1" s="646"/>
      <c r="C1" s="646"/>
      <c r="D1" s="646"/>
      <c r="E1" s="646"/>
      <c r="F1" s="646"/>
      <c r="G1" s="646"/>
      <c r="H1" s="646"/>
      <c r="I1" s="646"/>
      <c r="J1" s="646"/>
      <c r="K1" s="646"/>
      <c r="L1" s="646"/>
      <c r="M1" s="646"/>
      <c r="N1" s="646"/>
      <c r="O1" s="646"/>
      <c r="P1" s="646"/>
      <c r="Q1" s="646"/>
      <c r="R1" s="646"/>
      <c r="S1" s="646"/>
    </row>
    <row r="2" spans="1:19" s="25" customFormat="1" x14ac:dyDescent="0.25">
      <c r="A2" s="282"/>
      <c r="B2" s="282"/>
      <c r="C2" s="282"/>
      <c r="D2" s="282"/>
      <c r="E2" s="282"/>
      <c r="F2" s="282"/>
      <c r="G2" s="282"/>
      <c r="H2" s="282"/>
      <c r="I2" s="282"/>
      <c r="J2" s="282"/>
      <c r="K2" s="282"/>
      <c r="L2" s="282"/>
      <c r="M2" s="282"/>
      <c r="N2" s="282"/>
      <c r="O2" s="282"/>
      <c r="P2" s="282"/>
      <c r="Q2" s="282"/>
      <c r="R2" s="282"/>
      <c r="S2" s="282"/>
    </row>
    <row r="3" spans="1:19" s="25" customFormat="1" x14ac:dyDescent="0.25">
      <c r="A3" s="646" t="s">
        <v>3298</v>
      </c>
      <c r="B3" s="646"/>
      <c r="C3" s="646"/>
      <c r="D3" s="646"/>
      <c r="E3" s="646"/>
      <c r="F3" s="646"/>
      <c r="G3" s="646"/>
      <c r="H3" s="646"/>
      <c r="I3" s="646"/>
      <c r="J3" s="646"/>
      <c r="K3" s="646"/>
      <c r="L3" s="646"/>
      <c r="M3" s="646"/>
      <c r="N3" s="646"/>
      <c r="O3" s="646"/>
      <c r="P3" s="646"/>
      <c r="Q3" s="646"/>
      <c r="R3" s="646"/>
      <c r="S3" s="646"/>
    </row>
    <row r="5" spans="1:19" ht="60" x14ac:dyDescent="0.25">
      <c r="A5" s="30" t="s">
        <v>276</v>
      </c>
      <c r="B5" s="30" t="s">
        <v>259</v>
      </c>
      <c r="C5" s="30" t="s">
        <v>260</v>
      </c>
      <c r="D5" s="128" t="s">
        <v>277</v>
      </c>
      <c r="E5" s="30" t="s">
        <v>274</v>
      </c>
      <c r="F5" s="128" t="s">
        <v>4407</v>
      </c>
      <c r="G5" s="128" t="s">
        <v>275</v>
      </c>
      <c r="H5" s="128" t="s">
        <v>1087</v>
      </c>
      <c r="I5" s="128" t="s">
        <v>278</v>
      </c>
      <c r="J5" s="128" t="s">
        <v>261</v>
      </c>
      <c r="K5" s="30" t="s">
        <v>124</v>
      </c>
      <c r="L5" s="30" t="s">
        <v>1088</v>
      </c>
      <c r="M5" s="30" t="s">
        <v>3302</v>
      </c>
      <c r="N5" s="128" t="s">
        <v>3300</v>
      </c>
      <c r="O5" s="128" t="s">
        <v>1089</v>
      </c>
      <c r="P5" s="128" t="s">
        <v>1090</v>
      </c>
      <c r="Q5" s="128" t="s">
        <v>1091</v>
      </c>
    </row>
    <row r="6" spans="1:19" x14ac:dyDescent="0.25">
      <c r="A6" s="25" t="s">
        <v>1092</v>
      </c>
      <c r="B6" s="25" t="s">
        <v>83</v>
      </c>
      <c r="C6" s="25" t="s">
        <v>82</v>
      </c>
      <c r="D6" s="25">
        <v>35.82</v>
      </c>
      <c r="E6" s="25" t="s">
        <v>1104</v>
      </c>
      <c r="F6" s="29">
        <v>0.995</v>
      </c>
      <c r="G6" s="25" t="s">
        <v>335</v>
      </c>
      <c r="H6" s="25" t="s">
        <v>263</v>
      </c>
      <c r="I6" s="25">
        <v>42456340</v>
      </c>
      <c r="J6" s="25" t="s">
        <v>1093</v>
      </c>
      <c r="K6" s="25">
        <v>-0.1</v>
      </c>
      <c r="L6" s="25">
        <v>33.83</v>
      </c>
      <c r="M6" s="25">
        <f>10^-L6</f>
        <v>1.479108388168202E-34</v>
      </c>
      <c r="N6" s="25">
        <v>1</v>
      </c>
      <c r="O6" s="25">
        <v>1</v>
      </c>
      <c r="P6" s="25">
        <v>1</v>
      </c>
      <c r="Q6" s="25">
        <v>2</v>
      </c>
    </row>
    <row r="7" spans="1:19" x14ac:dyDescent="0.25">
      <c r="A7" s="25" t="s">
        <v>4011</v>
      </c>
      <c r="B7" s="25" t="s">
        <v>79</v>
      </c>
      <c r="C7" s="25" t="s">
        <v>569</v>
      </c>
      <c r="D7" s="25">
        <v>33.78</v>
      </c>
      <c r="E7" s="25" t="s">
        <v>1105</v>
      </c>
      <c r="F7" s="29">
        <v>0.879</v>
      </c>
      <c r="G7" s="25" t="s">
        <v>938</v>
      </c>
      <c r="H7" s="25" t="s">
        <v>266</v>
      </c>
      <c r="I7" s="25">
        <v>149864344</v>
      </c>
      <c r="J7" s="25" t="s">
        <v>1094</v>
      </c>
      <c r="K7" s="25">
        <v>0.57999999999999996</v>
      </c>
      <c r="L7" s="25">
        <v>1140.2</v>
      </c>
      <c r="M7" s="25">
        <f>10^-L7</f>
        <v>0</v>
      </c>
      <c r="N7" s="25">
        <v>1</v>
      </c>
      <c r="O7" s="25">
        <v>2</v>
      </c>
      <c r="P7" s="25">
        <v>1</v>
      </c>
      <c r="Q7" s="25">
        <v>5</v>
      </c>
    </row>
    <row r="8" spans="1:19" x14ac:dyDescent="0.25">
      <c r="A8" s="25" t="s">
        <v>264</v>
      </c>
      <c r="B8" s="25" t="s">
        <v>83</v>
      </c>
      <c r="C8" s="25" t="s">
        <v>82</v>
      </c>
      <c r="D8" s="25">
        <v>25.96</v>
      </c>
      <c r="E8" s="25" t="s">
        <v>156</v>
      </c>
      <c r="F8" s="29">
        <v>0.88200000000000001</v>
      </c>
      <c r="G8" s="25" t="s">
        <v>73</v>
      </c>
      <c r="H8" s="25" t="s">
        <v>266</v>
      </c>
      <c r="I8" s="25">
        <v>133275214</v>
      </c>
      <c r="J8" s="25" t="s">
        <v>265</v>
      </c>
      <c r="K8" s="25">
        <v>1.34</v>
      </c>
      <c r="L8" s="25">
        <v>7777.1</v>
      </c>
      <c r="M8" s="25">
        <f>10^-L8</f>
        <v>0</v>
      </c>
      <c r="N8" s="25">
        <v>1</v>
      </c>
      <c r="O8" s="25">
        <v>24</v>
      </c>
      <c r="P8" s="25">
        <v>1</v>
      </c>
      <c r="Q8" s="25">
        <v>5</v>
      </c>
    </row>
    <row r="9" spans="1:19" x14ac:dyDescent="0.25">
      <c r="F9" s="29"/>
    </row>
    <row r="10" spans="1:19" s="25" customFormat="1" x14ac:dyDescent="0.25">
      <c r="A10" s="646" t="s">
        <v>3299</v>
      </c>
      <c r="B10" s="646"/>
      <c r="C10" s="646"/>
      <c r="D10" s="646"/>
      <c r="E10" s="646"/>
      <c r="F10" s="646"/>
      <c r="G10" s="646"/>
      <c r="H10" s="646"/>
      <c r="I10" s="646"/>
      <c r="J10" s="646"/>
      <c r="K10" s="646"/>
      <c r="L10" s="646"/>
      <c r="M10" s="646"/>
      <c r="N10" s="646"/>
      <c r="O10" s="646"/>
      <c r="P10" s="646"/>
      <c r="Q10" s="646"/>
      <c r="R10" s="646"/>
      <c r="S10" s="646"/>
    </row>
    <row r="11" spans="1:19" s="25" customFormat="1" x14ac:dyDescent="0.25"/>
    <row r="12" spans="1:19" s="7" customFormat="1" ht="75" x14ac:dyDescent="0.25">
      <c r="A12" s="30" t="s">
        <v>276</v>
      </c>
      <c r="B12" s="30" t="s">
        <v>259</v>
      </c>
      <c r="C12" s="30" t="s">
        <v>260</v>
      </c>
      <c r="D12" s="128" t="s">
        <v>277</v>
      </c>
      <c r="E12" s="128" t="s">
        <v>274</v>
      </c>
      <c r="F12" s="128" t="s">
        <v>4407</v>
      </c>
      <c r="G12" s="128" t="s">
        <v>275</v>
      </c>
      <c r="H12" s="30" t="s">
        <v>1108</v>
      </c>
      <c r="I12" s="128" t="s">
        <v>278</v>
      </c>
      <c r="J12" s="128" t="s">
        <v>261</v>
      </c>
      <c r="K12" s="128" t="s">
        <v>1107</v>
      </c>
      <c r="L12" s="128" t="s">
        <v>1106</v>
      </c>
      <c r="M12" s="128"/>
      <c r="N12" s="128" t="s">
        <v>3300</v>
      </c>
      <c r="O12" s="128" t="s">
        <v>280</v>
      </c>
      <c r="P12" s="128" t="s">
        <v>279</v>
      </c>
      <c r="Q12" s="128" t="s">
        <v>281</v>
      </c>
      <c r="R12" s="128" t="s">
        <v>282</v>
      </c>
    </row>
    <row r="13" spans="1:19" s="25" customFormat="1" x14ac:dyDescent="0.25">
      <c r="A13" s="25" t="s">
        <v>3297</v>
      </c>
      <c r="B13" s="25" t="s">
        <v>269</v>
      </c>
      <c r="C13" s="25" t="s">
        <v>1113</v>
      </c>
      <c r="D13" s="25">
        <v>35.161999999999999</v>
      </c>
      <c r="E13" s="25" t="s">
        <v>1112</v>
      </c>
      <c r="F13" s="489">
        <v>1</v>
      </c>
      <c r="G13" s="25" t="s">
        <v>938</v>
      </c>
      <c r="H13" s="25" t="s">
        <v>266</v>
      </c>
      <c r="I13" s="25">
        <v>149864026</v>
      </c>
      <c r="J13" s="25" t="s">
        <v>1114</v>
      </c>
      <c r="K13" s="25">
        <v>0.59399999999999997</v>
      </c>
      <c r="L13" s="25">
        <v>2140.6999999999998</v>
      </c>
      <c r="M13" s="25">
        <f>10^-L13</f>
        <v>0</v>
      </c>
      <c r="N13" s="25">
        <v>1</v>
      </c>
      <c r="O13" s="25">
        <v>2</v>
      </c>
      <c r="P13" s="25">
        <v>1</v>
      </c>
      <c r="Q13" s="25">
        <v>1</v>
      </c>
      <c r="R13" s="25">
        <v>14</v>
      </c>
    </row>
    <row r="14" spans="1:19" s="25" customFormat="1" x14ac:dyDescent="0.25">
      <c r="A14" s="25" t="s">
        <v>759</v>
      </c>
      <c r="B14" s="25" t="s">
        <v>82</v>
      </c>
      <c r="C14" s="25" t="s">
        <v>83</v>
      </c>
      <c r="D14" s="25">
        <v>39.731000000000002</v>
      </c>
      <c r="E14" s="25" t="s">
        <v>1110</v>
      </c>
      <c r="F14" s="489">
        <v>0.95399999999999996</v>
      </c>
      <c r="G14" s="25" t="s">
        <v>760</v>
      </c>
      <c r="H14" s="25" t="s">
        <v>266</v>
      </c>
      <c r="I14" s="25">
        <v>30246851</v>
      </c>
      <c r="J14" s="25" t="s">
        <v>1111</v>
      </c>
      <c r="K14" s="25">
        <v>4.7E-2</v>
      </c>
      <c r="L14" s="25">
        <v>11.581</v>
      </c>
      <c r="M14" s="25">
        <f>10^-L14</f>
        <v>2.6242185433844412E-12</v>
      </c>
      <c r="N14" s="25">
        <v>1</v>
      </c>
      <c r="O14" s="25">
        <v>3</v>
      </c>
      <c r="P14" s="25">
        <v>3</v>
      </c>
      <c r="Q14" s="25">
        <v>1</v>
      </c>
      <c r="R14" s="25">
        <v>1</v>
      </c>
    </row>
  </sheetData>
  <mergeCells count="3">
    <mergeCell ref="A1:S1"/>
    <mergeCell ref="A10:S10"/>
    <mergeCell ref="A3:S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122"/>
  <sheetViews>
    <sheetView workbookViewId="0">
      <selection sqref="A1:B1"/>
    </sheetView>
  </sheetViews>
  <sheetFormatPr defaultRowHeight="15" customHeight="1" x14ac:dyDescent="0.25"/>
  <cols>
    <col min="1" max="1" width="46.140625" customWidth="1"/>
    <col min="2" max="2" width="59.42578125" customWidth="1"/>
  </cols>
  <sheetData>
    <row r="1" spans="1:2" ht="15" customHeight="1" x14ac:dyDescent="0.25">
      <c r="A1" s="647" t="s">
        <v>4406</v>
      </c>
      <c r="B1" s="647"/>
    </row>
    <row r="2" spans="1:2" s="25" customFormat="1" ht="15" customHeight="1" x14ac:dyDescent="0.25">
      <c r="A2" s="328"/>
      <c r="B2" s="328"/>
    </row>
    <row r="3" spans="1:2" ht="70.5" customHeight="1" x14ac:dyDescent="0.25">
      <c r="A3" s="648" t="s">
        <v>4010</v>
      </c>
      <c r="B3" s="648"/>
    </row>
    <row r="4" spans="1:2" s="25" customFormat="1" ht="35.25" customHeight="1" x14ac:dyDescent="0.25">
      <c r="A4" s="314"/>
      <c r="B4" s="314"/>
    </row>
    <row r="5" spans="1:2" ht="15" customHeight="1" x14ac:dyDescent="0.25">
      <c r="A5" s="312" t="s">
        <v>3433</v>
      </c>
      <c r="B5" s="312" t="s">
        <v>3434</v>
      </c>
    </row>
    <row r="6" spans="1:2" ht="15" customHeight="1" x14ac:dyDescent="0.25">
      <c r="A6" s="313" t="s">
        <v>3435</v>
      </c>
      <c r="B6" s="313" t="s">
        <v>3436</v>
      </c>
    </row>
    <row r="7" spans="1:2" ht="15" customHeight="1" x14ac:dyDescent="0.25">
      <c r="A7" s="313" t="s">
        <v>3437</v>
      </c>
      <c r="B7" s="313" t="s">
        <v>3436</v>
      </c>
    </row>
    <row r="8" spans="1:2" ht="15" customHeight="1" x14ac:dyDescent="0.25">
      <c r="A8" s="313" t="s">
        <v>3438</v>
      </c>
      <c r="B8" s="313" t="s">
        <v>3436</v>
      </c>
    </row>
    <row r="9" spans="1:2" ht="15" customHeight="1" x14ac:dyDescent="0.25">
      <c r="A9" s="313" t="s">
        <v>3439</v>
      </c>
      <c r="B9" s="313" t="s">
        <v>3436</v>
      </c>
    </row>
    <row r="10" spans="1:2" ht="15" customHeight="1" x14ac:dyDescent="0.25">
      <c r="A10" s="313" t="s">
        <v>3440</v>
      </c>
      <c r="B10" s="313" t="s">
        <v>3436</v>
      </c>
    </row>
    <row r="11" spans="1:2" ht="15" customHeight="1" x14ac:dyDescent="0.25">
      <c r="A11" s="313" t="s">
        <v>3441</v>
      </c>
      <c r="B11" s="313" t="s">
        <v>3436</v>
      </c>
    </row>
    <row r="12" spans="1:2" ht="15" customHeight="1" x14ac:dyDescent="0.25">
      <c r="A12" s="313" t="s">
        <v>3442</v>
      </c>
      <c r="B12" s="313" t="s">
        <v>3436</v>
      </c>
    </row>
    <row r="13" spans="1:2" ht="15" customHeight="1" x14ac:dyDescent="0.25">
      <c r="A13" s="313" t="s">
        <v>3443</v>
      </c>
      <c r="B13" s="313" t="s">
        <v>3436</v>
      </c>
    </row>
    <row r="14" spans="1:2" ht="15" customHeight="1" x14ac:dyDescent="0.25">
      <c r="A14" s="313" t="s">
        <v>3444</v>
      </c>
      <c r="B14" s="313" t="s">
        <v>3436</v>
      </c>
    </row>
    <row r="15" spans="1:2" ht="15" customHeight="1" x14ac:dyDescent="0.25">
      <c r="A15" s="313" t="s">
        <v>3445</v>
      </c>
      <c r="B15" s="313" t="s">
        <v>3436</v>
      </c>
    </row>
    <row r="16" spans="1:2" ht="15" customHeight="1" x14ac:dyDescent="0.25">
      <c r="A16" s="313" t="s">
        <v>3446</v>
      </c>
      <c r="B16" s="313" t="s">
        <v>3436</v>
      </c>
    </row>
    <row r="17" spans="1:2" ht="15" customHeight="1" x14ac:dyDescent="0.25">
      <c r="A17" s="313" t="s">
        <v>3447</v>
      </c>
      <c r="B17" s="313" t="s">
        <v>3436</v>
      </c>
    </row>
    <row r="18" spans="1:2" ht="15" customHeight="1" x14ac:dyDescent="0.25">
      <c r="A18" s="313" t="s">
        <v>3448</v>
      </c>
      <c r="B18" s="313" t="s">
        <v>3436</v>
      </c>
    </row>
    <row r="19" spans="1:2" ht="15" customHeight="1" x14ac:dyDescent="0.25">
      <c r="A19" s="313" t="s">
        <v>3449</v>
      </c>
      <c r="B19" s="313" t="s">
        <v>3436</v>
      </c>
    </row>
    <row r="20" spans="1:2" ht="15" customHeight="1" x14ac:dyDescent="0.25">
      <c r="A20" s="313" t="s">
        <v>3450</v>
      </c>
      <c r="B20" s="313" t="s">
        <v>3436</v>
      </c>
    </row>
    <row r="21" spans="1:2" ht="15" customHeight="1" x14ac:dyDescent="0.25">
      <c r="A21" s="313" t="s">
        <v>3451</v>
      </c>
      <c r="B21" s="313" t="s">
        <v>3436</v>
      </c>
    </row>
    <row r="22" spans="1:2" ht="15" customHeight="1" x14ac:dyDescent="0.25">
      <c r="A22" s="313" t="s">
        <v>3452</v>
      </c>
      <c r="B22" s="313" t="s">
        <v>3436</v>
      </c>
    </row>
    <row r="23" spans="1:2" ht="15" customHeight="1" x14ac:dyDescent="0.25">
      <c r="A23" s="313" t="s">
        <v>3453</v>
      </c>
      <c r="B23" s="313" t="s">
        <v>3436</v>
      </c>
    </row>
    <row r="24" spans="1:2" ht="15" customHeight="1" x14ac:dyDescent="0.25">
      <c r="A24" s="313" t="s">
        <v>3454</v>
      </c>
      <c r="B24" s="313" t="s">
        <v>3436</v>
      </c>
    </row>
    <row r="25" spans="1:2" ht="15" customHeight="1" x14ac:dyDescent="0.25">
      <c r="A25" s="313" t="s">
        <v>3455</v>
      </c>
      <c r="B25" s="313" t="s">
        <v>3436</v>
      </c>
    </row>
    <row r="26" spans="1:2" ht="15" customHeight="1" x14ac:dyDescent="0.25">
      <c r="A26" s="313" t="s">
        <v>3456</v>
      </c>
      <c r="B26" s="313" t="s">
        <v>3436</v>
      </c>
    </row>
    <row r="27" spans="1:2" ht="15" customHeight="1" x14ac:dyDescent="0.25">
      <c r="A27" s="313" t="s">
        <v>3457</v>
      </c>
      <c r="B27" s="313" t="s">
        <v>3436</v>
      </c>
    </row>
    <row r="28" spans="1:2" ht="15" customHeight="1" x14ac:dyDescent="0.25">
      <c r="A28" s="313" t="s">
        <v>3458</v>
      </c>
      <c r="B28" s="313" t="s">
        <v>3436</v>
      </c>
    </row>
    <row r="29" spans="1:2" ht="15" customHeight="1" x14ac:dyDescent="0.25">
      <c r="A29" s="313" t="s">
        <v>3459</v>
      </c>
      <c r="B29" s="313" t="s">
        <v>3436</v>
      </c>
    </row>
    <row r="30" spans="1:2" ht="15" customHeight="1" x14ac:dyDescent="0.25">
      <c r="A30" s="313" t="s">
        <v>3460</v>
      </c>
      <c r="B30" s="313" t="s">
        <v>3436</v>
      </c>
    </row>
    <row r="31" spans="1:2" ht="15" customHeight="1" x14ac:dyDescent="0.25">
      <c r="A31" s="313" t="s">
        <v>3461</v>
      </c>
      <c r="B31" s="313" t="s">
        <v>3436</v>
      </c>
    </row>
    <row r="32" spans="1:2" ht="15" customHeight="1" x14ac:dyDescent="0.25">
      <c r="A32" s="313" t="s">
        <v>3462</v>
      </c>
      <c r="B32" s="313" t="s">
        <v>3436</v>
      </c>
    </row>
    <row r="33" spans="1:2" ht="15" customHeight="1" x14ac:dyDescent="0.25">
      <c r="A33" s="313" t="s">
        <v>3463</v>
      </c>
      <c r="B33" s="313" t="s">
        <v>3436</v>
      </c>
    </row>
    <row r="34" spans="1:2" ht="15" customHeight="1" x14ac:dyDescent="0.25">
      <c r="A34" s="313" t="s">
        <v>3464</v>
      </c>
      <c r="B34" s="313" t="s">
        <v>3436</v>
      </c>
    </row>
    <row r="35" spans="1:2" ht="15" customHeight="1" x14ac:dyDescent="0.25">
      <c r="A35" s="313" t="s">
        <v>3465</v>
      </c>
      <c r="B35" s="313" t="s">
        <v>3436</v>
      </c>
    </row>
    <row r="36" spans="1:2" ht="15" customHeight="1" x14ac:dyDescent="0.25">
      <c r="A36" s="313" t="s">
        <v>3466</v>
      </c>
      <c r="B36" s="313" t="s">
        <v>3436</v>
      </c>
    </row>
    <row r="37" spans="1:2" ht="15" customHeight="1" x14ac:dyDescent="0.25">
      <c r="A37" s="313" t="s">
        <v>3467</v>
      </c>
      <c r="B37" s="313" t="s">
        <v>3436</v>
      </c>
    </row>
    <row r="38" spans="1:2" ht="15" customHeight="1" x14ac:dyDescent="0.25">
      <c r="A38" s="313" t="s">
        <v>3468</v>
      </c>
      <c r="B38" s="313" t="s">
        <v>3436</v>
      </c>
    </row>
    <row r="39" spans="1:2" ht="15" customHeight="1" x14ac:dyDescent="0.25">
      <c r="A39" s="313" t="s">
        <v>3469</v>
      </c>
      <c r="B39" s="313" t="s">
        <v>3436</v>
      </c>
    </row>
    <row r="40" spans="1:2" ht="15" customHeight="1" x14ac:dyDescent="0.25">
      <c r="A40" s="313" t="s">
        <v>3470</v>
      </c>
      <c r="B40" s="313" t="s">
        <v>3436</v>
      </c>
    </row>
    <row r="41" spans="1:2" ht="15" customHeight="1" x14ac:dyDescent="0.25">
      <c r="A41" s="313" t="s">
        <v>3471</v>
      </c>
      <c r="B41" s="313" t="s">
        <v>3436</v>
      </c>
    </row>
    <row r="42" spans="1:2" ht="15" customHeight="1" x14ac:dyDescent="0.25">
      <c r="A42" s="313" t="s">
        <v>3472</v>
      </c>
      <c r="B42" s="313" t="s">
        <v>3436</v>
      </c>
    </row>
    <row r="43" spans="1:2" ht="15" customHeight="1" x14ac:dyDescent="0.25">
      <c r="A43" s="313" t="s">
        <v>3473</v>
      </c>
      <c r="B43" s="313" t="s">
        <v>3436</v>
      </c>
    </row>
    <row r="44" spans="1:2" ht="15" customHeight="1" x14ac:dyDescent="0.25">
      <c r="A44" s="313" t="s">
        <v>3474</v>
      </c>
      <c r="B44" s="313" t="s">
        <v>3436</v>
      </c>
    </row>
    <row r="45" spans="1:2" ht="15" customHeight="1" x14ac:dyDescent="0.25">
      <c r="A45" s="313" t="s">
        <v>3475</v>
      </c>
      <c r="B45" s="313" t="s">
        <v>3436</v>
      </c>
    </row>
    <row r="46" spans="1:2" ht="15" customHeight="1" x14ac:dyDescent="0.25">
      <c r="A46" s="313" t="s">
        <v>3476</v>
      </c>
      <c r="B46" s="313" t="s">
        <v>3436</v>
      </c>
    </row>
    <row r="47" spans="1:2" ht="15" customHeight="1" x14ac:dyDescent="0.25">
      <c r="A47" s="313" t="s">
        <v>3477</v>
      </c>
      <c r="B47" s="313" t="s">
        <v>3436</v>
      </c>
    </row>
    <row r="48" spans="1:2" ht="15" customHeight="1" x14ac:dyDescent="0.25">
      <c r="A48" s="313" t="s">
        <v>3478</v>
      </c>
      <c r="B48" s="313" t="s">
        <v>3436</v>
      </c>
    </row>
    <row r="49" spans="1:2" ht="15" customHeight="1" x14ac:dyDescent="0.25">
      <c r="A49" s="313" t="s">
        <v>3479</v>
      </c>
      <c r="B49" s="313" t="s">
        <v>3436</v>
      </c>
    </row>
    <row r="50" spans="1:2" ht="15" customHeight="1" x14ac:dyDescent="0.25">
      <c r="A50" s="313" t="s">
        <v>3480</v>
      </c>
      <c r="B50" s="313" t="s">
        <v>3481</v>
      </c>
    </row>
    <row r="51" spans="1:2" ht="15" customHeight="1" x14ac:dyDescent="0.25">
      <c r="A51" s="313" t="s">
        <v>3482</v>
      </c>
      <c r="B51" s="313" t="s">
        <v>3436</v>
      </c>
    </row>
    <row r="52" spans="1:2" ht="15" customHeight="1" x14ac:dyDescent="0.25">
      <c r="A52" s="313" t="s">
        <v>3483</v>
      </c>
      <c r="B52" s="313" t="s">
        <v>3484</v>
      </c>
    </row>
    <row r="53" spans="1:2" ht="15" customHeight="1" x14ac:dyDescent="0.25">
      <c r="A53" s="313" t="s">
        <v>3485</v>
      </c>
      <c r="B53" s="313" t="s">
        <v>3436</v>
      </c>
    </row>
    <row r="54" spans="1:2" ht="15" customHeight="1" x14ac:dyDescent="0.25">
      <c r="A54" s="313" t="s">
        <v>3486</v>
      </c>
      <c r="B54" s="313" t="s">
        <v>3436</v>
      </c>
    </row>
    <row r="55" spans="1:2" ht="15" customHeight="1" x14ac:dyDescent="0.25">
      <c r="A55" s="313" t="s">
        <v>3487</v>
      </c>
      <c r="B55" s="313" t="s">
        <v>3436</v>
      </c>
    </row>
    <row r="56" spans="1:2" ht="15" customHeight="1" x14ac:dyDescent="0.25">
      <c r="A56" s="313" t="s">
        <v>3488</v>
      </c>
      <c r="B56" s="313" t="s">
        <v>3489</v>
      </c>
    </row>
    <row r="57" spans="1:2" ht="15" customHeight="1" x14ac:dyDescent="0.25">
      <c r="A57" s="313" t="s">
        <v>3490</v>
      </c>
      <c r="B57" s="313" t="s">
        <v>3436</v>
      </c>
    </row>
    <row r="58" spans="1:2" ht="15" customHeight="1" x14ac:dyDescent="0.25">
      <c r="A58" s="313" t="s">
        <v>3491</v>
      </c>
      <c r="B58" s="313" t="s">
        <v>3436</v>
      </c>
    </row>
    <row r="59" spans="1:2" ht="15" customHeight="1" x14ac:dyDescent="0.25">
      <c r="A59" s="313" t="s">
        <v>3492</v>
      </c>
      <c r="B59" s="313" t="s">
        <v>3436</v>
      </c>
    </row>
    <row r="60" spans="1:2" ht="15" customHeight="1" x14ac:dyDescent="0.25">
      <c r="A60" s="313" t="s">
        <v>3493</v>
      </c>
      <c r="B60" s="313" t="s">
        <v>3436</v>
      </c>
    </row>
    <row r="61" spans="1:2" ht="15" customHeight="1" x14ac:dyDescent="0.25">
      <c r="A61" s="313" t="s">
        <v>3494</v>
      </c>
      <c r="B61" s="313" t="s">
        <v>3436</v>
      </c>
    </row>
    <row r="62" spans="1:2" ht="15" customHeight="1" x14ac:dyDescent="0.25">
      <c r="A62" s="313" t="s">
        <v>3495</v>
      </c>
      <c r="B62" s="313" t="s">
        <v>3436</v>
      </c>
    </row>
    <row r="63" spans="1:2" ht="15" customHeight="1" x14ac:dyDescent="0.25">
      <c r="A63" s="313" t="s">
        <v>3496</v>
      </c>
      <c r="B63" s="313" t="s">
        <v>3436</v>
      </c>
    </row>
    <row r="64" spans="1:2" ht="15" customHeight="1" x14ac:dyDescent="0.25">
      <c r="A64" s="313" t="s">
        <v>3497</v>
      </c>
      <c r="B64" s="313" t="s">
        <v>3436</v>
      </c>
    </row>
    <row r="65" spans="1:2" ht="15" customHeight="1" x14ac:dyDescent="0.25">
      <c r="A65" s="313" t="s">
        <v>3498</v>
      </c>
      <c r="B65" s="313" t="s">
        <v>3436</v>
      </c>
    </row>
    <row r="66" spans="1:2" ht="15" customHeight="1" x14ac:dyDescent="0.25">
      <c r="A66" s="313" t="s">
        <v>3499</v>
      </c>
      <c r="B66" s="313" t="s">
        <v>3500</v>
      </c>
    </row>
    <row r="67" spans="1:2" ht="15" customHeight="1" x14ac:dyDescent="0.25">
      <c r="A67" s="313" t="s">
        <v>3501</v>
      </c>
      <c r="B67" s="313" t="s">
        <v>3436</v>
      </c>
    </row>
    <row r="68" spans="1:2" ht="15" customHeight="1" x14ac:dyDescent="0.25">
      <c r="A68" s="313" t="s">
        <v>3502</v>
      </c>
      <c r="B68" s="313" t="s">
        <v>3436</v>
      </c>
    </row>
    <row r="69" spans="1:2" ht="15" customHeight="1" x14ac:dyDescent="0.25">
      <c r="A69" s="313" t="s">
        <v>3503</v>
      </c>
      <c r="B69" s="313" t="s">
        <v>3436</v>
      </c>
    </row>
    <row r="70" spans="1:2" ht="15" customHeight="1" x14ac:dyDescent="0.25">
      <c r="A70" s="313" t="s">
        <v>3504</v>
      </c>
      <c r="B70" s="313" t="s">
        <v>3436</v>
      </c>
    </row>
    <row r="71" spans="1:2" ht="15" customHeight="1" x14ac:dyDescent="0.25">
      <c r="A71" s="313" t="s">
        <v>3505</v>
      </c>
      <c r="B71" s="313" t="s">
        <v>3436</v>
      </c>
    </row>
    <row r="72" spans="1:2" ht="15" customHeight="1" x14ac:dyDescent="0.25">
      <c r="A72" s="313" t="s">
        <v>3506</v>
      </c>
      <c r="B72" s="313" t="s">
        <v>3436</v>
      </c>
    </row>
    <row r="73" spans="1:2" ht="15" customHeight="1" x14ac:dyDescent="0.25">
      <c r="A73" s="313" t="s">
        <v>3507</v>
      </c>
      <c r="B73" s="313" t="s">
        <v>3436</v>
      </c>
    </row>
    <row r="74" spans="1:2" ht="15" customHeight="1" x14ac:dyDescent="0.25">
      <c r="A74" s="313" t="s">
        <v>3508</v>
      </c>
      <c r="B74" s="313" t="s">
        <v>3436</v>
      </c>
    </row>
    <row r="75" spans="1:2" ht="15" customHeight="1" x14ac:dyDescent="0.25">
      <c r="A75" s="313" t="s">
        <v>3509</v>
      </c>
      <c r="B75" s="313" t="s">
        <v>3436</v>
      </c>
    </row>
    <row r="76" spans="1:2" ht="15" customHeight="1" x14ac:dyDescent="0.25">
      <c r="A76" s="313" t="s">
        <v>3510</v>
      </c>
      <c r="B76" s="313" t="s">
        <v>3436</v>
      </c>
    </row>
    <row r="77" spans="1:2" ht="15" customHeight="1" x14ac:dyDescent="0.25">
      <c r="A77" s="313" t="s">
        <v>3511</v>
      </c>
      <c r="B77" s="313" t="s">
        <v>3436</v>
      </c>
    </row>
    <row r="78" spans="1:2" ht="15" customHeight="1" x14ac:dyDescent="0.25">
      <c r="A78" s="313" t="s">
        <v>3512</v>
      </c>
      <c r="B78" s="313" t="s">
        <v>3436</v>
      </c>
    </row>
    <row r="79" spans="1:2" ht="15" customHeight="1" x14ac:dyDescent="0.25">
      <c r="A79" s="313" t="s">
        <v>3513</v>
      </c>
      <c r="B79" s="313" t="s">
        <v>3436</v>
      </c>
    </row>
    <row r="80" spans="1:2" ht="15" customHeight="1" x14ac:dyDescent="0.25">
      <c r="A80" s="313" t="s">
        <v>3514</v>
      </c>
      <c r="B80" s="313" t="s">
        <v>3436</v>
      </c>
    </row>
    <row r="81" spans="1:2" ht="15" customHeight="1" x14ac:dyDescent="0.25">
      <c r="A81" s="313" t="s">
        <v>3515</v>
      </c>
      <c r="B81" s="313" t="s">
        <v>3436</v>
      </c>
    </row>
    <row r="82" spans="1:2" ht="15" customHeight="1" x14ac:dyDescent="0.25">
      <c r="A82" s="313" t="s">
        <v>3516</v>
      </c>
      <c r="B82" s="313" t="s">
        <v>3436</v>
      </c>
    </row>
    <row r="83" spans="1:2" ht="15" customHeight="1" x14ac:dyDescent="0.25">
      <c r="A83" s="313" t="s">
        <v>3517</v>
      </c>
      <c r="B83" s="313" t="s">
        <v>3436</v>
      </c>
    </row>
    <row r="84" spans="1:2" ht="15" customHeight="1" x14ac:dyDescent="0.25">
      <c r="A84" s="313" t="s">
        <v>3518</v>
      </c>
      <c r="B84" s="313" t="s">
        <v>3436</v>
      </c>
    </row>
    <row r="85" spans="1:2" ht="15" customHeight="1" x14ac:dyDescent="0.25">
      <c r="A85" s="313" t="s">
        <v>3519</v>
      </c>
      <c r="B85" s="313" t="s">
        <v>3436</v>
      </c>
    </row>
    <row r="86" spans="1:2" ht="15" customHeight="1" x14ac:dyDescent="0.25">
      <c r="A86" s="313" t="s">
        <v>3520</v>
      </c>
      <c r="B86" s="313" t="s">
        <v>3436</v>
      </c>
    </row>
    <row r="87" spans="1:2" ht="15" customHeight="1" x14ac:dyDescent="0.25">
      <c r="A87" s="313" t="s">
        <v>3521</v>
      </c>
      <c r="B87" s="313" t="s">
        <v>3436</v>
      </c>
    </row>
    <row r="88" spans="1:2" ht="15" customHeight="1" x14ac:dyDescent="0.25">
      <c r="A88" s="313" t="s">
        <v>3522</v>
      </c>
      <c r="B88" s="313" t="s">
        <v>3436</v>
      </c>
    </row>
    <row r="89" spans="1:2" ht="15" customHeight="1" x14ac:dyDescent="0.25">
      <c r="A89" s="313" t="s">
        <v>3523</v>
      </c>
      <c r="B89" s="313" t="s">
        <v>3436</v>
      </c>
    </row>
    <row r="90" spans="1:2" ht="15" customHeight="1" x14ac:dyDescent="0.25">
      <c r="A90" s="313" t="s">
        <v>3524</v>
      </c>
      <c r="B90" s="313" t="s">
        <v>3436</v>
      </c>
    </row>
    <row r="91" spans="1:2" ht="15" customHeight="1" x14ac:dyDescent="0.25">
      <c r="A91" s="313" t="s">
        <v>3525</v>
      </c>
      <c r="B91" s="313" t="s">
        <v>3436</v>
      </c>
    </row>
    <row r="92" spans="1:2" ht="15" customHeight="1" x14ac:dyDescent="0.25">
      <c r="A92" s="313" t="s">
        <v>3526</v>
      </c>
      <c r="B92" s="313" t="s">
        <v>3436</v>
      </c>
    </row>
    <row r="93" spans="1:2" ht="15" customHeight="1" x14ac:dyDescent="0.25">
      <c r="A93" s="313" t="s">
        <v>3527</v>
      </c>
      <c r="B93" s="313" t="s">
        <v>3436</v>
      </c>
    </row>
    <row r="94" spans="1:2" ht="15" customHeight="1" x14ac:dyDescent="0.25">
      <c r="A94" s="313" t="s">
        <v>3528</v>
      </c>
      <c r="B94" s="313" t="s">
        <v>3436</v>
      </c>
    </row>
    <row r="95" spans="1:2" ht="15" customHeight="1" x14ac:dyDescent="0.25">
      <c r="A95" s="313" t="s">
        <v>3529</v>
      </c>
      <c r="B95" s="313" t="s">
        <v>3530</v>
      </c>
    </row>
    <row r="96" spans="1:2" ht="15" customHeight="1" x14ac:dyDescent="0.25">
      <c r="A96" s="313" t="s">
        <v>3531</v>
      </c>
      <c r="B96" s="313" t="s">
        <v>3436</v>
      </c>
    </row>
    <row r="97" spans="1:2" ht="15" customHeight="1" x14ac:dyDescent="0.25">
      <c r="A97" s="313" t="s">
        <v>3532</v>
      </c>
      <c r="B97" s="313" t="s">
        <v>3436</v>
      </c>
    </row>
    <row r="98" spans="1:2" ht="15" customHeight="1" x14ac:dyDescent="0.25">
      <c r="A98" s="313" t="s">
        <v>3533</v>
      </c>
      <c r="B98" s="313" t="s">
        <v>3436</v>
      </c>
    </row>
    <row r="99" spans="1:2" ht="15" customHeight="1" x14ac:dyDescent="0.25">
      <c r="A99" s="313" t="s">
        <v>3534</v>
      </c>
      <c r="B99" s="313" t="s">
        <v>3436</v>
      </c>
    </row>
    <row r="100" spans="1:2" ht="15" customHeight="1" x14ac:dyDescent="0.25">
      <c r="A100" s="313" t="s">
        <v>3535</v>
      </c>
      <c r="B100" s="313" t="s">
        <v>3436</v>
      </c>
    </row>
    <row r="101" spans="1:2" ht="15" customHeight="1" x14ac:dyDescent="0.25">
      <c r="A101" s="313" t="s">
        <v>3536</v>
      </c>
      <c r="B101" s="313" t="s">
        <v>3436</v>
      </c>
    </row>
    <row r="102" spans="1:2" ht="15" customHeight="1" x14ac:dyDescent="0.25">
      <c r="A102" s="313" t="s">
        <v>3537</v>
      </c>
      <c r="B102" s="313" t="s">
        <v>3436</v>
      </c>
    </row>
    <row r="103" spans="1:2" ht="15" customHeight="1" x14ac:dyDescent="0.25">
      <c r="A103" s="313" t="s">
        <v>3538</v>
      </c>
      <c r="B103" s="313" t="s">
        <v>3436</v>
      </c>
    </row>
    <row r="104" spans="1:2" ht="15" customHeight="1" x14ac:dyDescent="0.25">
      <c r="A104" s="313" t="s">
        <v>3539</v>
      </c>
      <c r="B104" s="313" t="s">
        <v>3484</v>
      </c>
    </row>
    <row r="105" spans="1:2" ht="15" customHeight="1" x14ac:dyDescent="0.25">
      <c r="A105" s="313" t="s">
        <v>3540</v>
      </c>
      <c r="B105" s="313" t="s">
        <v>3436</v>
      </c>
    </row>
    <row r="106" spans="1:2" ht="15" customHeight="1" x14ac:dyDescent="0.25">
      <c r="A106" s="313" t="s">
        <v>3541</v>
      </c>
      <c r="B106" s="313" t="s">
        <v>3436</v>
      </c>
    </row>
    <row r="107" spans="1:2" ht="15" customHeight="1" x14ac:dyDescent="0.25">
      <c r="A107" s="313" t="s">
        <v>3542</v>
      </c>
      <c r="B107" s="313" t="s">
        <v>3436</v>
      </c>
    </row>
    <row r="108" spans="1:2" ht="15" customHeight="1" x14ac:dyDescent="0.25">
      <c r="A108" s="313" t="s">
        <v>3543</v>
      </c>
      <c r="B108" s="313" t="s">
        <v>3436</v>
      </c>
    </row>
    <row r="109" spans="1:2" ht="15" customHeight="1" x14ac:dyDescent="0.25">
      <c r="A109" s="313" t="s">
        <v>3544</v>
      </c>
      <c r="B109" s="313" t="s">
        <v>3436</v>
      </c>
    </row>
    <row r="110" spans="1:2" ht="15" customHeight="1" x14ac:dyDescent="0.25">
      <c r="A110" s="313" t="s">
        <v>3545</v>
      </c>
      <c r="B110" s="313" t="s">
        <v>3436</v>
      </c>
    </row>
    <row r="111" spans="1:2" ht="15" customHeight="1" x14ac:dyDescent="0.25">
      <c r="A111" s="313" t="s">
        <v>3546</v>
      </c>
      <c r="B111" s="313" t="s">
        <v>3436</v>
      </c>
    </row>
    <row r="112" spans="1:2" ht="15" customHeight="1" x14ac:dyDescent="0.25">
      <c r="A112" s="313" t="s">
        <v>3547</v>
      </c>
      <c r="B112" s="313" t="s">
        <v>3436</v>
      </c>
    </row>
    <row r="113" spans="1:2" ht="15" customHeight="1" x14ac:dyDescent="0.25">
      <c r="A113" s="313" t="s">
        <v>3548</v>
      </c>
      <c r="B113" s="313" t="s">
        <v>3436</v>
      </c>
    </row>
    <row r="114" spans="1:2" ht="15" customHeight="1" x14ac:dyDescent="0.25">
      <c r="A114" s="313" t="s">
        <v>3549</v>
      </c>
      <c r="B114" s="313" t="s">
        <v>3436</v>
      </c>
    </row>
    <row r="115" spans="1:2" ht="15" customHeight="1" x14ac:dyDescent="0.25">
      <c r="A115" s="313" t="s">
        <v>3550</v>
      </c>
      <c r="B115" s="313" t="s">
        <v>3436</v>
      </c>
    </row>
    <row r="116" spans="1:2" ht="15" customHeight="1" x14ac:dyDescent="0.25">
      <c r="A116" s="313" t="s">
        <v>3551</v>
      </c>
      <c r="B116" s="313" t="s">
        <v>3436</v>
      </c>
    </row>
    <row r="117" spans="1:2" ht="15" customHeight="1" x14ac:dyDescent="0.25">
      <c r="A117" s="313" t="s">
        <v>3552</v>
      </c>
      <c r="B117" s="313" t="s">
        <v>3436</v>
      </c>
    </row>
    <row r="118" spans="1:2" ht="15" customHeight="1" x14ac:dyDescent="0.25">
      <c r="A118" s="313" t="s">
        <v>3553</v>
      </c>
      <c r="B118" s="313" t="s">
        <v>3436</v>
      </c>
    </row>
    <row r="119" spans="1:2" ht="15" customHeight="1" x14ac:dyDescent="0.25">
      <c r="A119" s="313" t="s">
        <v>3554</v>
      </c>
      <c r="B119" s="313" t="s">
        <v>3436</v>
      </c>
    </row>
    <row r="120" spans="1:2" ht="15" customHeight="1" x14ac:dyDescent="0.25">
      <c r="A120" s="313" t="s">
        <v>3555</v>
      </c>
      <c r="B120" s="313" t="s">
        <v>3436</v>
      </c>
    </row>
    <row r="121" spans="1:2" ht="15" customHeight="1" x14ac:dyDescent="0.25">
      <c r="A121" s="313" t="s">
        <v>3556</v>
      </c>
      <c r="B121" s="313" t="s">
        <v>3436</v>
      </c>
    </row>
    <row r="122" spans="1:2" ht="15" customHeight="1" x14ac:dyDescent="0.25">
      <c r="A122" s="313" t="s">
        <v>3557</v>
      </c>
      <c r="B122" s="313" t="s">
        <v>3436</v>
      </c>
    </row>
  </sheetData>
  <mergeCells count="2">
    <mergeCell ref="A1:B1"/>
    <mergeCell ref="A3:B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01"/>
  <sheetViews>
    <sheetView workbookViewId="0">
      <selection sqref="A1:E1"/>
    </sheetView>
  </sheetViews>
  <sheetFormatPr defaultRowHeight="14.25" customHeight="1" x14ac:dyDescent="0.25"/>
  <cols>
    <col min="1" max="1" width="22.28515625" customWidth="1"/>
    <col min="2" max="2" width="19" customWidth="1"/>
    <col min="3" max="3" width="34.7109375" customWidth="1"/>
    <col min="4" max="4" width="25.42578125" customWidth="1"/>
    <col min="6" max="6" width="23.28515625" customWidth="1"/>
  </cols>
  <sheetData>
    <row r="1" spans="1:6" ht="14.25" customHeight="1" x14ac:dyDescent="0.25">
      <c r="A1" s="650" t="s">
        <v>4405</v>
      </c>
      <c r="B1" s="650"/>
      <c r="C1" s="650"/>
      <c r="D1" s="650"/>
      <c r="E1" s="650"/>
      <c r="F1" s="206"/>
    </row>
    <row r="2" spans="1:6" s="25" customFormat="1" ht="14.25" customHeight="1" x14ac:dyDescent="0.25">
      <c r="A2" s="649" t="s">
        <v>3784</v>
      </c>
      <c r="B2" s="650"/>
      <c r="C2" s="650"/>
      <c r="D2" s="650"/>
      <c r="E2" s="650"/>
      <c r="F2" s="650"/>
    </row>
    <row r="3" spans="1:6" s="25" customFormat="1" ht="14.25" customHeight="1" x14ac:dyDescent="0.25">
      <c r="A3" s="650"/>
      <c r="B3" s="650"/>
      <c r="C3" s="650"/>
      <c r="D3" s="650"/>
      <c r="E3" s="650"/>
      <c r="F3" s="650"/>
    </row>
    <row r="4" spans="1:6" ht="14.25" customHeight="1" x14ac:dyDescent="0.25">
      <c r="A4" s="312"/>
      <c r="B4" s="312"/>
      <c r="C4" s="307"/>
    </row>
    <row r="5" spans="1:6" ht="14.25" customHeight="1" x14ac:dyDescent="0.25">
      <c r="A5" s="312" t="s">
        <v>3558</v>
      </c>
      <c r="B5" s="312" t="s">
        <v>3559</v>
      </c>
      <c r="C5" s="312" t="s">
        <v>3434</v>
      </c>
    </row>
    <row r="6" spans="1:6" ht="14.25" customHeight="1" x14ac:dyDescent="0.25">
      <c r="A6" s="313" t="s">
        <v>3560</v>
      </c>
      <c r="B6" s="313" t="s">
        <v>3561</v>
      </c>
      <c r="C6" s="25" t="s">
        <v>3562</v>
      </c>
    </row>
    <row r="7" spans="1:6" ht="14.25" customHeight="1" x14ac:dyDescent="0.25">
      <c r="A7" s="313" t="s">
        <v>3563</v>
      </c>
      <c r="B7" s="313" t="s">
        <v>3564</v>
      </c>
      <c r="C7" s="25" t="s">
        <v>3565</v>
      </c>
    </row>
    <row r="8" spans="1:6" ht="14.25" customHeight="1" x14ac:dyDescent="0.25">
      <c r="A8" s="313" t="s">
        <v>3566</v>
      </c>
      <c r="B8" s="313" t="s">
        <v>3564</v>
      </c>
      <c r="C8" s="25" t="s">
        <v>3567</v>
      </c>
    </row>
    <row r="9" spans="1:6" ht="14.25" customHeight="1" x14ac:dyDescent="0.25">
      <c r="A9" s="313" t="s">
        <v>3566</v>
      </c>
      <c r="B9" s="313" t="s">
        <v>3568</v>
      </c>
      <c r="C9" s="25" t="s">
        <v>3567</v>
      </c>
    </row>
    <row r="10" spans="1:6" ht="14.25" customHeight="1" x14ac:dyDescent="0.25">
      <c r="A10" s="313" t="s">
        <v>3569</v>
      </c>
      <c r="B10" s="313" t="s">
        <v>3570</v>
      </c>
      <c r="C10" s="25" t="s">
        <v>3565</v>
      </c>
    </row>
    <row r="11" spans="1:6" ht="14.25" customHeight="1" x14ac:dyDescent="0.25">
      <c r="A11" s="313" t="s">
        <v>3571</v>
      </c>
      <c r="B11" s="313" t="s">
        <v>3572</v>
      </c>
      <c r="C11" s="25" t="s">
        <v>3565</v>
      </c>
    </row>
    <row r="12" spans="1:6" ht="14.25" customHeight="1" x14ac:dyDescent="0.25">
      <c r="A12" s="313" t="s">
        <v>3573</v>
      </c>
      <c r="B12" s="313" t="s">
        <v>3574</v>
      </c>
      <c r="C12" s="25" t="s">
        <v>3565</v>
      </c>
    </row>
    <row r="13" spans="1:6" ht="14.25" customHeight="1" x14ac:dyDescent="0.25">
      <c r="A13" s="313" t="s">
        <v>3575</v>
      </c>
      <c r="B13" s="313" t="s">
        <v>3576</v>
      </c>
      <c r="C13" s="25" t="s">
        <v>3565</v>
      </c>
    </row>
    <row r="14" spans="1:6" ht="14.25" customHeight="1" x14ac:dyDescent="0.25">
      <c r="A14" s="313" t="s">
        <v>3575</v>
      </c>
      <c r="B14" s="313" t="s">
        <v>3577</v>
      </c>
      <c r="C14" s="25" t="s">
        <v>3565</v>
      </c>
    </row>
    <row r="15" spans="1:6" ht="14.25" customHeight="1" x14ac:dyDescent="0.25">
      <c r="A15" s="313" t="s">
        <v>3575</v>
      </c>
      <c r="B15" s="313" t="s">
        <v>3578</v>
      </c>
      <c r="C15" s="25" t="s">
        <v>3565</v>
      </c>
    </row>
    <row r="16" spans="1:6" ht="14.25" customHeight="1" x14ac:dyDescent="0.25">
      <c r="A16" s="313" t="s">
        <v>3579</v>
      </c>
      <c r="B16" s="313" t="s">
        <v>3580</v>
      </c>
      <c r="C16" s="25" t="s">
        <v>3565</v>
      </c>
    </row>
    <row r="17" spans="1:3" ht="14.25" customHeight="1" x14ac:dyDescent="0.25">
      <c r="A17" s="313" t="s">
        <v>3581</v>
      </c>
      <c r="B17" s="313" t="s">
        <v>3582</v>
      </c>
      <c r="C17" s="25" t="s">
        <v>3565</v>
      </c>
    </row>
    <row r="18" spans="1:3" ht="14.25" customHeight="1" x14ac:dyDescent="0.25">
      <c r="A18" s="313" t="s">
        <v>3581</v>
      </c>
      <c r="B18" s="313" t="s">
        <v>3576</v>
      </c>
      <c r="C18" s="25" t="s">
        <v>3565</v>
      </c>
    </row>
    <row r="19" spans="1:3" ht="14.25" customHeight="1" x14ac:dyDescent="0.25">
      <c r="A19" s="313" t="s">
        <v>3581</v>
      </c>
      <c r="B19" s="313" t="s">
        <v>3583</v>
      </c>
      <c r="C19" s="25" t="s">
        <v>3565</v>
      </c>
    </row>
    <row r="20" spans="1:3" ht="14.25" customHeight="1" x14ac:dyDescent="0.25">
      <c r="A20" s="313" t="s">
        <v>3581</v>
      </c>
      <c r="B20" s="313" t="s">
        <v>3584</v>
      </c>
      <c r="C20" s="25" t="s">
        <v>3565</v>
      </c>
    </row>
    <row r="21" spans="1:3" ht="14.25" customHeight="1" x14ac:dyDescent="0.25">
      <c r="A21" s="313" t="s">
        <v>3581</v>
      </c>
      <c r="B21" s="313" t="s">
        <v>3585</v>
      </c>
      <c r="C21" s="25" t="s">
        <v>3565</v>
      </c>
    </row>
    <row r="22" spans="1:3" ht="14.25" customHeight="1" x14ac:dyDescent="0.25">
      <c r="A22" s="313" t="s">
        <v>3581</v>
      </c>
      <c r="B22" s="313" t="s">
        <v>3586</v>
      </c>
      <c r="C22" s="25" t="s">
        <v>3565</v>
      </c>
    </row>
    <row r="23" spans="1:3" ht="14.25" customHeight="1" x14ac:dyDescent="0.25">
      <c r="A23" s="313" t="s">
        <v>3581</v>
      </c>
      <c r="B23" s="313" t="s">
        <v>3587</v>
      </c>
      <c r="C23" s="25" t="s">
        <v>3565</v>
      </c>
    </row>
    <row r="24" spans="1:3" ht="14.25" customHeight="1" x14ac:dyDescent="0.25">
      <c r="A24" s="313" t="s">
        <v>3581</v>
      </c>
      <c r="B24" s="313" t="s">
        <v>3564</v>
      </c>
      <c r="C24" s="25" t="s">
        <v>3565</v>
      </c>
    </row>
    <row r="25" spans="1:3" ht="14.25" customHeight="1" x14ac:dyDescent="0.25">
      <c r="A25" s="313" t="s">
        <v>3581</v>
      </c>
      <c r="B25" s="313" t="s">
        <v>3588</v>
      </c>
      <c r="C25" s="25" t="s">
        <v>3565</v>
      </c>
    </row>
    <row r="26" spans="1:3" ht="14.25" customHeight="1" x14ac:dyDescent="0.25">
      <c r="A26" s="313" t="s">
        <v>3581</v>
      </c>
      <c r="B26" s="313" t="s">
        <v>3589</v>
      </c>
      <c r="C26" s="25" t="s">
        <v>3565</v>
      </c>
    </row>
    <row r="27" spans="1:3" ht="14.25" customHeight="1" x14ac:dyDescent="0.25">
      <c r="A27" s="313" t="s">
        <v>3581</v>
      </c>
      <c r="B27" s="313" t="s">
        <v>3590</v>
      </c>
      <c r="C27" s="25" t="s">
        <v>3565</v>
      </c>
    </row>
    <row r="28" spans="1:3" ht="14.25" customHeight="1" x14ac:dyDescent="0.25">
      <c r="A28" s="313" t="s">
        <v>3581</v>
      </c>
      <c r="B28" s="313" t="s">
        <v>3591</v>
      </c>
      <c r="C28" s="25" t="s">
        <v>3565</v>
      </c>
    </row>
    <row r="29" spans="1:3" ht="14.25" customHeight="1" x14ac:dyDescent="0.25">
      <c r="A29" s="313" t="s">
        <v>3592</v>
      </c>
      <c r="B29" s="313" t="s">
        <v>3593</v>
      </c>
      <c r="C29" s="25" t="s">
        <v>3565</v>
      </c>
    </row>
    <row r="30" spans="1:3" ht="14.25" customHeight="1" x14ac:dyDescent="0.25">
      <c r="A30" s="313" t="s">
        <v>3594</v>
      </c>
      <c r="B30" s="313" t="s">
        <v>3595</v>
      </c>
      <c r="C30" s="25" t="s">
        <v>3565</v>
      </c>
    </row>
    <row r="31" spans="1:3" ht="14.25" customHeight="1" x14ac:dyDescent="0.25">
      <c r="A31" s="313" t="s">
        <v>3596</v>
      </c>
      <c r="B31" s="313" t="s">
        <v>3597</v>
      </c>
      <c r="C31" s="25" t="s">
        <v>3565</v>
      </c>
    </row>
    <row r="32" spans="1:3" ht="14.25" customHeight="1" x14ac:dyDescent="0.25">
      <c r="A32" s="313" t="s">
        <v>3596</v>
      </c>
      <c r="B32" s="313" t="s">
        <v>3598</v>
      </c>
      <c r="C32" s="25" t="s">
        <v>3565</v>
      </c>
    </row>
    <row r="33" spans="1:3" ht="14.25" customHeight="1" x14ac:dyDescent="0.25">
      <c r="A33" s="313" t="s">
        <v>3599</v>
      </c>
      <c r="B33" s="313" t="s">
        <v>3600</v>
      </c>
      <c r="C33" s="25" t="s">
        <v>3601</v>
      </c>
    </row>
    <row r="34" spans="1:3" ht="14.25" customHeight="1" x14ac:dyDescent="0.25">
      <c r="A34" s="313" t="s">
        <v>3599</v>
      </c>
      <c r="B34" s="313" t="s">
        <v>3602</v>
      </c>
      <c r="C34" s="25" t="s">
        <v>3601</v>
      </c>
    </row>
    <row r="35" spans="1:3" ht="14.25" customHeight="1" x14ac:dyDescent="0.25">
      <c r="A35" s="313" t="s">
        <v>3599</v>
      </c>
      <c r="B35" s="313" t="s">
        <v>3603</v>
      </c>
      <c r="C35" s="25" t="s">
        <v>3601</v>
      </c>
    </row>
    <row r="36" spans="1:3" ht="14.25" customHeight="1" x14ac:dyDescent="0.25">
      <c r="A36" s="313" t="s">
        <v>3604</v>
      </c>
      <c r="B36" s="313" t="s">
        <v>3605</v>
      </c>
      <c r="C36" s="25" t="s">
        <v>3601</v>
      </c>
    </row>
    <row r="37" spans="1:3" ht="14.25" customHeight="1" x14ac:dyDescent="0.25">
      <c r="A37" s="313" t="s">
        <v>3606</v>
      </c>
      <c r="B37" s="313" t="s">
        <v>3607</v>
      </c>
      <c r="C37" s="25" t="s">
        <v>3562</v>
      </c>
    </row>
    <row r="38" spans="1:3" ht="14.25" customHeight="1" x14ac:dyDescent="0.25">
      <c r="A38" s="313" t="s">
        <v>3608</v>
      </c>
      <c r="B38" s="313" t="s">
        <v>3602</v>
      </c>
      <c r="C38" s="25" t="s">
        <v>3601</v>
      </c>
    </row>
    <row r="39" spans="1:3" ht="14.25" customHeight="1" x14ac:dyDescent="0.25">
      <c r="A39" s="313" t="s">
        <v>3608</v>
      </c>
      <c r="B39" s="313" t="s">
        <v>3609</v>
      </c>
      <c r="C39" s="25" t="s">
        <v>3601</v>
      </c>
    </row>
    <row r="40" spans="1:3" ht="14.25" customHeight="1" x14ac:dyDescent="0.25">
      <c r="A40" s="313" t="s">
        <v>3610</v>
      </c>
      <c r="B40" s="313" t="s">
        <v>3611</v>
      </c>
      <c r="C40" s="25" t="s">
        <v>3562</v>
      </c>
    </row>
    <row r="41" spans="1:3" ht="14.25" customHeight="1" x14ac:dyDescent="0.25">
      <c r="A41" s="313" t="s">
        <v>3610</v>
      </c>
      <c r="B41" s="313" t="s">
        <v>3612</v>
      </c>
      <c r="C41" s="25" t="s">
        <v>3562</v>
      </c>
    </row>
    <row r="42" spans="1:3" ht="14.25" customHeight="1" x14ac:dyDescent="0.25">
      <c r="A42" s="313" t="s">
        <v>3613</v>
      </c>
      <c r="B42" s="313" t="s">
        <v>3614</v>
      </c>
      <c r="C42" s="25" t="s">
        <v>3601</v>
      </c>
    </row>
    <row r="43" spans="1:3" ht="14.25" customHeight="1" x14ac:dyDescent="0.25">
      <c r="A43" s="313" t="s">
        <v>3613</v>
      </c>
      <c r="B43" s="313" t="s">
        <v>3615</v>
      </c>
      <c r="C43" s="25" t="s">
        <v>3601</v>
      </c>
    </row>
    <row r="44" spans="1:3" ht="14.25" customHeight="1" x14ac:dyDescent="0.25">
      <c r="A44" s="313" t="s">
        <v>3616</v>
      </c>
      <c r="B44" s="313" t="s">
        <v>3617</v>
      </c>
      <c r="C44" s="25" t="s">
        <v>3567</v>
      </c>
    </row>
    <row r="45" spans="1:3" ht="14.25" customHeight="1" x14ac:dyDescent="0.25">
      <c r="A45" s="313" t="s">
        <v>3618</v>
      </c>
      <c r="B45" s="313" t="s">
        <v>3574</v>
      </c>
      <c r="C45" s="25" t="s">
        <v>3565</v>
      </c>
    </row>
    <row r="46" spans="1:3" ht="14.25" customHeight="1" x14ac:dyDescent="0.25">
      <c r="A46" s="313" t="s">
        <v>3618</v>
      </c>
      <c r="B46" s="313" t="s">
        <v>3593</v>
      </c>
      <c r="C46" s="25" t="s">
        <v>3565</v>
      </c>
    </row>
    <row r="47" spans="1:3" ht="14.25" customHeight="1" x14ac:dyDescent="0.25">
      <c r="A47" s="313" t="s">
        <v>3618</v>
      </c>
      <c r="B47" s="313" t="s">
        <v>3614</v>
      </c>
      <c r="C47" s="25" t="s">
        <v>3565</v>
      </c>
    </row>
    <row r="48" spans="1:3" ht="14.25" customHeight="1" x14ac:dyDescent="0.25">
      <c r="A48" s="313" t="s">
        <v>3618</v>
      </c>
      <c r="B48" s="313" t="s">
        <v>3619</v>
      </c>
      <c r="C48" s="25" t="s">
        <v>3565</v>
      </c>
    </row>
    <row r="49" spans="1:3" ht="14.25" customHeight="1" x14ac:dyDescent="0.25">
      <c r="A49" s="313" t="s">
        <v>3618</v>
      </c>
      <c r="B49" s="313" t="s">
        <v>3620</v>
      </c>
      <c r="C49" s="25" t="s">
        <v>3565</v>
      </c>
    </row>
    <row r="50" spans="1:3" ht="14.25" customHeight="1" x14ac:dyDescent="0.25">
      <c r="A50" s="313" t="s">
        <v>3618</v>
      </c>
      <c r="B50" s="313" t="s">
        <v>3621</v>
      </c>
      <c r="C50" s="25" t="s">
        <v>3565</v>
      </c>
    </row>
    <row r="51" spans="1:3" ht="14.25" customHeight="1" x14ac:dyDescent="0.25">
      <c r="A51" s="313" t="s">
        <v>3618</v>
      </c>
      <c r="B51" s="313" t="s">
        <v>3622</v>
      </c>
      <c r="C51" s="25" t="s">
        <v>3565</v>
      </c>
    </row>
    <row r="52" spans="1:3" ht="14.25" customHeight="1" x14ac:dyDescent="0.25">
      <c r="A52" s="313" t="s">
        <v>3623</v>
      </c>
      <c r="B52" s="313" t="s">
        <v>3624</v>
      </c>
      <c r="C52" s="25" t="s">
        <v>3567</v>
      </c>
    </row>
    <row r="53" spans="1:3" ht="14.25" customHeight="1" x14ac:dyDescent="0.25">
      <c r="A53" s="313" t="s">
        <v>3625</v>
      </c>
      <c r="B53" s="313" t="s">
        <v>3626</v>
      </c>
      <c r="C53" s="25" t="s">
        <v>3565</v>
      </c>
    </row>
    <row r="54" spans="1:3" ht="14.25" customHeight="1" x14ac:dyDescent="0.25">
      <c r="A54" s="313" t="s">
        <v>3625</v>
      </c>
      <c r="B54" s="313" t="s">
        <v>3627</v>
      </c>
      <c r="C54" s="25" t="s">
        <v>3565</v>
      </c>
    </row>
    <row r="55" spans="1:3" ht="14.25" customHeight="1" x14ac:dyDescent="0.25">
      <c r="A55" s="313" t="s">
        <v>3628</v>
      </c>
      <c r="B55" s="313" t="s">
        <v>3629</v>
      </c>
      <c r="C55" s="25" t="s">
        <v>3565</v>
      </c>
    </row>
    <row r="56" spans="1:3" ht="14.25" customHeight="1" x14ac:dyDescent="0.25">
      <c r="A56" s="313" t="s">
        <v>3628</v>
      </c>
      <c r="B56" s="313" t="s">
        <v>3630</v>
      </c>
      <c r="C56" s="25" t="s">
        <v>3565</v>
      </c>
    </row>
    <row r="57" spans="1:3" ht="14.25" customHeight="1" x14ac:dyDescent="0.25">
      <c r="A57" s="313" t="s">
        <v>3628</v>
      </c>
      <c r="B57" s="313" t="s">
        <v>3631</v>
      </c>
      <c r="C57" s="25" t="s">
        <v>3565</v>
      </c>
    </row>
    <row r="58" spans="1:3" ht="14.25" customHeight="1" x14ac:dyDescent="0.25">
      <c r="A58" s="313" t="s">
        <v>3632</v>
      </c>
      <c r="B58" s="313" t="s">
        <v>3633</v>
      </c>
      <c r="C58" s="25" t="s">
        <v>3565</v>
      </c>
    </row>
    <row r="59" spans="1:3" ht="14.25" customHeight="1" x14ac:dyDescent="0.25">
      <c r="A59" s="313" t="s">
        <v>3634</v>
      </c>
      <c r="B59" s="313" t="s">
        <v>3574</v>
      </c>
      <c r="C59" s="25" t="s">
        <v>3565</v>
      </c>
    </row>
    <row r="60" spans="1:3" ht="14.25" customHeight="1" x14ac:dyDescent="0.25">
      <c r="A60" s="313" t="s">
        <v>3634</v>
      </c>
      <c r="B60" s="313" t="s">
        <v>3620</v>
      </c>
      <c r="C60" s="25" t="s">
        <v>3565</v>
      </c>
    </row>
    <row r="61" spans="1:3" ht="14.25" customHeight="1" x14ac:dyDescent="0.25">
      <c r="A61" s="313" t="s">
        <v>3635</v>
      </c>
      <c r="B61" s="313" t="s">
        <v>3636</v>
      </c>
      <c r="C61" s="25" t="s">
        <v>3601</v>
      </c>
    </row>
    <row r="62" spans="1:3" ht="14.25" customHeight="1" x14ac:dyDescent="0.25">
      <c r="A62" s="313" t="s">
        <v>3635</v>
      </c>
      <c r="B62" s="313" t="s">
        <v>3630</v>
      </c>
      <c r="C62" s="25" t="s">
        <v>3601</v>
      </c>
    </row>
    <row r="63" spans="1:3" ht="14.25" customHeight="1" x14ac:dyDescent="0.25">
      <c r="A63" s="313" t="s">
        <v>3637</v>
      </c>
      <c r="B63" s="313" t="s">
        <v>3638</v>
      </c>
      <c r="C63" s="25" t="s">
        <v>3601</v>
      </c>
    </row>
    <row r="64" spans="1:3" ht="14.25" customHeight="1" x14ac:dyDescent="0.25">
      <c r="A64" s="313" t="s">
        <v>3639</v>
      </c>
      <c r="B64" s="313" t="s">
        <v>3640</v>
      </c>
      <c r="C64" s="25" t="s">
        <v>3601</v>
      </c>
    </row>
    <row r="65" spans="1:3" ht="14.25" customHeight="1" x14ac:dyDescent="0.25">
      <c r="A65" s="313" t="s">
        <v>3639</v>
      </c>
      <c r="B65" s="313" t="s">
        <v>3641</v>
      </c>
      <c r="C65" s="25" t="s">
        <v>3601</v>
      </c>
    </row>
    <row r="66" spans="1:3" ht="14.25" customHeight="1" x14ac:dyDescent="0.25">
      <c r="A66" s="313" t="s">
        <v>3639</v>
      </c>
      <c r="B66" s="313" t="s">
        <v>3642</v>
      </c>
      <c r="C66" s="25" t="s">
        <v>3601</v>
      </c>
    </row>
    <row r="67" spans="1:3" ht="14.25" customHeight="1" x14ac:dyDescent="0.25">
      <c r="A67" s="313" t="s">
        <v>3639</v>
      </c>
      <c r="B67" s="313" t="s">
        <v>3643</v>
      </c>
      <c r="C67" s="25" t="s">
        <v>3601</v>
      </c>
    </row>
    <row r="68" spans="1:3" ht="14.25" customHeight="1" x14ac:dyDescent="0.25">
      <c r="A68" s="313" t="s">
        <v>3639</v>
      </c>
      <c r="B68" s="313" t="s">
        <v>3605</v>
      </c>
      <c r="C68" s="25" t="s">
        <v>3601</v>
      </c>
    </row>
    <row r="69" spans="1:3" ht="14.25" customHeight="1" x14ac:dyDescent="0.25">
      <c r="A69" s="313" t="s">
        <v>3639</v>
      </c>
      <c r="B69" s="313" t="s">
        <v>3644</v>
      </c>
      <c r="C69" s="25" t="s">
        <v>3601</v>
      </c>
    </row>
    <row r="70" spans="1:3" ht="14.25" customHeight="1" x14ac:dyDescent="0.25">
      <c r="A70" s="313" t="s">
        <v>3645</v>
      </c>
      <c r="B70" s="313" t="s">
        <v>3640</v>
      </c>
      <c r="C70" s="25" t="s">
        <v>3567</v>
      </c>
    </row>
    <row r="71" spans="1:3" ht="14.25" customHeight="1" x14ac:dyDescent="0.25">
      <c r="A71" s="313" t="s">
        <v>3646</v>
      </c>
      <c r="B71" s="313" t="s">
        <v>3647</v>
      </c>
      <c r="C71" s="25" t="s">
        <v>3565</v>
      </c>
    </row>
    <row r="72" spans="1:3" ht="14.25" customHeight="1" x14ac:dyDescent="0.25">
      <c r="A72" s="313" t="s">
        <v>3648</v>
      </c>
      <c r="B72" s="313" t="s">
        <v>3630</v>
      </c>
      <c r="C72" s="25" t="s">
        <v>3601</v>
      </c>
    </row>
    <row r="73" spans="1:3" ht="14.25" customHeight="1" x14ac:dyDescent="0.25">
      <c r="A73" s="313" t="s">
        <v>3649</v>
      </c>
      <c r="B73" s="313" t="s">
        <v>3605</v>
      </c>
      <c r="C73" s="25" t="s">
        <v>3601</v>
      </c>
    </row>
    <row r="74" spans="1:3" ht="14.25" customHeight="1" x14ac:dyDescent="0.25">
      <c r="A74" s="313" t="s">
        <v>3650</v>
      </c>
      <c r="B74" s="313" t="s">
        <v>3572</v>
      </c>
      <c r="C74" s="25" t="s">
        <v>3565</v>
      </c>
    </row>
    <row r="75" spans="1:3" ht="14.25" customHeight="1" x14ac:dyDescent="0.25">
      <c r="A75" s="313" t="s">
        <v>3651</v>
      </c>
      <c r="B75" s="313" t="s">
        <v>3572</v>
      </c>
      <c r="C75" s="25" t="s">
        <v>3565</v>
      </c>
    </row>
    <row r="76" spans="1:3" ht="14.25" customHeight="1" x14ac:dyDescent="0.25">
      <c r="A76" s="313" t="s">
        <v>3651</v>
      </c>
      <c r="B76" s="313" t="s">
        <v>3652</v>
      </c>
      <c r="C76" s="25" t="s">
        <v>3565</v>
      </c>
    </row>
    <row r="77" spans="1:3" ht="14.25" customHeight="1" x14ac:dyDescent="0.25">
      <c r="A77" s="313" t="s">
        <v>3653</v>
      </c>
      <c r="B77" s="313" t="s">
        <v>3654</v>
      </c>
      <c r="C77" s="25" t="s">
        <v>3565</v>
      </c>
    </row>
    <row r="78" spans="1:3" ht="14.25" customHeight="1" x14ac:dyDescent="0.25">
      <c r="A78" s="313" t="s">
        <v>3655</v>
      </c>
      <c r="B78" s="313" t="s">
        <v>3617</v>
      </c>
      <c r="C78" s="25" t="s">
        <v>3567</v>
      </c>
    </row>
    <row r="79" spans="1:3" ht="14.25" customHeight="1" x14ac:dyDescent="0.25">
      <c r="A79" s="313" t="s">
        <v>3656</v>
      </c>
      <c r="B79" s="313" t="s">
        <v>3600</v>
      </c>
      <c r="C79" s="25" t="s">
        <v>3601</v>
      </c>
    </row>
    <row r="80" spans="1:3" ht="14.25" customHeight="1" x14ac:dyDescent="0.25">
      <c r="A80" s="313" t="s">
        <v>3656</v>
      </c>
      <c r="B80" s="313" t="s">
        <v>3657</v>
      </c>
      <c r="C80" s="25" t="s">
        <v>3601</v>
      </c>
    </row>
    <row r="81" spans="1:3" ht="14.25" customHeight="1" x14ac:dyDescent="0.25">
      <c r="A81" s="313" t="s">
        <v>3656</v>
      </c>
      <c r="B81" s="313" t="s">
        <v>3658</v>
      </c>
      <c r="C81" s="25" t="s">
        <v>3567</v>
      </c>
    </row>
    <row r="82" spans="1:3" ht="14.25" customHeight="1" x14ac:dyDescent="0.25">
      <c r="A82" s="313" t="s">
        <v>3656</v>
      </c>
      <c r="B82" s="313" t="s">
        <v>3659</v>
      </c>
      <c r="C82" s="25" t="s">
        <v>3601</v>
      </c>
    </row>
    <row r="83" spans="1:3" ht="14.25" customHeight="1" x14ac:dyDescent="0.25">
      <c r="A83" s="313" t="s">
        <v>3656</v>
      </c>
      <c r="B83" s="313" t="s">
        <v>3660</v>
      </c>
      <c r="C83" s="25" t="s">
        <v>3601</v>
      </c>
    </row>
    <row r="84" spans="1:3" ht="14.25" customHeight="1" x14ac:dyDescent="0.25">
      <c r="A84" s="313" t="s">
        <v>3661</v>
      </c>
      <c r="B84" s="313" t="s">
        <v>3662</v>
      </c>
      <c r="C84" s="25" t="s">
        <v>3601</v>
      </c>
    </row>
    <row r="85" spans="1:3" ht="14.25" customHeight="1" x14ac:dyDescent="0.25">
      <c r="A85" s="313" t="s">
        <v>3663</v>
      </c>
      <c r="B85" s="313" t="s">
        <v>3640</v>
      </c>
      <c r="C85" s="25" t="s">
        <v>3567</v>
      </c>
    </row>
    <row r="86" spans="1:3" ht="14.25" customHeight="1" x14ac:dyDescent="0.25">
      <c r="A86" s="313" t="s">
        <v>3664</v>
      </c>
      <c r="B86" s="313" t="s">
        <v>3665</v>
      </c>
      <c r="C86" s="25" t="s">
        <v>3601</v>
      </c>
    </row>
    <row r="87" spans="1:3" ht="14.25" customHeight="1" x14ac:dyDescent="0.25">
      <c r="A87" s="313" t="s">
        <v>3664</v>
      </c>
      <c r="B87" s="313" t="s">
        <v>3666</v>
      </c>
      <c r="C87" s="25" t="s">
        <v>3601</v>
      </c>
    </row>
    <row r="88" spans="1:3" ht="14.25" customHeight="1" x14ac:dyDescent="0.25">
      <c r="A88" s="313" t="s">
        <v>3664</v>
      </c>
      <c r="B88" s="313" t="s">
        <v>3617</v>
      </c>
      <c r="C88" s="25" t="s">
        <v>3601</v>
      </c>
    </row>
    <row r="89" spans="1:3" ht="14.25" customHeight="1" x14ac:dyDescent="0.25">
      <c r="A89" s="313" t="s">
        <v>3667</v>
      </c>
      <c r="B89" s="313" t="s">
        <v>3668</v>
      </c>
      <c r="C89" s="25" t="s">
        <v>3567</v>
      </c>
    </row>
    <row r="90" spans="1:3" ht="14.25" customHeight="1" x14ac:dyDescent="0.25">
      <c r="A90" s="313" t="s">
        <v>3669</v>
      </c>
      <c r="B90" s="313" t="s">
        <v>3640</v>
      </c>
      <c r="C90" s="25" t="s">
        <v>3567</v>
      </c>
    </row>
    <row r="91" spans="1:3" ht="14.25" customHeight="1" x14ac:dyDescent="0.25">
      <c r="A91" s="313" t="s">
        <v>3669</v>
      </c>
      <c r="B91" s="313" t="s">
        <v>3670</v>
      </c>
      <c r="C91" s="25" t="s">
        <v>3601</v>
      </c>
    </row>
    <row r="92" spans="1:3" ht="14.25" customHeight="1" x14ac:dyDescent="0.25">
      <c r="A92" s="313" t="s">
        <v>3671</v>
      </c>
      <c r="B92" s="313" t="s">
        <v>3672</v>
      </c>
      <c r="C92" s="25" t="s">
        <v>3601</v>
      </c>
    </row>
    <row r="93" spans="1:3" ht="14.25" customHeight="1" x14ac:dyDescent="0.25">
      <c r="A93" s="313" t="s">
        <v>3673</v>
      </c>
      <c r="B93" s="313" t="s">
        <v>3674</v>
      </c>
      <c r="C93" s="25" t="s">
        <v>3565</v>
      </c>
    </row>
    <row r="94" spans="1:3" ht="14.25" customHeight="1" x14ac:dyDescent="0.25">
      <c r="A94" s="313" t="s">
        <v>3673</v>
      </c>
      <c r="B94" s="313" t="s">
        <v>3657</v>
      </c>
      <c r="C94" s="25" t="s">
        <v>3565</v>
      </c>
    </row>
    <row r="95" spans="1:3" ht="14.25" customHeight="1" x14ac:dyDescent="0.25">
      <c r="A95" s="313" t="s">
        <v>3673</v>
      </c>
      <c r="B95" s="313" t="s">
        <v>3659</v>
      </c>
      <c r="C95" s="25" t="s">
        <v>3565</v>
      </c>
    </row>
    <row r="96" spans="1:3" ht="14.25" customHeight="1" x14ac:dyDescent="0.25">
      <c r="A96" s="313" t="s">
        <v>3675</v>
      </c>
      <c r="B96" s="313" t="s">
        <v>3676</v>
      </c>
      <c r="C96" s="25" t="s">
        <v>3565</v>
      </c>
    </row>
    <row r="97" spans="1:3" ht="14.25" customHeight="1" x14ac:dyDescent="0.25">
      <c r="A97" s="313" t="s">
        <v>3677</v>
      </c>
      <c r="B97" s="313" t="s">
        <v>3590</v>
      </c>
      <c r="C97" s="25" t="s">
        <v>3567</v>
      </c>
    </row>
    <row r="98" spans="1:3" ht="14.25" customHeight="1" x14ac:dyDescent="0.25">
      <c r="A98" s="313" t="s">
        <v>3678</v>
      </c>
      <c r="B98" s="313" t="s">
        <v>3679</v>
      </c>
      <c r="C98" s="25" t="s">
        <v>3565</v>
      </c>
    </row>
    <row r="99" spans="1:3" ht="14.25" customHeight="1" x14ac:dyDescent="0.25">
      <c r="A99" s="313" t="s">
        <v>3680</v>
      </c>
      <c r="B99" s="313" t="s">
        <v>3570</v>
      </c>
      <c r="C99" s="25" t="s">
        <v>3601</v>
      </c>
    </row>
    <row r="100" spans="1:3" ht="14.25" customHeight="1" x14ac:dyDescent="0.25">
      <c r="A100" s="313" t="s">
        <v>3681</v>
      </c>
      <c r="B100" s="313" t="s">
        <v>3682</v>
      </c>
      <c r="C100" s="25" t="s">
        <v>3562</v>
      </c>
    </row>
    <row r="101" spans="1:3" ht="14.25" customHeight="1" x14ac:dyDescent="0.25">
      <c r="A101" s="313" t="s">
        <v>3683</v>
      </c>
      <c r="B101" s="313" t="s">
        <v>3684</v>
      </c>
      <c r="C101" s="25" t="s">
        <v>3601</v>
      </c>
    </row>
    <row r="102" spans="1:3" ht="14.25" customHeight="1" x14ac:dyDescent="0.25">
      <c r="A102" s="313" t="s">
        <v>3685</v>
      </c>
      <c r="B102" s="313" t="s">
        <v>3641</v>
      </c>
      <c r="C102" s="25" t="s">
        <v>3601</v>
      </c>
    </row>
    <row r="103" spans="1:3" ht="14.25" customHeight="1" x14ac:dyDescent="0.25">
      <c r="A103" s="313" t="s">
        <v>3685</v>
      </c>
      <c r="B103" s="313" t="s">
        <v>3686</v>
      </c>
      <c r="C103" s="25" t="s">
        <v>3565</v>
      </c>
    </row>
    <row r="104" spans="1:3" ht="14.25" customHeight="1" x14ac:dyDescent="0.25">
      <c r="A104" s="313" t="s">
        <v>3685</v>
      </c>
      <c r="B104" s="313" t="s">
        <v>3687</v>
      </c>
      <c r="C104" s="25" t="s">
        <v>3601</v>
      </c>
    </row>
    <row r="105" spans="1:3" ht="14.25" customHeight="1" x14ac:dyDescent="0.25">
      <c r="A105" s="313" t="s">
        <v>3688</v>
      </c>
      <c r="B105" s="313" t="s">
        <v>3641</v>
      </c>
      <c r="C105" s="25" t="s">
        <v>3567</v>
      </c>
    </row>
    <row r="106" spans="1:3" ht="14.25" customHeight="1" x14ac:dyDescent="0.25">
      <c r="A106" s="313" t="s">
        <v>3689</v>
      </c>
      <c r="B106" s="313" t="s">
        <v>3672</v>
      </c>
      <c r="C106" s="25" t="s">
        <v>3565</v>
      </c>
    </row>
    <row r="107" spans="1:3" ht="14.25" customHeight="1" x14ac:dyDescent="0.25">
      <c r="A107" s="313" t="s">
        <v>3690</v>
      </c>
      <c r="B107" s="313" t="s">
        <v>3691</v>
      </c>
      <c r="C107" s="25" t="s">
        <v>3565</v>
      </c>
    </row>
    <row r="108" spans="1:3" ht="14.25" customHeight="1" x14ac:dyDescent="0.25">
      <c r="A108" s="313" t="s">
        <v>3692</v>
      </c>
      <c r="B108" s="313" t="s">
        <v>3693</v>
      </c>
      <c r="C108" s="25" t="s">
        <v>3565</v>
      </c>
    </row>
    <row r="109" spans="1:3" ht="14.25" customHeight="1" x14ac:dyDescent="0.25">
      <c r="A109" s="313" t="s">
        <v>3694</v>
      </c>
      <c r="B109" s="313" t="s">
        <v>3605</v>
      </c>
      <c r="C109" s="25" t="s">
        <v>3565</v>
      </c>
    </row>
    <row r="110" spans="1:3" ht="14.25" customHeight="1" x14ac:dyDescent="0.25">
      <c r="A110" s="313" t="s">
        <v>3695</v>
      </c>
      <c r="B110" s="313" t="s">
        <v>3602</v>
      </c>
      <c r="C110" s="25" t="s">
        <v>3567</v>
      </c>
    </row>
    <row r="111" spans="1:3" ht="14.25" customHeight="1" x14ac:dyDescent="0.25">
      <c r="A111" s="313" t="s">
        <v>3696</v>
      </c>
      <c r="B111" s="313" t="s">
        <v>3697</v>
      </c>
      <c r="C111" s="25" t="s">
        <v>3567</v>
      </c>
    </row>
    <row r="112" spans="1:3" ht="14.25" customHeight="1" x14ac:dyDescent="0.25">
      <c r="A112" s="313" t="s">
        <v>3698</v>
      </c>
      <c r="B112" s="313" t="s">
        <v>3697</v>
      </c>
      <c r="C112" s="25" t="s">
        <v>3565</v>
      </c>
    </row>
    <row r="113" spans="1:3" ht="14.25" customHeight="1" x14ac:dyDescent="0.25">
      <c r="A113" s="313" t="s">
        <v>3698</v>
      </c>
      <c r="B113" s="313" t="s">
        <v>3641</v>
      </c>
      <c r="C113" s="25" t="s">
        <v>3565</v>
      </c>
    </row>
    <row r="114" spans="1:3" ht="14.25" customHeight="1" x14ac:dyDescent="0.25">
      <c r="A114" s="313" t="s">
        <v>3698</v>
      </c>
      <c r="B114" s="313" t="s">
        <v>3691</v>
      </c>
      <c r="C114" s="25" t="s">
        <v>3565</v>
      </c>
    </row>
    <row r="115" spans="1:3" ht="14.25" customHeight="1" x14ac:dyDescent="0.25">
      <c r="A115" s="313" t="s">
        <v>3699</v>
      </c>
      <c r="B115" s="313" t="s">
        <v>3670</v>
      </c>
      <c r="C115" s="25" t="s">
        <v>3601</v>
      </c>
    </row>
    <row r="116" spans="1:3" ht="14.25" customHeight="1" x14ac:dyDescent="0.25">
      <c r="A116" s="313" t="s">
        <v>3700</v>
      </c>
      <c r="B116" s="313" t="s">
        <v>3657</v>
      </c>
      <c r="C116" s="25" t="s">
        <v>3565</v>
      </c>
    </row>
    <row r="117" spans="1:3" ht="14.25" customHeight="1" x14ac:dyDescent="0.25">
      <c r="A117" s="313" t="s">
        <v>3700</v>
      </c>
      <c r="B117" s="313" t="s">
        <v>3641</v>
      </c>
      <c r="C117" s="25" t="s">
        <v>3565</v>
      </c>
    </row>
    <row r="118" spans="1:3" ht="14.25" customHeight="1" x14ac:dyDescent="0.25">
      <c r="A118" s="313" t="s">
        <v>3701</v>
      </c>
      <c r="B118" s="313" t="s">
        <v>3702</v>
      </c>
      <c r="C118" s="25" t="s">
        <v>3565</v>
      </c>
    </row>
    <row r="119" spans="1:3" ht="14.25" customHeight="1" x14ac:dyDescent="0.25">
      <c r="A119" s="313" t="s">
        <v>3703</v>
      </c>
      <c r="B119" s="313" t="s">
        <v>3704</v>
      </c>
      <c r="C119" s="25" t="s">
        <v>3601</v>
      </c>
    </row>
    <row r="120" spans="1:3" ht="14.25" customHeight="1" x14ac:dyDescent="0.25">
      <c r="A120" s="313" t="s">
        <v>3705</v>
      </c>
      <c r="B120" s="313" t="s">
        <v>3706</v>
      </c>
      <c r="C120" s="25" t="s">
        <v>3565</v>
      </c>
    </row>
    <row r="121" spans="1:3" ht="14.25" customHeight="1" x14ac:dyDescent="0.25">
      <c r="A121" s="313" t="s">
        <v>3707</v>
      </c>
      <c r="B121" s="313" t="s">
        <v>3585</v>
      </c>
      <c r="C121" s="25" t="s">
        <v>3567</v>
      </c>
    </row>
    <row r="122" spans="1:3" ht="14.25" customHeight="1" x14ac:dyDescent="0.25">
      <c r="A122" s="25" t="s">
        <v>3708</v>
      </c>
      <c r="B122" s="25" t="s">
        <v>3709</v>
      </c>
      <c r="C122" s="25" t="s">
        <v>3565</v>
      </c>
    </row>
    <row r="123" spans="1:3" ht="14.25" customHeight="1" x14ac:dyDescent="0.25">
      <c r="A123" s="25" t="s">
        <v>3708</v>
      </c>
      <c r="B123" s="25" t="s">
        <v>3583</v>
      </c>
      <c r="C123" s="25" t="s">
        <v>3565</v>
      </c>
    </row>
    <row r="124" spans="1:3" ht="14.25" customHeight="1" x14ac:dyDescent="0.25">
      <c r="A124" s="25" t="s">
        <v>3708</v>
      </c>
      <c r="B124" s="25" t="s">
        <v>3710</v>
      </c>
      <c r="C124" s="25" t="s">
        <v>3565</v>
      </c>
    </row>
    <row r="125" spans="1:3" ht="14.25" customHeight="1" x14ac:dyDescent="0.25">
      <c r="A125" s="25" t="s">
        <v>3708</v>
      </c>
      <c r="B125" s="25" t="s">
        <v>3711</v>
      </c>
      <c r="C125" s="25" t="s">
        <v>3565</v>
      </c>
    </row>
    <row r="126" spans="1:3" ht="14.25" customHeight="1" x14ac:dyDescent="0.25">
      <c r="A126" s="25" t="s">
        <v>3708</v>
      </c>
      <c r="B126" s="25" t="s">
        <v>3642</v>
      </c>
      <c r="C126" s="25" t="s">
        <v>3565</v>
      </c>
    </row>
    <row r="127" spans="1:3" ht="14.25" customHeight="1" x14ac:dyDescent="0.25">
      <c r="A127" s="25" t="s">
        <v>3708</v>
      </c>
      <c r="B127" s="25" t="s">
        <v>3607</v>
      </c>
      <c r="C127" s="25" t="s">
        <v>3712</v>
      </c>
    </row>
    <row r="128" spans="1:3" ht="14.25" customHeight="1" x14ac:dyDescent="0.25">
      <c r="A128" s="25" t="s">
        <v>3713</v>
      </c>
      <c r="B128" s="25" t="s">
        <v>3714</v>
      </c>
      <c r="C128" s="25" t="s">
        <v>3565</v>
      </c>
    </row>
    <row r="129" spans="1:3" ht="14.25" customHeight="1" x14ac:dyDescent="0.25">
      <c r="A129" s="25" t="s">
        <v>3713</v>
      </c>
      <c r="B129" s="25" t="s">
        <v>3715</v>
      </c>
      <c r="C129" s="25" t="s">
        <v>3565</v>
      </c>
    </row>
    <row r="130" spans="1:3" ht="14.25" customHeight="1" x14ac:dyDescent="0.25">
      <c r="A130" s="25" t="s">
        <v>3716</v>
      </c>
      <c r="B130" s="25" t="s">
        <v>3564</v>
      </c>
      <c r="C130" s="25" t="s">
        <v>3565</v>
      </c>
    </row>
    <row r="131" spans="1:3" ht="14.25" customHeight="1" x14ac:dyDescent="0.25">
      <c r="A131" s="25" t="s">
        <v>3717</v>
      </c>
      <c r="B131" s="25" t="s">
        <v>3641</v>
      </c>
      <c r="C131" s="25" t="s">
        <v>3601</v>
      </c>
    </row>
    <row r="132" spans="1:3" ht="14.25" customHeight="1" x14ac:dyDescent="0.25">
      <c r="A132" s="25" t="s">
        <v>3718</v>
      </c>
      <c r="B132" s="25" t="s">
        <v>3719</v>
      </c>
      <c r="C132" s="25" t="s">
        <v>3712</v>
      </c>
    </row>
    <row r="133" spans="1:3" ht="14.25" customHeight="1" x14ac:dyDescent="0.25">
      <c r="A133" s="25" t="s">
        <v>3720</v>
      </c>
      <c r="B133" s="25" t="s">
        <v>3585</v>
      </c>
      <c r="C133" s="25" t="s">
        <v>3601</v>
      </c>
    </row>
    <row r="134" spans="1:3" ht="14.25" customHeight="1" x14ac:dyDescent="0.25">
      <c r="A134" s="25" t="s">
        <v>3721</v>
      </c>
      <c r="B134" s="25" t="s">
        <v>3706</v>
      </c>
      <c r="C134" s="25" t="s">
        <v>3722</v>
      </c>
    </row>
    <row r="135" spans="1:3" ht="14.25" customHeight="1" x14ac:dyDescent="0.25">
      <c r="A135" s="25" t="s">
        <v>3721</v>
      </c>
      <c r="B135" s="25" t="s">
        <v>3684</v>
      </c>
      <c r="C135" s="25" t="s">
        <v>3722</v>
      </c>
    </row>
    <row r="136" spans="1:3" ht="14.25" customHeight="1" x14ac:dyDescent="0.25">
      <c r="A136" s="25" t="s">
        <v>3723</v>
      </c>
      <c r="B136" s="25" t="s">
        <v>3679</v>
      </c>
      <c r="C136" s="25" t="s">
        <v>3601</v>
      </c>
    </row>
    <row r="137" spans="1:3" ht="14.25" customHeight="1" x14ac:dyDescent="0.25">
      <c r="A137" s="25" t="s">
        <v>3724</v>
      </c>
      <c r="B137" s="25" t="s">
        <v>3626</v>
      </c>
      <c r="C137" s="25" t="s">
        <v>3601</v>
      </c>
    </row>
    <row r="138" spans="1:3" ht="14.25" customHeight="1" x14ac:dyDescent="0.25">
      <c r="A138" s="25" t="s">
        <v>3724</v>
      </c>
      <c r="B138" s="25" t="s">
        <v>3725</v>
      </c>
      <c r="C138" s="25" t="s">
        <v>3601</v>
      </c>
    </row>
    <row r="139" spans="1:3" ht="14.25" customHeight="1" x14ac:dyDescent="0.25">
      <c r="A139" s="25" t="s">
        <v>3724</v>
      </c>
      <c r="B139" s="25" t="s">
        <v>3726</v>
      </c>
      <c r="C139" s="25" t="s">
        <v>3601</v>
      </c>
    </row>
    <row r="140" spans="1:3" ht="14.25" customHeight="1" x14ac:dyDescent="0.25">
      <c r="A140" s="25" t="s">
        <v>3724</v>
      </c>
      <c r="B140" s="25" t="s">
        <v>3727</v>
      </c>
      <c r="C140" s="25" t="s">
        <v>3601</v>
      </c>
    </row>
    <row r="141" spans="1:3" ht="14.25" customHeight="1" x14ac:dyDescent="0.25">
      <c r="A141" s="25" t="s">
        <v>3724</v>
      </c>
      <c r="B141" s="25" t="s">
        <v>3691</v>
      </c>
      <c r="C141" s="25" t="s">
        <v>3601</v>
      </c>
    </row>
    <row r="142" spans="1:3" ht="14.25" customHeight="1" x14ac:dyDescent="0.25">
      <c r="A142" s="25" t="s">
        <v>3724</v>
      </c>
      <c r="B142" s="25" t="s">
        <v>3595</v>
      </c>
      <c r="C142" s="25" t="s">
        <v>3601</v>
      </c>
    </row>
    <row r="143" spans="1:3" ht="14.25" customHeight="1" x14ac:dyDescent="0.25">
      <c r="A143" s="25" t="s">
        <v>3724</v>
      </c>
      <c r="B143" s="25" t="s">
        <v>3711</v>
      </c>
      <c r="C143" s="25" t="s">
        <v>3601</v>
      </c>
    </row>
    <row r="144" spans="1:3" ht="14.25" customHeight="1" x14ac:dyDescent="0.25">
      <c r="A144" s="25" t="s">
        <v>3724</v>
      </c>
      <c r="B144" s="25" t="s">
        <v>3564</v>
      </c>
      <c r="C144" s="25" t="s">
        <v>3601</v>
      </c>
    </row>
    <row r="145" spans="1:3" ht="14.25" customHeight="1" x14ac:dyDescent="0.25">
      <c r="A145" s="25" t="s">
        <v>3724</v>
      </c>
      <c r="B145" s="25" t="s">
        <v>3590</v>
      </c>
      <c r="C145" s="25" t="s">
        <v>3601</v>
      </c>
    </row>
    <row r="146" spans="1:3" ht="14.25" customHeight="1" x14ac:dyDescent="0.25">
      <c r="A146" s="25" t="s">
        <v>3724</v>
      </c>
      <c r="B146" s="25" t="s">
        <v>3605</v>
      </c>
      <c r="C146" s="25" t="s">
        <v>3601</v>
      </c>
    </row>
    <row r="147" spans="1:3" ht="14.25" customHeight="1" x14ac:dyDescent="0.25">
      <c r="A147" s="25" t="s">
        <v>3724</v>
      </c>
      <c r="B147" s="25" t="s">
        <v>3622</v>
      </c>
      <c r="C147" s="25" t="s">
        <v>3601</v>
      </c>
    </row>
    <row r="148" spans="1:3" ht="14.25" customHeight="1" x14ac:dyDescent="0.25">
      <c r="A148" s="25" t="s">
        <v>3728</v>
      </c>
      <c r="B148" s="25" t="s">
        <v>3729</v>
      </c>
      <c r="C148" s="25" t="s">
        <v>3565</v>
      </c>
    </row>
    <row r="149" spans="1:3" ht="14.25" customHeight="1" x14ac:dyDescent="0.25">
      <c r="A149" s="25" t="s">
        <v>3412</v>
      </c>
      <c r="B149" s="25" t="s">
        <v>3730</v>
      </c>
      <c r="C149" s="25" t="s">
        <v>3565</v>
      </c>
    </row>
    <row r="150" spans="1:3" ht="14.25" customHeight="1" x14ac:dyDescent="0.25">
      <c r="A150" s="25" t="s">
        <v>3412</v>
      </c>
      <c r="B150" s="25" t="s">
        <v>3642</v>
      </c>
      <c r="C150" s="25" t="s">
        <v>3565</v>
      </c>
    </row>
    <row r="151" spans="1:3" ht="14.25" customHeight="1" x14ac:dyDescent="0.25">
      <c r="A151" s="25" t="s">
        <v>3412</v>
      </c>
      <c r="B151" s="25" t="s">
        <v>3731</v>
      </c>
      <c r="C151" s="25" t="s">
        <v>3565</v>
      </c>
    </row>
    <row r="152" spans="1:3" ht="14.25" customHeight="1" x14ac:dyDescent="0.25">
      <c r="A152" s="25" t="s">
        <v>3412</v>
      </c>
      <c r="B152" s="25" t="s">
        <v>3732</v>
      </c>
      <c r="C152" s="25" t="s">
        <v>3565</v>
      </c>
    </row>
    <row r="153" spans="1:3" ht="14.25" customHeight="1" x14ac:dyDescent="0.25">
      <c r="A153" s="25" t="s">
        <v>3733</v>
      </c>
      <c r="B153" s="25" t="s">
        <v>3572</v>
      </c>
      <c r="C153" s="25" t="s">
        <v>3601</v>
      </c>
    </row>
    <row r="154" spans="1:3" ht="14.25" customHeight="1" x14ac:dyDescent="0.25">
      <c r="A154" s="25" t="s">
        <v>3734</v>
      </c>
      <c r="B154" s="25" t="s">
        <v>3735</v>
      </c>
      <c r="C154" s="25" t="s">
        <v>3565</v>
      </c>
    </row>
    <row r="155" spans="1:3" ht="14.25" customHeight="1" x14ac:dyDescent="0.25">
      <c r="A155" s="25" t="s">
        <v>3734</v>
      </c>
      <c r="B155" s="25" t="s">
        <v>3714</v>
      </c>
      <c r="C155" s="25" t="s">
        <v>3565</v>
      </c>
    </row>
    <row r="156" spans="1:3" ht="14.25" customHeight="1" x14ac:dyDescent="0.25">
      <c r="A156" s="25" t="s">
        <v>3734</v>
      </c>
      <c r="B156" s="25" t="s">
        <v>3736</v>
      </c>
      <c r="C156" s="25" t="s">
        <v>3565</v>
      </c>
    </row>
    <row r="157" spans="1:3" ht="14.25" customHeight="1" x14ac:dyDescent="0.25">
      <c r="A157" s="25" t="s">
        <v>3734</v>
      </c>
      <c r="B157" s="25" t="s">
        <v>3572</v>
      </c>
      <c r="C157" s="25" t="s">
        <v>3565</v>
      </c>
    </row>
    <row r="158" spans="1:3" ht="14.25" customHeight="1" x14ac:dyDescent="0.25">
      <c r="A158" s="25" t="s">
        <v>3737</v>
      </c>
      <c r="B158" s="25" t="s">
        <v>3642</v>
      </c>
      <c r="C158" s="25" t="s">
        <v>3562</v>
      </c>
    </row>
    <row r="159" spans="1:3" ht="14.25" customHeight="1" x14ac:dyDescent="0.25">
      <c r="A159" s="25" t="s">
        <v>3738</v>
      </c>
      <c r="B159" s="25" t="s">
        <v>3564</v>
      </c>
      <c r="C159" s="25" t="s">
        <v>3601</v>
      </c>
    </row>
    <row r="160" spans="1:3" ht="14.25" customHeight="1" x14ac:dyDescent="0.25">
      <c r="A160" s="25" t="s">
        <v>3739</v>
      </c>
      <c r="B160" s="25" t="s">
        <v>3740</v>
      </c>
      <c r="C160" s="25" t="s">
        <v>3601</v>
      </c>
    </row>
    <row r="161" spans="1:3" ht="14.25" customHeight="1" x14ac:dyDescent="0.25">
      <c r="A161" s="25" t="s">
        <v>3739</v>
      </c>
      <c r="B161" s="25" t="s">
        <v>3570</v>
      </c>
      <c r="C161" s="25" t="s">
        <v>3601</v>
      </c>
    </row>
    <row r="162" spans="1:3" ht="14.25" customHeight="1" x14ac:dyDescent="0.25">
      <c r="A162" s="25" t="s">
        <v>3739</v>
      </c>
      <c r="B162" s="25" t="s">
        <v>3715</v>
      </c>
      <c r="C162" s="25" t="s">
        <v>3601</v>
      </c>
    </row>
    <row r="163" spans="1:3" ht="14.25" customHeight="1" x14ac:dyDescent="0.25">
      <c r="A163" s="25" t="s">
        <v>3739</v>
      </c>
      <c r="B163" s="25" t="s">
        <v>3741</v>
      </c>
      <c r="C163" s="25" t="s">
        <v>3601</v>
      </c>
    </row>
    <row r="164" spans="1:3" ht="14.25" customHeight="1" x14ac:dyDescent="0.25">
      <c r="A164" s="25" t="s">
        <v>3742</v>
      </c>
      <c r="B164" s="25" t="s">
        <v>3564</v>
      </c>
      <c r="C164" s="25" t="s">
        <v>3601</v>
      </c>
    </row>
    <row r="165" spans="1:3" ht="14.25" customHeight="1" x14ac:dyDescent="0.25">
      <c r="A165" s="25" t="s">
        <v>3743</v>
      </c>
      <c r="B165" s="25" t="s">
        <v>3657</v>
      </c>
      <c r="C165" s="25" t="s">
        <v>3565</v>
      </c>
    </row>
    <row r="166" spans="1:3" ht="14.25" customHeight="1" x14ac:dyDescent="0.25">
      <c r="A166" s="25" t="s">
        <v>3744</v>
      </c>
      <c r="B166" s="25" t="s">
        <v>3745</v>
      </c>
      <c r="C166" s="25" t="s">
        <v>3567</v>
      </c>
    </row>
    <row r="167" spans="1:3" ht="14.25" customHeight="1" x14ac:dyDescent="0.25">
      <c r="A167" s="25" t="s">
        <v>3744</v>
      </c>
      <c r="B167" s="25" t="s">
        <v>3668</v>
      </c>
      <c r="C167" s="25" t="s">
        <v>3601</v>
      </c>
    </row>
    <row r="168" spans="1:3" ht="14.25" customHeight="1" x14ac:dyDescent="0.25">
      <c r="A168" s="25" t="s">
        <v>3746</v>
      </c>
      <c r="B168" s="25" t="s">
        <v>3747</v>
      </c>
      <c r="C168" s="25" t="s">
        <v>3562</v>
      </c>
    </row>
    <row r="169" spans="1:3" ht="14.25" customHeight="1" x14ac:dyDescent="0.25">
      <c r="A169" s="25" t="s">
        <v>3748</v>
      </c>
      <c r="B169" s="25" t="s">
        <v>3672</v>
      </c>
      <c r="C169" s="25" t="s">
        <v>3565</v>
      </c>
    </row>
    <row r="170" spans="1:3" ht="14.25" customHeight="1" x14ac:dyDescent="0.25">
      <c r="A170" s="25" t="s">
        <v>3749</v>
      </c>
      <c r="B170" s="25" t="s">
        <v>3750</v>
      </c>
      <c r="C170" s="25" t="s">
        <v>3601</v>
      </c>
    </row>
    <row r="171" spans="1:3" ht="14.25" customHeight="1" x14ac:dyDescent="0.25">
      <c r="A171" s="25" t="s">
        <v>3751</v>
      </c>
      <c r="B171" s="25" t="s">
        <v>3609</v>
      </c>
      <c r="C171" s="25" t="s">
        <v>3567</v>
      </c>
    </row>
    <row r="172" spans="1:3" ht="14.25" customHeight="1" x14ac:dyDescent="0.25">
      <c r="A172" s="25" t="s">
        <v>3752</v>
      </c>
      <c r="B172" s="25" t="s">
        <v>3753</v>
      </c>
      <c r="C172" s="25" t="s">
        <v>3567</v>
      </c>
    </row>
    <row r="173" spans="1:3" ht="14.25" customHeight="1" x14ac:dyDescent="0.25">
      <c r="A173" s="25" t="s">
        <v>3754</v>
      </c>
      <c r="B173" s="25" t="s">
        <v>3740</v>
      </c>
      <c r="C173" s="25" t="s">
        <v>3565</v>
      </c>
    </row>
    <row r="174" spans="1:3" ht="14.25" customHeight="1" x14ac:dyDescent="0.25">
      <c r="A174" s="25" t="s">
        <v>3755</v>
      </c>
      <c r="B174" s="25" t="s">
        <v>3666</v>
      </c>
      <c r="C174" s="25" t="s">
        <v>3601</v>
      </c>
    </row>
    <row r="175" spans="1:3" ht="14.25" customHeight="1" x14ac:dyDescent="0.25">
      <c r="A175" s="25" t="s">
        <v>3755</v>
      </c>
      <c r="B175" s="25" t="s">
        <v>3756</v>
      </c>
      <c r="C175" s="25" t="s">
        <v>3601</v>
      </c>
    </row>
    <row r="176" spans="1:3" ht="14.25" customHeight="1" x14ac:dyDescent="0.25">
      <c r="A176" s="25" t="s">
        <v>3757</v>
      </c>
      <c r="B176" s="25" t="s">
        <v>3758</v>
      </c>
      <c r="C176" s="25" t="s">
        <v>3562</v>
      </c>
    </row>
    <row r="177" spans="1:3" ht="14.25" customHeight="1" x14ac:dyDescent="0.25">
      <c r="A177" s="25" t="s">
        <v>3757</v>
      </c>
      <c r="B177" s="25" t="s">
        <v>3710</v>
      </c>
      <c r="C177" s="25" t="s">
        <v>3562</v>
      </c>
    </row>
    <row r="178" spans="1:3" ht="14.25" customHeight="1" x14ac:dyDescent="0.25">
      <c r="A178" s="25" t="s">
        <v>3759</v>
      </c>
      <c r="B178" s="25" t="s">
        <v>3697</v>
      </c>
      <c r="C178" s="25" t="s">
        <v>3565</v>
      </c>
    </row>
    <row r="179" spans="1:3" ht="14.25" customHeight="1" x14ac:dyDescent="0.25">
      <c r="A179" s="25" t="s">
        <v>3759</v>
      </c>
      <c r="B179" s="25" t="s">
        <v>3641</v>
      </c>
      <c r="C179" s="25" t="s">
        <v>3565</v>
      </c>
    </row>
    <row r="180" spans="1:3" ht="14.25" customHeight="1" x14ac:dyDescent="0.25">
      <c r="A180" s="25" t="s">
        <v>3759</v>
      </c>
      <c r="B180" s="25" t="s">
        <v>3691</v>
      </c>
      <c r="C180" s="25" t="s">
        <v>3565</v>
      </c>
    </row>
    <row r="181" spans="1:3" ht="14.25" customHeight="1" x14ac:dyDescent="0.25">
      <c r="A181" s="25" t="s">
        <v>3760</v>
      </c>
      <c r="B181" s="25" t="s">
        <v>3641</v>
      </c>
      <c r="C181" s="25" t="s">
        <v>3565</v>
      </c>
    </row>
    <row r="182" spans="1:3" ht="14.25" customHeight="1" x14ac:dyDescent="0.25">
      <c r="A182" s="25" t="s">
        <v>3761</v>
      </c>
      <c r="B182" s="25" t="s">
        <v>3762</v>
      </c>
      <c r="C182" s="25" t="s">
        <v>3565</v>
      </c>
    </row>
    <row r="183" spans="1:3" ht="14.25" customHeight="1" x14ac:dyDescent="0.25">
      <c r="A183" s="25" t="s">
        <v>3763</v>
      </c>
      <c r="B183" s="25" t="s">
        <v>3711</v>
      </c>
      <c r="C183" s="25" t="s">
        <v>3567</v>
      </c>
    </row>
    <row r="184" spans="1:3" ht="14.25" customHeight="1" x14ac:dyDescent="0.25">
      <c r="A184" s="25" t="s">
        <v>3764</v>
      </c>
      <c r="B184" s="25" t="s">
        <v>3765</v>
      </c>
      <c r="C184" s="25" t="s">
        <v>3565</v>
      </c>
    </row>
    <row r="185" spans="1:3" ht="14.25" customHeight="1" x14ac:dyDescent="0.25">
      <c r="A185" s="25" t="s">
        <v>3764</v>
      </c>
      <c r="B185" s="25" t="s">
        <v>3766</v>
      </c>
      <c r="C185" s="25" t="s">
        <v>3562</v>
      </c>
    </row>
    <row r="186" spans="1:3" ht="14.25" customHeight="1" x14ac:dyDescent="0.25">
      <c r="A186" s="25" t="s">
        <v>3767</v>
      </c>
      <c r="B186" s="25" t="s">
        <v>3745</v>
      </c>
      <c r="C186" s="25" t="s">
        <v>3565</v>
      </c>
    </row>
    <row r="187" spans="1:3" ht="14.25" customHeight="1" x14ac:dyDescent="0.25">
      <c r="A187" s="25" t="s">
        <v>3767</v>
      </c>
      <c r="B187" s="25" t="s">
        <v>3577</v>
      </c>
      <c r="C187" s="25" t="s">
        <v>3565</v>
      </c>
    </row>
    <row r="188" spans="1:3" ht="14.25" customHeight="1" x14ac:dyDescent="0.25">
      <c r="A188" s="25" t="s">
        <v>3768</v>
      </c>
      <c r="B188" s="25" t="s">
        <v>3697</v>
      </c>
      <c r="C188" s="25" t="s">
        <v>3565</v>
      </c>
    </row>
    <row r="189" spans="1:3" ht="14.25" customHeight="1" x14ac:dyDescent="0.25">
      <c r="A189" s="25" t="s">
        <v>3769</v>
      </c>
      <c r="B189" s="25" t="s">
        <v>3770</v>
      </c>
      <c r="C189" s="25" t="s">
        <v>3567</v>
      </c>
    </row>
    <row r="190" spans="1:3" ht="14.25" customHeight="1" x14ac:dyDescent="0.25">
      <c r="A190" s="25" t="s">
        <v>3771</v>
      </c>
      <c r="B190" s="25" t="s">
        <v>3598</v>
      </c>
      <c r="C190" s="25" t="s">
        <v>3565</v>
      </c>
    </row>
    <row r="191" spans="1:3" ht="14.25" customHeight="1" x14ac:dyDescent="0.25">
      <c r="A191" s="25" t="s">
        <v>3772</v>
      </c>
      <c r="B191" s="25" t="s">
        <v>3605</v>
      </c>
      <c r="C191" s="25" t="s">
        <v>3565</v>
      </c>
    </row>
    <row r="192" spans="1:3" ht="14.25" customHeight="1" x14ac:dyDescent="0.25">
      <c r="A192" s="25" t="s">
        <v>3772</v>
      </c>
      <c r="B192" s="25" t="s">
        <v>3773</v>
      </c>
      <c r="C192" s="25" t="s">
        <v>3712</v>
      </c>
    </row>
    <row r="193" spans="1:3" ht="14.25" customHeight="1" x14ac:dyDescent="0.25">
      <c r="A193" s="25" t="s">
        <v>3774</v>
      </c>
      <c r="B193" s="25" t="s">
        <v>3745</v>
      </c>
      <c r="C193" s="25" t="s">
        <v>3565</v>
      </c>
    </row>
    <row r="194" spans="1:3" ht="14.25" customHeight="1" x14ac:dyDescent="0.25">
      <c r="A194" s="25" t="s">
        <v>3775</v>
      </c>
      <c r="B194" s="25" t="s">
        <v>3641</v>
      </c>
      <c r="C194" s="25" t="s">
        <v>3565</v>
      </c>
    </row>
    <row r="195" spans="1:3" ht="14.25" customHeight="1" x14ac:dyDescent="0.25">
      <c r="A195" s="25" t="s">
        <v>3776</v>
      </c>
      <c r="B195" s="25" t="s">
        <v>3607</v>
      </c>
      <c r="C195" s="25" t="s">
        <v>3565</v>
      </c>
    </row>
    <row r="196" spans="1:3" ht="14.25" customHeight="1" x14ac:dyDescent="0.25">
      <c r="A196" s="25" t="s">
        <v>3777</v>
      </c>
      <c r="B196" s="25" t="s">
        <v>3617</v>
      </c>
      <c r="C196" s="25" t="s">
        <v>3567</v>
      </c>
    </row>
    <row r="197" spans="1:3" ht="14.25" customHeight="1" x14ac:dyDescent="0.25">
      <c r="A197" s="25" t="s">
        <v>3778</v>
      </c>
      <c r="B197" s="25" t="s">
        <v>3564</v>
      </c>
      <c r="C197" s="25" t="s">
        <v>3565</v>
      </c>
    </row>
    <row r="198" spans="1:3" ht="14.25" customHeight="1" x14ac:dyDescent="0.25">
      <c r="A198" s="25" t="s">
        <v>3779</v>
      </c>
      <c r="B198" s="25" t="s">
        <v>3580</v>
      </c>
      <c r="C198" s="25" t="s">
        <v>3601</v>
      </c>
    </row>
    <row r="199" spans="1:3" ht="14.25" customHeight="1" x14ac:dyDescent="0.25">
      <c r="A199" s="25" t="s">
        <v>3780</v>
      </c>
      <c r="B199" s="25" t="s">
        <v>3781</v>
      </c>
      <c r="C199" s="25" t="s">
        <v>3601</v>
      </c>
    </row>
    <row r="200" spans="1:3" ht="14.25" customHeight="1" x14ac:dyDescent="0.25">
      <c r="A200" s="25" t="s">
        <v>3782</v>
      </c>
      <c r="B200" s="25" t="s">
        <v>3781</v>
      </c>
      <c r="C200" s="25" t="s">
        <v>3601</v>
      </c>
    </row>
    <row r="201" spans="1:3" ht="14.25" customHeight="1" x14ac:dyDescent="0.25">
      <c r="A201" s="25" t="s">
        <v>3783</v>
      </c>
      <c r="B201" s="25" t="s">
        <v>3781</v>
      </c>
      <c r="C201" s="25" t="s">
        <v>3601</v>
      </c>
    </row>
  </sheetData>
  <mergeCells count="2">
    <mergeCell ref="A2:F3"/>
    <mergeCell ref="A1:E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70"/>
  <sheetViews>
    <sheetView workbookViewId="0">
      <selection activeCell="G37" sqref="G37"/>
    </sheetView>
  </sheetViews>
  <sheetFormatPr defaultRowHeight="15" x14ac:dyDescent="0.25"/>
  <cols>
    <col min="1" max="1" width="15.42578125" customWidth="1"/>
    <col min="2" max="2" width="35" customWidth="1"/>
    <col min="3" max="3" width="11.28515625" customWidth="1"/>
    <col min="4" max="4" width="11.85546875" customWidth="1"/>
    <col min="5" max="5" width="11.7109375" customWidth="1"/>
    <col min="6" max="6" width="12.7109375" customWidth="1"/>
    <col min="7" max="7" width="14.42578125" customWidth="1"/>
    <col min="8" max="8" width="9.42578125" customWidth="1"/>
    <col min="9" max="9" width="14.140625" customWidth="1"/>
    <col min="10" max="10" width="13.5703125" customWidth="1"/>
    <col min="11" max="11" width="12.85546875" customWidth="1"/>
    <col min="12" max="12" width="18.28515625" customWidth="1"/>
    <col min="13" max="13" width="12.5703125" customWidth="1"/>
    <col min="14" max="14" width="16.5703125" customWidth="1"/>
    <col min="15" max="15" width="10.42578125" customWidth="1"/>
    <col min="17" max="17" width="11.5703125" customWidth="1"/>
    <col min="19" max="19" width="84.5703125" customWidth="1"/>
  </cols>
  <sheetData>
    <row r="1" spans="1:19" s="7" customFormat="1" x14ac:dyDescent="0.25">
      <c r="A1" s="26" t="s">
        <v>4404</v>
      </c>
    </row>
    <row r="2" spans="1:19" s="7" customFormat="1" x14ac:dyDescent="0.25">
      <c r="A2" s="26"/>
    </row>
    <row r="3" spans="1:19" s="107" customFormat="1" ht="45" x14ac:dyDescent="0.25">
      <c r="A3" s="382" t="s">
        <v>3225</v>
      </c>
      <c r="B3" s="382" t="s">
        <v>3226</v>
      </c>
      <c r="C3" s="382" t="s">
        <v>3227</v>
      </c>
      <c r="D3" s="382" t="s">
        <v>3228</v>
      </c>
      <c r="E3" s="382" t="s">
        <v>3851</v>
      </c>
      <c r="F3" s="382" t="s">
        <v>3852</v>
      </c>
      <c r="G3" s="382" t="s">
        <v>3229</v>
      </c>
      <c r="H3" s="382" t="s">
        <v>3230</v>
      </c>
      <c r="I3" s="382" t="s">
        <v>3231</v>
      </c>
      <c r="J3" s="382" t="s">
        <v>3232</v>
      </c>
      <c r="K3" s="382" t="s">
        <v>3233</v>
      </c>
      <c r="L3" s="382" t="s">
        <v>3234</v>
      </c>
      <c r="M3" s="382" t="s">
        <v>3235</v>
      </c>
      <c r="N3" s="382" t="s">
        <v>3236</v>
      </c>
      <c r="O3" s="382" t="s">
        <v>3237</v>
      </c>
      <c r="P3" s="382" t="s">
        <v>3238</v>
      </c>
      <c r="Q3" s="382" t="s">
        <v>3853</v>
      </c>
      <c r="R3" s="382" t="s">
        <v>3854</v>
      </c>
      <c r="S3" s="382" t="s">
        <v>3239</v>
      </c>
    </row>
    <row r="4" spans="1:19" x14ac:dyDescent="0.25">
      <c r="A4" s="25" t="s">
        <v>3264</v>
      </c>
      <c r="B4" s="25" t="s">
        <v>3265</v>
      </c>
      <c r="C4" s="25">
        <v>1</v>
      </c>
      <c r="D4" s="25">
        <v>8</v>
      </c>
      <c r="E4" s="25">
        <v>0</v>
      </c>
      <c r="F4" s="25">
        <v>0</v>
      </c>
      <c r="G4" s="22">
        <v>5.2690509122044302E-4</v>
      </c>
      <c r="H4" s="25">
        <v>1.06476363325729E-2</v>
      </c>
      <c r="I4" s="25">
        <v>0.29331263849950101</v>
      </c>
      <c r="J4" s="25">
        <v>3</v>
      </c>
      <c r="K4" s="25">
        <v>3</v>
      </c>
      <c r="L4" s="22">
        <v>2.1309845148458501E-4</v>
      </c>
      <c r="M4" s="25">
        <v>9606</v>
      </c>
      <c r="N4" s="25" t="s">
        <v>3242</v>
      </c>
      <c r="O4" s="25" t="s">
        <v>368</v>
      </c>
      <c r="P4" s="25"/>
      <c r="Q4" s="25"/>
      <c r="R4" s="25"/>
      <c r="S4" s="25" t="s">
        <v>3266</v>
      </c>
    </row>
    <row r="5" spans="1:19" x14ac:dyDescent="0.25">
      <c r="A5" s="25" t="s">
        <v>3270</v>
      </c>
      <c r="B5" s="25" t="s">
        <v>3271</v>
      </c>
      <c r="C5" s="25">
        <v>1</v>
      </c>
      <c r="D5" s="25">
        <v>6</v>
      </c>
      <c r="E5" s="25">
        <v>0</v>
      </c>
      <c r="F5" s="25">
        <v>3</v>
      </c>
      <c r="G5" s="22">
        <v>3.9517881841533202E-4</v>
      </c>
      <c r="H5" s="25">
        <v>1.19708599115225E-2</v>
      </c>
      <c r="I5" s="25">
        <v>0.29331263849950101</v>
      </c>
      <c r="J5" s="25">
        <v>1</v>
      </c>
      <c r="K5" s="25">
        <v>3</v>
      </c>
      <c r="L5" s="22">
        <v>2.1309845148458501E-4</v>
      </c>
      <c r="M5" s="25">
        <v>9606</v>
      </c>
      <c r="N5" s="25" t="s">
        <v>3242</v>
      </c>
      <c r="O5" s="25" t="s">
        <v>368</v>
      </c>
      <c r="P5" s="25"/>
      <c r="Q5" s="25"/>
      <c r="R5" s="25"/>
      <c r="S5" s="25" t="s">
        <v>3272</v>
      </c>
    </row>
    <row r="6" spans="1:19" x14ac:dyDescent="0.25">
      <c r="A6" s="25" t="s">
        <v>3240</v>
      </c>
      <c r="B6" s="25" t="s">
        <v>3241</v>
      </c>
      <c r="C6" s="25">
        <v>2</v>
      </c>
      <c r="D6" s="25">
        <v>32</v>
      </c>
      <c r="E6" s="25">
        <v>2</v>
      </c>
      <c r="F6" s="25">
        <v>106</v>
      </c>
      <c r="G6" s="25">
        <v>2.1076203648817699E-3</v>
      </c>
      <c r="H6" s="25">
        <v>1.39015152825104E-2</v>
      </c>
      <c r="I6" s="25">
        <v>0.29331263849950101</v>
      </c>
      <c r="J6" s="25">
        <v>4</v>
      </c>
      <c r="K6" s="25">
        <v>14</v>
      </c>
      <c r="L6" s="22">
        <v>9.9445944026140009E-4</v>
      </c>
      <c r="M6" s="25">
        <v>9606</v>
      </c>
      <c r="N6" s="25" t="s">
        <v>3242</v>
      </c>
      <c r="O6" s="25" t="s">
        <v>329</v>
      </c>
      <c r="P6" s="25" t="s">
        <v>3243</v>
      </c>
      <c r="Q6" s="25" t="s">
        <v>3855</v>
      </c>
      <c r="R6" s="25" t="s">
        <v>3856</v>
      </c>
      <c r="S6" s="25" t="s">
        <v>3857</v>
      </c>
    </row>
    <row r="7" spans="1:19" x14ac:dyDescent="0.25">
      <c r="A7" s="25" t="s">
        <v>3257</v>
      </c>
      <c r="B7" s="25" t="s">
        <v>3258</v>
      </c>
      <c r="C7" s="25">
        <v>1</v>
      </c>
      <c r="D7" s="25">
        <v>5</v>
      </c>
      <c r="E7" s="25">
        <v>0</v>
      </c>
      <c r="F7" s="25">
        <v>6</v>
      </c>
      <c r="G7" s="22">
        <v>3.2931568201277698E-4</v>
      </c>
      <c r="H7" s="25">
        <v>1.4612176659512499E-2</v>
      </c>
      <c r="I7" s="25">
        <v>0.29331263849950101</v>
      </c>
      <c r="J7" s="25">
        <v>5</v>
      </c>
      <c r="K7" s="25">
        <v>5</v>
      </c>
      <c r="L7" s="22">
        <v>3.5516408580764299E-4</v>
      </c>
      <c r="M7" s="25">
        <v>9606</v>
      </c>
      <c r="N7" s="25" t="s">
        <v>3242</v>
      </c>
      <c r="O7" s="25" t="s">
        <v>368</v>
      </c>
      <c r="P7" s="25"/>
      <c r="Q7" s="25"/>
      <c r="R7" s="25"/>
      <c r="S7" s="25" t="s">
        <v>3259</v>
      </c>
    </row>
    <row r="8" spans="1:19" x14ac:dyDescent="0.25">
      <c r="A8" s="25" t="s">
        <v>3260</v>
      </c>
      <c r="B8" s="25" t="s">
        <v>3261</v>
      </c>
      <c r="C8" s="25">
        <v>1</v>
      </c>
      <c r="D8" s="25">
        <v>5</v>
      </c>
      <c r="E8" s="25">
        <v>0</v>
      </c>
      <c r="F8" s="25">
        <v>6</v>
      </c>
      <c r="G8" s="22">
        <v>3.2931568201277698E-4</v>
      </c>
      <c r="H8" s="25">
        <v>1.4612176659512499E-2</v>
      </c>
      <c r="I8" s="25">
        <v>0.29331263849950101</v>
      </c>
      <c r="J8" s="25">
        <v>5</v>
      </c>
      <c r="K8" s="25">
        <v>5</v>
      </c>
      <c r="L8" s="22">
        <v>3.5516408580764299E-4</v>
      </c>
      <c r="M8" s="25">
        <v>9606</v>
      </c>
      <c r="N8" s="25" t="s">
        <v>3242</v>
      </c>
      <c r="O8" s="25" t="s">
        <v>368</v>
      </c>
      <c r="P8" s="25"/>
      <c r="Q8" s="25"/>
      <c r="R8" s="25"/>
      <c r="S8" s="25" t="s">
        <v>3259</v>
      </c>
    </row>
    <row r="9" spans="1:19" x14ac:dyDescent="0.25">
      <c r="A9" s="25" t="s">
        <v>3273</v>
      </c>
      <c r="B9" s="25" t="s">
        <v>3274</v>
      </c>
      <c r="C9" s="25">
        <v>1</v>
      </c>
      <c r="D9" s="25">
        <v>12</v>
      </c>
      <c r="E9" s="25">
        <v>0</v>
      </c>
      <c r="F9" s="25">
        <v>0</v>
      </c>
      <c r="G9" s="22">
        <v>7.9035763683066502E-4</v>
      </c>
      <c r="H9" s="25">
        <v>1.5930274097670599E-2</v>
      </c>
      <c r="I9" s="25">
        <v>0.29331263849950101</v>
      </c>
      <c r="J9" s="25">
        <v>6</v>
      </c>
      <c r="K9" s="25">
        <v>6</v>
      </c>
      <c r="L9" s="22">
        <v>4.26196902969171E-4</v>
      </c>
      <c r="M9" s="25">
        <v>9606</v>
      </c>
      <c r="N9" s="25" t="s">
        <v>3242</v>
      </c>
      <c r="O9" s="25" t="s">
        <v>368</v>
      </c>
      <c r="P9" s="25"/>
      <c r="Q9" s="25"/>
      <c r="R9" s="25"/>
      <c r="S9" s="25" t="s">
        <v>3275</v>
      </c>
    </row>
    <row r="10" spans="1:19" x14ac:dyDescent="0.25">
      <c r="A10" s="25" t="s">
        <v>3248</v>
      </c>
      <c r="B10" s="25" t="s">
        <v>3249</v>
      </c>
      <c r="C10" s="25">
        <v>1</v>
      </c>
      <c r="D10" s="25">
        <v>3</v>
      </c>
      <c r="E10" s="25">
        <v>2</v>
      </c>
      <c r="F10" s="25">
        <v>11</v>
      </c>
      <c r="G10" s="22">
        <v>1.9758940920766601E-4</v>
      </c>
      <c r="H10" s="25">
        <v>1.7246667087064901E-2</v>
      </c>
      <c r="I10" s="25">
        <v>0.29331263849950101</v>
      </c>
      <c r="J10" s="25">
        <v>2</v>
      </c>
      <c r="K10" s="25">
        <v>2</v>
      </c>
      <c r="L10" s="22">
        <v>1.42065634323057E-4</v>
      </c>
      <c r="M10" s="25">
        <v>9606</v>
      </c>
      <c r="N10" s="25" t="s">
        <v>3242</v>
      </c>
      <c r="O10" s="25" t="s">
        <v>368</v>
      </c>
      <c r="P10" s="25" t="s">
        <v>3246</v>
      </c>
      <c r="Q10" s="25" t="s">
        <v>3858</v>
      </c>
      <c r="R10" s="25" t="s">
        <v>3859</v>
      </c>
      <c r="S10" s="25" t="s">
        <v>3250</v>
      </c>
    </row>
    <row r="11" spans="1:19" x14ac:dyDescent="0.25">
      <c r="A11" s="25" t="s">
        <v>3262</v>
      </c>
      <c r="B11" s="25" t="s">
        <v>3263</v>
      </c>
      <c r="C11" s="25">
        <v>1</v>
      </c>
      <c r="D11" s="25">
        <v>5</v>
      </c>
      <c r="E11" s="25">
        <v>2</v>
      </c>
      <c r="F11" s="25">
        <v>11</v>
      </c>
      <c r="G11" s="22">
        <v>3.2931568201277698E-4</v>
      </c>
      <c r="H11" s="25">
        <v>1.9874348229554101E-2</v>
      </c>
      <c r="I11" s="25">
        <v>0.29331263849950101</v>
      </c>
      <c r="J11" s="25">
        <v>2</v>
      </c>
      <c r="K11" s="25">
        <v>2</v>
      </c>
      <c r="L11" s="22">
        <v>1.42065634323057E-4</v>
      </c>
      <c r="M11" s="25">
        <v>9606</v>
      </c>
      <c r="N11" s="25" t="s">
        <v>3242</v>
      </c>
      <c r="O11" s="25" t="s">
        <v>368</v>
      </c>
      <c r="P11" s="25" t="s">
        <v>3246</v>
      </c>
      <c r="Q11" s="25" t="s">
        <v>3858</v>
      </c>
      <c r="R11" s="25" t="s">
        <v>3859</v>
      </c>
      <c r="S11" s="25" t="s">
        <v>3860</v>
      </c>
    </row>
    <row r="12" spans="1:19" x14ac:dyDescent="0.25">
      <c r="A12" s="25" t="s">
        <v>3861</v>
      </c>
      <c r="B12" s="25" t="s">
        <v>3862</v>
      </c>
      <c r="C12" s="25">
        <v>0</v>
      </c>
      <c r="D12" s="25">
        <v>4</v>
      </c>
      <c r="E12" s="25">
        <v>1</v>
      </c>
      <c r="F12" s="25">
        <v>11</v>
      </c>
      <c r="G12" s="22">
        <v>2.6345254561022102E-4</v>
      </c>
      <c r="H12" s="25">
        <v>1.9874348229554101E-2</v>
      </c>
      <c r="I12" s="25">
        <v>0.29331263849950101</v>
      </c>
      <c r="J12" s="25">
        <v>1</v>
      </c>
      <c r="K12" s="25">
        <v>1</v>
      </c>
      <c r="L12" s="22">
        <v>7.1032817161528595E-5</v>
      </c>
      <c r="M12" s="25">
        <v>9606</v>
      </c>
      <c r="N12" s="25" t="s">
        <v>3242</v>
      </c>
      <c r="O12" s="25"/>
      <c r="P12" s="25"/>
      <c r="Q12" s="25" t="s">
        <v>322</v>
      </c>
      <c r="R12" s="25">
        <v>29108</v>
      </c>
      <c r="S12" s="25" t="s">
        <v>3863</v>
      </c>
    </row>
    <row r="13" spans="1:19" x14ac:dyDescent="0.25">
      <c r="A13" s="25" t="s">
        <v>3864</v>
      </c>
      <c r="B13" s="25" t="s">
        <v>3865</v>
      </c>
      <c r="C13" s="25">
        <v>0</v>
      </c>
      <c r="D13" s="25">
        <v>4</v>
      </c>
      <c r="E13" s="25">
        <v>1</v>
      </c>
      <c r="F13" s="25">
        <v>11</v>
      </c>
      <c r="G13" s="22">
        <v>2.6345254561022102E-4</v>
      </c>
      <c r="H13" s="25">
        <v>1.9874348229554101E-2</v>
      </c>
      <c r="I13" s="25">
        <v>0.29331263849950101</v>
      </c>
      <c r="J13" s="25">
        <v>1</v>
      </c>
      <c r="K13" s="25">
        <v>1</v>
      </c>
      <c r="L13" s="22">
        <v>7.1032817161528595E-5</v>
      </c>
      <c r="M13" s="25">
        <v>9606</v>
      </c>
      <c r="N13" s="25" t="s">
        <v>3242</v>
      </c>
      <c r="O13" s="25"/>
      <c r="P13" s="25"/>
      <c r="Q13" s="25" t="s">
        <v>322</v>
      </c>
      <c r="R13" s="25">
        <v>29108</v>
      </c>
      <c r="S13" s="25" t="s">
        <v>3866</v>
      </c>
    </row>
    <row r="14" spans="1:19" x14ac:dyDescent="0.25">
      <c r="A14" s="25" t="s">
        <v>3867</v>
      </c>
      <c r="B14" s="25" t="s">
        <v>3868</v>
      </c>
      <c r="C14" s="25">
        <v>0</v>
      </c>
      <c r="D14" s="25">
        <v>4</v>
      </c>
      <c r="E14" s="25">
        <v>1</v>
      </c>
      <c r="F14" s="25">
        <v>11</v>
      </c>
      <c r="G14" s="22">
        <v>2.6345254561022102E-4</v>
      </c>
      <c r="H14" s="25">
        <v>1.9874348229554101E-2</v>
      </c>
      <c r="I14" s="25">
        <v>0.29331263849950101</v>
      </c>
      <c r="J14" s="25">
        <v>1</v>
      </c>
      <c r="K14" s="25">
        <v>1</v>
      </c>
      <c r="L14" s="22">
        <v>7.1032817161528595E-5</v>
      </c>
      <c r="M14" s="25">
        <v>9606</v>
      </c>
      <c r="N14" s="25" t="s">
        <v>3242</v>
      </c>
      <c r="O14" s="25"/>
      <c r="P14" s="25"/>
      <c r="Q14" s="25" t="s">
        <v>322</v>
      </c>
      <c r="R14" s="25">
        <v>29108</v>
      </c>
      <c r="S14" s="25" t="s">
        <v>3869</v>
      </c>
    </row>
    <row r="15" spans="1:19" x14ac:dyDescent="0.25">
      <c r="A15" s="25" t="s">
        <v>3870</v>
      </c>
      <c r="B15" s="25" t="s">
        <v>3871</v>
      </c>
      <c r="C15" s="25">
        <v>0</v>
      </c>
      <c r="D15" s="25">
        <v>4</v>
      </c>
      <c r="E15" s="25">
        <v>1</v>
      </c>
      <c r="F15" s="25">
        <v>11</v>
      </c>
      <c r="G15" s="22">
        <v>2.6345254561022102E-4</v>
      </c>
      <c r="H15" s="25">
        <v>1.9874348229554101E-2</v>
      </c>
      <c r="I15" s="25">
        <v>0.29331263849950101</v>
      </c>
      <c r="J15" s="25">
        <v>1</v>
      </c>
      <c r="K15" s="25">
        <v>1</v>
      </c>
      <c r="L15" s="22">
        <v>7.1032817161528595E-5</v>
      </c>
      <c r="M15" s="25">
        <v>9606</v>
      </c>
      <c r="N15" s="25" t="s">
        <v>3242</v>
      </c>
      <c r="O15" s="25"/>
      <c r="P15" s="25"/>
      <c r="Q15" s="25" t="s">
        <v>322</v>
      </c>
      <c r="R15" s="25">
        <v>29108</v>
      </c>
      <c r="S15" s="25" t="s">
        <v>3872</v>
      </c>
    </row>
    <row r="16" spans="1:19" x14ac:dyDescent="0.25">
      <c r="A16" s="25" t="s">
        <v>3873</v>
      </c>
      <c r="B16" s="25" t="s">
        <v>3874</v>
      </c>
      <c r="C16" s="25">
        <v>0</v>
      </c>
      <c r="D16" s="25">
        <v>4</v>
      </c>
      <c r="E16" s="25">
        <v>1</v>
      </c>
      <c r="F16" s="25">
        <v>11</v>
      </c>
      <c r="G16" s="22">
        <v>2.6345254561022102E-4</v>
      </c>
      <c r="H16" s="25">
        <v>1.9874348229554101E-2</v>
      </c>
      <c r="I16" s="25">
        <v>0.29331263849950101</v>
      </c>
      <c r="J16" s="25">
        <v>1</v>
      </c>
      <c r="K16" s="25">
        <v>1</v>
      </c>
      <c r="L16" s="22">
        <v>7.1032817161528595E-5</v>
      </c>
      <c r="M16" s="25">
        <v>9606</v>
      </c>
      <c r="N16" s="25" t="s">
        <v>3242</v>
      </c>
      <c r="O16" s="25"/>
      <c r="P16" s="25"/>
      <c r="Q16" s="25" t="s">
        <v>322</v>
      </c>
      <c r="R16" s="25">
        <v>29108</v>
      </c>
      <c r="S16" s="25" t="s">
        <v>3875</v>
      </c>
    </row>
    <row r="17" spans="1:19" x14ac:dyDescent="0.25">
      <c r="A17" s="25" t="s">
        <v>3244</v>
      </c>
      <c r="B17" s="25" t="s">
        <v>3245</v>
      </c>
      <c r="C17" s="25">
        <v>1</v>
      </c>
      <c r="D17" s="25">
        <v>5</v>
      </c>
      <c r="E17" s="25">
        <v>2</v>
      </c>
      <c r="F17" s="25">
        <v>13</v>
      </c>
      <c r="G17" s="22">
        <v>3.2931568201277698E-4</v>
      </c>
      <c r="H17" s="25">
        <v>2.11856406312378E-2</v>
      </c>
      <c r="I17" s="25">
        <v>0.29331263849950101</v>
      </c>
      <c r="J17" s="25">
        <v>4</v>
      </c>
      <c r="K17" s="25">
        <v>4</v>
      </c>
      <c r="L17" s="22">
        <v>2.84131268646114E-4</v>
      </c>
      <c r="M17" s="25">
        <v>9606</v>
      </c>
      <c r="N17" s="25" t="s">
        <v>3242</v>
      </c>
      <c r="O17" s="25" t="s">
        <v>368</v>
      </c>
      <c r="P17" s="25" t="s">
        <v>3246</v>
      </c>
      <c r="Q17" s="25" t="s">
        <v>3858</v>
      </c>
      <c r="R17" s="25" t="s">
        <v>3876</v>
      </c>
      <c r="S17" s="25" t="s">
        <v>3247</v>
      </c>
    </row>
    <row r="18" spans="1:19" x14ac:dyDescent="0.25">
      <c r="A18" s="25" t="s">
        <v>3877</v>
      </c>
      <c r="B18" s="25" t="s">
        <v>3878</v>
      </c>
      <c r="C18" s="25">
        <v>0</v>
      </c>
      <c r="D18" s="25">
        <v>2</v>
      </c>
      <c r="E18" s="25">
        <v>1</v>
      </c>
      <c r="F18" s="25">
        <v>15</v>
      </c>
      <c r="G18" s="22">
        <v>1.3172627280511E-4</v>
      </c>
      <c r="H18" s="25">
        <v>2.11856406312378E-2</v>
      </c>
      <c r="I18" s="25">
        <v>0.29331263849950101</v>
      </c>
      <c r="J18" s="25">
        <v>1</v>
      </c>
      <c r="K18" s="25">
        <v>1</v>
      </c>
      <c r="L18" s="22">
        <v>7.1032817161528595E-5</v>
      </c>
      <c r="M18" s="25">
        <v>9606</v>
      </c>
      <c r="N18" s="25" t="s">
        <v>3242</v>
      </c>
      <c r="O18" s="25"/>
      <c r="P18" s="25"/>
      <c r="Q18" s="25" t="s">
        <v>84</v>
      </c>
      <c r="R18" s="25" t="s">
        <v>3879</v>
      </c>
      <c r="S18" s="25" t="s">
        <v>3880</v>
      </c>
    </row>
    <row r="19" spans="1:19" x14ac:dyDescent="0.25">
      <c r="A19" s="25" t="s">
        <v>3881</v>
      </c>
      <c r="B19" s="25" t="s">
        <v>3882</v>
      </c>
      <c r="C19" s="25">
        <v>0</v>
      </c>
      <c r="D19" s="25">
        <v>10</v>
      </c>
      <c r="E19" s="25">
        <v>1</v>
      </c>
      <c r="F19" s="25">
        <v>7</v>
      </c>
      <c r="G19" s="22">
        <v>6.5863136402555397E-4</v>
      </c>
      <c r="H19" s="25">
        <v>2.2495237081347201E-2</v>
      </c>
      <c r="I19" s="25">
        <v>0.29331263849950101</v>
      </c>
      <c r="J19" s="25">
        <v>1</v>
      </c>
      <c r="K19" s="25">
        <v>2</v>
      </c>
      <c r="L19" s="22">
        <v>1.42065634323057E-4</v>
      </c>
      <c r="M19" s="25">
        <v>9606</v>
      </c>
      <c r="N19" s="25" t="s">
        <v>3242</v>
      </c>
      <c r="O19" s="25"/>
      <c r="P19" s="25"/>
      <c r="Q19" s="25" t="s">
        <v>84</v>
      </c>
      <c r="R19" s="25">
        <v>17552</v>
      </c>
      <c r="S19" s="25" t="s">
        <v>3883</v>
      </c>
    </row>
    <row r="20" spans="1:19" x14ac:dyDescent="0.25">
      <c r="A20" s="25" t="s">
        <v>3884</v>
      </c>
      <c r="B20" s="25" t="s">
        <v>3885</v>
      </c>
      <c r="C20" s="25">
        <v>0</v>
      </c>
      <c r="D20" s="25">
        <v>13</v>
      </c>
      <c r="E20" s="25">
        <v>1</v>
      </c>
      <c r="F20" s="25">
        <v>6</v>
      </c>
      <c r="G20" s="22">
        <v>8.5622077323322103E-4</v>
      </c>
      <c r="H20" s="25">
        <v>2.2495237081347201E-2</v>
      </c>
      <c r="I20" s="25">
        <v>0.29331263849950101</v>
      </c>
      <c r="J20" s="25">
        <v>2</v>
      </c>
      <c r="K20" s="25">
        <v>12</v>
      </c>
      <c r="L20" s="22">
        <v>8.5239380593834298E-4</v>
      </c>
      <c r="M20" s="25">
        <v>9606</v>
      </c>
      <c r="N20" s="25" t="s">
        <v>3242</v>
      </c>
      <c r="O20" s="25"/>
      <c r="P20" s="25"/>
      <c r="Q20" s="25" t="s">
        <v>84</v>
      </c>
      <c r="R20" s="25" t="s">
        <v>3886</v>
      </c>
      <c r="S20" s="25" t="s">
        <v>3887</v>
      </c>
    </row>
    <row r="21" spans="1:19" x14ac:dyDescent="0.25">
      <c r="A21" s="25" t="s">
        <v>3888</v>
      </c>
      <c r="B21" s="25" t="s">
        <v>3889</v>
      </c>
      <c r="C21" s="25">
        <v>0</v>
      </c>
      <c r="D21" s="25">
        <v>7</v>
      </c>
      <c r="E21" s="25">
        <v>1</v>
      </c>
      <c r="F21" s="25">
        <v>11</v>
      </c>
      <c r="G21" s="22">
        <v>4.6104195481788798E-4</v>
      </c>
      <c r="H21" s="25">
        <v>2.38031396977888E-2</v>
      </c>
      <c r="I21" s="25">
        <v>0.29331263849950101</v>
      </c>
      <c r="J21" s="25">
        <v>1</v>
      </c>
      <c r="K21" s="25">
        <v>1</v>
      </c>
      <c r="L21" s="22">
        <v>7.1032817161528595E-5</v>
      </c>
      <c r="M21" s="25">
        <v>9606</v>
      </c>
      <c r="N21" s="25" t="s">
        <v>3242</v>
      </c>
      <c r="O21" s="25"/>
      <c r="P21" s="25"/>
      <c r="Q21" s="25" t="s">
        <v>322</v>
      </c>
      <c r="R21" s="25">
        <v>29108</v>
      </c>
      <c r="S21" s="25" t="s">
        <v>3890</v>
      </c>
    </row>
    <row r="22" spans="1:19" x14ac:dyDescent="0.25">
      <c r="A22" s="25" t="s">
        <v>3891</v>
      </c>
      <c r="B22" s="25" t="s">
        <v>3892</v>
      </c>
      <c r="C22" s="25">
        <v>0</v>
      </c>
      <c r="D22" s="25">
        <v>4</v>
      </c>
      <c r="E22" s="25">
        <v>1</v>
      </c>
      <c r="F22" s="25">
        <v>14</v>
      </c>
      <c r="G22" s="22">
        <v>2.6345254561022102E-4</v>
      </c>
      <c r="H22" s="25">
        <v>2.38031396977888E-2</v>
      </c>
      <c r="I22" s="25">
        <v>0.29331263849950101</v>
      </c>
      <c r="J22" s="25">
        <v>1</v>
      </c>
      <c r="K22" s="25">
        <v>1</v>
      </c>
      <c r="L22" s="22">
        <v>7.1032817161528595E-5</v>
      </c>
      <c r="M22" s="25">
        <v>9606</v>
      </c>
      <c r="N22" s="25" t="s">
        <v>3242</v>
      </c>
      <c r="O22" s="25"/>
      <c r="P22" s="25"/>
      <c r="Q22" s="25" t="s">
        <v>322</v>
      </c>
      <c r="R22" s="25">
        <v>29108</v>
      </c>
      <c r="S22" s="25" t="s">
        <v>3893</v>
      </c>
    </row>
    <row r="23" spans="1:19" x14ac:dyDescent="0.25">
      <c r="A23" s="25" t="s">
        <v>3894</v>
      </c>
      <c r="B23" s="25" t="s">
        <v>3895</v>
      </c>
      <c r="C23" s="25">
        <v>0</v>
      </c>
      <c r="D23" s="25">
        <v>2</v>
      </c>
      <c r="E23" s="25">
        <v>1</v>
      </c>
      <c r="F23" s="25">
        <v>18</v>
      </c>
      <c r="G23" s="22">
        <v>1.3172627280511E-4</v>
      </c>
      <c r="H23" s="25">
        <v>2.38031396977888E-2</v>
      </c>
      <c r="I23" s="25">
        <v>0.29331263849950101</v>
      </c>
      <c r="J23" s="25">
        <v>1</v>
      </c>
      <c r="K23" s="25">
        <v>1</v>
      </c>
      <c r="L23" s="22">
        <v>7.1032817161528595E-5</v>
      </c>
      <c r="M23" s="25">
        <v>9606</v>
      </c>
      <c r="N23" s="25" t="s">
        <v>3242</v>
      </c>
      <c r="O23" s="25"/>
      <c r="P23" s="25"/>
      <c r="Q23" s="25" t="s">
        <v>84</v>
      </c>
      <c r="R23" s="25" t="s">
        <v>3896</v>
      </c>
      <c r="S23" s="25" t="s">
        <v>3897</v>
      </c>
    </row>
    <row r="24" spans="1:19" x14ac:dyDescent="0.25">
      <c r="A24" s="25" t="s">
        <v>3898</v>
      </c>
      <c r="B24" s="25" t="s">
        <v>3899</v>
      </c>
      <c r="C24" s="25">
        <v>0</v>
      </c>
      <c r="D24" s="25">
        <v>7</v>
      </c>
      <c r="E24" s="25">
        <v>1</v>
      </c>
      <c r="F24" s="25">
        <v>11</v>
      </c>
      <c r="G24" s="22">
        <v>4.6104195481788798E-4</v>
      </c>
      <c r="H24" s="25">
        <v>2.38031396977888E-2</v>
      </c>
      <c r="I24" s="25">
        <v>0.29331263849950101</v>
      </c>
      <c r="J24" s="25">
        <v>1</v>
      </c>
      <c r="K24" s="25">
        <v>5</v>
      </c>
      <c r="L24" s="22">
        <v>3.5516408580764299E-4</v>
      </c>
      <c r="M24" s="25">
        <v>9606</v>
      </c>
      <c r="N24" s="25" t="s">
        <v>3242</v>
      </c>
      <c r="O24" s="25"/>
      <c r="P24" s="25"/>
      <c r="Q24" s="25" t="s">
        <v>322</v>
      </c>
      <c r="R24" s="25">
        <v>29108</v>
      </c>
      <c r="S24" s="25" t="s">
        <v>3900</v>
      </c>
    </row>
    <row r="25" spans="1:19" x14ac:dyDescent="0.25">
      <c r="A25" s="25" t="s">
        <v>3901</v>
      </c>
      <c r="B25" s="25" t="s">
        <v>3902</v>
      </c>
      <c r="C25" s="25">
        <v>0</v>
      </c>
      <c r="D25" s="25">
        <v>2</v>
      </c>
      <c r="E25" s="25">
        <v>1</v>
      </c>
      <c r="F25" s="25">
        <v>19</v>
      </c>
      <c r="G25" s="22">
        <v>1.3172627280511E-4</v>
      </c>
      <c r="H25" s="25">
        <v>2.51093505959183E-2</v>
      </c>
      <c r="I25" s="25">
        <v>0.29331263849950101</v>
      </c>
      <c r="J25" s="25">
        <v>1</v>
      </c>
      <c r="K25" s="25">
        <v>1</v>
      </c>
      <c r="L25" s="22">
        <v>7.1032817161528595E-5</v>
      </c>
      <c r="M25" s="25">
        <v>9606</v>
      </c>
      <c r="N25" s="25" t="s">
        <v>3242</v>
      </c>
      <c r="O25" s="25"/>
      <c r="P25" s="25"/>
      <c r="Q25" s="25" t="s">
        <v>84</v>
      </c>
      <c r="R25" s="25" t="s">
        <v>3896</v>
      </c>
      <c r="S25" s="25" t="s">
        <v>3903</v>
      </c>
    </row>
    <row r="26" spans="1:19" x14ac:dyDescent="0.25">
      <c r="A26" s="25" t="s">
        <v>3904</v>
      </c>
      <c r="B26" s="25" t="s">
        <v>3905</v>
      </c>
      <c r="C26" s="25">
        <v>0</v>
      </c>
      <c r="D26" s="25">
        <v>8</v>
      </c>
      <c r="E26" s="25">
        <v>1</v>
      </c>
      <c r="F26" s="25">
        <v>11</v>
      </c>
      <c r="G26" s="22">
        <v>5.2690509122044302E-4</v>
      </c>
      <c r="H26" s="25">
        <v>2.51093505959183E-2</v>
      </c>
      <c r="I26" s="25">
        <v>0.29331263849950101</v>
      </c>
      <c r="J26" s="25">
        <v>2</v>
      </c>
      <c r="K26" s="25">
        <v>4</v>
      </c>
      <c r="L26" s="22">
        <v>2.84131268646114E-4</v>
      </c>
      <c r="M26" s="25">
        <v>9606</v>
      </c>
      <c r="N26" s="25" t="s">
        <v>3242</v>
      </c>
      <c r="O26" s="25"/>
      <c r="P26" s="25"/>
      <c r="Q26" s="25" t="s">
        <v>322</v>
      </c>
      <c r="R26" s="25">
        <v>29108</v>
      </c>
      <c r="S26" s="25" t="s">
        <v>3906</v>
      </c>
    </row>
    <row r="27" spans="1:19" x14ac:dyDescent="0.25">
      <c r="A27" s="25" t="s">
        <v>3907</v>
      </c>
      <c r="B27" s="25" t="s">
        <v>3849</v>
      </c>
      <c r="C27" s="25">
        <v>1</v>
      </c>
      <c r="D27" s="25">
        <v>20</v>
      </c>
      <c r="E27" s="25">
        <v>0</v>
      </c>
      <c r="F27" s="25">
        <v>0</v>
      </c>
      <c r="G27" s="25">
        <v>1.3172627280510999E-3</v>
      </c>
      <c r="H27" s="25">
        <v>2.6413871888544001E-2</v>
      </c>
      <c r="I27" s="25">
        <v>0.29331263849950101</v>
      </c>
      <c r="J27" s="25">
        <v>1</v>
      </c>
      <c r="K27" s="25">
        <v>2</v>
      </c>
      <c r="L27" s="22">
        <v>1.42065634323057E-4</v>
      </c>
      <c r="M27" s="25">
        <v>9606</v>
      </c>
      <c r="N27" s="25" t="s">
        <v>3242</v>
      </c>
      <c r="O27" s="25" t="s">
        <v>3348</v>
      </c>
      <c r="P27" s="25"/>
      <c r="Q27" s="25"/>
      <c r="R27" s="25"/>
      <c r="S27" s="25" t="s">
        <v>3908</v>
      </c>
    </row>
    <row r="28" spans="1:19" x14ac:dyDescent="0.25">
      <c r="A28" s="25" t="s">
        <v>3909</v>
      </c>
      <c r="B28" s="25" t="s">
        <v>3910</v>
      </c>
      <c r="C28" s="25">
        <v>0</v>
      </c>
      <c r="D28" s="25">
        <v>4</v>
      </c>
      <c r="E28" s="25">
        <v>1</v>
      </c>
      <c r="F28" s="25">
        <v>18</v>
      </c>
      <c r="G28" s="22">
        <v>2.6345254561022102E-4</v>
      </c>
      <c r="H28" s="25">
        <v>2.6413871888544001E-2</v>
      </c>
      <c r="I28" s="25">
        <v>0.29331263849950101</v>
      </c>
      <c r="J28" s="25">
        <v>1</v>
      </c>
      <c r="K28" s="25">
        <v>2</v>
      </c>
      <c r="L28" s="22">
        <v>1.42065634323057E-4</v>
      </c>
      <c r="M28" s="25">
        <v>9606</v>
      </c>
      <c r="N28" s="25" t="s">
        <v>3242</v>
      </c>
      <c r="O28" s="25"/>
      <c r="P28" s="25"/>
      <c r="Q28" s="25" t="s">
        <v>84</v>
      </c>
      <c r="R28" s="25" t="s">
        <v>3911</v>
      </c>
      <c r="S28" s="25" t="s">
        <v>3912</v>
      </c>
    </row>
    <row r="29" spans="1:19" x14ac:dyDescent="0.25">
      <c r="A29" s="25" t="s">
        <v>3913</v>
      </c>
      <c r="B29" s="25" t="s">
        <v>3914</v>
      </c>
      <c r="C29" s="25">
        <v>0</v>
      </c>
      <c r="D29" s="25">
        <v>9</v>
      </c>
      <c r="E29" s="25">
        <v>1</v>
      </c>
      <c r="F29" s="25">
        <v>12</v>
      </c>
      <c r="G29" s="22">
        <v>5.9276822762299904E-4</v>
      </c>
      <c r="H29" s="25">
        <v>2.6413871888544001E-2</v>
      </c>
      <c r="I29" s="25">
        <v>0.29331263849950101</v>
      </c>
      <c r="J29" s="25">
        <v>1</v>
      </c>
      <c r="K29" s="25">
        <v>8</v>
      </c>
      <c r="L29" s="22">
        <v>5.6826253729222898E-4</v>
      </c>
      <c r="M29" s="25">
        <v>9606</v>
      </c>
      <c r="N29" s="25" t="s">
        <v>3242</v>
      </c>
      <c r="O29" s="25"/>
      <c r="P29" s="25"/>
      <c r="Q29" s="25" t="s">
        <v>322</v>
      </c>
      <c r="R29" s="25">
        <v>29108</v>
      </c>
      <c r="S29" s="25" t="s">
        <v>3872</v>
      </c>
    </row>
    <row r="30" spans="1:19" x14ac:dyDescent="0.25">
      <c r="A30" s="25" t="s">
        <v>3251</v>
      </c>
      <c r="B30" s="25" t="s">
        <v>3252</v>
      </c>
      <c r="C30" s="25">
        <v>1</v>
      </c>
      <c r="D30" s="25">
        <v>17</v>
      </c>
      <c r="E30" s="25">
        <v>0</v>
      </c>
      <c r="F30" s="25">
        <v>4</v>
      </c>
      <c r="G30" s="25">
        <v>1.11967331884344E-3</v>
      </c>
      <c r="H30" s="25">
        <v>2.7716705685932898E-2</v>
      </c>
      <c r="I30" s="25">
        <v>0.29331263849950101</v>
      </c>
      <c r="J30" s="25">
        <v>4</v>
      </c>
      <c r="K30" s="25">
        <v>7</v>
      </c>
      <c r="L30" s="22">
        <v>4.9722972013070005E-4</v>
      </c>
      <c r="M30" s="25">
        <v>9606</v>
      </c>
      <c r="N30" s="25" t="s">
        <v>3242</v>
      </c>
      <c r="O30" s="25" t="s">
        <v>73</v>
      </c>
      <c r="P30" s="25"/>
      <c r="Q30" s="25"/>
      <c r="R30" s="25"/>
      <c r="S30" s="25" t="s">
        <v>3253</v>
      </c>
    </row>
    <row r="31" spans="1:19" x14ac:dyDescent="0.25">
      <c r="A31" s="25" t="s">
        <v>3289</v>
      </c>
      <c r="B31" s="25" t="s">
        <v>3290</v>
      </c>
      <c r="C31" s="25">
        <v>1</v>
      </c>
      <c r="D31" s="25">
        <v>18</v>
      </c>
      <c r="E31" s="25">
        <v>0</v>
      </c>
      <c r="F31" s="25">
        <v>3</v>
      </c>
      <c r="G31" s="25">
        <v>1.18553645524599E-3</v>
      </c>
      <c r="H31" s="25">
        <v>2.7716705685932898E-2</v>
      </c>
      <c r="I31" s="25">
        <v>0.29331263849950101</v>
      </c>
      <c r="J31" s="25">
        <v>1</v>
      </c>
      <c r="K31" s="25">
        <v>4</v>
      </c>
      <c r="L31" s="22">
        <v>2.84131268646114E-4</v>
      </c>
      <c r="M31" s="25">
        <v>9606</v>
      </c>
      <c r="N31" s="25" t="s">
        <v>3242</v>
      </c>
      <c r="O31" s="25" t="s">
        <v>327</v>
      </c>
      <c r="P31" s="25"/>
      <c r="Q31" s="25"/>
      <c r="R31" s="25"/>
      <c r="S31" s="25" t="s">
        <v>3291</v>
      </c>
    </row>
    <row r="32" spans="1:19" x14ac:dyDescent="0.25">
      <c r="A32" s="25" t="s">
        <v>3915</v>
      </c>
      <c r="B32" s="25" t="s">
        <v>3916</v>
      </c>
      <c r="C32" s="25">
        <v>0</v>
      </c>
      <c r="D32" s="25">
        <v>11</v>
      </c>
      <c r="E32" s="25">
        <v>1</v>
      </c>
      <c r="F32" s="25">
        <v>11</v>
      </c>
      <c r="G32" s="22">
        <v>7.2449450042810998E-4</v>
      </c>
      <c r="H32" s="25">
        <v>2.90178540958008E-2</v>
      </c>
      <c r="I32" s="25">
        <v>0.29331263849950101</v>
      </c>
      <c r="J32" s="25">
        <v>1</v>
      </c>
      <c r="K32" s="25">
        <v>2</v>
      </c>
      <c r="L32" s="22">
        <v>1.42065634323057E-4</v>
      </c>
      <c r="M32" s="25">
        <v>9606</v>
      </c>
      <c r="N32" s="25" t="s">
        <v>3242</v>
      </c>
      <c r="O32" s="25"/>
      <c r="P32" s="25"/>
      <c r="Q32" s="25" t="s">
        <v>322</v>
      </c>
      <c r="R32" s="25">
        <v>29108</v>
      </c>
      <c r="S32" s="25" t="s">
        <v>3917</v>
      </c>
    </row>
    <row r="33" spans="1:19" x14ac:dyDescent="0.25">
      <c r="A33" s="25" t="s">
        <v>3918</v>
      </c>
      <c r="B33" s="25" t="s">
        <v>3919</v>
      </c>
      <c r="C33" s="25">
        <v>0</v>
      </c>
      <c r="D33" s="25">
        <v>15</v>
      </c>
      <c r="E33" s="25">
        <v>1</v>
      </c>
      <c r="F33" s="25">
        <v>8</v>
      </c>
      <c r="G33" s="22">
        <v>9.8794704603833209E-4</v>
      </c>
      <c r="H33" s="25">
        <v>3.0317319223334201E-2</v>
      </c>
      <c r="I33" s="25">
        <v>0.29331263849950101</v>
      </c>
      <c r="J33" s="25">
        <v>4</v>
      </c>
      <c r="K33" s="25">
        <v>4</v>
      </c>
      <c r="L33" s="22">
        <v>2.84131268646114E-4</v>
      </c>
      <c r="M33" s="25">
        <v>9606</v>
      </c>
      <c r="N33" s="25" t="s">
        <v>3242</v>
      </c>
      <c r="O33" s="25"/>
      <c r="P33" s="25"/>
      <c r="Q33" s="25" t="s">
        <v>84</v>
      </c>
      <c r="R33" s="25" t="s">
        <v>3920</v>
      </c>
      <c r="S33" s="25" t="s">
        <v>3921</v>
      </c>
    </row>
    <row r="34" spans="1:19" x14ac:dyDescent="0.25">
      <c r="A34" s="25" t="s">
        <v>3922</v>
      </c>
      <c r="B34" s="25" t="s">
        <v>3923</v>
      </c>
      <c r="C34" s="25">
        <v>0</v>
      </c>
      <c r="D34" s="25">
        <v>12</v>
      </c>
      <c r="E34" s="25">
        <v>1</v>
      </c>
      <c r="F34" s="25">
        <v>11</v>
      </c>
      <c r="G34" s="22">
        <v>7.9035763683066502E-4</v>
      </c>
      <c r="H34" s="25">
        <v>3.0317319223334201E-2</v>
      </c>
      <c r="I34" s="25">
        <v>0.29331263849950101</v>
      </c>
      <c r="J34" s="25">
        <v>3</v>
      </c>
      <c r="K34" s="25">
        <v>3</v>
      </c>
      <c r="L34" s="22">
        <v>2.1309845148458501E-4</v>
      </c>
      <c r="M34" s="25">
        <v>9606</v>
      </c>
      <c r="N34" s="25" t="s">
        <v>3242</v>
      </c>
      <c r="O34" s="25"/>
      <c r="P34" s="25"/>
      <c r="Q34" s="25" t="s">
        <v>322</v>
      </c>
      <c r="R34" s="25">
        <v>29108</v>
      </c>
      <c r="S34" s="25" t="s">
        <v>3924</v>
      </c>
    </row>
    <row r="35" spans="1:19" x14ac:dyDescent="0.25">
      <c r="A35" s="25" t="s">
        <v>3925</v>
      </c>
      <c r="B35" s="25" t="s">
        <v>3926</v>
      </c>
      <c r="C35" s="25">
        <v>0</v>
      </c>
      <c r="D35" s="25">
        <v>6</v>
      </c>
      <c r="E35" s="25">
        <v>1</v>
      </c>
      <c r="F35" s="25">
        <v>18</v>
      </c>
      <c r="G35" s="22">
        <v>3.9517881841533202E-4</v>
      </c>
      <c r="H35" s="25">
        <v>3.0317319223334201E-2</v>
      </c>
      <c r="I35" s="25">
        <v>0.29331263849950101</v>
      </c>
      <c r="J35" s="25">
        <v>4</v>
      </c>
      <c r="K35" s="25">
        <v>8</v>
      </c>
      <c r="L35" s="22">
        <v>5.6826253729222898E-4</v>
      </c>
      <c r="M35" s="25">
        <v>9606</v>
      </c>
      <c r="N35" s="25" t="s">
        <v>3242</v>
      </c>
      <c r="O35" s="25"/>
      <c r="P35" s="25"/>
      <c r="Q35" s="25" t="s">
        <v>322</v>
      </c>
      <c r="R35" s="25">
        <v>29108</v>
      </c>
      <c r="S35" s="25" t="s">
        <v>3927</v>
      </c>
    </row>
    <row r="36" spans="1:19" x14ac:dyDescent="0.25">
      <c r="A36" s="25" t="s">
        <v>3928</v>
      </c>
      <c r="B36" s="25" t="s">
        <v>3929</v>
      </c>
      <c r="C36" s="25">
        <v>0</v>
      </c>
      <c r="D36" s="25">
        <v>13</v>
      </c>
      <c r="E36" s="25">
        <v>1</v>
      </c>
      <c r="F36" s="25">
        <v>11</v>
      </c>
      <c r="G36" s="22">
        <v>8.5622077323322103E-4</v>
      </c>
      <c r="H36" s="25">
        <v>3.16151031711807E-2</v>
      </c>
      <c r="I36" s="25">
        <v>0.29331263849950101</v>
      </c>
      <c r="J36" s="25">
        <v>1</v>
      </c>
      <c r="K36" s="25">
        <v>2</v>
      </c>
      <c r="L36" s="22">
        <v>1.42065634323057E-4</v>
      </c>
      <c r="M36" s="25">
        <v>9606</v>
      </c>
      <c r="N36" s="25" t="s">
        <v>3242</v>
      </c>
      <c r="O36" s="25"/>
      <c r="P36" s="25"/>
      <c r="Q36" s="25" t="s">
        <v>322</v>
      </c>
      <c r="R36" s="25">
        <v>29108</v>
      </c>
      <c r="S36" s="25" t="s">
        <v>3930</v>
      </c>
    </row>
    <row r="37" spans="1:19" x14ac:dyDescent="0.25">
      <c r="A37" s="25" t="s">
        <v>3931</v>
      </c>
      <c r="B37" s="25" t="s">
        <v>3932</v>
      </c>
      <c r="C37" s="25">
        <v>0</v>
      </c>
      <c r="D37" s="25">
        <v>13</v>
      </c>
      <c r="E37" s="25">
        <v>1</v>
      </c>
      <c r="F37" s="25">
        <v>11</v>
      </c>
      <c r="G37" s="22">
        <v>8.5622077323322103E-4</v>
      </c>
      <c r="H37" s="25">
        <v>3.16151031711807E-2</v>
      </c>
      <c r="I37" s="25">
        <v>0.29331263849950101</v>
      </c>
      <c r="J37" s="25">
        <v>1</v>
      </c>
      <c r="K37" s="25">
        <v>2</v>
      </c>
      <c r="L37" s="22">
        <v>1.42065634323057E-4</v>
      </c>
      <c r="M37" s="25">
        <v>9606</v>
      </c>
      <c r="N37" s="25" t="s">
        <v>3242</v>
      </c>
      <c r="O37" s="25"/>
      <c r="P37" s="25"/>
      <c r="Q37" s="25" t="s">
        <v>322</v>
      </c>
      <c r="R37" s="25">
        <v>29108</v>
      </c>
      <c r="S37" s="25" t="s">
        <v>3933</v>
      </c>
    </row>
    <row r="38" spans="1:19" x14ac:dyDescent="0.25">
      <c r="A38" s="25" t="s">
        <v>3934</v>
      </c>
      <c r="B38" s="25" t="s">
        <v>3935</v>
      </c>
      <c r="C38" s="25">
        <v>0</v>
      </c>
      <c r="D38" s="25">
        <v>13</v>
      </c>
      <c r="E38" s="25">
        <v>1</v>
      </c>
      <c r="F38" s="25">
        <v>11</v>
      </c>
      <c r="G38" s="22">
        <v>8.5622077323322103E-4</v>
      </c>
      <c r="H38" s="25">
        <v>3.16151031711807E-2</v>
      </c>
      <c r="I38" s="25">
        <v>0.29331263849950101</v>
      </c>
      <c r="J38" s="25">
        <v>1</v>
      </c>
      <c r="K38" s="25">
        <v>4</v>
      </c>
      <c r="L38" s="22">
        <v>2.84131268646114E-4</v>
      </c>
      <c r="M38" s="25">
        <v>9606</v>
      </c>
      <c r="N38" s="25" t="s">
        <v>3242</v>
      </c>
      <c r="O38" s="25"/>
      <c r="P38" s="25"/>
      <c r="Q38" s="25" t="s">
        <v>322</v>
      </c>
      <c r="R38" s="25">
        <v>29108</v>
      </c>
      <c r="S38" s="25" t="s">
        <v>3936</v>
      </c>
    </row>
    <row r="39" spans="1:19" x14ac:dyDescent="0.25">
      <c r="A39" s="25" t="s">
        <v>3278</v>
      </c>
      <c r="B39" s="25" t="s">
        <v>3279</v>
      </c>
      <c r="C39" s="25">
        <v>1</v>
      </c>
      <c r="D39" s="25">
        <v>21</v>
      </c>
      <c r="E39" s="25">
        <v>0</v>
      </c>
      <c r="F39" s="25">
        <v>3</v>
      </c>
      <c r="G39" s="25">
        <v>1.3831258644536599E-3</v>
      </c>
      <c r="H39" s="25">
        <v>3.16151031711807E-2</v>
      </c>
      <c r="I39" s="25">
        <v>0.29331263849950101</v>
      </c>
      <c r="J39" s="25">
        <v>1</v>
      </c>
      <c r="K39" s="25">
        <v>7</v>
      </c>
      <c r="L39" s="22">
        <v>4.9722972013070005E-4</v>
      </c>
      <c r="M39" s="25">
        <v>9606</v>
      </c>
      <c r="N39" s="25" t="s">
        <v>3242</v>
      </c>
      <c r="O39" s="25" t="s">
        <v>335</v>
      </c>
      <c r="P39" s="25"/>
      <c r="Q39" s="25"/>
      <c r="R39" s="25"/>
      <c r="S39" s="25" t="s">
        <v>3280</v>
      </c>
    </row>
    <row r="40" spans="1:19" x14ac:dyDescent="0.25">
      <c r="A40" s="25" t="s">
        <v>3286</v>
      </c>
      <c r="B40" s="25" t="s">
        <v>3287</v>
      </c>
      <c r="C40" s="25">
        <v>0</v>
      </c>
      <c r="D40" s="25">
        <v>14</v>
      </c>
      <c r="E40" s="25">
        <v>1</v>
      </c>
      <c r="F40" s="25">
        <v>11</v>
      </c>
      <c r="G40" s="22">
        <v>9.2208390963577597E-4</v>
      </c>
      <c r="H40" s="25">
        <v>3.2911208039455297E-2</v>
      </c>
      <c r="I40" s="25">
        <v>0.29331263849950101</v>
      </c>
      <c r="J40" s="25">
        <v>1</v>
      </c>
      <c r="K40" s="25">
        <v>1</v>
      </c>
      <c r="L40" s="22">
        <v>7.1032817161528595E-5</v>
      </c>
      <c r="M40" s="25">
        <v>9606</v>
      </c>
      <c r="N40" s="25" t="s">
        <v>3242</v>
      </c>
      <c r="O40" s="25"/>
      <c r="P40" s="25"/>
      <c r="Q40" s="25" t="s">
        <v>322</v>
      </c>
      <c r="R40" s="25">
        <v>29108</v>
      </c>
      <c r="S40" s="25" t="s">
        <v>3288</v>
      </c>
    </row>
    <row r="41" spans="1:19" x14ac:dyDescent="0.25">
      <c r="A41" s="25" t="s">
        <v>3937</v>
      </c>
      <c r="B41" s="25" t="s">
        <v>3938</v>
      </c>
      <c r="C41" s="25">
        <v>0</v>
      </c>
      <c r="D41" s="25">
        <v>13</v>
      </c>
      <c r="E41" s="25">
        <v>1</v>
      </c>
      <c r="F41" s="25">
        <v>12</v>
      </c>
      <c r="G41" s="22">
        <v>8.5622077323322103E-4</v>
      </c>
      <c r="H41" s="25">
        <v>3.2911208039455297E-2</v>
      </c>
      <c r="I41" s="25">
        <v>0.29331263849950101</v>
      </c>
      <c r="J41" s="25">
        <v>2</v>
      </c>
      <c r="K41" s="25">
        <v>4</v>
      </c>
      <c r="L41" s="22">
        <v>2.84131268646114E-4</v>
      </c>
      <c r="M41" s="25">
        <v>9606</v>
      </c>
      <c r="N41" s="25" t="s">
        <v>3242</v>
      </c>
      <c r="O41" s="25"/>
      <c r="P41" s="25"/>
      <c r="Q41" s="25" t="s">
        <v>322</v>
      </c>
      <c r="R41" s="25">
        <v>29108</v>
      </c>
      <c r="S41" s="25" t="s">
        <v>3939</v>
      </c>
    </row>
    <row r="42" spans="1:19" x14ac:dyDescent="0.25">
      <c r="A42" s="25" t="s">
        <v>3940</v>
      </c>
      <c r="B42" s="25" t="s">
        <v>3941</v>
      </c>
      <c r="C42" s="25">
        <v>0</v>
      </c>
      <c r="D42" s="25">
        <v>14</v>
      </c>
      <c r="E42" s="25">
        <v>1</v>
      </c>
      <c r="F42" s="25">
        <v>11</v>
      </c>
      <c r="G42" s="22">
        <v>9.2208390963577597E-4</v>
      </c>
      <c r="H42" s="25">
        <v>3.2911208039455297E-2</v>
      </c>
      <c r="I42" s="25">
        <v>0.29331263849950101</v>
      </c>
      <c r="J42" s="25">
        <v>1</v>
      </c>
      <c r="K42" s="25">
        <v>4</v>
      </c>
      <c r="L42" s="22">
        <v>2.84131268646114E-4</v>
      </c>
      <c r="M42" s="25">
        <v>9606</v>
      </c>
      <c r="N42" s="25" t="s">
        <v>3242</v>
      </c>
      <c r="O42" s="25"/>
      <c r="P42" s="25"/>
      <c r="Q42" s="25" t="s">
        <v>322</v>
      </c>
      <c r="R42" s="25">
        <v>29108</v>
      </c>
      <c r="S42" s="25" t="s">
        <v>3933</v>
      </c>
    </row>
    <row r="43" spans="1:19" x14ac:dyDescent="0.25">
      <c r="A43" s="25" t="s">
        <v>3942</v>
      </c>
      <c r="B43" s="25" t="s">
        <v>3943</v>
      </c>
      <c r="C43" s="25">
        <v>0</v>
      </c>
      <c r="D43" s="25">
        <v>15</v>
      </c>
      <c r="E43" s="25">
        <v>1</v>
      </c>
      <c r="F43" s="25">
        <v>11</v>
      </c>
      <c r="G43" s="22">
        <v>9.8794704603833209E-4</v>
      </c>
      <c r="H43" s="25">
        <v>3.4205635925742897E-2</v>
      </c>
      <c r="I43" s="25">
        <v>0.29331263849950101</v>
      </c>
      <c r="J43" s="25">
        <v>5</v>
      </c>
      <c r="K43" s="25">
        <v>6</v>
      </c>
      <c r="L43" s="22">
        <v>4.26196902969171E-4</v>
      </c>
      <c r="M43" s="25">
        <v>9606</v>
      </c>
      <c r="N43" s="25" t="s">
        <v>3242</v>
      </c>
      <c r="O43" s="25"/>
      <c r="P43" s="25"/>
      <c r="Q43" s="25" t="s">
        <v>322</v>
      </c>
      <c r="R43" s="25">
        <v>29108</v>
      </c>
      <c r="S43" s="25" t="s">
        <v>3944</v>
      </c>
    </row>
    <row r="44" spans="1:19" x14ac:dyDescent="0.25">
      <c r="A44" s="25" t="s">
        <v>3254</v>
      </c>
      <c r="B44" s="25" t="s">
        <v>3255</v>
      </c>
      <c r="C44" s="25">
        <v>1</v>
      </c>
      <c r="D44" s="25">
        <v>8</v>
      </c>
      <c r="E44" s="25">
        <v>0</v>
      </c>
      <c r="F44" s="25">
        <v>18</v>
      </c>
      <c r="G44" s="22">
        <v>5.2690509122044302E-4</v>
      </c>
      <c r="H44" s="25">
        <v>3.4205635925742897E-2</v>
      </c>
      <c r="I44" s="25">
        <v>0.29331263849950101</v>
      </c>
      <c r="J44" s="25">
        <v>1</v>
      </c>
      <c r="K44" s="25">
        <v>2</v>
      </c>
      <c r="L44" s="22">
        <v>1.42065634323057E-4</v>
      </c>
      <c r="M44" s="25">
        <v>9606</v>
      </c>
      <c r="N44" s="25" t="s">
        <v>3242</v>
      </c>
      <c r="O44" s="25" t="s">
        <v>368</v>
      </c>
      <c r="P44" s="25"/>
      <c r="Q44" s="25"/>
      <c r="R44" s="25"/>
      <c r="S44" s="25" t="s">
        <v>3256</v>
      </c>
    </row>
    <row r="45" spans="1:19" x14ac:dyDescent="0.25">
      <c r="A45" s="25" t="s">
        <v>3945</v>
      </c>
      <c r="B45" s="25" t="s">
        <v>3946</v>
      </c>
      <c r="C45" s="25">
        <v>0</v>
      </c>
      <c r="D45" s="25">
        <v>3</v>
      </c>
      <c r="E45" s="25">
        <v>1</v>
      </c>
      <c r="F45" s="25">
        <v>25</v>
      </c>
      <c r="G45" s="22">
        <v>1.9758940920766601E-4</v>
      </c>
      <c r="H45" s="25">
        <v>3.4205635925742897E-2</v>
      </c>
      <c r="I45" s="25">
        <v>0.29331263849950101</v>
      </c>
      <c r="J45" s="25">
        <v>1</v>
      </c>
      <c r="K45" s="25">
        <v>3</v>
      </c>
      <c r="L45" s="22">
        <v>2.1309845148458501E-4</v>
      </c>
      <c r="M45" s="25">
        <v>9606</v>
      </c>
      <c r="N45" s="25" t="s">
        <v>3242</v>
      </c>
      <c r="O45" s="25"/>
      <c r="P45" s="25"/>
      <c r="Q45" s="25" t="s">
        <v>84</v>
      </c>
      <c r="R45" s="25" t="s">
        <v>3947</v>
      </c>
      <c r="S45" s="25" t="s">
        <v>3948</v>
      </c>
    </row>
    <row r="46" spans="1:19" x14ac:dyDescent="0.25">
      <c r="A46" s="25" t="s">
        <v>3949</v>
      </c>
      <c r="B46" s="25" t="s">
        <v>3950</v>
      </c>
      <c r="C46" s="25">
        <v>0</v>
      </c>
      <c r="D46" s="25">
        <v>15</v>
      </c>
      <c r="E46" s="25">
        <v>1</v>
      </c>
      <c r="F46" s="25">
        <v>11</v>
      </c>
      <c r="G46" s="22">
        <v>9.8794704603833209E-4</v>
      </c>
      <c r="H46" s="25">
        <v>3.4205635925742897E-2</v>
      </c>
      <c r="I46" s="25">
        <v>0.29331263849950101</v>
      </c>
      <c r="J46" s="25">
        <v>1</v>
      </c>
      <c r="K46" s="25">
        <v>4</v>
      </c>
      <c r="L46" s="22">
        <v>2.84131268646114E-4</v>
      </c>
      <c r="M46" s="25">
        <v>9606</v>
      </c>
      <c r="N46" s="25" t="s">
        <v>3242</v>
      </c>
      <c r="O46" s="25"/>
      <c r="P46" s="25"/>
      <c r="Q46" s="25" t="s">
        <v>322</v>
      </c>
      <c r="R46" s="25">
        <v>29108</v>
      </c>
      <c r="S46" s="25" t="s">
        <v>3917</v>
      </c>
    </row>
    <row r="47" spans="1:19" x14ac:dyDescent="0.25">
      <c r="A47" s="25" t="s">
        <v>3292</v>
      </c>
      <c r="B47" s="25" t="s">
        <v>3293</v>
      </c>
      <c r="C47" s="25">
        <v>1</v>
      </c>
      <c r="D47" s="25">
        <v>26</v>
      </c>
      <c r="E47" s="25">
        <v>0</v>
      </c>
      <c r="F47" s="25">
        <v>2</v>
      </c>
      <c r="G47" s="25">
        <v>1.7124415464664399E-3</v>
      </c>
      <c r="H47" s="25">
        <v>3.5498388925104901E-2</v>
      </c>
      <c r="I47" s="25">
        <v>0.29331263849950101</v>
      </c>
      <c r="J47" s="25">
        <v>3</v>
      </c>
      <c r="K47" s="25">
        <v>10</v>
      </c>
      <c r="L47" s="22">
        <v>7.1032817161528598E-4</v>
      </c>
      <c r="M47" s="25">
        <v>9606</v>
      </c>
      <c r="N47" s="25" t="s">
        <v>3242</v>
      </c>
      <c r="O47" s="25" t="s">
        <v>368</v>
      </c>
      <c r="P47" s="25"/>
      <c r="Q47" s="25"/>
      <c r="R47" s="25"/>
      <c r="S47" s="25" t="s">
        <v>3294</v>
      </c>
    </row>
    <row r="48" spans="1:19" x14ac:dyDescent="0.25">
      <c r="A48" s="25" t="s">
        <v>3951</v>
      </c>
      <c r="B48" s="25" t="s">
        <v>3952</v>
      </c>
      <c r="C48" s="25">
        <v>0</v>
      </c>
      <c r="D48" s="25">
        <v>17</v>
      </c>
      <c r="E48" s="25">
        <v>1</v>
      </c>
      <c r="F48" s="25">
        <v>11</v>
      </c>
      <c r="G48" s="25">
        <v>1.11967331884344E-3</v>
      </c>
      <c r="H48" s="25">
        <v>3.6789469130068801E-2</v>
      </c>
      <c r="I48" s="25">
        <v>0.29331263849950101</v>
      </c>
      <c r="J48" s="25">
        <v>2</v>
      </c>
      <c r="K48" s="25">
        <v>6</v>
      </c>
      <c r="L48" s="22">
        <v>4.26196902969171E-4</v>
      </c>
      <c r="M48" s="25">
        <v>9606</v>
      </c>
      <c r="N48" s="25" t="s">
        <v>3242</v>
      </c>
      <c r="O48" s="25"/>
      <c r="P48" s="25"/>
      <c r="Q48" s="25" t="s">
        <v>322</v>
      </c>
      <c r="R48" s="25">
        <v>29108</v>
      </c>
      <c r="S48" s="25" t="s">
        <v>3953</v>
      </c>
    </row>
    <row r="49" spans="1:19" x14ac:dyDescent="0.25">
      <c r="A49" s="25" t="s">
        <v>3954</v>
      </c>
      <c r="B49" s="25" t="s">
        <v>3955</v>
      </c>
      <c r="C49" s="25">
        <v>0</v>
      </c>
      <c r="D49" s="25">
        <v>17</v>
      </c>
      <c r="E49" s="25">
        <v>1</v>
      </c>
      <c r="F49" s="25">
        <v>11</v>
      </c>
      <c r="G49" s="25">
        <v>1.11967331884344E-3</v>
      </c>
      <c r="H49" s="25">
        <v>3.6789469130068801E-2</v>
      </c>
      <c r="I49" s="25">
        <v>0.29331263849950101</v>
      </c>
      <c r="J49" s="25">
        <v>1</v>
      </c>
      <c r="K49" s="25">
        <v>4</v>
      </c>
      <c r="L49" s="22">
        <v>2.84131268646114E-4</v>
      </c>
      <c r="M49" s="25">
        <v>9606</v>
      </c>
      <c r="N49" s="25" t="s">
        <v>3242</v>
      </c>
      <c r="O49" s="25"/>
      <c r="P49" s="25"/>
      <c r="Q49" s="25" t="s">
        <v>322</v>
      </c>
      <c r="R49" s="25">
        <v>29108</v>
      </c>
      <c r="S49" s="25" t="s">
        <v>3930</v>
      </c>
    </row>
    <row r="50" spans="1:19" x14ac:dyDescent="0.25">
      <c r="A50" s="25" t="s">
        <v>3956</v>
      </c>
      <c r="B50" s="25" t="s">
        <v>3957</v>
      </c>
      <c r="C50" s="25">
        <v>0</v>
      </c>
      <c r="D50" s="25">
        <v>18</v>
      </c>
      <c r="E50" s="25">
        <v>1</v>
      </c>
      <c r="F50" s="25">
        <v>12</v>
      </c>
      <c r="G50" s="25">
        <v>1.18553645524599E-3</v>
      </c>
      <c r="H50" s="25">
        <v>3.8078878630651E-2</v>
      </c>
      <c r="I50" s="25">
        <v>0.29331263849950101</v>
      </c>
      <c r="J50" s="25">
        <v>3</v>
      </c>
      <c r="K50" s="25">
        <v>6</v>
      </c>
      <c r="L50" s="22">
        <v>4.26196902969171E-4</v>
      </c>
      <c r="M50" s="25">
        <v>9606</v>
      </c>
      <c r="N50" s="25" t="s">
        <v>3242</v>
      </c>
      <c r="O50" s="25"/>
      <c r="P50" s="25"/>
      <c r="Q50" s="25" t="s">
        <v>322</v>
      </c>
      <c r="R50" s="25">
        <v>29108</v>
      </c>
      <c r="S50" s="25" t="s">
        <v>3958</v>
      </c>
    </row>
    <row r="51" spans="1:19" x14ac:dyDescent="0.25">
      <c r="A51" s="25" t="s">
        <v>3959</v>
      </c>
      <c r="B51" s="25" t="s">
        <v>3960</v>
      </c>
      <c r="C51" s="25">
        <v>0</v>
      </c>
      <c r="D51" s="25">
        <v>24</v>
      </c>
      <c r="E51" s="25">
        <v>1</v>
      </c>
      <c r="F51" s="25">
        <v>6</v>
      </c>
      <c r="G51" s="25">
        <v>1.58071527366133E-3</v>
      </c>
      <c r="H51" s="25">
        <v>3.93666195143463E-2</v>
      </c>
      <c r="I51" s="25">
        <v>0.29331263849950101</v>
      </c>
      <c r="J51" s="25">
        <v>1</v>
      </c>
      <c r="K51" s="25">
        <v>5</v>
      </c>
      <c r="L51" s="22">
        <v>3.5516408580764299E-4</v>
      </c>
      <c r="M51" s="25">
        <v>9606</v>
      </c>
      <c r="N51" s="25" t="s">
        <v>3242</v>
      </c>
      <c r="O51" s="25"/>
      <c r="P51" s="25"/>
      <c r="Q51" s="25" t="s">
        <v>84</v>
      </c>
      <c r="R51" s="25">
        <v>17552</v>
      </c>
      <c r="S51" s="25" t="s">
        <v>3961</v>
      </c>
    </row>
    <row r="52" spans="1:19" x14ac:dyDescent="0.25">
      <c r="A52" s="25" t="s">
        <v>3962</v>
      </c>
      <c r="B52" s="25" t="s">
        <v>3963</v>
      </c>
      <c r="C52" s="25">
        <v>0</v>
      </c>
      <c r="D52" s="25">
        <v>12</v>
      </c>
      <c r="E52" s="25">
        <v>1</v>
      </c>
      <c r="F52" s="25">
        <v>20</v>
      </c>
      <c r="G52" s="22">
        <v>7.9035763683066502E-4</v>
      </c>
      <c r="H52" s="25">
        <v>4.06526938661343E-2</v>
      </c>
      <c r="I52" s="25">
        <v>0.29331263849950101</v>
      </c>
      <c r="J52" s="25">
        <v>1</v>
      </c>
      <c r="K52" s="25">
        <v>3</v>
      </c>
      <c r="L52" s="22">
        <v>2.1309845148458501E-4</v>
      </c>
      <c r="M52" s="25">
        <v>9606</v>
      </c>
      <c r="N52" s="25" t="s">
        <v>3242</v>
      </c>
      <c r="O52" s="25"/>
      <c r="P52" s="25"/>
      <c r="Q52" s="25" t="s">
        <v>322</v>
      </c>
      <c r="R52" s="25">
        <v>29108</v>
      </c>
      <c r="S52" s="25" t="s">
        <v>3964</v>
      </c>
    </row>
    <row r="53" spans="1:19" x14ac:dyDescent="0.25">
      <c r="A53" s="25" t="s">
        <v>3965</v>
      </c>
      <c r="B53" s="25" t="s">
        <v>3966</v>
      </c>
      <c r="C53" s="25">
        <v>0</v>
      </c>
      <c r="D53" s="25">
        <v>21</v>
      </c>
      <c r="E53" s="25">
        <v>1</v>
      </c>
      <c r="F53" s="25">
        <v>11</v>
      </c>
      <c r="G53" s="25">
        <v>1.3831258644536599E-3</v>
      </c>
      <c r="H53" s="25">
        <v>4.1937103768482302E-2</v>
      </c>
      <c r="I53" s="25">
        <v>0.29331263849950101</v>
      </c>
      <c r="J53" s="25">
        <v>1</v>
      </c>
      <c r="K53" s="25">
        <v>3</v>
      </c>
      <c r="L53" s="22">
        <v>2.1309845148458501E-4</v>
      </c>
      <c r="M53" s="25">
        <v>9606</v>
      </c>
      <c r="N53" s="25" t="s">
        <v>3242</v>
      </c>
      <c r="O53" s="25"/>
      <c r="P53" s="25"/>
      <c r="Q53" s="25" t="s">
        <v>322</v>
      </c>
      <c r="R53" s="25">
        <v>29108</v>
      </c>
      <c r="S53" s="25" t="s">
        <v>3967</v>
      </c>
    </row>
    <row r="54" spans="1:19" x14ac:dyDescent="0.25">
      <c r="A54" s="25" t="s">
        <v>3968</v>
      </c>
      <c r="B54" s="25" t="s">
        <v>3969</v>
      </c>
      <c r="C54" s="25">
        <v>0</v>
      </c>
      <c r="D54" s="25">
        <v>22</v>
      </c>
      <c r="E54" s="25">
        <v>1</v>
      </c>
      <c r="F54" s="25">
        <v>11</v>
      </c>
      <c r="G54" s="25">
        <v>1.44898900085622E-3</v>
      </c>
      <c r="H54" s="25">
        <v>4.32198513013516E-2</v>
      </c>
      <c r="I54" s="25">
        <v>0.29331263849950101</v>
      </c>
      <c r="J54" s="25">
        <v>3</v>
      </c>
      <c r="K54" s="25">
        <v>5</v>
      </c>
      <c r="L54" s="22">
        <v>3.5516408580764299E-4</v>
      </c>
      <c r="M54" s="25">
        <v>9606</v>
      </c>
      <c r="N54" s="25" t="s">
        <v>3242</v>
      </c>
      <c r="O54" s="25"/>
      <c r="P54" s="25"/>
      <c r="Q54" s="25" t="s">
        <v>322</v>
      </c>
      <c r="R54" s="25">
        <v>29108</v>
      </c>
      <c r="S54" s="25" t="s">
        <v>3970</v>
      </c>
    </row>
    <row r="55" spans="1:19" x14ac:dyDescent="0.25">
      <c r="A55" s="25" t="s">
        <v>3971</v>
      </c>
      <c r="B55" s="25" t="s">
        <v>3972</v>
      </c>
      <c r="C55" s="25">
        <v>1</v>
      </c>
      <c r="D55" s="25">
        <v>33</v>
      </c>
      <c r="E55" s="25">
        <v>0</v>
      </c>
      <c r="F55" s="25">
        <v>0</v>
      </c>
      <c r="G55" s="25">
        <v>2.1734835012843299E-3</v>
      </c>
      <c r="H55" s="25">
        <v>4.32198513013516E-2</v>
      </c>
      <c r="I55" s="25">
        <v>0.29331263849950101</v>
      </c>
      <c r="J55" s="25">
        <v>1</v>
      </c>
      <c r="K55" s="25">
        <v>4</v>
      </c>
      <c r="L55" s="22">
        <v>2.84131268646114E-4</v>
      </c>
      <c r="M55" s="25">
        <v>9606</v>
      </c>
      <c r="N55" s="25" t="s">
        <v>3242</v>
      </c>
      <c r="O55" s="25" t="s">
        <v>288</v>
      </c>
      <c r="P55" s="25"/>
      <c r="Q55" s="25"/>
      <c r="R55" s="25"/>
      <c r="S55" s="25" t="s">
        <v>3973</v>
      </c>
    </row>
    <row r="56" spans="1:19" x14ac:dyDescent="0.25">
      <c r="A56" s="25" t="s">
        <v>3974</v>
      </c>
      <c r="B56" s="25" t="s">
        <v>3975</v>
      </c>
      <c r="C56" s="25">
        <v>0</v>
      </c>
      <c r="D56" s="25">
        <v>12</v>
      </c>
      <c r="E56" s="25">
        <v>1</v>
      </c>
      <c r="F56" s="25">
        <v>22</v>
      </c>
      <c r="G56" s="22">
        <v>7.9035763683066502E-4</v>
      </c>
      <c r="H56" s="25">
        <v>4.4500938542187098E-2</v>
      </c>
      <c r="I56" s="25">
        <v>0.29331263849950101</v>
      </c>
      <c r="J56" s="25">
        <v>3</v>
      </c>
      <c r="K56" s="25">
        <v>9</v>
      </c>
      <c r="L56" s="22">
        <v>6.3929535445375705E-4</v>
      </c>
      <c r="M56" s="25">
        <v>9606</v>
      </c>
      <c r="N56" s="25" t="s">
        <v>3242</v>
      </c>
      <c r="O56" s="25"/>
      <c r="P56" s="25"/>
      <c r="Q56" s="25" t="s">
        <v>322</v>
      </c>
      <c r="R56" s="25">
        <v>29108</v>
      </c>
      <c r="S56" s="25" t="s">
        <v>3976</v>
      </c>
    </row>
    <row r="57" spans="1:19" x14ac:dyDescent="0.25">
      <c r="A57" s="25" t="s">
        <v>3977</v>
      </c>
      <c r="B57" s="25" t="s">
        <v>3978</v>
      </c>
      <c r="C57" s="25">
        <v>0</v>
      </c>
      <c r="D57" s="25">
        <v>23</v>
      </c>
      <c r="E57" s="25">
        <v>1</v>
      </c>
      <c r="F57" s="25">
        <v>11</v>
      </c>
      <c r="G57" s="25">
        <v>1.51485213725877E-3</v>
      </c>
      <c r="H57" s="25">
        <v>4.4500938542187098E-2</v>
      </c>
      <c r="I57" s="25">
        <v>0.29331263849950101</v>
      </c>
      <c r="J57" s="25">
        <v>1</v>
      </c>
      <c r="K57" s="25">
        <v>6</v>
      </c>
      <c r="L57" s="22">
        <v>4.26196902969171E-4</v>
      </c>
      <c r="M57" s="25">
        <v>9606</v>
      </c>
      <c r="N57" s="25" t="s">
        <v>3242</v>
      </c>
      <c r="O57" s="25"/>
      <c r="P57" s="25"/>
      <c r="Q57" s="25" t="s">
        <v>322</v>
      </c>
      <c r="R57" s="25">
        <v>29108</v>
      </c>
      <c r="S57" s="25" t="s">
        <v>3979</v>
      </c>
    </row>
    <row r="58" spans="1:19" x14ac:dyDescent="0.25">
      <c r="A58" s="25" t="s">
        <v>3980</v>
      </c>
      <c r="B58" s="25" t="s">
        <v>3981</v>
      </c>
      <c r="C58" s="25">
        <v>0</v>
      </c>
      <c r="D58" s="25">
        <v>15</v>
      </c>
      <c r="E58" s="25">
        <v>1</v>
      </c>
      <c r="F58" s="25">
        <v>22</v>
      </c>
      <c r="G58" s="22">
        <v>9.8794704603833209E-4</v>
      </c>
      <c r="H58" s="25">
        <v>4.7058140445057697E-2</v>
      </c>
      <c r="I58" s="25">
        <v>0.29331263849950101</v>
      </c>
      <c r="J58" s="25">
        <v>3</v>
      </c>
      <c r="K58" s="25">
        <v>3</v>
      </c>
      <c r="L58" s="22">
        <v>2.1309845148458501E-4</v>
      </c>
      <c r="M58" s="25">
        <v>9606</v>
      </c>
      <c r="N58" s="25" t="s">
        <v>3242</v>
      </c>
      <c r="O58" s="25"/>
      <c r="P58" s="25"/>
      <c r="Q58" s="25" t="s">
        <v>322</v>
      </c>
      <c r="R58" s="25">
        <v>29108</v>
      </c>
      <c r="S58" s="25" t="s">
        <v>3982</v>
      </c>
    </row>
    <row r="59" spans="1:19" x14ac:dyDescent="0.25">
      <c r="A59" s="25" t="s">
        <v>3276</v>
      </c>
      <c r="B59" s="25" t="s">
        <v>3277</v>
      </c>
      <c r="C59" s="25">
        <v>1</v>
      </c>
      <c r="D59" s="25">
        <v>10</v>
      </c>
      <c r="E59" s="25">
        <v>2</v>
      </c>
      <c r="F59" s="25">
        <v>29</v>
      </c>
      <c r="G59" s="22">
        <v>6.5863136402555397E-4</v>
      </c>
      <c r="H59" s="25">
        <v>4.7058140445057697E-2</v>
      </c>
      <c r="I59" s="25">
        <v>0.29331263849950101</v>
      </c>
      <c r="J59" s="25">
        <v>4</v>
      </c>
      <c r="K59" s="25">
        <v>8</v>
      </c>
      <c r="L59" s="22">
        <v>5.6826253729222898E-4</v>
      </c>
      <c r="M59" s="25">
        <v>9606</v>
      </c>
      <c r="N59" s="25" t="s">
        <v>3242</v>
      </c>
      <c r="O59" s="25" t="s">
        <v>368</v>
      </c>
      <c r="P59" s="25" t="s">
        <v>3246</v>
      </c>
      <c r="Q59" s="25" t="s">
        <v>3858</v>
      </c>
      <c r="R59" s="25" t="s">
        <v>3876</v>
      </c>
      <c r="S59" s="25" t="s">
        <v>3247</v>
      </c>
    </row>
    <row r="60" spans="1:19" x14ac:dyDescent="0.25">
      <c r="A60" s="25" t="s">
        <v>3983</v>
      </c>
      <c r="B60" s="25" t="s">
        <v>3984</v>
      </c>
      <c r="C60" s="25">
        <v>0</v>
      </c>
      <c r="D60" s="25">
        <v>20</v>
      </c>
      <c r="E60" s="25">
        <v>1</v>
      </c>
      <c r="F60" s="25">
        <v>16</v>
      </c>
      <c r="G60" s="25">
        <v>1.3172627280510999E-3</v>
      </c>
      <c r="H60" s="25">
        <v>4.7058140445057697E-2</v>
      </c>
      <c r="I60" s="25">
        <v>0.29331263849950101</v>
      </c>
      <c r="J60" s="25">
        <v>2</v>
      </c>
      <c r="K60" s="25">
        <v>8</v>
      </c>
      <c r="L60" s="22">
        <v>5.6826253729222898E-4</v>
      </c>
      <c r="M60" s="25">
        <v>9606</v>
      </c>
      <c r="N60" s="25" t="s">
        <v>3242</v>
      </c>
      <c r="O60" s="25"/>
      <c r="P60" s="25"/>
      <c r="Q60" s="25" t="s">
        <v>322</v>
      </c>
      <c r="R60" s="25">
        <v>29108</v>
      </c>
      <c r="S60" s="25" t="s">
        <v>3985</v>
      </c>
    </row>
    <row r="61" spans="1:19" x14ac:dyDescent="0.25">
      <c r="A61" s="25" t="s">
        <v>3986</v>
      </c>
      <c r="B61" s="25" t="s">
        <v>3987</v>
      </c>
      <c r="C61" s="25">
        <v>0</v>
      </c>
      <c r="D61" s="25">
        <v>21</v>
      </c>
      <c r="E61" s="25">
        <v>1</v>
      </c>
      <c r="F61" s="25">
        <v>16</v>
      </c>
      <c r="G61" s="25">
        <v>1.3831258644536599E-3</v>
      </c>
      <c r="H61" s="25">
        <v>4.7058140445057697E-2</v>
      </c>
      <c r="I61" s="25">
        <v>0.29331263849950101</v>
      </c>
      <c r="J61" s="25">
        <v>4</v>
      </c>
      <c r="K61" s="25">
        <v>18</v>
      </c>
      <c r="L61" s="25">
        <v>1.27859070890751E-3</v>
      </c>
      <c r="M61" s="25">
        <v>9606</v>
      </c>
      <c r="N61" s="25" t="s">
        <v>3242</v>
      </c>
      <c r="O61" s="25"/>
      <c r="P61" s="25"/>
      <c r="Q61" s="25" t="s">
        <v>322</v>
      </c>
      <c r="R61" s="25">
        <v>29108</v>
      </c>
      <c r="S61" s="25" t="s">
        <v>3988</v>
      </c>
    </row>
    <row r="62" spans="1:19" x14ac:dyDescent="0.25">
      <c r="A62" s="25" t="s">
        <v>3989</v>
      </c>
      <c r="B62" s="25" t="s">
        <v>3990</v>
      </c>
      <c r="C62" s="25">
        <v>0</v>
      </c>
      <c r="D62" s="25">
        <v>21</v>
      </c>
      <c r="E62" s="25">
        <v>1</v>
      </c>
      <c r="F62" s="25">
        <v>16</v>
      </c>
      <c r="G62" s="25">
        <v>1.3831258644536599E-3</v>
      </c>
      <c r="H62" s="25">
        <v>4.7058140445057697E-2</v>
      </c>
      <c r="I62" s="25">
        <v>0.29331263849950101</v>
      </c>
      <c r="J62" s="25">
        <v>4</v>
      </c>
      <c r="K62" s="25">
        <v>18</v>
      </c>
      <c r="L62" s="25">
        <v>1.27859070890751E-3</v>
      </c>
      <c r="M62" s="25">
        <v>9606</v>
      </c>
      <c r="N62" s="25" t="s">
        <v>3242</v>
      </c>
      <c r="O62" s="25"/>
      <c r="P62" s="25"/>
      <c r="Q62" s="25" t="s">
        <v>322</v>
      </c>
      <c r="R62" s="25">
        <v>29108</v>
      </c>
      <c r="S62" s="25" t="s">
        <v>3988</v>
      </c>
    </row>
    <row r="63" spans="1:19" x14ac:dyDescent="0.25">
      <c r="A63" s="25" t="s">
        <v>3991</v>
      </c>
      <c r="B63" s="25" t="s">
        <v>3992</v>
      </c>
      <c r="C63" s="25">
        <v>0</v>
      </c>
      <c r="D63" s="25">
        <v>25</v>
      </c>
      <c r="E63" s="25">
        <v>1</v>
      </c>
      <c r="F63" s="25">
        <v>11</v>
      </c>
      <c r="G63" s="25">
        <v>1.6465784100638801E-3</v>
      </c>
      <c r="H63" s="25">
        <v>4.7058140445057697E-2</v>
      </c>
      <c r="I63" s="25">
        <v>0.29331263849950101</v>
      </c>
      <c r="J63" s="25">
        <v>3</v>
      </c>
      <c r="K63" s="25">
        <v>15</v>
      </c>
      <c r="L63" s="25">
        <v>1.0654922574229199E-3</v>
      </c>
      <c r="M63" s="25">
        <v>9606</v>
      </c>
      <c r="N63" s="25" t="s">
        <v>3242</v>
      </c>
      <c r="O63" s="25"/>
      <c r="P63" s="25"/>
      <c r="Q63" s="25" t="s">
        <v>322</v>
      </c>
      <c r="R63" s="25">
        <v>29108</v>
      </c>
      <c r="S63" s="25" t="s">
        <v>3993</v>
      </c>
    </row>
    <row r="64" spans="1:19" x14ac:dyDescent="0.25">
      <c r="A64" s="25" t="s">
        <v>3267</v>
      </c>
      <c r="B64" s="25" t="s">
        <v>3268</v>
      </c>
      <c r="C64" s="25">
        <v>1</v>
      </c>
      <c r="D64" s="25">
        <v>6</v>
      </c>
      <c r="E64" s="25">
        <v>0</v>
      </c>
      <c r="F64" s="25">
        <v>32</v>
      </c>
      <c r="G64" s="22">
        <v>3.9517881841533202E-4</v>
      </c>
      <c r="H64" s="25">
        <v>4.8334259249489399E-2</v>
      </c>
      <c r="I64" s="25">
        <v>0.29331263849950101</v>
      </c>
      <c r="J64" s="25">
        <v>3</v>
      </c>
      <c r="K64" s="25">
        <v>3</v>
      </c>
      <c r="L64" s="22">
        <v>2.1309845148458501E-4</v>
      </c>
      <c r="M64" s="25">
        <v>9606</v>
      </c>
      <c r="N64" s="25" t="s">
        <v>3242</v>
      </c>
      <c r="O64" s="25" t="s">
        <v>368</v>
      </c>
      <c r="P64" s="25"/>
      <c r="Q64" s="25"/>
      <c r="R64" s="25"/>
      <c r="S64" s="25" t="s">
        <v>3269</v>
      </c>
    </row>
    <row r="65" spans="1:19" x14ac:dyDescent="0.25">
      <c r="A65" s="25" t="s">
        <v>3283</v>
      </c>
      <c r="B65" s="25" t="s">
        <v>3284</v>
      </c>
      <c r="C65" s="25">
        <v>1</v>
      </c>
      <c r="D65" s="25">
        <v>15</v>
      </c>
      <c r="E65" s="25">
        <v>1</v>
      </c>
      <c r="F65" s="25">
        <v>23</v>
      </c>
      <c r="G65" s="22">
        <v>9.8794704603833209E-4</v>
      </c>
      <c r="H65" s="25">
        <v>4.8334259249489399E-2</v>
      </c>
      <c r="I65" s="25">
        <v>0.29331263849950101</v>
      </c>
      <c r="J65" s="25">
        <v>4</v>
      </c>
      <c r="K65" s="25">
        <v>4</v>
      </c>
      <c r="L65" s="22">
        <v>2.84131268646114E-4</v>
      </c>
      <c r="M65" s="25">
        <v>9606</v>
      </c>
      <c r="N65" s="25" t="s">
        <v>3242</v>
      </c>
      <c r="O65" s="25" t="s">
        <v>332</v>
      </c>
      <c r="P65" s="25" t="s">
        <v>3285</v>
      </c>
      <c r="Q65" s="25" t="s">
        <v>322</v>
      </c>
      <c r="R65" s="25">
        <v>29108</v>
      </c>
      <c r="S65" s="25" t="s">
        <v>3994</v>
      </c>
    </row>
    <row r="66" spans="1:19" x14ac:dyDescent="0.25">
      <c r="A66" s="25" t="s">
        <v>3281</v>
      </c>
      <c r="B66" s="25" t="s">
        <v>3282</v>
      </c>
      <c r="C66" s="25">
        <v>1</v>
      </c>
      <c r="D66" s="25">
        <v>12</v>
      </c>
      <c r="E66" s="25">
        <v>2</v>
      </c>
      <c r="F66" s="25">
        <v>28</v>
      </c>
      <c r="G66" s="22">
        <v>7.9035763683066502E-4</v>
      </c>
      <c r="H66" s="25">
        <v>4.8334259249489399E-2</v>
      </c>
      <c r="I66" s="25">
        <v>0.29331263849950101</v>
      </c>
      <c r="J66" s="25">
        <v>3</v>
      </c>
      <c r="K66" s="25">
        <v>8</v>
      </c>
      <c r="L66" s="22">
        <v>5.6826253729222898E-4</v>
      </c>
      <c r="M66" s="25">
        <v>9606</v>
      </c>
      <c r="N66" s="25" t="s">
        <v>3242</v>
      </c>
      <c r="O66" s="25" t="s">
        <v>368</v>
      </c>
      <c r="P66" s="25" t="s">
        <v>3246</v>
      </c>
      <c r="Q66" s="25" t="s">
        <v>3858</v>
      </c>
      <c r="R66" s="25" t="s">
        <v>3859</v>
      </c>
      <c r="S66" s="25" t="s">
        <v>3995</v>
      </c>
    </row>
    <row r="67" spans="1:19" x14ac:dyDescent="0.25">
      <c r="A67" s="25" t="s">
        <v>3996</v>
      </c>
      <c r="B67" s="25" t="s">
        <v>3997</v>
      </c>
      <c r="C67" s="25">
        <v>0</v>
      </c>
      <c r="D67" s="25">
        <v>11</v>
      </c>
      <c r="E67" s="25">
        <v>2</v>
      </c>
      <c r="F67" s="25">
        <v>28</v>
      </c>
      <c r="G67" s="22">
        <v>7.2449450042810998E-4</v>
      </c>
      <c r="H67" s="25">
        <v>4.8334259249489399E-2</v>
      </c>
      <c r="I67" s="25">
        <v>0.29331263849950101</v>
      </c>
      <c r="J67" s="25">
        <v>1</v>
      </c>
      <c r="K67" s="25">
        <v>6</v>
      </c>
      <c r="L67" s="22">
        <v>4.26196902969171E-4</v>
      </c>
      <c r="M67" s="25">
        <v>9606</v>
      </c>
      <c r="N67" s="25" t="s">
        <v>3242</v>
      </c>
      <c r="O67" s="25"/>
      <c r="P67" s="25"/>
      <c r="Q67" s="25" t="s">
        <v>3858</v>
      </c>
      <c r="R67" s="25" t="s">
        <v>3859</v>
      </c>
      <c r="S67" s="25" t="s">
        <v>3998</v>
      </c>
    </row>
    <row r="68" spans="1:19" x14ac:dyDescent="0.25">
      <c r="A68" s="25" t="s">
        <v>3999</v>
      </c>
      <c r="B68" s="25" t="s">
        <v>3850</v>
      </c>
      <c r="C68" s="25">
        <v>2</v>
      </c>
      <c r="D68" s="25">
        <v>147</v>
      </c>
      <c r="E68" s="25">
        <v>2</v>
      </c>
      <c r="F68" s="25">
        <v>120</v>
      </c>
      <c r="G68" s="25">
        <v>9.6818810511756503E-3</v>
      </c>
      <c r="H68" s="25">
        <v>4.8501265545191102E-2</v>
      </c>
      <c r="I68" s="25">
        <v>0.29331263849950101</v>
      </c>
      <c r="J68" s="25">
        <v>13</v>
      </c>
      <c r="K68" s="25">
        <v>33</v>
      </c>
      <c r="L68" s="25">
        <v>2.3440829663304401E-3</v>
      </c>
      <c r="M68" s="25">
        <v>9606</v>
      </c>
      <c r="N68" s="25" t="s">
        <v>3242</v>
      </c>
      <c r="O68" s="25" t="s">
        <v>4000</v>
      </c>
      <c r="P68" s="25" t="s">
        <v>4001</v>
      </c>
      <c r="Q68" s="25" t="s">
        <v>4002</v>
      </c>
      <c r="R68" s="25" t="s">
        <v>4003</v>
      </c>
      <c r="S68" s="25" t="s">
        <v>4004</v>
      </c>
    </row>
    <row r="69" spans="1:19" x14ac:dyDescent="0.25">
      <c r="A69" s="25" t="s">
        <v>4005</v>
      </c>
      <c r="B69" s="25" t="s">
        <v>4006</v>
      </c>
      <c r="C69" s="25">
        <v>1</v>
      </c>
      <c r="D69" s="25">
        <v>35</v>
      </c>
      <c r="E69" s="25">
        <v>0</v>
      </c>
      <c r="F69" s="25">
        <v>3</v>
      </c>
      <c r="G69" s="25">
        <v>2.30520977408944E-3</v>
      </c>
      <c r="H69" s="25">
        <v>4.9608726046689797E-2</v>
      </c>
      <c r="I69" s="25">
        <v>0.29331263849950101</v>
      </c>
      <c r="J69" s="25">
        <v>1</v>
      </c>
      <c r="K69" s="25">
        <v>7</v>
      </c>
      <c r="L69" s="22">
        <v>4.9722972013070005E-4</v>
      </c>
      <c r="M69" s="25">
        <v>9606</v>
      </c>
      <c r="N69" s="25" t="s">
        <v>3242</v>
      </c>
      <c r="O69" s="25" t="s">
        <v>327</v>
      </c>
      <c r="P69" s="25"/>
      <c r="Q69" s="25"/>
      <c r="R69" s="25"/>
      <c r="S69" s="25" t="s">
        <v>3291</v>
      </c>
    </row>
    <row r="70" spans="1:19" x14ac:dyDescent="0.25">
      <c r="A70" s="25" t="s">
        <v>4007</v>
      </c>
      <c r="B70" s="25" t="s">
        <v>4008</v>
      </c>
      <c r="C70" s="25">
        <v>0</v>
      </c>
      <c r="D70" s="25">
        <v>22</v>
      </c>
      <c r="E70" s="25">
        <v>1</v>
      </c>
      <c r="F70" s="25">
        <v>20</v>
      </c>
      <c r="G70" s="25">
        <v>1.44898900085622E-3</v>
      </c>
      <c r="H70" s="25">
        <v>4.9608726046689797E-2</v>
      </c>
      <c r="I70" s="25">
        <v>0.29331263849950101</v>
      </c>
      <c r="J70" s="25">
        <v>1</v>
      </c>
      <c r="K70" s="25">
        <v>9</v>
      </c>
      <c r="L70" s="22">
        <v>6.3929535445375705E-4</v>
      </c>
      <c r="M70" s="25">
        <v>9606</v>
      </c>
      <c r="N70" s="25" t="s">
        <v>3242</v>
      </c>
      <c r="O70" s="25"/>
      <c r="P70" s="25"/>
      <c r="Q70" s="25" t="s">
        <v>84</v>
      </c>
      <c r="R70" s="25" t="s">
        <v>3896</v>
      </c>
      <c r="S70" s="25" t="s">
        <v>4009</v>
      </c>
    </row>
  </sheetData>
  <sortState xmlns:xlrd2="http://schemas.microsoft.com/office/spreadsheetml/2017/richdata2" ref="A4:O70">
    <sortCondition ref="H4:H70"/>
  </sortState>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FBEF1-197D-4731-8567-4BD0AE1B3BB9}">
  <dimension ref="A1:M1440"/>
  <sheetViews>
    <sheetView workbookViewId="0">
      <pane ySplit="3" topLeftCell="A4" activePane="bottomLeft" state="frozen"/>
      <selection pane="bottomLeft" activeCell="A3" sqref="A3"/>
    </sheetView>
  </sheetViews>
  <sheetFormatPr defaultRowHeight="15" x14ac:dyDescent="0.25"/>
  <cols>
    <col min="1" max="1" width="20" style="131" customWidth="1"/>
    <col min="2" max="2" width="20.42578125" style="25" customWidth="1"/>
    <col min="3" max="3" width="18.5703125" style="25" customWidth="1"/>
    <col min="4" max="4" width="28.85546875" style="25" customWidth="1"/>
    <col min="5" max="5" width="25.7109375" style="25" customWidth="1"/>
    <col min="6" max="6" width="17.7109375" style="25" customWidth="1"/>
    <col min="7" max="7" width="31.5703125" style="25" customWidth="1"/>
    <col min="8" max="8" width="44.7109375" style="25" customWidth="1"/>
    <col min="9" max="9" width="74.28515625" style="567" bestFit="1" customWidth="1"/>
    <col min="10" max="10" width="14.42578125" style="568" bestFit="1" customWidth="1"/>
    <col min="11" max="11" width="66.7109375" style="25" bestFit="1" customWidth="1"/>
    <col min="12" max="16384" width="9.140625" style="25"/>
  </cols>
  <sheetData>
    <row r="1" spans="1:13" x14ac:dyDescent="0.25">
      <c r="A1" s="26" t="s">
        <v>4589</v>
      </c>
    </row>
    <row r="3" spans="1:13" x14ac:dyDescent="0.25">
      <c r="A3" s="26" t="s">
        <v>3810</v>
      </c>
      <c r="B3" s="26" t="s">
        <v>4996</v>
      </c>
      <c r="C3" s="26" t="s">
        <v>4441</v>
      </c>
      <c r="D3" s="26" t="s">
        <v>4588</v>
      </c>
      <c r="E3" s="26" t="s">
        <v>4596</v>
      </c>
      <c r="F3" s="26" t="s">
        <v>4598</v>
      </c>
      <c r="G3" s="26" t="s">
        <v>4619</v>
      </c>
      <c r="H3" s="26" t="s">
        <v>4997</v>
      </c>
      <c r="I3" s="569" t="s">
        <v>4442</v>
      </c>
      <c r="J3" s="570" t="s">
        <v>4443</v>
      </c>
      <c r="K3" s="26" t="s">
        <v>4444</v>
      </c>
      <c r="L3" s="26" t="s">
        <v>4445</v>
      </c>
      <c r="M3" s="26" t="s">
        <v>4446</v>
      </c>
    </row>
    <row r="4" spans="1:13" x14ac:dyDescent="0.25">
      <c r="A4" s="131" t="s">
        <v>110</v>
      </c>
      <c r="B4" s="25" t="s">
        <v>4447</v>
      </c>
      <c r="C4" s="25" t="s">
        <v>4448</v>
      </c>
      <c r="D4" s="571" t="s">
        <v>4587</v>
      </c>
      <c r="E4" s="571"/>
      <c r="F4" s="571"/>
      <c r="G4" s="571"/>
      <c r="H4" s="25" t="s">
        <v>4449</v>
      </c>
      <c r="I4" s="567" t="s">
        <v>4450</v>
      </c>
      <c r="J4" s="568">
        <v>5280757</v>
      </c>
      <c r="K4" s="23"/>
    </row>
    <row r="5" spans="1:13" x14ac:dyDescent="0.25">
      <c r="A5" s="131" t="s">
        <v>81</v>
      </c>
      <c r="B5" s="25" t="s">
        <v>4451</v>
      </c>
      <c r="C5" s="25" t="s">
        <v>4448</v>
      </c>
      <c r="D5" s="571" t="s">
        <v>4587</v>
      </c>
      <c r="E5" s="571"/>
      <c r="F5" s="571"/>
      <c r="G5" s="571"/>
      <c r="H5" s="25" t="s">
        <v>4452</v>
      </c>
      <c r="I5" s="567" t="s">
        <v>4453</v>
      </c>
      <c r="J5" s="568">
        <v>2351</v>
      </c>
      <c r="K5" s="571" t="s">
        <v>4454</v>
      </c>
      <c r="L5" s="571" t="s">
        <v>4455</v>
      </c>
    </row>
    <row r="6" spans="1:13" x14ac:dyDescent="0.25">
      <c r="A6" s="131" t="s">
        <v>81</v>
      </c>
      <c r="B6" s="25" t="s">
        <v>4456</v>
      </c>
      <c r="C6" s="25" t="s">
        <v>4457</v>
      </c>
      <c r="D6" s="571" t="s">
        <v>4587</v>
      </c>
      <c r="E6" s="571"/>
      <c r="F6" s="571"/>
      <c r="G6" s="571"/>
      <c r="H6" s="25" t="s">
        <v>4458</v>
      </c>
      <c r="I6" s="567" t="s">
        <v>4450</v>
      </c>
      <c r="J6" s="568">
        <v>9883933</v>
      </c>
      <c r="K6" s="23" t="str">
        <f>"https://www.ebi.ac.uk/chembl/g/#search_results/compounds/query="&amp;B6</f>
        <v>https://www.ebi.ac.uk/chembl/g/#search_results/compounds/query=GABAPENTIN ENACARBIL</v>
      </c>
    </row>
    <row r="7" spans="1:13" x14ac:dyDescent="0.25">
      <c r="A7" s="131" t="s">
        <v>81</v>
      </c>
      <c r="B7" s="25" t="s">
        <v>4459</v>
      </c>
      <c r="C7" s="25" t="s">
        <v>4457</v>
      </c>
      <c r="D7" s="571" t="s">
        <v>4587</v>
      </c>
      <c r="E7" s="571"/>
      <c r="F7" s="571"/>
      <c r="G7" s="571"/>
      <c r="H7" s="25" t="s">
        <v>4458</v>
      </c>
      <c r="I7" s="567" t="s">
        <v>4450</v>
      </c>
      <c r="J7" s="568">
        <v>3446</v>
      </c>
      <c r="K7" s="23" t="str">
        <f t="shared" ref="K7:K12" si="0">"https://www.ebi.ac.uk/chembl/g/#search_results/compounds/query="&amp;B7</f>
        <v>https://www.ebi.ac.uk/chembl/g/#search_results/compounds/query=GABAPENTIN</v>
      </c>
    </row>
    <row r="8" spans="1:13" x14ac:dyDescent="0.25">
      <c r="A8" s="131" t="s">
        <v>81</v>
      </c>
      <c r="B8" s="25" t="s">
        <v>4460</v>
      </c>
      <c r="C8" s="25" t="s">
        <v>4457</v>
      </c>
      <c r="D8" s="571" t="s">
        <v>4587</v>
      </c>
      <c r="E8" s="571"/>
      <c r="F8" s="571"/>
      <c r="G8" s="571"/>
      <c r="H8" s="25" t="s">
        <v>4458</v>
      </c>
      <c r="I8" s="567" t="s">
        <v>4450</v>
      </c>
      <c r="J8" s="568">
        <v>10236037</v>
      </c>
      <c r="K8" s="23" t="str">
        <f t="shared" si="0"/>
        <v>https://www.ebi.ac.uk/chembl/g/#search_results/compounds/query=IMAGABALIN</v>
      </c>
    </row>
    <row r="9" spans="1:13" x14ac:dyDescent="0.25">
      <c r="A9" s="131" t="s">
        <v>81</v>
      </c>
      <c r="B9" s="25" t="s">
        <v>4461</v>
      </c>
      <c r="C9" s="25" t="s">
        <v>4457</v>
      </c>
      <c r="D9" s="571" t="s">
        <v>4587</v>
      </c>
      <c r="E9" s="571"/>
      <c r="F9" s="571"/>
      <c r="G9" s="571"/>
      <c r="H9" s="25" t="s">
        <v>4458</v>
      </c>
      <c r="I9" s="567" t="s">
        <v>4450</v>
      </c>
      <c r="J9" s="568">
        <v>9794485</v>
      </c>
      <c r="K9" s="23" t="str">
        <f t="shared" si="0"/>
        <v>https://www.ebi.ac.uk/chembl/g/#search_results/compounds/query=ATAGABALIN</v>
      </c>
    </row>
    <row r="10" spans="1:13" x14ac:dyDescent="0.25">
      <c r="A10" s="131" t="s">
        <v>81</v>
      </c>
      <c r="B10" s="25" t="s">
        <v>4462</v>
      </c>
      <c r="C10" s="25" t="s">
        <v>4463</v>
      </c>
      <c r="D10" s="571" t="s">
        <v>4587</v>
      </c>
      <c r="E10" s="571"/>
      <c r="F10" s="571"/>
      <c r="G10" s="571"/>
      <c r="H10" s="25" t="s">
        <v>4458</v>
      </c>
      <c r="I10" s="567" t="s">
        <v>4450</v>
      </c>
      <c r="J10" s="568">
        <v>50088</v>
      </c>
      <c r="K10" s="23" t="str">
        <f t="shared" si="0"/>
        <v>https://www.ebi.ac.uk/chembl/g/#search_results/compounds/query=BEPRIDIL HYDROCHLORIDE</v>
      </c>
    </row>
    <row r="11" spans="1:13" x14ac:dyDescent="0.25">
      <c r="A11" s="131" t="s">
        <v>81</v>
      </c>
      <c r="B11" s="25" t="s">
        <v>4464</v>
      </c>
      <c r="C11" s="25" t="s">
        <v>4463</v>
      </c>
      <c r="D11" s="571" t="s">
        <v>4587</v>
      </c>
      <c r="E11" s="571"/>
      <c r="F11" s="571"/>
      <c r="G11" s="571"/>
      <c r="H11" s="25" t="s">
        <v>4458</v>
      </c>
      <c r="I11" s="567" t="s">
        <v>4450</v>
      </c>
      <c r="J11" s="568">
        <v>9926001</v>
      </c>
      <c r="K11" s="23" t="str">
        <f t="shared" si="0"/>
        <v>https://www.ebi.ac.uk/chembl/g/#search_results/compounds/query=ELPETRIGINE</v>
      </c>
    </row>
    <row r="12" spans="1:13" x14ac:dyDescent="0.25">
      <c r="A12" s="131" t="s">
        <v>81</v>
      </c>
      <c r="B12" s="25" t="s">
        <v>4465</v>
      </c>
      <c r="C12" s="25" t="s">
        <v>4466</v>
      </c>
      <c r="D12" s="571" t="s">
        <v>4587</v>
      </c>
      <c r="E12" s="571"/>
      <c r="F12" s="571"/>
      <c r="G12" s="571"/>
      <c r="H12" s="25" t="s">
        <v>4467</v>
      </c>
      <c r="I12" s="567" t="s">
        <v>4468</v>
      </c>
      <c r="J12" s="568">
        <v>5486971</v>
      </c>
      <c r="K12" s="23" t="str">
        <f t="shared" si="0"/>
        <v>https://www.ebi.ac.uk/chembl/g/#search_results/compounds/query=PREGABALIN</v>
      </c>
      <c r="L12" s="571" t="s">
        <v>4454</v>
      </c>
      <c r="M12" s="571" t="s">
        <v>4455</v>
      </c>
    </row>
    <row r="13" spans="1:13" x14ac:dyDescent="0.25">
      <c r="A13" s="131" t="s">
        <v>81</v>
      </c>
      <c r="B13" s="25" t="s">
        <v>4469</v>
      </c>
      <c r="C13" s="25" t="s">
        <v>4450</v>
      </c>
      <c r="D13" s="571" t="s">
        <v>4587</v>
      </c>
      <c r="E13" s="571"/>
      <c r="F13" s="571"/>
      <c r="G13" s="571"/>
      <c r="H13" s="25" t="s">
        <v>4470</v>
      </c>
      <c r="I13" s="567" t="s">
        <v>4471</v>
      </c>
      <c r="J13" s="568">
        <v>2662</v>
      </c>
      <c r="K13" s="23" t="str">
        <f>"https://www.pharmgkb.org/search?query="&amp;B13&amp;"&amp;type=chemical"</f>
        <v>https://www.pharmgkb.org/search?query=CELECOXIB&amp;type=chemical</v>
      </c>
    </row>
    <row r="14" spans="1:13" x14ac:dyDescent="0.25">
      <c r="A14" s="131" t="s">
        <v>81</v>
      </c>
      <c r="B14" s="25" t="s">
        <v>4472</v>
      </c>
      <c r="C14" s="25" t="s">
        <v>4450</v>
      </c>
      <c r="D14" s="571" t="s">
        <v>4587</v>
      </c>
      <c r="E14" s="571"/>
      <c r="F14" s="571"/>
      <c r="G14" s="571"/>
      <c r="H14" s="25" t="s">
        <v>4473</v>
      </c>
      <c r="I14" s="567" t="s">
        <v>4450</v>
      </c>
      <c r="J14" s="568">
        <v>941361</v>
      </c>
      <c r="K14" s="23" t="str">
        <f>"https://db.idrblab.net/ttd/search/ttd/target?search_api_fulltext="&amp;B14</f>
        <v>https://db.idrblab.net/ttd/search/ttd/target?search_api_fulltext=FLUNARIZINE</v>
      </c>
    </row>
    <row r="15" spans="1:13" x14ac:dyDescent="0.25">
      <c r="A15" s="131" t="s">
        <v>81</v>
      </c>
      <c r="B15" s="25" t="s">
        <v>4474</v>
      </c>
      <c r="C15" s="25" t="s">
        <v>4450</v>
      </c>
      <c r="D15" s="571" t="s">
        <v>4587</v>
      </c>
      <c r="E15" s="571"/>
      <c r="F15" s="571"/>
      <c r="G15" s="571"/>
      <c r="H15" s="25" t="s">
        <v>4452</v>
      </c>
      <c r="I15" s="567" t="s">
        <v>4450</v>
      </c>
      <c r="J15" s="568">
        <v>4499</v>
      </c>
      <c r="K15" s="571" t="s">
        <v>4454</v>
      </c>
      <c r="L15" s="571" t="s">
        <v>4455</v>
      </c>
    </row>
    <row r="16" spans="1:13" x14ac:dyDescent="0.25">
      <c r="A16" s="131" t="s">
        <v>326</v>
      </c>
      <c r="B16" s="25" t="s">
        <v>4475</v>
      </c>
      <c r="C16" s="25" t="s">
        <v>4476</v>
      </c>
      <c r="D16" s="571" t="s">
        <v>4587</v>
      </c>
      <c r="E16" s="571"/>
      <c r="F16" s="571"/>
      <c r="G16" s="571"/>
      <c r="H16" s="25" t="s">
        <v>4477</v>
      </c>
      <c r="I16" s="567" t="s">
        <v>4478</v>
      </c>
      <c r="J16" s="568">
        <v>1254</v>
      </c>
      <c r="K16" s="23" t="str">
        <f t="shared" ref="K16:K71" si="1">"https://db.idrblab.net/ttd/search/ttd/target?search_api_fulltext="&amp;B16</f>
        <v>https://db.idrblab.net/ttd/search/ttd/target?search_api_fulltext=MENTHOL</v>
      </c>
      <c r="L16" s="25" t="str">
        <f>"https://www.ebi.ac.uk/chembl/g/#search_results/compounds/query="&amp;B16</f>
        <v>https://www.ebi.ac.uk/chembl/g/#search_results/compounds/query=MENTHOL</v>
      </c>
      <c r="M16" s="571" t="s">
        <v>4454</v>
      </c>
    </row>
    <row r="17" spans="1:12" x14ac:dyDescent="0.25">
      <c r="A17" s="131" t="s">
        <v>326</v>
      </c>
      <c r="B17" s="25" t="s">
        <v>4479</v>
      </c>
      <c r="C17" s="25" t="s">
        <v>4463</v>
      </c>
      <c r="D17" s="571" t="s">
        <v>4587</v>
      </c>
      <c r="E17" s="571"/>
      <c r="F17" s="571"/>
      <c r="G17" s="571"/>
      <c r="H17" s="25" t="s">
        <v>4473</v>
      </c>
      <c r="I17" s="567" t="s">
        <v>4450</v>
      </c>
      <c r="J17" s="568">
        <v>60195662</v>
      </c>
      <c r="K17" s="23" t="str">
        <f t="shared" si="1"/>
        <v>https://db.idrblab.net/ttd/search/ttd/target?search_api_fulltext=PF-05105679</v>
      </c>
    </row>
    <row r="18" spans="1:12" x14ac:dyDescent="0.25">
      <c r="A18" s="131" t="s">
        <v>326</v>
      </c>
      <c r="B18" s="25" t="s">
        <v>4480</v>
      </c>
      <c r="C18" s="25" t="s">
        <v>4481</v>
      </c>
      <c r="D18" s="571" t="s">
        <v>4587</v>
      </c>
      <c r="E18" s="571"/>
      <c r="F18" s="571"/>
      <c r="G18" s="571"/>
      <c r="H18" s="25" t="s">
        <v>4482</v>
      </c>
      <c r="I18" s="567" t="s">
        <v>4483</v>
      </c>
      <c r="J18" s="568">
        <v>44137358</v>
      </c>
      <c r="K18" s="23" t="str">
        <f t="shared" si="1"/>
        <v>https://db.idrblab.net/ttd/search/ttd/target?search_api_fulltext=D-3263</v>
      </c>
      <c r="L18" s="25" t="str">
        <f>"https://www.ebi.ac.uk/chembl/g/#search_results/compounds/query="&amp;B18</f>
        <v>https://www.ebi.ac.uk/chembl/g/#search_results/compounds/query=D-3263</v>
      </c>
    </row>
    <row r="19" spans="1:12" x14ac:dyDescent="0.25">
      <c r="A19" s="131" t="s">
        <v>326</v>
      </c>
      <c r="B19" s="25" t="s">
        <v>4484</v>
      </c>
      <c r="C19" s="25" t="s">
        <v>4463</v>
      </c>
      <c r="D19" s="571" t="s">
        <v>4587</v>
      </c>
      <c r="E19" s="571"/>
      <c r="F19" s="571"/>
      <c r="G19" s="571"/>
      <c r="H19" s="25" t="s">
        <v>4485</v>
      </c>
      <c r="I19" s="567" t="s">
        <v>4486</v>
      </c>
      <c r="J19" s="568">
        <v>89576</v>
      </c>
      <c r="K19" s="23"/>
    </row>
    <row r="20" spans="1:12" x14ac:dyDescent="0.25">
      <c r="A20" s="131" t="s">
        <v>84</v>
      </c>
      <c r="B20" s="25" t="s">
        <v>4487</v>
      </c>
      <c r="C20" s="25" t="s">
        <v>4450</v>
      </c>
      <c r="D20" s="571" t="s">
        <v>4587</v>
      </c>
      <c r="E20" s="571"/>
      <c r="F20" s="571"/>
      <c r="G20" s="571"/>
      <c r="H20" s="25" t="s">
        <v>4485</v>
      </c>
      <c r="I20" s="567" t="s">
        <v>4450</v>
      </c>
      <c r="J20" s="568">
        <v>11213558</v>
      </c>
      <c r="K20" s="23"/>
    </row>
    <row r="21" spans="1:12" x14ac:dyDescent="0.25">
      <c r="A21" s="131" t="s">
        <v>84</v>
      </c>
      <c r="B21" s="25" t="s">
        <v>4488</v>
      </c>
      <c r="C21" s="25" t="s">
        <v>4450</v>
      </c>
      <c r="D21" s="571" t="s">
        <v>4587</v>
      </c>
      <c r="E21" s="571"/>
      <c r="F21" s="571"/>
      <c r="G21" s="571"/>
      <c r="H21" s="25" t="s">
        <v>4485</v>
      </c>
      <c r="I21" s="567" t="s">
        <v>4489</v>
      </c>
      <c r="J21" s="568">
        <v>16038120</v>
      </c>
      <c r="K21" s="23"/>
    </row>
    <row r="22" spans="1:12" x14ac:dyDescent="0.25">
      <c r="A22" s="131" t="s">
        <v>84</v>
      </c>
      <c r="B22" s="25" t="s">
        <v>4490</v>
      </c>
      <c r="C22" s="25" t="s">
        <v>4450</v>
      </c>
      <c r="D22" s="571" t="s">
        <v>4587</v>
      </c>
      <c r="E22" s="571"/>
      <c r="F22" s="571"/>
      <c r="G22" s="571"/>
      <c r="H22" s="25" t="s">
        <v>4485</v>
      </c>
      <c r="I22" s="567" t="s">
        <v>4450</v>
      </c>
      <c r="J22" s="568">
        <v>3081361</v>
      </c>
      <c r="K22" s="23"/>
    </row>
    <row r="23" spans="1:12" x14ac:dyDescent="0.25">
      <c r="A23" s="131" t="s">
        <v>84</v>
      </c>
      <c r="B23" s="25" t="s">
        <v>4491</v>
      </c>
      <c r="C23" s="25" t="s">
        <v>4450</v>
      </c>
      <c r="D23" s="571" t="s">
        <v>4587</v>
      </c>
      <c r="E23" s="571"/>
      <c r="F23" s="571"/>
      <c r="G23" s="571"/>
      <c r="H23" s="25" t="s">
        <v>4485</v>
      </c>
      <c r="I23" s="567" t="s">
        <v>4450</v>
      </c>
      <c r="J23" s="568">
        <v>135398510</v>
      </c>
      <c r="K23" s="23"/>
    </row>
    <row r="24" spans="1:12" x14ac:dyDescent="0.25">
      <c r="A24" s="131" t="s">
        <v>84</v>
      </c>
      <c r="B24" s="25" t="s">
        <v>4492</v>
      </c>
      <c r="C24" s="25" t="s">
        <v>4450</v>
      </c>
      <c r="D24" s="571" t="s">
        <v>4587</v>
      </c>
      <c r="E24" s="571"/>
      <c r="F24" s="571"/>
      <c r="G24" s="571"/>
      <c r="H24" s="25" t="s">
        <v>4485</v>
      </c>
      <c r="I24" s="567" t="s">
        <v>4450</v>
      </c>
      <c r="J24" s="568">
        <v>11715767</v>
      </c>
      <c r="K24" s="23"/>
    </row>
    <row r="25" spans="1:12" x14ac:dyDescent="0.25">
      <c r="A25" s="131" t="s">
        <v>84</v>
      </c>
      <c r="B25" s="25" t="s">
        <v>4493</v>
      </c>
      <c r="C25" s="25" t="s">
        <v>4450</v>
      </c>
      <c r="D25" s="571" t="s">
        <v>4587</v>
      </c>
      <c r="E25" s="571"/>
      <c r="F25" s="571"/>
      <c r="G25" s="571"/>
      <c r="H25" s="25" t="s">
        <v>4485</v>
      </c>
      <c r="I25" s="567" t="s">
        <v>4450</v>
      </c>
      <c r="J25" s="377">
        <v>3547</v>
      </c>
      <c r="K25" s="23"/>
    </row>
    <row r="26" spans="1:12" x14ac:dyDescent="0.25">
      <c r="A26" s="131" t="s">
        <v>84</v>
      </c>
      <c r="B26" s="25" t="s">
        <v>4494</v>
      </c>
      <c r="C26" s="25" t="s">
        <v>4450</v>
      </c>
      <c r="D26" s="571" t="s">
        <v>4587</v>
      </c>
      <c r="E26" s="571"/>
      <c r="F26" s="571"/>
      <c r="G26" s="571"/>
      <c r="H26" s="25" t="s">
        <v>4485</v>
      </c>
      <c r="I26" s="567" t="s">
        <v>4450</v>
      </c>
      <c r="J26" s="568">
        <v>135398512</v>
      </c>
      <c r="K26" s="23"/>
    </row>
    <row r="27" spans="1:12" x14ac:dyDescent="0.25">
      <c r="A27" s="131" t="s">
        <v>84</v>
      </c>
      <c r="B27" s="25" t="s">
        <v>4495</v>
      </c>
      <c r="C27" s="25" t="s">
        <v>4450</v>
      </c>
      <c r="D27" s="571" t="s">
        <v>4587</v>
      </c>
      <c r="E27" s="571"/>
      <c r="F27" s="571"/>
      <c r="G27" s="571"/>
      <c r="H27" s="25" t="s">
        <v>4485</v>
      </c>
      <c r="I27" s="567" t="s">
        <v>4450</v>
      </c>
      <c r="J27" s="568">
        <v>5330286</v>
      </c>
      <c r="K27" s="23"/>
    </row>
    <row r="28" spans="1:12" x14ac:dyDescent="0.25">
      <c r="A28" s="131" t="s">
        <v>84</v>
      </c>
      <c r="B28" s="25" t="s">
        <v>4496</v>
      </c>
      <c r="C28" s="25" t="s">
        <v>4450</v>
      </c>
      <c r="D28" s="571" t="s">
        <v>4587</v>
      </c>
      <c r="E28" s="571"/>
      <c r="F28" s="571"/>
      <c r="G28" s="571"/>
      <c r="H28" s="25" t="s">
        <v>4485</v>
      </c>
      <c r="I28" s="567" t="s">
        <v>4450</v>
      </c>
      <c r="J28" s="568">
        <v>17755052</v>
      </c>
      <c r="K28" s="23"/>
    </row>
    <row r="29" spans="1:12" x14ac:dyDescent="0.25">
      <c r="A29" s="131" t="s">
        <v>84</v>
      </c>
      <c r="B29" s="25" t="s">
        <v>4497</v>
      </c>
      <c r="C29" s="25" t="s">
        <v>4450</v>
      </c>
      <c r="D29" s="571" t="s">
        <v>4587</v>
      </c>
      <c r="E29" s="571"/>
      <c r="F29" s="571"/>
      <c r="G29" s="571"/>
      <c r="H29" s="25" t="s">
        <v>4485</v>
      </c>
      <c r="I29" s="567" t="s">
        <v>4450</v>
      </c>
      <c r="J29" s="377">
        <v>11569967</v>
      </c>
      <c r="K29" s="23"/>
    </row>
    <row r="30" spans="1:12" x14ac:dyDescent="0.25">
      <c r="A30" s="131" t="s">
        <v>84</v>
      </c>
      <c r="B30" s="25" t="s">
        <v>4498</v>
      </c>
      <c r="C30" s="25" t="s">
        <v>4450</v>
      </c>
      <c r="D30" s="571" t="s">
        <v>4587</v>
      </c>
      <c r="E30" s="571"/>
      <c r="F30" s="571"/>
      <c r="G30" s="571"/>
      <c r="H30" s="25" t="s">
        <v>4485</v>
      </c>
      <c r="I30" s="567" t="s">
        <v>4450</v>
      </c>
      <c r="J30" s="568">
        <v>11409972</v>
      </c>
      <c r="K30" s="23"/>
    </row>
    <row r="31" spans="1:12" x14ac:dyDescent="0.25">
      <c r="A31" s="131" t="s">
        <v>84</v>
      </c>
      <c r="B31" s="25" t="s">
        <v>4499</v>
      </c>
      <c r="C31" s="25" t="s">
        <v>4450</v>
      </c>
      <c r="D31" s="571" t="s">
        <v>4587</v>
      </c>
      <c r="E31" s="571"/>
      <c r="F31" s="571"/>
      <c r="G31" s="571"/>
      <c r="H31" s="25" t="s">
        <v>4485</v>
      </c>
      <c r="I31" s="567" t="s">
        <v>4450</v>
      </c>
      <c r="J31" s="568">
        <v>5494449</v>
      </c>
      <c r="K31" s="23"/>
    </row>
    <row r="32" spans="1:12" x14ac:dyDescent="0.25">
      <c r="A32" s="131" t="s">
        <v>84</v>
      </c>
      <c r="B32" s="25" t="s">
        <v>4500</v>
      </c>
      <c r="C32" s="25" t="s">
        <v>4450</v>
      </c>
      <c r="D32" s="571" t="s">
        <v>4587</v>
      </c>
      <c r="E32" s="571"/>
      <c r="F32" s="571"/>
      <c r="G32" s="571"/>
      <c r="H32" s="25" t="s">
        <v>4485</v>
      </c>
      <c r="I32" s="567" t="s">
        <v>4501</v>
      </c>
      <c r="J32" s="568">
        <v>68107965</v>
      </c>
      <c r="K32" s="23"/>
    </row>
    <row r="33" spans="1:13" x14ac:dyDescent="0.25">
      <c r="A33" s="131" t="s">
        <v>84</v>
      </c>
      <c r="B33" s="25" t="s">
        <v>4502</v>
      </c>
      <c r="C33" s="25" t="s">
        <v>4450</v>
      </c>
      <c r="D33" s="571" t="s">
        <v>4587</v>
      </c>
      <c r="E33" s="571"/>
      <c r="F33" s="571"/>
      <c r="G33" s="571"/>
      <c r="H33" s="25" t="s">
        <v>4485</v>
      </c>
      <c r="I33" s="567" t="s">
        <v>4450</v>
      </c>
      <c r="J33" s="568">
        <v>11977753</v>
      </c>
      <c r="K33" s="23"/>
    </row>
    <row r="34" spans="1:13" x14ac:dyDescent="0.25">
      <c r="A34" s="131" t="s">
        <v>84</v>
      </c>
      <c r="B34" s="25" t="s">
        <v>4503</v>
      </c>
      <c r="C34" s="25" t="s">
        <v>4450</v>
      </c>
      <c r="D34" s="571" t="s">
        <v>4587</v>
      </c>
      <c r="E34" s="571"/>
      <c r="F34" s="571"/>
      <c r="G34" s="571"/>
      <c r="H34" s="25" t="s">
        <v>4485</v>
      </c>
      <c r="I34" s="567" t="s">
        <v>4450</v>
      </c>
      <c r="J34" s="568">
        <v>24771867</v>
      </c>
      <c r="K34" s="23"/>
    </row>
    <row r="35" spans="1:13" x14ac:dyDescent="0.25">
      <c r="A35" s="131" t="s">
        <v>84</v>
      </c>
      <c r="B35" s="25" t="s">
        <v>4504</v>
      </c>
      <c r="C35" s="25" t="s">
        <v>4450</v>
      </c>
      <c r="D35" s="571" t="s">
        <v>4587</v>
      </c>
      <c r="E35" s="571"/>
      <c r="F35" s="571"/>
      <c r="G35" s="571"/>
      <c r="H35" s="25" t="s">
        <v>4485</v>
      </c>
      <c r="I35" s="567" t="s">
        <v>4450</v>
      </c>
      <c r="J35" s="568">
        <v>46207586</v>
      </c>
      <c r="K35" s="23"/>
    </row>
    <row r="36" spans="1:13" x14ac:dyDescent="0.25">
      <c r="A36" s="131" t="s">
        <v>84</v>
      </c>
      <c r="B36" s="25" t="s">
        <v>4505</v>
      </c>
      <c r="C36" s="25" t="s">
        <v>4450</v>
      </c>
      <c r="D36" s="571" t="s">
        <v>4587</v>
      </c>
      <c r="E36" s="571"/>
      <c r="F36" s="571"/>
      <c r="G36" s="571"/>
      <c r="H36" s="25" t="s">
        <v>4485</v>
      </c>
      <c r="I36" s="567" t="s">
        <v>4450</v>
      </c>
      <c r="J36" s="568">
        <v>16118986</v>
      </c>
      <c r="K36" s="23"/>
    </row>
    <row r="37" spans="1:13" x14ac:dyDescent="0.25">
      <c r="A37" s="131" t="s">
        <v>84</v>
      </c>
      <c r="B37" s="25" t="s">
        <v>4506</v>
      </c>
      <c r="C37" s="25" t="s">
        <v>4450</v>
      </c>
      <c r="D37" s="571" t="s">
        <v>4587</v>
      </c>
      <c r="E37" s="571"/>
      <c r="F37" s="571"/>
      <c r="G37" s="571"/>
      <c r="H37" s="25" t="s">
        <v>4485</v>
      </c>
      <c r="I37" s="567" t="s">
        <v>4450</v>
      </c>
      <c r="J37" s="568">
        <v>2876406</v>
      </c>
      <c r="K37" s="23"/>
    </row>
    <row r="38" spans="1:13" x14ac:dyDescent="0.25">
      <c r="A38" s="131" t="s">
        <v>84</v>
      </c>
      <c r="B38" s="25" t="s">
        <v>4507</v>
      </c>
      <c r="C38" s="25" t="s">
        <v>4450</v>
      </c>
      <c r="D38" s="571" t="s">
        <v>4587</v>
      </c>
      <c r="E38" s="571"/>
      <c r="F38" s="571"/>
      <c r="G38" s="571"/>
      <c r="H38" s="25" t="s">
        <v>4485</v>
      </c>
      <c r="I38" s="567" t="s">
        <v>4450</v>
      </c>
      <c r="J38" s="568">
        <v>10384072</v>
      </c>
      <c r="K38" s="23"/>
    </row>
    <row r="39" spans="1:13" x14ac:dyDescent="0.25">
      <c r="A39" s="131" t="s">
        <v>84</v>
      </c>
      <c r="B39" s="25" t="s">
        <v>4508</v>
      </c>
      <c r="C39" s="25" t="s">
        <v>4450</v>
      </c>
      <c r="D39" s="571" t="s">
        <v>4587</v>
      </c>
      <c r="E39" s="571"/>
      <c r="F39" s="571"/>
      <c r="G39" s="571"/>
      <c r="H39" s="25" t="s">
        <v>4485</v>
      </c>
      <c r="I39" s="567" t="s">
        <v>4450</v>
      </c>
      <c r="J39" s="568">
        <v>5330790</v>
      </c>
      <c r="K39" s="23"/>
    </row>
    <row r="40" spans="1:13" x14ac:dyDescent="0.25">
      <c r="A40" s="131" t="s">
        <v>84</v>
      </c>
      <c r="B40" s="25" t="s">
        <v>4509</v>
      </c>
      <c r="C40" s="25" t="s">
        <v>4450</v>
      </c>
      <c r="D40" s="571" t="s">
        <v>4587</v>
      </c>
      <c r="E40" s="571"/>
      <c r="F40" s="571"/>
      <c r="G40" s="571"/>
      <c r="H40" s="25" t="s">
        <v>4485</v>
      </c>
      <c r="I40" s="567" t="s">
        <v>4450</v>
      </c>
      <c r="J40" s="568">
        <v>24856436</v>
      </c>
      <c r="K40" s="23"/>
    </row>
    <row r="41" spans="1:13" x14ac:dyDescent="0.25">
      <c r="A41" s="131" t="s">
        <v>84</v>
      </c>
      <c r="B41" s="25" t="s">
        <v>4510</v>
      </c>
      <c r="C41" s="25" t="s">
        <v>4450</v>
      </c>
      <c r="D41" s="571" t="s">
        <v>4587</v>
      </c>
      <c r="E41" s="571"/>
      <c r="F41" s="571"/>
      <c r="G41" s="571"/>
      <c r="H41" s="25" t="s">
        <v>4485</v>
      </c>
      <c r="I41" s="567" t="s">
        <v>4450</v>
      </c>
      <c r="J41" s="568">
        <v>5311382</v>
      </c>
      <c r="K41" s="23"/>
    </row>
    <row r="42" spans="1:13" x14ac:dyDescent="0.25">
      <c r="A42" s="131" t="s">
        <v>84</v>
      </c>
      <c r="B42" s="25" t="s">
        <v>4511</v>
      </c>
      <c r="C42" s="25" t="s">
        <v>4450</v>
      </c>
      <c r="D42" s="571" t="s">
        <v>4587</v>
      </c>
      <c r="E42" s="571"/>
      <c r="F42" s="571"/>
      <c r="G42" s="571"/>
      <c r="H42" s="25" t="s">
        <v>4485</v>
      </c>
      <c r="I42" s="567" t="s">
        <v>4450</v>
      </c>
      <c r="J42" s="568">
        <v>25141092</v>
      </c>
      <c r="K42" s="23"/>
    </row>
    <row r="43" spans="1:13" x14ac:dyDescent="0.25">
      <c r="A43" s="131" t="s">
        <v>84</v>
      </c>
      <c r="B43" s="25" t="s">
        <v>4512</v>
      </c>
      <c r="C43" s="25" t="s">
        <v>4450</v>
      </c>
      <c r="D43" s="571" t="s">
        <v>4587</v>
      </c>
      <c r="E43" s="571"/>
      <c r="F43" s="571"/>
      <c r="G43" s="571"/>
      <c r="H43" s="25" t="s">
        <v>4485</v>
      </c>
      <c r="I43" s="567" t="s">
        <v>4450</v>
      </c>
      <c r="J43" s="568">
        <v>10296883</v>
      </c>
      <c r="K43" s="23"/>
    </row>
    <row r="44" spans="1:13" x14ac:dyDescent="0.25">
      <c r="A44" s="131" t="s">
        <v>368</v>
      </c>
      <c r="B44" s="25" t="s">
        <v>4513</v>
      </c>
      <c r="C44" s="25" t="s">
        <v>4448</v>
      </c>
      <c r="D44" s="571" t="s">
        <v>4587</v>
      </c>
      <c r="E44" s="571"/>
      <c r="F44" s="571"/>
      <c r="G44" s="571"/>
      <c r="H44" s="25" t="s">
        <v>4482</v>
      </c>
      <c r="I44" s="567" t="s">
        <v>4450</v>
      </c>
      <c r="K44" s="23" t="str">
        <f t="shared" si="1"/>
        <v>https://db.idrblab.net/ttd/search/ttd/target?search_api_fulltext=FASINUMAB</v>
      </c>
      <c r="L44" s="25" t="str">
        <f>"https://www.ebi.ac.uk/chembl/g/#search_results/compounds/query="&amp;B44</f>
        <v>https://www.ebi.ac.uk/chembl/g/#search_results/compounds/query=FASINUMAB</v>
      </c>
    </row>
    <row r="45" spans="1:13" x14ac:dyDescent="0.25">
      <c r="A45" s="131" t="s">
        <v>368</v>
      </c>
      <c r="B45" s="25" t="s">
        <v>4514</v>
      </c>
      <c r="C45" s="25" t="s">
        <v>4448</v>
      </c>
      <c r="D45" s="571" t="s">
        <v>4587</v>
      </c>
      <c r="E45" s="571"/>
      <c r="F45" s="571"/>
      <c r="G45" s="571"/>
      <c r="H45" s="25" t="s">
        <v>4458</v>
      </c>
      <c r="I45" s="567" t="s">
        <v>4450</v>
      </c>
      <c r="K45" s="23" t="str">
        <f t="shared" ref="K45" si="2">"https://www.ebi.ac.uk/chembl/g/#search_results/compounds/query="&amp;B45</f>
        <v>https://www.ebi.ac.uk/chembl/g/#search_results/compounds/query=FULRANUMAB</v>
      </c>
    </row>
    <row r="46" spans="1:13" x14ac:dyDescent="0.25">
      <c r="A46" s="131" t="s">
        <v>368</v>
      </c>
      <c r="B46" s="25" t="s">
        <v>4515</v>
      </c>
      <c r="C46" s="25" t="s">
        <v>4448</v>
      </c>
      <c r="D46" s="571" t="s">
        <v>4587</v>
      </c>
      <c r="E46" s="571"/>
      <c r="F46" s="571"/>
      <c r="G46" s="571"/>
      <c r="H46" s="25" t="s">
        <v>4516</v>
      </c>
      <c r="I46" s="567" t="s">
        <v>4450</v>
      </c>
      <c r="K46" s="23" t="str">
        <f t="shared" si="1"/>
        <v>https://db.idrblab.net/ttd/search/ttd/target?search_api_fulltext=TANEZUMAB</v>
      </c>
      <c r="L46" s="25" t="str">
        <f>"https://www.ebi.ac.uk/chembl/g/#search_results/compounds/query="&amp;B46</f>
        <v>https://www.ebi.ac.uk/chembl/g/#search_results/compounds/query=TANEZUMAB</v>
      </c>
      <c r="M46" s="571" t="s">
        <v>4454</v>
      </c>
    </row>
    <row r="47" spans="1:13" x14ac:dyDescent="0.25">
      <c r="A47" s="131" t="s">
        <v>368</v>
      </c>
      <c r="B47" s="25" t="s">
        <v>4517</v>
      </c>
      <c r="C47" s="25" t="s">
        <v>4450</v>
      </c>
      <c r="D47" s="571" t="s">
        <v>4587</v>
      </c>
      <c r="E47" s="571"/>
      <c r="F47" s="571"/>
      <c r="G47" s="571"/>
      <c r="H47" s="25" t="s">
        <v>4470</v>
      </c>
      <c r="I47" s="567" t="s">
        <v>4518</v>
      </c>
      <c r="J47" s="568">
        <v>4095</v>
      </c>
      <c r="K47" s="23" t="str">
        <f>"https://www.pharmgkb.org/search?query="&amp;B47&amp;"&amp;type=chemical"</f>
        <v>https://www.pharmgkb.org/search?query=METHADONE&amp;type=chemical</v>
      </c>
    </row>
    <row r="48" spans="1:13" x14ac:dyDescent="0.25">
      <c r="A48" s="131" t="s">
        <v>368</v>
      </c>
      <c r="B48" s="25" t="s">
        <v>4519</v>
      </c>
      <c r="C48" s="25" t="s">
        <v>4450</v>
      </c>
      <c r="D48" s="571" t="s">
        <v>4587</v>
      </c>
      <c r="E48" s="571"/>
      <c r="F48" s="571"/>
      <c r="G48" s="571"/>
      <c r="H48" s="25" t="s">
        <v>4473</v>
      </c>
      <c r="I48" s="567" t="s">
        <v>4450</v>
      </c>
      <c r="K48" s="23" t="str">
        <f t="shared" si="1"/>
        <v>https://db.idrblab.net/ttd/search/ttd/target?search_api_fulltext=MEDI-578</v>
      </c>
    </row>
    <row r="49" spans="1:12" x14ac:dyDescent="0.25">
      <c r="A49" s="131" t="s">
        <v>288</v>
      </c>
      <c r="B49" s="25" t="s">
        <v>4520</v>
      </c>
      <c r="C49" s="25" t="s">
        <v>4463</v>
      </c>
      <c r="D49" s="571" t="s">
        <v>4587</v>
      </c>
      <c r="E49" s="571"/>
      <c r="F49" s="571"/>
      <c r="G49" s="571"/>
      <c r="H49" s="25" t="s">
        <v>4458</v>
      </c>
      <c r="I49" s="567" t="s">
        <v>4450</v>
      </c>
      <c r="K49" s="23" t="str">
        <f t="shared" ref="K49:K55" si="3">"https://www.ebi.ac.uk/chembl/g/#search_results/compounds/query="&amp;B49</f>
        <v>https://www.ebi.ac.uk/chembl/g/#search_results/compounds/query=NKTR-171</v>
      </c>
    </row>
    <row r="50" spans="1:12" x14ac:dyDescent="0.25">
      <c r="A50" s="131" t="s">
        <v>288</v>
      </c>
      <c r="B50" s="25" t="s">
        <v>4521</v>
      </c>
      <c r="C50" s="25" t="s">
        <v>4463</v>
      </c>
      <c r="D50" s="571" t="s">
        <v>4587</v>
      </c>
      <c r="E50" s="571"/>
      <c r="F50" s="571"/>
      <c r="G50" s="571"/>
      <c r="H50" s="25" t="s">
        <v>4458</v>
      </c>
      <c r="I50" s="567" t="s">
        <v>4450</v>
      </c>
      <c r="J50" s="568">
        <v>4753</v>
      </c>
      <c r="K50" s="23" t="str">
        <f t="shared" si="3"/>
        <v>https://www.ebi.ac.uk/chembl/g/#search_results/compounds/query=PHENACEMIDE</v>
      </c>
    </row>
    <row r="51" spans="1:12" x14ac:dyDescent="0.25">
      <c r="A51" s="131" t="s">
        <v>288</v>
      </c>
      <c r="B51" s="25" t="s">
        <v>4522</v>
      </c>
      <c r="C51" s="25" t="s">
        <v>4463</v>
      </c>
      <c r="D51" s="571" t="s">
        <v>4587</v>
      </c>
      <c r="E51" s="571"/>
      <c r="F51" s="571"/>
      <c r="G51" s="571"/>
      <c r="H51" s="25" t="s">
        <v>4458</v>
      </c>
      <c r="I51" s="567" t="s">
        <v>4450</v>
      </c>
      <c r="J51" s="568">
        <v>52194</v>
      </c>
      <c r="K51" s="23" t="str">
        <f t="shared" si="3"/>
        <v>https://www.ebi.ac.uk/chembl/g/#search_results/compounds/query=INDECAINIDE HYDROCHLORIDE</v>
      </c>
    </row>
    <row r="52" spans="1:12" x14ac:dyDescent="0.25">
      <c r="A52" s="131" t="s">
        <v>288</v>
      </c>
      <c r="B52" s="25" t="s">
        <v>4523</v>
      </c>
      <c r="C52" s="25" t="s">
        <v>4463</v>
      </c>
      <c r="D52" s="571" t="s">
        <v>4587</v>
      </c>
      <c r="E52" s="571"/>
      <c r="F52" s="571"/>
      <c r="G52" s="571"/>
      <c r="H52" s="25" t="s">
        <v>4458</v>
      </c>
      <c r="I52" s="567" t="s">
        <v>4450</v>
      </c>
      <c r="J52" s="568">
        <v>129228</v>
      </c>
      <c r="K52" s="23" t="str">
        <f t="shared" si="3"/>
        <v>https://www.ebi.ac.uk/chembl/g/#search_results/compounds/query=RUFINAMIDE</v>
      </c>
    </row>
    <row r="53" spans="1:12" x14ac:dyDescent="0.25">
      <c r="A53" s="131" t="s">
        <v>288</v>
      </c>
      <c r="B53" s="25" t="s">
        <v>4524</v>
      </c>
      <c r="C53" s="25" t="s">
        <v>4463</v>
      </c>
      <c r="D53" s="571" t="s">
        <v>4587</v>
      </c>
      <c r="E53" s="571"/>
      <c r="F53" s="571"/>
      <c r="G53" s="571"/>
      <c r="H53" s="25" t="s">
        <v>4458</v>
      </c>
      <c r="I53" s="567" t="s">
        <v>4450</v>
      </c>
      <c r="J53" s="568">
        <v>8691</v>
      </c>
      <c r="K53" s="23" t="str">
        <f t="shared" si="3"/>
        <v>https://www.ebi.ac.uk/chembl/g/#search_results/compounds/query=PHENAZOPYRIDINE HYDROCHLORIDE</v>
      </c>
    </row>
    <row r="54" spans="1:12" x14ac:dyDescent="0.25">
      <c r="A54" s="131" t="s">
        <v>288</v>
      </c>
      <c r="B54" s="25" t="s">
        <v>4525</v>
      </c>
      <c r="C54" s="25" t="s">
        <v>4463</v>
      </c>
      <c r="D54" s="571" t="s">
        <v>4587</v>
      </c>
      <c r="E54" s="571"/>
      <c r="F54" s="571"/>
      <c r="G54" s="571"/>
      <c r="H54" s="25" t="s">
        <v>4458</v>
      </c>
      <c r="I54" s="567" t="s">
        <v>4450</v>
      </c>
      <c r="J54" s="568">
        <v>4906</v>
      </c>
      <c r="K54" s="23" t="str">
        <f t="shared" si="3"/>
        <v>https://www.ebi.ac.uk/chembl/g/#search_results/compounds/query=PRILOCAINE</v>
      </c>
    </row>
    <row r="55" spans="1:12" x14ac:dyDescent="0.25">
      <c r="A55" s="131" t="s">
        <v>288</v>
      </c>
      <c r="B55" s="25" t="s">
        <v>4526</v>
      </c>
      <c r="C55" s="25" t="s">
        <v>4463</v>
      </c>
      <c r="D55" s="571" t="s">
        <v>4587</v>
      </c>
      <c r="E55" s="571"/>
      <c r="F55" s="571"/>
      <c r="G55" s="571"/>
      <c r="H55" s="25" t="s">
        <v>4458</v>
      </c>
      <c r="I55" s="567" t="s">
        <v>4450</v>
      </c>
      <c r="J55" s="568">
        <v>56338</v>
      </c>
      <c r="K55" s="23" t="str">
        <f t="shared" si="3"/>
        <v>https://www.ebi.ac.uk/chembl/g/#search_results/compounds/query=FOSPHENYTOIN SODIUM</v>
      </c>
    </row>
    <row r="56" spans="1:12" x14ac:dyDescent="0.25">
      <c r="A56" s="131" t="s">
        <v>288</v>
      </c>
      <c r="B56" s="25" t="s">
        <v>4527</v>
      </c>
      <c r="C56" s="25" t="s">
        <v>4448</v>
      </c>
      <c r="D56" s="571" t="s">
        <v>4587</v>
      </c>
      <c r="E56" s="571"/>
      <c r="F56" s="571"/>
      <c r="G56" s="571"/>
      <c r="H56" s="25" t="s">
        <v>4452</v>
      </c>
      <c r="I56" s="567" t="s">
        <v>4528</v>
      </c>
      <c r="J56" s="568">
        <v>446220</v>
      </c>
      <c r="K56" s="571" t="s">
        <v>4454</v>
      </c>
      <c r="L56" s="571" t="s">
        <v>4455</v>
      </c>
    </row>
    <row r="57" spans="1:12" x14ac:dyDescent="0.25">
      <c r="A57" s="131" t="s">
        <v>288</v>
      </c>
      <c r="B57" s="25" t="s">
        <v>4529</v>
      </c>
      <c r="C57" s="25" t="s">
        <v>4463</v>
      </c>
      <c r="D57" s="571" t="s">
        <v>4587</v>
      </c>
      <c r="E57" s="571"/>
      <c r="F57" s="571"/>
      <c r="G57" s="571"/>
      <c r="H57" s="25" t="s">
        <v>4458</v>
      </c>
      <c r="I57" s="567" t="s">
        <v>4450</v>
      </c>
      <c r="J57" s="568">
        <v>66070</v>
      </c>
      <c r="K57" s="23" t="str">
        <f t="shared" ref="K57:K60" si="4">"https://www.ebi.ac.uk/chembl/g/#search_results/compounds/query="&amp;B57</f>
        <v>https://www.ebi.ac.uk/chembl/g/#search_results/compounds/query=MEPIVACAINE HYDROCHLORIDE</v>
      </c>
    </row>
    <row r="58" spans="1:12" x14ac:dyDescent="0.25">
      <c r="A58" s="131" t="s">
        <v>288</v>
      </c>
      <c r="B58" s="25" t="s">
        <v>4530</v>
      </c>
      <c r="C58" s="25" t="s">
        <v>4531</v>
      </c>
      <c r="D58" s="571" t="s">
        <v>4587</v>
      </c>
      <c r="E58" s="571"/>
      <c r="F58" s="571"/>
      <c r="G58" s="571"/>
      <c r="H58" s="25" t="s">
        <v>4532</v>
      </c>
      <c r="I58" s="567" t="s">
        <v>4533</v>
      </c>
      <c r="J58" s="377">
        <v>5734</v>
      </c>
      <c r="K58" s="23" t="str">
        <f t="shared" si="4"/>
        <v>https://www.ebi.ac.uk/chembl/g/#search_results/compounds/query=ZONISAMIDE</v>
      </c>
    </row>
    <row r="59" spans="1:12" x14ac:dyDescent="0.25">
      <c r="A59" s="131" t="s">
        <v>288</v>
      </c>
      <c r="B59" s="25" t="s">
        <v>4534</v>
      </c>
      <c r="C59" s="25" t="s">
        <v>4463</v>
      </c>
      <c r="D59" s="571" t="s">
        <v>4587</v>
      </c>
      <c r="E59" s="571"/>
      <c r="F59" s="571"/>
      <c r="G59" s="571"/>
      <c r="H59" s="25" t="s">
        <v>4458</v>
      </c>
      <c r="I59" s="567" t="s">
        <v>4450</v>
      </c>
      <c r="J59" s="568">
        <v>34632</v>
      </c>
      <c r="K59" s="23" t="str">
        <f t="shared" si="4"/>
        <v>https://www.ebi.ac.uk/chembl/g/#search_results/compounds/query=MORICIZINE HYDROCHLORIDE</v>
      </c>
    </row>
    <row r="60" spans="1:12" x14ac:dyDescent="0.25">
      <c r="A60" s="131" t="s">
        <v>288</v>
      </c>
      <c r="B60" s="25" t="s">
        <v>4535</v>
      </c>
      <c r="C60" s="25" t="s">
        <v>4463</v>
      </c>
      <c r="D60" s="571" t="s">
        <v>4587</v>
      </c>
      <c r="E60" s="571"/>
      <c r="F60" s="571"/>
      <c r="G60" s="571"/>
      <c r="H60" s="25" t="s">
        <v>4458</v>
      </c>
      <c r="I60" s="567" t="s">
        <v>4450</v>
      </c>
      <c r="J60" s="568">
        <v>21467</v>
      </c>
      <c r="K60" s="23" t="str">
        <f t="shared" si="4"/>
        <v>https://www.ebi.ac.uk/chembl/g/#search_results/compounds/query=MEXILETINE HYDROCHLORIDE</v>
      </c>
    </row>
    <row r="61" spans="1:12" x14ac:dyDescent="0.25">
      <c r="A61" s="131" t="s">
        <v>288</v>
      </c>
      <c r="B61" s="25" t="s">
        <v>4536</v>
      </c>
      <c r="C61" s="25" t="s">
        <v>4463</v>
      </c>
      <c r="D61" s="571" t="s">
        <v>4587</v>
      </c>
      <c r="E61" s="571"/>
      <c r="F61" s="571"/>
      <c r="G61" s="571"/>
      <c r="H61" s="25" t="s">
        <v>4482</v>
      </c>
      <c r="I61" s="567" t="s">
        <v>4450</v>
      </c>
      <c r="J61" s="568">
        <v>3878</v>
      </c>
      <c r="K61" s="23" t="str">
        <f t="shared" si="1"/>
        <v>https://db.idrblab.net/ttd/search/ttd/target?search_api_fulltext=LAMOTRIGINE</v>
      </c>
      <c r="L61" s="25" t="str">
        <f>"https://www.ebi.ac.uk/chembl/g/#search_results/compounds/query="&amp;B61</f>
        <v>https://www.ebi.ac.uk/chembl/g/#search_results/compounds/query=LAMOTRIGINE</v>
      </c>
    </row>
    <row r="62" spans="1:12" x14ac:dyDescent="0.25">
      <c r="A62" s="131" t="s">
        <v>288</v>
      </c>
      <c r="B62" s="25" t="s">
        <v>4537</v>
      </c>
      <c r="C62" s="25" t="s">
        <v>4463</v>
      </c>
      <c r="D62" s="571" t="s">
        <v>4587</v>
      </c>
      <c r="E62" s="571"/>
      <c r="F62" s="571"/>
      <c r="G62" s="571"/>
      <c r="H62" s="25" t="s">
        <v>4458</v>
      </c>
      <c r="I62" s="567" t="s">
        <v>4450</v>
      </c>
      <c r="J62" s="568">
        <v>179344</v>
      </c>
      <c r="K62" s="23" t="str">
        <f t="shared" ref="K62:K67" si="5">"https://www.ebi.ac.uk/chembl/g/#search_results/compounds/query="&amp;B62</f>
        <v>https://www.ebi.ac.uk/chembl/g/#search_results/compounds/query=ESLICARBAZEPINE ACETATE</v>
      </c>
    </row>
    <row r="63" spans="1:12" x14ac:dyDescent="0.25">
      <c r="A63" s="131" t="s">
        <v>288</v>
      </c>
      <c r="B63" s="25" t="s">
        <v>4538</v>
      </c>
      <c r="C63" s="25" t="s">
        <v>4463</v>
      </c>
      <c r="D63" s="571" t="s">
        <v>4587</v>
      </c>
      <c r="E63" s="571"/>
      <c r="F63" s="571"/>
      <c r="G63" s="571"/>
      <c r="H63" s="25" t="s">
        <v>4458</v>
      </c>
      <c r="I63" s="567" t="s">
        <v>4450</v>
      </c>
      <c r="J63" s="568">
        <v>32169</v>
      </c>
      <c r="K63" s="23" t="str">
        <f t="shared" si="5"/>
        <v>https://www.ebi.ac.uk/chembl/g/#search_results/compounds/query=ARTICAINE HYDROCHLORIDE</v>
      </c>
    </row>
    <row r="64" spans="1:12" x14ac:dyDescent="0.25">
      <c r="A64" s="131" t="s">
        <v>288</v>
      </c>
      <c r="B64" s="25" t="s">
        <v>4539</v>
      </c>
      <c r="C64" s="25" t="s">
        <v>4463</v>
      </c>
      <c r="D64" s="571" t="s">
        <v>4587</v>
      </c>
      <c r="E64" s="571"/>
      <c r="F64" s="571"/>
      <c r="G64" s="571"/>
      <c r="H64" s="25" t="s">
        <v>4458</v>
      </c>
      <c r="I64" s="567" t="s">
        <v>4450</v>
      </c>
      <c r="J64" s="568">
        <v>64641</v>
      </c>
      <c r="K64" s="23" t="str">
        <f t="shared" si="5"/>
        <v>https://www.ebi.ac.uk/chembl/g/#search_results/compounds/query=QUINIDINE POLYGALACTURONATE</v>
      </c>
    </row>
    <row r="65" spans="1:12" x14ac:dyDescent="0.25">
      <c r="A65" s="131" t="s">
        <v>288</v>
      </c>
      <c r="B65" s="25" t="s">
        <v>4540</v>
      </c>
      <c r="C65" s="25" t="s">
        <v>4463</v>
      </c>
      <c r="D65" s="571" t="s">
        <v>4587</v>
      </c>
      <c r="E65" s="571"/>
      <c r="F65" s="571"/>
      <c r="G65" s="571"/>
      <c r="H65" s="25" t="s">
        <v>4458</v>
      </c>
      <c r="I65" s="567" t="s">
        <v>4450</v>
      </c>
      <c r="J65" s="568">
        <v>66068</v>
      </c>
      <c r="K65" s="23" t="str">
        <f t="shared" si="5"/>
        <v>https://www.ebi.ac.uk/chembl/g/#search_results/compounds/query=PROCAINAMIDE HYDROCHLORIDE</v>
      </c>
    </row>
    <row r="66" spans="1:12" x14ac:dyDescent="0.25">
      <c r="A66" s="131" t="s">
        <v>288</v>
      </c>
      <c r="B66" s="25" t="s">
        <v>4541</v>
      </c>
      <c r="C66" s="25" t="s">
        <v>4463</v>
      </c>
      <c r="D66" s="571" t="s">
        <v>4587</v>
      </c>
      <c r="E66" s="571"/>
      <c r="F66" s="571"/>
      <c r="G66" s="571"/>
      <c r="H66" s="25" t="s">
        <v>4458</v>
      </c>
      <c r="I66" s="567" t="s">
        <v>4450</v>
      </c>
      <c r="J66" s="568">
        <v>30928</v>
      </c>
      <c r="K66" s="23" t="str">
        <f t="shared" si="5"/>
        <v>https://www.ebi.ac.uk/chembl/g/#search_results/compounds/query=DISOPYRAMIDE PHOSPHATE</v>
      </c>
    </row>
    <row r="67" spans="1:12" x14ac:dyDescent="0.25">
      <c r="A67" s="131" t="s">
        <v>288</v>
      </c>
      <c r="B67" s="25" t="s">
        <v>4542</v>
      </c>
      <c r="C67" s="25" t="s">
        <v>4463</v>
      </c>
      <c r="D67" s="571" t="s">
        <v>4587</v>
      </c>
      <c r="E67" s="571"/>
      <c r="F67" s="571"/>
      <c r="G67" s="571"/>
      <c r="H67" s="25" t="s">
        <v>4458</v>
      </c>
      <c r="I67" s="567" t="s">
        <v>4450</v>
      </c>
      <c r="J67" s="568">
        <v>6314</v>
      </c>
      <c r="K67" s="23" t="str">
        <f t="shared" si="5"/>
        <v>https://www.ebi.ac.uk/chembl/g/#search_results/compounds/query=LIDOCAINE HYDROCHLORIDE</v>
      </c>
    </row>
    <row r="68" spans="1:12" x14ac:dyDescent="0.25">
      <c r="A68" s="131" t="s">
        <v>288</v>
      </c>
      <c r="B68" s="25" t="s">
        <v>4543</v>
      </c>
      <c r="C68" s="25" t="s">
        <v>4463</v>
      </c>
      <c r="D68" s="571" t="s">
        <v>4587</v>
      </c>
      <c r="E68" s="571"/>
      <c r="F68" s="571"/>
      <c r="G68" s="571"/>
      <c r="H68" s="25" t="s">
        <v>4482</v>
      </c>
      <c r="I68" s="567" t="s">
        <v>4450</v>
      </c>
      <c r="J68" s="568">
        <v>3676</v>
      </c>
      <c r="K68" s="23" t="str">
        <f t="shared" si="1"/>
        <v>https://db.idrblab.net/ttd/search/ttd/target?search_api_fulltext=LIDOCAINE</v>
      </c>
      <c r="L68" s="25" t="str">
        <f>"https://www.ebi.ac.uk/chembl/g/#search_results/compounds/query="&amp;B68</f>
        <v>https://www.ebi.ac.uk/chembl/g/#search_results/compounds/query=LIDOCAINE</v>
      </c>
    </row>
    <row r="69" spans="1:12" x14ac:dyDescent="0.25">
      <c r="A69" s="131" t="s">
        <v>288</v>
      </c>
      <c r="B69" s="25" t="s">
        <v>4544</v>
      </c>
      <c r="C69" s="25" t="s">
        <v>4463</v>
      </c>
      <c r="D69" s="571" t="s">
        <v>4587</v>
      </c>
      <c r="E69" s="571"/>
      <c r="F69" s="571"/>
      <c r="G69" s="571"/>
      <c r="H69" s="25" t="s">
        <v>4458</v>
      </c>
      <c r="I69" s="567" t="s">
        <v>4450</v>
      </c>
      <c r="J69" s="568">
        <v>36708</v>
      </c>
      <c r="K69" s="23" t="str">
        <f t="shared" ref="K69:K70" si="6">"https://www.ebi.ac.uk/chembl/g/#search_results/compounds/query="&amp;B69</f>
        <v>https://www.ebi.ac.uk/chembl/g/#search_results/compounds/query=PROPAFENONE HYDROCHLORIDE</v>
      </c>
    </row>
    <row r="70" spans="1:12" x14ac:dyDescent="0.25">
      <c r="A70" s="131" t="s">
        <v>288</v>
      </c>
      <c r="B70" s="25" t="s">
        <v>4545</v>
      </c>
      <c r="C70" s="25" t="s">
        <v>4463</v>
      </c>
      <c r="D70" s="571" t="s">
        <v>4587</v>
      </c>
      <c r="E70" s="571"/>
      <c r="F70" s="571"/>
      <c r="G70" s="571"/>
      <c r="H70" s="25" t="s">
        <v>4458</v>
      </c>
      <c r="I70" s="567" t="s">
        <v>4450</v>
      </c>
      <c r="J70" s="568">
        <v>11078</v>
      </c>
      <c r="K70" s="23" t="str">
        <f t="shared" si="6"/>
        <v>https://www.ebi.ac.uk/chembl/g/#search_results/compounds/query=PROPOXYCAINE HYDROCHLORIDE</v>
      </c>
    </row>
    <row r="71" spans="1:12" x14ac:dyDescent="0.25">
      <c r="A71" s="131" t="s">
        <v>288</v>
      </c>
      <c r="B71" s="25" t="s">
        <v>4546</v>
      </c>
      <c r="C71" s="25" t="s">
        <v>4463</v>
      </c>
      <c r="D71" s="571" t="s">
        <v>4587</v>
      </c>
      <c r="E71" s="571"/>
      <c r="F71" s="571"/>
      <c r="G71" s="571"/>
      <c r="H71" s="25" t="s">
        <v>4482</v>
      </c>
      <c r="I71" s="567" t="s">
        <v>4450</v>
      </c>
      <c r="J71" s="377">
        <v>3081185</v>
      </c>
      <c r="K71" s="23" t="str">
        <f t="shared" si="1"/>
        <v>https://db.idrblab.net/ttd/search/ttd/target?search_api_fulltext=NERISPIRDINE</v>
      </c>
      <c r="L71" s="25" t="str">
        <f>"https://www.ebi.ac.uk/chembl/g/#search_results/compounds/query="&amp;B71</f>
        <v>https://www.ebi.ac.uk/chembl/g/#search_results/compounds/query=NERISPIRDINE</v>
      </c>
    </row>
    <row r="72" spans="1:12" x14ac:dyDescent="0.25">
      <c r="A72" s="131" t="s">
        <v>288</v>
      </c>
      <c r="B72" s="25" t="s">
        <v>4547</v>
      </c>
      <c r="C72" s="25" t="s">
        <v>4463</v>
      </c>
      <c r="D72" s="571" t="s">
        <v>4587</v>
      </c>
      <c r="E72" s="571"/>
      <c r="F72" s="571"/>
      <c r="G72" s="571"/>
      <c r="H72" s="25" t="s">
        <v>4458</v>
      </c>
      <c r="I72" s="567" t="s">
        <v>4450</v>
      </c>
      <c r="J72" s="377">
        <v>72710718</v>
      </c>
      <c r="K72" s="23" t="str">
        <f t="shared" ref="K72" si="7">"https://www.ebi.ac.uk/chembl/g/#search_results/compounds/query="&amp;B72</f>
        <v>https://www.ebi.ac.uk/chembl/g/#search_results/compounds/query=MERETHOXYLLINE PROCAINE</v>
      </c>
    </row>
    <row r="73" spans="1:12" x14ac:dyDescent="0.25">
      <c r="A73" s="131" t="s">
        <v>288</v>
      </c>
      <c r="B73" s="25" t="s">
        <v>4548</v>
      </c>
      <c r="C73" s="25" t="s">
        <v>4463</v>
      </c>
      <c r="D73" s="571" t="s">
        <v>4587</v>
      </c>
      <c r="E73" s="571"/>
      <c r="F73" s="571"/>
      <c r="G73" s="571"/>
      <c r="H73" s="25" t="s">
        <v>4482</v>
      </c>
      <c r="I73" s="567" t="s">
        <v>4450</v>
      </c>
      <c r="J73" s="377">
        <v>9881504</v>
      </c>
      <c r="K73" s="23" t="str">
        <f t="shared" ref="K73:K107" si="8">"https://db.idrblab.net/ttd/search/ttd/target?search_api_fulltext="&amp;B73</f>
        <v>https://db.idrblab.net/ttd/search/ttd/target?search_api_fulltext=ESLICARBAZEPINE</v>
      </c>
      <c r="L73" s="25" t="str">
        <f>"https://www.ebi.ac.uk/chembl/g/#search_results/compounds/query="&amp;B73</f>
        <v>https://www.ebi.ac.uk/chembl/g/#search_results/compounds/query=ESLICARBAZEPINE</v>
      </c>
    </row>
    <row r="74" spans="1:12" x14ac:dyDescent="0.25">
      <c r="A74" s="131" t="s">
        <v>288</v>
      </c>
      <c r="B74" s="25" t="s">
        <v>4549</v>
      </c>
      <c r="C74" s="25" t="s">
        <v>4463</v>
      </c>
      <c r="D74" s="571" t="s">
        <v>4587</v>
      </c>
      <c r="E74" s="571"/>
      <c r="F74" s="571"/>
      <c r="G74" s="571"/>
      <c r="H74" s="25" t="s">
        <v>4458</v>
      </c>
      <c r="I74" s="567" t="s">
        <v>4450</v>
      </c>
      <c r="J74" s="377">
        <v>4909</v>
      </c>
      <c r="K74" s="23" t="str">
        <f t="shared" ref="K74:K76" si="9">"https://www.ebi.ac.uk/chembl/g/#search_results/compounds/query="&amp;B74</f>
        <v>https://www.ebi.ac.uk/chembl/g/#search_results/compounds/query=PRIMIDONE</v>
      </c>
    </row>
    <row r="75" spans="1:12" x14ac:dyDescent="0.25">
      <c r="A75" s="131" t="s">
        <v>288</v>
      </c>
      <c r="B75" s="25" t="s">
        <v>4550</v>
      </c>
      <c r="C75" s="25" t="s">
        <v>4463</v>
      </c>
      <c r="D75" s="571" t="s">
        <v>4587</v>
      </c>
      <c r="E75" s="571"/>
      <c r="F75" s="571"/>
      <c r="G75" s="571"/>
      <c r="H75" s="25" t="s">
        <v>4458</v>
      </c>
      <c r="I75" s="567" t="s">
        <v>4450</v>
      </c>
      <c r="J75" s="377">
        <v>175804</v>
      </c>
      <c r="K75" s="23" t="str">
        <f t="shared" si="9"/>
        <v>https://www.ebi.ac.uk/chembl/g/#search_results/compounds/query=ROPIVACAINE HYDROCHLORIDE</v>
      </c>
    </row>
    <row r="76" spans="1:12" x14ac:dyDescent="0.25">
      <c r="A76" s="131" t="s">
        <v>288</v>
      </c>
      <c r="B76" s="25" t="s">
        <v>4551</v>
      </c>
      <c r="C76" s="25" t="s">
        <v>4463</v>
      </c>
      <c r="D76" s="571" t="s">
        <v>4587</v>
      </c>
      <c r="E76" s="571"/>
      <c r="F76" s="571"/>
      <c r="G76" s="571"/>
      <c r="H76" s="25" t="s">
        <v>4458</v>
      </c>
      <c r="I76" s="567" t="s">
        <v>4450</v>
      </c>
      <c r="J76" s="377">
        <v>2554</v>
      </c>
      <c r="K76" s="23" t="str">
        <f t="shared" si="9"/>
        <v>https://www.ebi.ac.uk/chembl/g/#search_results/compounds/query=CARBAMAZEPINE</v>
      </c>
    </row>
    <row r="77" spans="1:12" x14ac:dyDescent="0.25">
      <c r="A77" s="131" t="s">
        <v>288</v>
      </c>
      <c r="B77" s="25" t="s">
        <v>4552</v>
      </c>
      <c r="C77" s="25" t="s">
        <v>4463</v>
      </c>
      <c r="D77" s="571" t="s">
        <v>4587</v>
      </c>
      <c r="E77" s="571"/>
      <c r="F77" s="571"/>
      <c r="G77" s="571"/>
      <c r="H77" s="25" t="s">
        <v>4482</v>
      </c>
      <c r="I77" s="567" t="s">
        <v>4450</v>
      </c>
      <c r="J77" s="377">
        <v>5070</v>
      </c>
      <c r="K77" s="23" t="str">
        <f t="shared" si="8"/>
        <v>https://db.idrblab.net/ttd/search/ttd/target?search_api_fulltext=RILUZOLE</v>
      </c>
      <c r="L77" s="25" t="str">
        <f>"https://www.ebi.ac.uk/chembl/g/#search_results/compounds/query="&amp;B77</f>
        <v>https://www.ebi.ac.uk/chembl/g/#search_results/compounds/query=RILUZOLE</v>
      </c>
    </row>
    <row r="78" spans="1:12" x14ac:dyDescent="0.25">
      <c r="A78" s="131" t="s">
        <v>288</v>
      </c>
      <c r="B78" s="25" t="s">
        <v>4553</v>
      </c>
      <c r="C78" s="25" t="s">
        <v>4463</v>
      </c>
      <c r="D78" s="571" t="s">
        <v>4587</v>
      </c>
      <c r="E78" s="571"/>
      <c r="F78" s="571"/>
      <c r="G78" s="571"/>
      <c r="H78" s="25" t="s">
        <v>4458</v>
      </c>
      <c r="I78" s="567" t="s">
        <v>4450</v>
      </c>
      <c r="J78" s="377">
        <v>219025</v>
      </c>
      <c r="K78" s="23" t="str">
        <f t="shared" ref="K78:K86" si="10">"https://www.ebi.ac.uk/chembl/g/#search_results/compounds/query="&amp;B78</f>
        <v>https://www.ebi.ac.uk/chembl/g/#search_results/compounds/query=DRONEDARONE HYDROCHLORIDE</v>
      </c>
    </row>
    <row r="79" spans="1:12" x14ac:dyDescent="0.25">
      <c r="A79" s="131" t="s">
        <v>288</v>
      </c>
      <c r="B79" s="25" t="s">
        <v>4554</v>
      </c>
      <c r="C79" s="25" t="s">
        <v>4463</v>
      </c>
      <c r="D79" s="571" t="s">
        <v>4587</v>
      </c>
      <c r="E79" s="571"/>
      <c r="F79" s="571"/>
      <c r="G79" s="571"/>
      <c r="H79" s="25" t="s">
        <v>4458</v>
      </c>
      <c r="I79" s="567" t="s">
        <v>4450</v>
      </c>
      <c r="J79" s="377">
        <v>6420040</v>
      </c>
      <c r="K79" s="23" t="str">
        <f t="shared" si="10"/>
        <v>https://www.ebi.ac.uk/chembl/g/#search_results/compounds/query=BENOXINATE HYDROCHLORIDE</v>
      </c>
    </row>
    <row r="80" spans="1:12" x14ac:dyDescent="0.25">
      <c r="A80" s="131" t="s">
        <v>288</v>
      </c>
      <c r="B80" s="25" t="s">
        <v>4555</v>
      </c>
      <c r="C80" s="25" t="s">
        <v>4463</v>
      </c>
      <c r="D80" s="571" t="s">
        <v>4587</v>
      </c>
      <c r="E80" s="571"/>
      <c r="F80" s="571"/>
      <c r="G80" s="571"/>
      <c r="H80" s="25" t="s">
        <v>4458</v>
      </c>
      <c r="I80" s="567" t="s">
        <v>4450</v>
      </c>
      <c r="J80" s="377">
        <v>42647276</v>
      </c>
      <c r="K80" s="23" t="str">
        <f t="shared" si="10"/>
        <v>https://www.ebi.ac.uk/chembl/g/#search_results/compounds/query=AFACIFENACIN</v>
      </c>
    </row>
    <row r="81" spans="1:12" x14ac:dyDescent="0.25">
      <c r="A81" s="131" t="s">
        <v>288</v>
      </c>
      <c r="B81" s="25" t="s">
        <v>4556</v>
      </c>
      <c r="C81" s="25" t="s">
        <v>4463</v>
      </c>
      <c r="D81" s="571" t="s">
        <v>4587</v>
      </c>
      <c r="E81" s="571"/>
      <c r="F81" s="571"/>
      <c r="G81" s="571"/>
      <c r="H81" s="25" t="s">
        <v>4458</v>
      </c>
      <c r="I81" s="567" t="s">
        <v>4450</v>
      </c>
      <c r="J81" s="377">
        <v>83823</v>
      </c>
      <c r="K81" s="23" t="str">
        <f t="shared" si="10"/>
        <v>https://www.ebi.ac.uk/chembl/g/#search_results/compounds/query=ORPHENADRINE CITRATE</v>
      </c>
    </row>
    <row r="82" spans="1:12" x14ac:dyDescent="0.25">
      <c r="A82" s="131" t="s">
        <v>288</v>
      </c>
      <c r="B82" s="25" t="s">
        <v>4557</v>
      </c>
      <c r="C82" s="25" t="s">
        <v>4463</v>
      </c>
      <c r="D82" s="571" t="s">
        <v>4587</v>
      </c>
      <c r="E82" s="571"/>
      <c r="F82" s="571"/>
      <c r="G82" s="571"/>
      <c r="H82" s="25" t="s">
        <v>4458</v>
      </c>
      <c r="I82" s="567" t="s">
        <v>4450</v>
      </c>
      <c r="J82" s="377">
        <v>441348</v>
      </c>
      <c r="K82" s="23" t="str">
        <f t="shared" si="10"/>
        <v>https://www.ebi.ac.uk/chembl/g/#search_results/compounds/query=CHLOROPROCAINE HYDROCHLORIDE</v>
      </c>
    </row>
    <row r="83" spans="1:12" x14ac:dyDescent="0.25">
      <c r="A83" s="131" t="s">
        <v>288</v>
      </c>
      <c r="B83" s="25" t="s">
        <v>4558</v>
      </c>
      <c r="C83" s="25" t="s">
        <v>4463</v>
      </c>
      <c r="D83" s="571" t="s">
        <v>4587</v>
      </c>
      <c r="E83" s="571"/>
      <c r="F83" s="571"/>
      <c r="G83" s="571"/>
      <c r="H83" s="25" t="s">
        <v>4458</v>
      </c>
      <c r="I83" s="567" t="s">
        <v>4450</v>
      </c>
      <c r="J83" s="377">
        <v>5284627</v>
      </c>
      <c r="K83" s="23" t="str">
        <f t="shared" si="10"/>
        <v>https://www.ebi.ac.uk/chembl/g/#search_results/compounds/query=TOPIRAMATE</v>
      </c>
    </row>
    <row r="84" spans="1:12" x14ac:dyDescent="0.25">
      <c r="A84" s="131" t="s">
        <v>288</v>
      </c>
      <c r="B84" s="25" t="s">
        <v>4559</v>
      </c>
      <c r="C84" s="25" t="s">
        <v>4463</v>
      </c>
      <c r="D84" s="571" t="s">
        <v>4587</v>
      </c>
      <c r="E84" s="571"/>
      <c r="F84" s="571"/>
      <c r="G84" s="571"/>
      <c r="H84" s="25" t="s">
        <v>4458</v>
      </c>
      <c r="I84" s="567" t="s">
        <v>4450</v>
      </c>
      <c r="J84" s="377">
        <v>9796823</v>
      </c>
      <c r="K84" s="23" t="str">
        <f t="shared" si="10"/>
        <v>https://www.ebi.ac.uk/chembl/g/#search_results/compounds/query=ETIDOCAINE HYDROCHLORIDE</v>
      </c>
    </row>
    <row r="85" spans="1:12" x14ac:dyDescent="0.25">
      <c r="A85" s="131" t="s">
        <v>288</v>
      </c>
      <c r="B85" s="25" t="s">
        <v>4560</v>
      </c>
      <c r="C85" s="25" t="s">
        <v>4463</v>
      </c>
      <c r="D85" s="571" t="s">
        <v>4587</v>
      </c>
      <c r="E85" s="571"/>
      <c r="F85" s="571"/>
      <c r="G85" s="571"/>
      <c r="H85" s="25" t="s">
        <v>4458</v>
      </c>
      <c r="I85" s="567" t="s">
        <v>4450</v>
      </c>
      <c r="J85" s="377">
        <v>3038472</v>
      </c>
      <c r="K85" s="23" t="str">
        <f t="shared" si="10"/>
        <v>https://www.ebi.ac.uk/chembl/g/#search_results/compounds/query=IRAMPANEL</v>
      </c>
    </row>
    <row r="86" spans="1:12" x14ac:dyDescent="0.25">
      <c r="A86" s="131" t="s">
        <v>288</v>
      </c>
      <c r="B86" s="25" t="s">
        <v>4561</v>
      </c>
      <c r="C86" s="25" t="s">
        <v>4463</v>
      </c>
      <c r="D86" s="571" t="s">
        <v>4587</v>
      </c>
      <c r="E86" s="571"/>
      <c r="F86" s="571"/>
      <c r="G86" s="571"/>
      <c r="H86" s="25" t="s">
        <v>4458</v>
      </c>
      <c r="I86" s="567" t="s">
        <v>4450</v>
      </c>
      <c r="J86" s="377">
        <v>5795</v>
      </c>
      <c r="K86" s="23" t="str">
        <f t="shared" si="10"/>
        <v>https://www.ebi.ac.uk/chembl/g/#search_results/compounds/query=PROCAINE HYDROCHLORIDE</v>
      </c>
    </row>
    <row r="87" spans="1:12" x14ac:dyDescent="0.25">
      <c r="A87" s="131" t="s">
        <v>288</v>
      </c>
      <c r="B87" s="25" t="s">
        <v>4562</v>
      </c>
      <c r="C87" s="25" t="s">
        <v>4463</v>
      </c>
      <c r="D87" s="571" t="s">
        <v>4587</v>
      </c>
      <c r="E87" s="571"/>
      <c r="F87" s="571"/>
      <c r="G87" s="571"/>
      <c r="H87" s="25" t="s">
        <v>4482</v>
      </c>
      <c r="I87" s="567" t="s">
        <v>4450</v>
      </c>
      <c r="J87" s="377">
        <v>34312</v>
      </c>
      <c r="K87" s="23" t="str">
        <f t="shared" si="8"/>
        <v>https://db.idrblab.net/ttd/search/ttd/target?search_api_fulltext=OXCARBAZEPINE</v>
      </c>
      <c r="L87" s="25" t="str">
        <f>"https://www.ebi.ac.uk/chembl/g/#search_results/compounds/query="&amp;B87</f>
        <v>https://www.ebi.ac.uk/chembl/g/#search_results/compounds/query=OXCARBAZEPINE</v>
      </c>
    </row>
    <row r="88" spans="1:12" x14ac:dyDescent="0.25">
      <c r="A88" s="131" t="s">
        <v>288</v>
      </c>
      <c r="B88" s="25" t="s">
        <v>4563</v>
      </c>
      <c r="C88" s="25" t="s">
        <v>4463</v>
      </c>
      <c r="D88" s="571" t="s">
        <v>4587</v>
      </c>
      <c r="E88" s="571"/>
      <c r="F88" s="571"/>
      <c r="G88" s="571"/>
      <c r="H88" s="25" t="s">
        <v>4458</v>
      </c>
      <c r="I88" s="567" t="s">
        <v>4450</v>
      </c>
      <c r="J88" s="377">
        <v>441326</v>
      </c>
      <c r="K88" s="23" t="str">
        <f t="shared" ref="K88:K100" si="11">"https://www.ebi.ac.uk/chembl/g/#search_results/compounds/query="&amp;B88</f>
        <v>https://www.ebi.ac.uk/chembl/g/#search_results/compounds/query=QUINIDINE SULFATE</v>
      </c>
    </row>
    <row r="89" spans="1:12" x14ac:dyDescent="0.25">
      <c r="A89" s="131" t="s">
        <v>288</v>
      </c>
      <c r="B89" s="25" t="s">
        <v>4564</v>
      </c>
      <c r="C89" s="25" t="s">
        <v>4463</v>
      </c>
      <c r="D89" s="571" t="s">
        <v>4587</v>
      </c>
      <c r="E89" s="571"/>
      <c r="F89" s="571"/>
      <c r="G89" s="571"/>
      <c r="H89" s="25" t="s">
        <v>4458</v>
      </c>
      <c r="I89" s="567" t="s">
        <v>4450</v>
      </c>
      <c r="J89" s="377">
        <v>102426</v>
      </c>
      <c r="K89" s="23" t="str">
        <f t="shared" si="11"/>
        <v>https://www.ebi.ac.uk/chembl/g/#search_results/compounds/query=HEXYLCAINE HYDROCHLORIDE</v>
      </c>
    </row>
    <row r="90" spans="1:12" x14ac:dyDescent="0.25">
      <c r="A90" s="131" t="s">
        <v>288</v>
      </c>
      <c r="B90" s="25" t="s">
        <v>4565</v>
      </c>
      <c r="C90" s="25" t="s">
        <v>4463</v>
      </c>
      <c r="D90" s="571" t="s">
        <v>4587</v>
      </c>
      <c r="E90" s="571"/>
      <c r="F90" s="571"/>
      <c r="G90" s="571"/>
      <c r="H90" s="25" t="s">
        <v>4458</v>
      </c>
      <c r="I90" s="567" t="s">
        <v>4450</v>
      </c>
      <c r="J90" s="377">
        <v>94328</v>
      </c>
      <c r="K90" s="23" t="str">
        <f t="shared" si="11"/>
        <v>https://www.ebi.ac.uk/chembl/g/#search_results/compounds/query=QUINIDINE GLUCONATE</v>
      </c>
    </row>
    <row r="91" spans="1:12" x14ac:dyDescent="0.25">
      <c r="A91" s="131" t="s">
        <v>288</v>
      </c>
      <c r="B91" s="25" t="s">
        <v>4566</v>
      </c>
      <c r="C91" s="25" t="s">
        <v>4463</v>
      </c>
      <c r="D91" s="571" t="s">
        <v>4587</v>
      </c>
      <c r="E91" s="571"/>
      <c r="F91" s="571"/>
      <c r="G91" s="571"/>
      <c r="H91" s="25" t="s">
        <v>4458</v>
      </c>
      <c r="I91" s="567" t="s">
        <v>4450</v>
      </c>
      <c r="J91" s="568">
        <v>657302</v>
      </c>
      <c r="K91" s="23" t="str">
        <f t="shared" si="11"/>
        <v>https://www.ebi.ac.uk/chembl/g/#search_results/compounds/query=PHENYTOIN SODIUM</v>
      </c>
    </row>
    <row r="92" spans="1:12" x14ac:dyDescent="0.25">
      <c r="A92" s="131" t="s">
        <v>288</v>
      </c>
      <c r="B92" s="25" t="s">
        <v>4567</v>
      </c>
      <c r="C92" s="25" t="s">
        <v>4463</v>
      </c>
      <c r="D92" s="571" t="s">
        <v>4587</v>
      </c>
      <c r="E92" s="571"/>
      <c r="F92" s="571"/>
      <c r="G92" s="571"/>
      <c r="H92" s="25" t="s">
        <v>4458</v>
      </c>
      <c r="I92" s="567" t="s">
        <v>4450</v>
      </c>
      <c r="J92" s="568">
        <v>68304</v>
      </c>
      <c r="K92" s="23" t="str">
        <f t="shared" si="11"/>
        <v>https://www.ebi.ac.uk/chembl/g/#search_results/compounds/query=DYCLONINE HYDROCHLORIDE</v>
      </c>
    </row>
    <row r="93" spans="1:12" x14ac:dyDescent="0.25">
      <c r="A93" s="131" t="s">
        <v>288</v>
      </c>
      <c r="B93" s="25" t="s">
        <v>4568</v>
      </c>
      <c r="C93" s="25" t="s">
        <v>4463</v>
      </c>
      <c r="D93" s="571" t="s">
        <v>4587</v>
      </c>
      <c r="E93" s="571"/>
      <c r="F93" s="571"/>
      <c r="G93" s="571"/>
      <c r="H93" s="25" t="s">
        <v>4458</v>
      </c>
      <c r="I93" s="567" t="s">
        <v>4450</v>
      </c>
      <c r="J93" s="568">
        <v>108173</v>
      </c>
      <c r="K93" s="23" t="str">
        <f t="shared" si="11"/>
        <v>https://www.ebi.ac.uk/chembl/g/#search_results/compounds/query=TOCAINIDE HYDROCHLORIDE</v>
      </c>
    </row>
    <row r="94" spans="1:12" x14ac:dyDescent="0.25">
      <c r="A94" s="131" t="s">
        <v>288</v>
      </c>
      <c r="B94" s="25" t="s">
        <v>4569</v>
      </c>
      <c r="C94" s="25" t="s">
        <v>4463</v>
      </c>
      <c r="D94" s="571" t="s">
        <v>4587</v>
      </c>
      <c r="E94" s="571"/>
      <c r="F94" s="571"/>
      <c r="G94" s="571"/>
      <c r="H94" s="25" t="s">
        <v>4458</v>
      </c>
      <c r="I94" s="567" t="s">
        <v>4450</v>
      </c>
      <c r="J94" s="377">
        <v>92163</v>
      </c>
      <c r="K94" s="23" t="str">
        <f t="shared" si="11"/>
        <v>https://www.ebi.ac.uk/chembl/g/#search_results/compounds/query=PRILOCAINE HYDROCHLORIDE</v>
      </c>
    </row>
    <row r="95" spans="1:12" x14ac:dyDescent="0.25">
      <c r="A95" s="131" t="s">
        <v>288</v>
      </c>
      <c r="B95" s="25" t="s">
        <v>4570</v>
      </c>
      <c r="C95" s="25" t="s">
        <v>4463</v>
      </c>
      <c r="D95" s="571" t="s">
        <v>4587</v>
      </c>
      <c r="E95" s="571"/>
      <c r="F95" s="571"/>
      <c r="G95" s="571"/>
      <c r="H95" s="25" t="s">
        <v>4458</v>
      </c>
      <c r="I95" s="567" t="s">
        <v>4450</v>
      </c>
      <c r="J95" s="568">
        <v>9568</v>
      </c>
      <c r="K95" s="23" t="str">
        <f t="shared" si="11"/>
        <v>https://www.ebi.ac.uk/chembl/g/#search_results/compounds/query=ORPHENADRINE HYDROCHLORIDE</v>
      </c>
    </row>
    <row r="96" spans="1:12" x14ac:dyDescent="0.25">
      <c r="A96" s="131" t="s">
        <v>288</v>
      </c>
      <c r="B96" s="25" t="s">
        <v>4571</v>
      </c>
      <c r="C96" s="25" t="s">
        <v>4463</v>
      </c>
      <c r="D96" s="571" t="s">
        <v>4587</v>
      </c>
      <c r="E96" s="571"/>
      <c r="F96" s="571"/>
      <c r="G96" s="571"/>
      <c r="H96" s="25" t="s">
        <v>4458</v>
      </c>
      <c r="I96" s="567" t="s">
        <v>4450</v>
      </c>
      <c r="J96" s="377">
        <v>3292</v>
      </c>
      <c r="K96" s="23" t="str">
        <f t="shared" si="11"/>
        <v>https://www.ebi.ac.uk/chembl/g/#search_results/compounds/query=ETHOTOIN</v>
      </c>
    </row>
    <row r="97" spans="1:12" x14ac:dyDescent="0.25">
      <c r="A97" s="131" t="s">
        <v>288</v>
      </c>
      <c r="B97" s="25" t="s">
        <v>4572</v>
      </c>
      <c r="C97" s="25" t="s">
        <v>4463</v>
      </c>
      <c r="D97" s="571" t="s">
        <v>4587</v>
      </c>
      <c r="E97" s="571"/>
      <c r="F97" s="571"/>
      <c r="G97" s="571"/>
      <c r="H97" s="25" t="s">
        <v>4458</v>
      </c>
      <c r="I97" s="567" t="s">
        <v>4450</v>
      </c>
      <c r="J97" s="568">
        <v>25105689</v>
      </c>
      <c r="K97" s="23" t="str">
        <f t="shared" si="11"/>
        <v>https://www.ebi.ac.uk/chembl/g/#search_results/compounds/query=EVENAMIDE</v>
      </c>
    </row>
    <row r="98" spans="1:12" x14ac:dyDescent="0.25">
      <c r="A98" s="131" t="s">
        <v>288</v>
      </c>
      <c r="B98" s="25" t="s">
        <v>4573</v>
      </c>
      <c r="C98" s="25" t="s">
        <v>4463</v>
      </c>
      <c r="D98" s="571" t="s">
        <v>4587</v>
      </c>
      <c r="E98" s="571"/>
      <c r="F98" s="571"/>
      <c r="G98" s="571"/>
      <c r="H98" s="25" t="s">
        <v>4458</v>
      </c>
      <c r="I98" s="567" t="s">
        <v>4450</v>
      </c>
      <c r="J98" s="568">
        <v>4060</v>
      </c>
      <c r="K98" s="23" t="str">
        <f t="shared" si="11"/>
        <v>https://www.ebi.ac.uk/chembl/g/#search_results/compounds/query=MEPHENYTOIN</v>
      </c>
    </row>
    <row r="99" spans="1:12" x14ac:dyDescent="0.25">
      <c r="A99" s="131" t="s">
        <v>288</v>
      </c>
      <c r="B99" s="25" t="s">
        <v>4574</v>
      </c>
      <c r="C99" s="25" t="s">
        <v>4463</v>
      </c>
      <c r="D99" s="571" t="s">
        <v>4587</v>
      </c>
      <c r="E99" s="571"/>
      <c r="F99" s="571"/>
      <c r="G99" s="571"/>
      <c r="H99" s="25" t="s">
        <v>4458</v>
      </c>
      <c r="I99" s="567" t="s">
        <v>4450</v>
      </c>
      <c r="J99" s="568">
        <v>1775</v>
      </c>
      <c r="K99" s="23" t="str">
        <f t="shared" si="11"/>
        <v>https://www.ebi.ac.uk/chembl/g/#search_results/compounds/query=PHENYTOIN</v>
      </c>
    </row>
    <row r="100" spans="1:12" x14ac:dyDescent="0.25">
      <c r="A100" s="131" t="s">
        <v>288</v>
      </c>
      <c r="B100" s="25" t="s">
        <v>4575</v>
      </c>
      <c r="C100" s="25" t="s">
        <v>4463</v>
      </c>
      <c r="D100" s="571" t="s">
        <v>4587</v>
      </c>
      <c r="E100" s="571"/>
      <c r="F100" s="571"/>
      <c r="G100" s="571"/>
      <c r="H100" s="25" t="s">
        <v>4458</v>
      </c>
      <c r="I100" s="567" t="s">
        <v>4450</v>
      </c>
      <c r="J100" s="568">
        <v>8695</v>
      </c>
      <c r="K100" s="23" t="str">
        <f t="shared" si="11"/>
        <v>https://www.ebi.ac.uk/chembl/g/#search_results/compounds/query=TETRACAINE HYDROCHLORIDE</v>
      </c>
    </row>
    <row r="101" spans="1:12" x14ac:dyDescent="0.25">
      <c r="A101" s="131" t="s">
        <v>288</v>
      </c>
      <c r="B101" s="25" t="s">
        <v>4576</v>
      </c>
      <c r="C101" s="25" t="s">
        <v>4463</v>
      </c>
      <c r="D101" s="571" t="s">
        <v>4587</v>
      </c>
      <c r="E101" s="571"/>
      <c r="F101" s="571"/>
      <c r="G101" s="571"/>
      <c r="H101" s="25" t="s">
        <v>4482</v>
      </c>
      <c r="I101" s="567" t="s">
        <v>4450</v>
      </c>
      <c r="J101" s="568">
        <v>219078</v>
      </c>
      <c r="K101" s="23" t="str">
        <f t="shared" si="8"/>
        <v>https://db.idrblab.net/ttd/search/ttd/target?search_api_fulltext=ERLOSAMIDE</v>
      </c>
      <c r="L101" s="25" t="str">
        <f>"https://www.ebi.ac.uk/chembl/g/#search_results/compounds/query="&amp;B101</f>
        <v>https://www.ebi.ac.uk/chembl/g/#search_results/compounds/query=ERLOSAMIDE</v>
      </c>
    </row>
    <row r="102" spans="1:12" x14ac:dyDescent="0.25">
      <c r="A102" s="131" t="s">
        <v>288</v>
      </c>
      <c r="B102" s="25" t="s">
        <v>4577</v>
      </c>
      <c r="C102" s="25" t="s">
        <v>4463</v>
      </c>
      <c r="D102" s="571" t="s">
        <v>4587</v>
      </c>
      <c r="E102" s="571"/>
      <c r="F102" s="571"/>
      <c r="G102" s="571"/>
      <c r="H102" s="25" t="s">
        <v>4458</v>
      </c>
      <c r="I102" s="567" t="s">
        <v>4450</v>
      </c>
      <c r="J102" s="568">
        <v>5411</v>
      </c>
      <c r="K102" s="23" t="str">
        <f>"https://www.ebi.ac.uk/chembl/g/#search_results/compounds/query="&amp;B102</f>
        <v>https://www.ebi.ac.uk/chembl/g/#search_results/compounds/query=TETRACAINE</v>
      </c>
    </row>
    <row r="103" spans="1:12" x14ac:dyDescent="0.25">
      <c r="A103" s="131" t="s">
        <v>288</v>
      </c>
      <c r="B103" s="25" t="s">
        <v>4578</v>
      </c>
      <c r="C103" s="25" t="s">
        <v>4463</v>
      </c>
      <c r="D103" s="571" t="s">
        <v>4587</v>
      </c>
      <c r="E103" s="571"/>
      <c r="F103" s="571"/>
      <c r="G103" s="571"/>
      <c r="H103" s="25" t="s">
        <v>4458</v>
      </c>
      <c r="I103" s="567" t="s">
        <v>4450</v>
      </c>
      <c r="J103" s="568">
        <v>517321</v>
      </c>
      <c r="K103" s="23" t="str">
        <f t="shared" ref="K103:K104" si="12">"https://www.ebi.ac.uk/chembl/g/#search_results/compounds/query="&amp;B103</f>
        <v>https://www.ebi.ac.uk/chembl/g/#search_results/compounds/query=PROPARACAINE HYDROCHLORIDE</v>
      </c>
    </row>
    <row r="104" spans="1:12" x14ac:dyDescent="0.25">
      <c r="A104" s="131" t="s">
        <v>288</v>
      </c>
      <c r="B104" s="25" t="s">
        <v>4579</v>
      </c>
      <c r="C104" s="25" t="s">
        <v>4463</v>
      </c>
      <c r="D104" s="571" t="s">
        <v>4587</v>
      </c>
      <c r="E104" s="571"/>
      <c r="F104" s="571"/>
      <c r="G104" s="571"/>
      <c r="H104" s="25" t="s">
        <v>4458</v>
      </c>
      <c r="I104" s="567" t="s">
        <v>4450</v>
      </c>
      <c r="J104" s="568">
        <v>5745207</v>
      </c>
      <c r="K104" s="23" t="str">
        <f t="shared" si="12"/>
        <v>https://www.ebi.ac.uk/chembl/g/#search_results/compounds/query=RALFINAMIDE</v>
      </c>
    </row>
    <row r="105" spans="1:12" x14ac:dyDescent="0.25">
      <c r="A105" s="131" t="s">
        <v>288</v>
      </c>
      <c r="B105" s="25" t="s">
        <v>4580</v>
      </c>
      <c r="C105" s="25" t="s">
        <v>4450</v>
      </c>
      <c r="D105" s="571" t="s">
        <v>4587</v>
      </c>
      <c r="E105" s="571"/>
      <c r="F105" s="571"/>
      <c r="G105" s="571"/>
      <c r="H105" s="25" t="s">
        <v>4581</v>
      </c>
      <c r="I105" s="567" t="s">
        <v>4450</v>
      </c>
      <c r="J105" s="568">
        <v>11174599</v>
      </c>
      <c r="K105" s="571" t="s">
        <v>4454</v>
      </c>
    </row>
    <row r="106" spans="1:12" x14ac:dyDescent="0.25">
      <c r="A106" s="131" t="s">
        <v>288</v>
      </c>
      <c r="B106" s="25" t="s">
        <v>4582</v>
      </c>
      <c r="C106" s="25" t="s">
        <v>4450</v>
      </c>
      <c r="D106" s="571" t="s">
        <v>4587</v>
      </c>
      <c r="E106" s="571"/>
      <c r="F106" s="571"/>
      <c r="G106" s="571"/>
      <c r="H106" s="25" t="s">
        <v>4473</v>
      </c>
      <c r="I106" s="567" t="s">
        <v>4450</v>
      </c>
      <c r="J106" s="377">
        <v>5511</v>
      </c>
      <c r="K106" s="23" t="str">
        <f t="shared" si="8"/>
        <v>https://db.idrblab.net/ttd/search/ttd/target?search_api_fulltext=TOLPERISONE</v>
      </c>
    </row>
    <row r="107" spans="1:12" x14ac:dyDescent="0.25">
      <c r="A107" s="131" t="s">
        <v>288</v>
      </c>
      <c r="B107" s="25" t="s">
        <v>4583</v>
      </c>
      <c r="C107" s="25" t="s">
        <v>4450</v>
      </c>
      <c r="D107" s="571" t="s">
        <v>4587</v>
      </c>
      <c r="E107" s="571"/>
      <c r="F107" s="571"/>
      <c r="G107" s="571"/>
      <c r="H107" s="25" t="s">
        <v>4473</v>
      </c>
      <c r="I107" s="567" t="s">
        <v>4450</v>
      </c>
      <c r="J107" s="568">
        <v>3356</v>
      </c>
      <c r="K107" s="23" t="str">
        <f t="shared" si="8"/>
        <v>https://db.idrblab.net/ttd/search/ttd/target?search_api_fulltext=FLECAINIDE</v>
      </c>
    </row>
    <row r="108" spans="1:12" x14ac:dyDescent="0.25">
      <c r="A108" s="131" t="s">
        <v>288</v>
      </c>
      <c r="B108" s="25" t="s">
        <v>4584</v>
      </c>
      <c r="C108" s="25" t="s">
        <v>4450</v>
      </c>
      <c r="D108" s="571" t="s">
        <v>4587</v>
      </c>
      <c r="E108" s="571"/>
      <c r="F108" s="571"/>
      <c r="G108" s="571"/>
      <c r="H108" s="25" t="s">
        <v>4581</v>
      </c>
      <c r="I108" s="567" t="s">
        <v>4450</v>
      </c>
      <c r="J108" s="568">
        <v>131682</v>
      </c>
      <c r="K108" s="571" t="s">
        <v>4454</v>
      </c>
    </row>
    <row r="109" spans="1:12" x14ac:dyDescent="0.25">
      <c r="A109" s="131" t="s">
        <v>331</v>
      </c>
      <c r="B109" s="25" t="s">
        <v>4585</v>
      </c>
      <c r="C109" s="25" t="s">
        <v>4450</v>
      </c>
      <c r="D109" s="571" t="s">
        <v>4587</v>
      </c>
      <c r="E109" s="571"/>
      <c r="F109" s="571"/>
      <c r="G109" s="571"/>
      <c r="H109" s="25" t="s">
        <v>4470</v>
      </c>
      <c r="I109" s="567" t="s">
        <v>4586</v>
      </c>
      <c r="J109" s="568">
        <v>3639</v>
      </c>
      <c r="K109" s="23" t="str">
        <f>"https://www.pharmgkb.org/search?query="&amp;B109&amp;"&amp;type=chemical"</f>
        <v>https://www.pharmgkb.org/search?query=HYDROCHLOROTHIAZIDE&amp;type=chemical</v>
      </c>
    </row>
    <row r="110" spans="1:12" x14ac:dyDescent="0.25">
      <c r="A110" s="131" t="s">
        <v>326</v>
      </c>
      <c r="B110" s="25" t="s">
        <v>4475</v>
      </c>
      <c r="C110" s="25" t="s">
        <v>4592</v>
      </c>
      <c r="D110" s="571" t="s">
        <v>4590</v>
      </c>
      <c r="E110" s="25" t="s">
        <v>4615</v>
      </c>
      <c r="F110" s="25" t="s">
        <v>4618</v>
      </c>
      <c r="G110" s="25" t="s">
        <v>4620</v>
      </c>
      <c r="K110" s="23"/>
    </row>
    <row r="111" spans="1:12" x14ac:dyDescent="0.25">
      <c r="A111" s="131" t="s">
        <v>326</v>
      </c>
      <c r="B111" s="25" t="s">
        <v>4475</v>
      </c>
      <c r="C111" s="25" t="s">
        <v>4592</v>
      </c>
      <c r="D111" s="571" t="s">
        <v>4590</v>
      </c>
      <c r="E111" s="25" t="s">
        <v>4615</v>
      </c>
      <c r="F111" s="25" t="s">
        <v>4618</v>
      </c>
      <c r="G111" s="25" t="s">
        <v>1124</v>
      </c>
    </row>
    <row r="112" spans="1:12" x14ac:dyDescent="0.25">
      <c r="A112" s="131" t="s">
        <v>326</v>
      </c>
      <c r="B112" s="25" t="s">
        <v>4475</v>
      </c>
      <c r="C112" s="25" t="s">
        <v>4592</v>
      </c>
      <c r="D112" s="571" t="s">
        <v>4590</v>
      </c>
      <c r="E112" s="25" t="s">
        <v>4615</v>
      </c>
      <c r="F112" s="25" t="s">
        <v>4618</v>
      </c>
      <c r="G112" s="25" t="s">
        <v>4621</v>
      </c>
    </row>
    <row r="113" spans="1:7" x14ac:dyDescent="0.25">
      <c r="A113" s="131" t="s">
        <v>326</v>
      </c>
      <c r="B113" s="25" t="s">
        <v>4475</v>
      </c>
      <c r="C113" s="25" t="s">
        <v>4592</v>
      </c>
      <c r="D113" s="571" t="s">
        <v>4590</v>
      </c>
      <c r="E113" s="25" t="s">
        <v>4615</v>
      </c>
      <c r="F113" s="25" t="s">
        <v>4618</v>
      </c>
      <c r="G113" s="25" t="s">
        <v>4622</v>
      </c>
    </row>
    <row r="114" spans="1:7" x14ac:dyDescent="0.25">
      <c r="A114" s="131" t="s">
        <v>326</v>
      </c>
      <c r="B114" s="25" t="s">
        <v>4475</v>
      </c>
      <c r="C114" s="25" t="s">
        <v>4592</v>
      </c>
      <c r="D114" s="571" t="s">
        <v>4590</v>
      </c>
      <c r="E114" s="25" t="s">
        <v>4615</v>
      </c>
      <c r="F114" s="25" t="s">
        <v>4618</v>
      </c>
      <c r="G114" s="25" t="s">
        <v>4623</v>
      </c>
    </row>
    <row r="115" spans="1:7" x14ac:dyDescent="0.25">
      <c r="A115" s="131" t="s">
        <v>326</v>
      </c>
      <c r="B115" s="25" t="s">
        <v>4475</v>
      </c>
      <c r="C115" s="25" t="s">
        <v>4592</v>
      </c>
      <c r="D115" s="571" t="s">
        <v>4590</v>
      </c>
      <c r="E115" s="25" t="s">
        <v>4615</v>
      </c>
      <c r="F115" s="25" t="s">
        <v>4618</v>
      </c>
      <c r="G115" s="25" t="s">
        <v>4624</v>
      </c>
    </row>
    <row r="116" spans="1:7" x14ac:dyDescent="0.25">
      <c r="A116" s="131" t="s">
        <v>326</v>
      </c>
      <c r="B116" s="25" t="s">
        <v>4475</v>
      </c>
      <c r="C116" s="25" t="s">
        <v>4592</v>
      </c>
      <c r="D116" s="571" t="s">
        <v>4590</v>
      </c>
      <c r="E116" s="25" t="s">
        <v>4615</v>
      </c>
      <c r="F116" s="25" t="s">
        <v>4618</v>
      </c>
      <c r="G116" s="25" t="s">
        <v>4625</v>
      </c>
    </row>
    <row r="117" spans="1:7" x14ac:dyDescent="0.25">
      <c r="A117" s="131" t="s">
        <v>326</v>
      </c>
      <c r="B117" s="25" t="s">
        <v>4475</v>
      </c>
      <c r="C117" s="25" t="s">
        <v>4592</v>
      </c>
      <c r="D117" s="571" t="s">
        <v>4590</v>
      </c>
      <c r="E117" s="25" t="s">
        <v>4615</v>
      </c>
      <c r="F117" s="25" t="s">
        <v>4618</v>
      </c>
      <c r="G117" s="25" t="s">
        <v>4626</v>
      </c>
    </row>
    <row r="118" spans="1:7" x14ac:dyDescent="0.25">
      <c r="A118" s="131" t="s">
        <v>326</v>
      </c>
      <c r="B118" s="25" t="s">
        <v>4475</v>
      </c>
      <c r="C118" s="25" t="s">
        <v>4592</v>
      </c>
      <c r="D118" s="571" t="s">
        <v>4590</v>
      </c>
      <c r="E118" s="25" t="s">
        <v>4615</v>
      </c>
      <c r="F118" s="25" t="s">
        <v>4618</v>
      </c>
      <c r="G118" s="25" t="s">
        <v>4627</v>
      </c>
    </row>
    <row r="119" spans="1:7" x14ac:dyDescent="0.25">
      <c r="A119" s="131" t="s">
        <v>326</v>
      </c>
      <c r="B119" s="25" t="s">
        <v>4475</v>
      </c>
      <c r="C119" s="25" t="s">
        <v>4592</v>
      </c>
      <c r="D119" s="571" t="s">
        <v>4590</v>
      </c>
      <c r="E119" s="25" t="s">
        <v>4615</v>
      </c>
      <c r="F119" s="25" t="s">
        <v>4618</v>
      </c>
      <c r="G119" s="25" t="s">
        <v>4628</v>
      </c>
    </row>
    <row r="120" spans="1:7" x14ac:dyDescent="0.25">
      <c r="A120" s="131" t="s">
        <v>326</v>
      </c>
      <c r="B120" s="25" t="s">
        <v>4475</v>
      </c>
      <c r="C120" s="25" t="s">
        <v>4592</v>
      </c>
      <c r="D120" s="571" t="s">
        <v>4590</v>
      </c>
      <c r="E120" s="25" t="s">
        <v>4615</v>
      </c>
      <c r="F120" s="25" t="s">
        <v>4618</v>
      </c>
      <c r="G120" s="25" t="s">
        <v>4629</v>
      </c>
    </row>
    <row r="121" spans="1:7" x14ac:dyDescent="0.25">
      <c r="A121" s="131" t="s">
        <v>326</v>
      </c>
      <c r="B121" s="25" t="s">
        <v>4475</v>
      </c>
      <c r="C121" s="25" t="s">
        <v>4592</v>
      </c>
      <c r="D121" s="571" t="s">
        <v>4590</v>
      </c>
      <c r="E121" s="25" t="s">
        <v>4615</v>
      </c>
      <c r="F121" s="25" t="s">
        <v>4618</v>
      </c>
      <c r="G121" s="25" t="s">
        <v>4630</v>
      </c>
    </row>
    <row r="122" spans="1:7" x14ac:dyDescent="0.25">
      <c r="A122" s="131" t="s">
        <v>326</v>
      </c>
      <c r="B122" s="25" t="s">
        <v>4475</v>
      </c>
      <c r="C122" s="25" t="s">
        <v>4592</v>
      </c>
      <c r="D122" s="571" t="s">
        <v>4590</v>
      </c>
      <c r="E122" s="25" t="s">
        <v>4615</v>
      </c>
      <c r="F122" s="25" t="s">
        <v>4618</v>
      </c>
      <c r="G122" s="25" t="s">
        <v>4631</v>
      </c>
    </row>
    <row r="123" spans="1:7" x14ac:dyDescent="0.25">
      <c r="A123" s="131" t="s">
        <v>326</v>
      </c>
      <c r="B123" s="25" t="s">
        <v>4475</v>
      </c>
      <c r="C123" s="25" t="s">
        <v>4592</v>
      </c>
      <c r="D123" s="571" t="s">
        <v>4590</v>
      </c>
      <c r="E123" s="25" t="s">
        <v>4615</v>
      </c>
      <c r="F123" s="25" t="s">
        <v>4618</v>
      </c>
      <c r="G123" s="25" t="s">
        <v>4632</v>
      </c>
    </row>
    <row r="124" spans="1:7" x14ac:dyDescent="0.25">
      <c r="A124" s="131" t="s">
        <v>326</v>
      </c>
      <c r="B124" s="25" t="s">
        <v>4475</v>
      </c>
      <c r="C124" s="25" t="s">
        <v>4592</v>
      </c>
      <c r="D124" s="571" t="s">
        <v>4590</v>
      </c>
      <c r="E124" s="25" t="s">
        <v>4615</v>
      </c>
      <c r="F124" s="25" t="s">
        <v>4618</v>
      </c>
      <c r="G124" s="25" t="s">
        <v>4604</v>
      </c>
    </row>
    <row r="125" spans="1:7" x14ac:dyDescent="0.25">
      <c r="A125" s="131" t="s">
        <v>326</v>
      </c>
      <c r="B125" s="25" t="s">
        <v>4475</v>
      </c>
      <c r="C125" s="25" t="s">
        <v>4592</v>
      </c>
      <c r="D125" s="571" t="s">
        <v>4590</v>
      </c>
      <c r="E125" s="25" t="s">
        <v>4615</v>
      </c>
      <c r="F125" s="25" t="s">
        <v>4618</v>
      </c>
      <c r="G125" s="25" t="s">
        <v>4633</v>
      </c>
    </row>
    <row r="126" spans="1:7" x14ac:dyDescent="0.25">
      <c r="A126" s="131" t="s">
        <v>326</v>
      </c>
      <c r="B126" s="25" t="s">
        <v>4475</v>
      </c>
      <c r="C126" s="25" t="s">
        <v>4592</v>
      </c>
      <c r="D126" s="571" t="s">
        <v>4590</v>
      </c>
      <c r="E126" s="25" t="s">
        <v>4615</v>
      </c>
      <c r="F126" s="25" t="s">
        <v>4618</v>
      </c>
      <c r="G126" s="25" t="s">
        <v>4634</v>
      </c>
    </row>
    <row r="127" spans="1:7" x14ac:dyDescent="0.25">
      <c r="A127" s="131" t="s">
        <v>326</v>
      </c>
      <c r="B127" s="25" t="s">
        <v>4475</v>
      </c>
      <c r="C127" s="25" t="s">
        <v>4592</v>
      </c>
      <c r="D127" s="571" t="s">
        <v>4590</v>
      </c>
      <c r="E127" s="25" t="s">
        <v>4615</v>
      </c>
      <c r="F127" s="25" t="s">
        <v>4618</v>
      </c>
      <c r="G127" s="25" t="s">
        <v>1424</v>
      </c>
    </row>
    <row r="128" spans="1:7" x14ac:dyDescent="0.25">
      <c r="A128" s="131" t="s">
        <v>326</v>
      </c>
      <c r="B128" s="25" t="s">
        <v>4475</v>
      </c>
      <c r="C128" s="25" t="s">
        <v>4592</v>
      </c>
      <c r="D128" s="571" t="s">
        <v>4590</v>
      </c>
      <c r="E128" s="25" t="s">
        <v>4615</v>
      </c>
      <c r="F128" s="25" t="s">
        <v>4618</v>
      </c>
      <c r="G128" s="25" t="s">
        <v>4635</v>
      </c>
    </row>
    <row r="129" spans="1:7" x14ac:dyDescent="0.25">
      <c r="A129" s="131" t="s">
        <v>326</v>
      </c>
      <c r="B129" s="25" t="s">
        <v>4475</v>
      </c>
      <c r="C129" s="25" t="s">
        <v>4592</v>
      </c>
      <c r="D129" s="571" t="s">
        <v>4590</v>
      </c>
      <c r="E129" s="25" t="s">
        <v>4615</v>
      </c>
      <c r="F129" s="25" t="s">
        <v>4618</v>
      </c>
      <c r="G129" s="25" t="s">
        <v>4636</v>
      </c>
    </row>
    <row r="130" spans="1:7" x14ac:dyDescent="0.25">
      <c r="A130" s="131" t="s">
        <v>326</v>
      </c>
      <c r="B130" s="25" t="s">
        <v>4475</v>
      </c>
      <c r="C130" s="25" t="s">
        <v>4592</v>
      </c>
      <c r="D130" s="571" t="s">
        <v>4590</v>
      </c>
      <c r="E130" s="25" t="s">
        <v>4615</v>
      </c>
      <c r="F130" s="25" t="s">
        <v>4618</v>
      </c>
      <c r="G130" s="25" t="s">
        <v>4637</v>
      </c>
    </row>
    <row r="131" spans="1:7" x14ac:dyDescent="0.25">
      <c r="A131" s="131" t="s">
        <v>326</v>
      </c>
      <c r="B131" s="25" t="s">
        <v>4475</v>
      </c>
      <c r="C131" s="25" t="s">
        <v>4592</v>
      </c>
      <c r="D131" s="571" t="s">
        <v>4590</v>
      </c>
      <c r="E131" s="25" t="s">
        <v>4615</v>
      </c>
      <c r="F131" s="25" t="s">
        <v>4618</v>
      </c>
      <c r="G131" s="25" t="s">
        <v>4638</v>
      </c>
    </row>
    <row r="132" spans="1:7" x14ac:dyDescent="0.25">
      <c r="A132" s="131" t="s">
        <v>326</v>
      </c>
      <c r="B132" s="25" t="s">
        <v>4475</v>
      </c>
      <c r="C132" s="25" t="s">
        <v>4592</v>
      </c>
      <c r="D132" s="571" t="s">
        <v>4590</v>
      </c>
      <c r="E132" s="25" t="s">
        <v>4615</v>
      </c>
      <c r="F132" s="25" t="s">
        <v>4618</v>
      </c>
      <c r="G132" s="25" t="s">
        <v>4639</v>
      </c>
    </row>
    <row r="133" spans="1:7" x14ac:dyDescent="0.25">
      <c r="A133" s="131" t="s">
        <v>326</v>
      </c>
      <c r="B133" s="25" t="s">
        <v>4475</v>
      </c>
      <c r="C133" s="25" t="s">
        <v>4592</v>
      </c>
      <c r="D133" s="571" t="s">
        <v>4590</v>
      </c>
      <c r="E133" s="25" t="s">
        <v>4615</v>
      </c>
      <c r="F133" s="25" t="s">
        <v>4618</v>
      </c>
      <c r="G133" s="25" t="s">
        <v>4613</v>
      </c>
    </row>
    <row r="134" spans="1:7" x14ac:dyDescent="0.25">
      <c r="A134" s="131" t="s">
        <v>326</v>
      </c>
      <c r="B134" s="25" t="s">
        <v>4475</v>
      </c>
      <c r="C134" s="25" t="s">
        <v>4592</v>
      </c>
      <c r="D134" s="571" t="s">
        <v>4590</v>
      </c>
      <c r="E134" s="25" t="s">
        <v>4615</v>
      </c>
      <c r="F134" s="25" t="s">
        <v>4618</v>
      </c>
      <c r="G134" s="25" t="s">
        <v>4640</v>
      </c>
    </row>
    <row r="135" spans="1:7" x14ac:dyDescent="0.25">
      <c r="A135" s="131" t="s">
        <v>326</v>
      </c>
      <c r="B135" s="25" t="s">
        <v>4475</v>
      </c>
      <c r="C135" s="25" t="s">
        <v>4592</v>
      </c>
      <c r="D135" s="571" t="s">
        <v>4590</v>
      </c>
      <c r="E135" s="25" t="s">
        <v>4615</v>
      </c>
      <c r="F135" s="25" t="s">
        <v>4618</v>
      </c>
      <c r="G135" s="25" t="s">
        <v>4641</v>
      </c>
    </row>
    <row r="136" spans="1:7" x14ac:dyDescent="0.25">
      <c r="A136" s="131" t="s">
        <v>326</v>
      </c>
      <c r="B136" s="25" t="s">
        <v>4475</v>
      </c>
      <c r="C136" s="25" t="s">
        <v>4592</v>
      </c>
      <c r="D136" s="571" t="s">
        <v>4590</v>
      </c>
      <c r="E136" s="25" t="s">
        <v>4615</v>
      </c>
      <c r="F136" s="25" t="s">
        <v>4618</v>
      </c>
      <c r="G136" s="25" t="s">
        <v>4642</v>
      </c>
    </row>
    <row r="137" spans="1:7" x14ac:dyDescent="0.25">
      <c r="A137" s="131" t="s">
        <v>326</v>
      </c>
      <c r="B137" s="25" t="s">
        <v>4475</v>
      </c>
      <c r="C137" s="25" t="s">
        <v>4592</v>
      </c>
      <c r="D137" s="571" t="s">
        <v>4590</v>
      </c>
      <c r="E137" s="25" t="s">
        <v>4615</v>
      </c>
      <c r="F137" s="25" t="s">
        <v>4618</v>
      </c>
      <c r="G137" s="25" t="s">
        <v>4643</v>
      </c>
    </row>
    <row r="138" spans="1:7" x14ac:dyDescent="0.25">
      <c r="A138" s="131" t="s">
        <v>326</v>
      </c>
      <c r="B138" s="25" t="s">
        <v>4475</v>
      </c>
      <c r="C138" s="25" t="s">
        <v>4592</v>
      </c>
      <c r="D138" s="571" t="s">
        <v>4590</v>
      </c>
      <c r="E138" s="25" t="s">
        <v>4615</v>
      </c>
      <c r="F138" s="25" t="s">
        <v>4618</v>
      </c>
      <c r="G138" s="25" t="s">
        <v>4644</v>
      </c>
    </row>
    <row r="139" spans="1:7" x14ac:dyDescent="0.25">
      <c r="A139" s="131" t="s">
        <v>326</v>
      </c>
      <c r="B139" s="25" t="s">
        <v>4475</v>
      </c>
      <c r="C139" s="25" t="s">
        <v>4592</v>
      </c>
      <c r="D139" s="571" t="s">
        <v>4590</v>
      </c>
      <c r="E139" s="25" t="s">
        <v>4615</v>
      </c>
      <c r="F139" s="25" t="s">
        <v>4618</v>
      </c>
      <c r="G139" s="25" t="s">
        <v>4605</v>
      </c>
    </row>
    <row r="140" spans="1:7" x14ac:dyDescent="0.25">
      <c r="A140" s="131" t="s">
        <v>326</v>
      </c>
      <c r="B140" s="25" t="s">
        <v>4475</v>
      </c>
      <c r="C140" s="25" t="s">
        <v>4592</v>
      </c>
      <c r="D140" s="571" t="s">
        <v>4590</v>
      </c>
      <c r="E140" s="25" t="s">
        <v>4615</v>
      </c>
      <c r="F140" s="25" t="s">
        <v>4618</v>
      </c>
      <c r="G140" s="25" t="s">
        <v>4645</v>
      </c>
    </row>
    <row r="141" spans="1:7" x14ac:dyDescent="0.25">
      <c r="A141" s="131" t="s">
        <v>326</v>
      </c>
      <c r="B141" s="25" t="s">
        <v>4475</v>
      </c>
      <c r="C141" s="25" t="s">
        <v>4592</v>
      </c>
      <c r="D141" s="571" t="s">
        <v>4590</v>
      </c>
      <c r="E141" s="25" t="s">
        <v>4615</v>
      </c>
      <c r="F141" s="25" t="s">
        <v>4618</v>
      </c>
      <c r="G141" s="25" t="s">
        <v>4646</v>
      </c>
    </row>
    <row r="142" spans="1:7" x14ac:dyDescent="0.25">
      <c r="A142" s="131" t="s">
        <v>326</v>
      </c>
      <c r="B142" s="25" t="s">
        <v>4475</v>
      </c>
      <c r="C142" s="25" t="s">
        <v>4592</v>
      </c>
      <c r="D142" s="571" t="s">
        <v>4590</v>
      </c>
      <c r="E142" s="25" t="s">
        <v>4615</v>
      </c>
      <c r="F142" s="25" t="s">
        <v>4618</v>
      </c>
      <c r="G142" s="25" t="s">
        <v>4647</v>
      </c>
    </row>
    <row r="143" spans="1:7" x14ac:dyDescent="0.25">
      <c r="A143" s="131" t="s">
        <v>326</v>
      </c>
      <c r="B143" s="25" t="s">
        <v>4475</v>
      </c>
      <c r="C143" s="25" t="s">
        <v>4592</v>
      </c>
      <c r="D143" s="571" t="s">
        <v>4590</v>
      </c>
      <c r="E143" s="25" t="s">
        <v>4615</v>
      </c>
      <c r="F143" s="25" t="s">
        <v>4618</v>
      </c>
      <c r="G143" s="25" t="s">
        <v>4638</v>
      </c>
    </row>
    <row r="144" spans="1:7" x14ac:dyDescent="0.25">
      <c r="A144" s="131" t="s">
        <v>326</v>
      </c>
      <c r="B144" s="25" t="s">
        <v>4475</v>
      </c>
      <c r="C144" s="25" t="s">
        <v>4592</v>
      </c>
      <c r="D144" s="571" t="s">
        <v>4590</v>
      </c>
      <c r="E144" s="25" t="s">
        <v>4615</v>
      </c>
      <c r="F144" s="25" t="s">
        <v>4618</v>
      </c>
      <c r="G144" s="25" t="s">
        <v>4621</v>
      </c>
    </row>
    <row r="145" spans="1:7" x14ac:dyDescent="0.25">
      <c r="A145" s="131" t="s">
        <v>326</v>
      </c>
      <c r="B145" s="25" t="s">
        <v>4475</v>
      </c>
      <c r="C145" s="25" t="s">
        <v>4592</v>
      </c>
      <c r="D145" s="571" t="s">
        <v>4590</v>
      </c>
      <c r="E145" s="25" t="s">
        <v>4615</v>
      </c>
      <c r="F145" s="25" t="s">
        <v>4618</v>
      </c>
      <c r="G145" s="25" t="s">
        <v>4604</v>
      </c>
    </row>
    <row r="146" spans="1:7" x14ac:dyDescent="0.25">
      <c r="A146" s="131" t="s">
        <v>326</v>
      </c>
      <c r="B146" s="25" t="s">
        <v>4475</v>
      </c>
      <c r="C146" s="25" t="s">
        <v>4592</v>
      </c>
      <c r="D146" s="571" t="s">
        <v>4590</v>
      </c>
      <c r="E146" s="25" t="s">
        <v>4615</v>
      </c>
      <c r="F146" s="25" t="s">
        <v>4618</v>
      </c>
      <c r="G146" s="25" t="s">
        <v>4604</v>
      </c>
    </row>
    <row r="147" spans="1:7" x14ac:dyDescent="0.25">
      <c r="A147" s="131" t="s">
        <v>326</v>
      </c>
      <c r="B147" s="25" t="s">
        <v>4591</v>
      </c>
      <c r="C147" s="25" t="s">
        <v>4593</v>
      </c>
      <c r="D147" s="571" t="s">
        <v>4590</v>
      </c>
      <c r="E147" s="25" t="s">
        <v>4616</v>
      </c>
      <c r="F147" s="25" t="s">
        <v>4618</v>
      </c>
      <c r="G147" s="25" t="s">
        <v>4648</v>
      </c>
    </row>
    <row r="148" spans="1:7" x14ac:dyDescent="0.25">
      <c r="A148" s="131" t="s">
        <v>326</v>
      </c>
      <c r="B148" s="25" t="s">
        <v>4475</v>
      </c>
      <c r="C148" s="25" t="s">
        <v>4592</v>
      </c>
      <c r="D148" s="571" t="s">
        <v>4590</v>
      </c>
      <c r="E148" s="25" t="s">
        <v>4615</v>
      </c>
      <c r="F148" s="25" t="s">
        <v>4618</v>
      </c>
      <c r="G148" s="25" t="s">
        <v>1373</v>
      </c>
    </row>
    <row r="149" spans="1:7" x14ac:dyDescent="0.25">
      <c r="A149" s="131" t="s">
        <v>326</v>
      </c>
      <c r="B149" s="25" t="s">
        <v>4475</v>
      </c>
      <c r="C149" s="25" t="s">
        <v>4592</v>
      </c>
      <c r="D149" s="571" t="s">
        <v>4590</v>
      </c>
      <c r="E149" s="25" t="s">
        <v>4615</v>
      </c>
      <c r="F149" s="25" t="s">
        <v>4618</v>
      </c>
      <c r="G149" s="25" t="s">
        <v>4649</v>
      </c>
    </row>
    <row r="150" spans="1:7" x14ac:dyDescent="0.25">
      <c r="A150" s="131" t="s">
        <v>326</v>
      </c>
      <c r="B150" s="25" t="s">
        <v>4591</v>
      </c>
      <c r="C150" s="25" t="s">
        <v>4593</v>
      </c>
      <c r="D150" s="571" t="s">
        <v>4590</v>
      </c>
      <c r="E150" s="25" t="s">
        <v>4616</v>
      </c>
      <c r="F150" s="25" t="s">
        <v>4618</v>
      </c>
      <c r="G150" s="25" t="s">
        <v>4610</v>
      </c>
    </row>
    <row r="151" spans="1:7" x14ac:dyDescent="0.25">
      <c r="A151" s="131" t="s">
        <v>326</v>
      </c>
      <c r="B151" s="25" t="s">
        <v>4591</v>
      </c>
      <c r="C151" s="25" t="s">
        <v>4593</v>
      </c>
      <c r="D151" s="571" t="s">
        <v>4590</v>
      </c>
      <c r="E151" s="25" t="s">
        <v>4616</v>
      </c>
      <c r="F151" s="25" t="s">
        <v>4618</v>
      </c>
      <c r="G151" s="25" t="s">
        <v>4610</v>
      </c>
    </row>
    <row r="152" spans="1:7" x14ac:dyDescent="0.25">
      <c r="A152" s="131" t="s">
        <v>326</v>
      </c>
      <c r="B152" s="25" t="s">
        <v>4475</v>
      </c>
      <c r="C152" s="25" t="s">
        <v>4592</v>
      </c>
      <c r="D152" s="571" t="s">
        <v>4590</v>
      </c>
      <c r="E152" s="25" t="s">
        <v>4615</v>
      </c>
      <c r="F152" s="25" t="s">
        <v>4618</v>
      </c>
      <c r="G152" s="25" t="s">
        <v>1428</v>
      </c>
    </row>
    <row r="153" spans="1:7" x14ac:dyDescent="0.25">
      <c r="A153" s="131" t="s">
        <v>326</v>
      </c>
      <c r="B153" s="25" t="s">
        <v>4475</v>
      </c>
      <c r="C153" s="25" t="s">
        <v>4592</v>
      </c>
      <c r="D153" s="571" t="s">
        <v>4590</v>
      </c>
      <c r="E153" s="25" t="s">
        <v>4615</v>
      </c>
      <c r="F153" s="25" t="s">
        <v>4618</v>
      </c>
      <c r="G153" s="25" t="s">
        <v>4623</v>
      </c>
    </row>
    <row r="154" spans="1:7" x14ac:dyDescent="0.25">
      <c r="A154" s="131" t="s">
        <v>326</v>
      </c>
      <c r="B154" s="25" t="s">
        <v>4475</v>
      </c>
      <c r="C154" s="25" t="s">
        <v>4592</v>
      </c>
      <c r="D154" s="571" t="s">
        <v>4590</v>
      </c>
      <c r="E154" s="25" t="s">
        <v>4615</v>
      </c>
      <c r="F154" s="25" t="s">
        <v>4618</v>
      </c>
      <c r="G154" s="25" t="s">
        <v>4604</v>
      </c>
    </row>
    <row r="155" spans="1:7" x14ac:dyDescent="0.25">
      <c r="A155" s="131" t="s">
        <v>326</v>
      </c>
      <c r="B155" s="25" t="s">
        <v>4475</v>
      </c>
      <c r="C155" s="25" t="s">
        <v>4592</v>
      </c>
      <c r="D155" s="571" t="s">
        <v>4590</v>
      </c>
      <c r="E155" s="25" t="s">
        <v>4615</v>
      </c>
      <c r="F155" s="25" t="s">
        <v>4618</v>
      </c>
      <c r="G155" s="25" t="s">
        <v>2057</v>
      </c>
    </row>
    <row r="156" spans="1:7" x14ac:dyDescent="0.25">
      <c r="A156" s="131" t="s">
        <v>326</v>
      </c>
      <c r="B156" s="25" t="s">
        <v>4480</v>
      </c>
      <c r="C156" s="25" t="s">
        <v>4594</v>
      </c>
      <c r="D156" s="571" t="s">
        <v>4590</v>
      </c>
      <c r="E156" s="25" t="s">
        <v>4617</v>
      </c>
      <c r="F156" s="25" t="s">
        <v>4618</v>
      </c>
      <c r="G156" s="25" t="s">
        <v>4650</v>
      </c>
    </row>
    <row r="157" spans="1:7" x14ac:dyDescent="0.25">
      <c r="A157" s="131" t="s">
        <v>326</v>
      </c>
      <c r="B157" s="25" t="s">
        <v>4475</v>
      </c>
      <c r="C157" s="25" t="s">
        <v>4592</v>
      </c>
      <c r="D157" s="571" t="s">
        <v>4590</v>
      </c>
      <c r="E157" s="25" t="s">
        <v>4615</v>
      </c>
      <c r="F157" s="25" t="s">
        <v>4618</v>
      </c>
      <c r="G157" s="25" t="s">
        <v>4646</v>
      </c>
    </row>
    <row r="158" spans="1:7" x14ac:dyDescent="0.25">
      <c r="A158" s="131" t="s">
        <v>326</v>
      </c>
      <c r="B158" s="25" t="s">
        <v>4475</v>
      </c>
      <c r="C158" s="25" t="s">
        <v>4592</v>
      </c>
      <c r="D158" s="571" t="s">
        <v>4590</v>
      </c>
      <c r="E158" s="25" t="s">
        <v>4615</v>
      </c>
      <c r="F158" s="25" t="s">
        <v>4618</v>
      </c>
      <c r="G158" s="25" t="s">
        <v>4610</v>
      </c>
    </row>
    <row r="159" spans="1:7" x14ac:dyDescent="0.25">
      <c r="A159" s="131" t="s">
        <v>326</v>
      </c>
      <c r="B159" s="25" t="s">
        <v>4475</v>
      </c>
      <c r="C159" s="25" t="s">
        <v>4592</v>
      </c>
      <c r="D159" s="571" t="s">
        <v>4590</v>
      </c>
      <c r="E159" s="25" t="s">
        <v>4615</v>
      </c>
      <c r="F159" s="25" t="s">
        <v>4618</v>
      </c>
      <c r="G159" s="25" t="s">
        <v>4646</v>
      </c>
    </row>
    <row r="160" spans="1:7" x14ac:dyDescent="0.25">
      <c r="A160" s="131" t="s">
        <v>368</v>
      </c>
      <c r="B160" s="25" t="s">
        <v>4513</v>
      </c>
      <c r="C160" s="25" t="s">
        <v>4593</v>
      </c>
      <c r="D160" s="571" t="s">
        <v>4590</v>
      </c>
      <c r="E160" s="25" t="s">
        <v>4597</v>
      </c>
      <c r="F160" s="25" t="s">
        <v>4599</v>
      </c>
      <c r="G160" s="25" t="s">
        <v>4600</v>
      </c>
    </row>
    <row r="161" spans="1:7" x14ac:dyDescent="0.25">
      <c r="A161" s="131" t="s">
        <v>368</v>
      </c>
      <c r="B161" s="25" t="s">
        <v>4515</v>
      </c>
      <c r="C161" s="25" t="s">
        <v>4593</v>
      </c>
      <c r="D161" s="571" t="s">
        <v>4590</v>
      </c>
      <c r="E161" s="25" t="s">
        <v>4597</v>
      </c>
      <c r="F161" s="25" t="s">
        <v>4599</v>
      </c>
      <c r="G161" s="25" t="s">
        <v>4601</v>
      </c>
    </row>
    <row r="162" spans="1:7" x14ac:dyDescent="0.25">
      <c r="A162" s="131" t="s">
        <v>368</v>
      </c>
      <c r="B162" s="25" t="s">
        <v>4515</v>
      </c>
      <c r="C162" s="25" t="s">
        <v>4593</v>
      </c>
      <c r="D162" s="571" t="s">
        <v>4590</v>
      </c>
      <c r="E162" s="25" t="s">
        <v>4597</v>
      </c>
      <c r="F162" s="25" t="s">
        <v>4599</v>
      </c>
      <c r="G162" s="25" t="s">
        <v>4602</v>
      </c>
    </row>
    <row r="163" spans="1:7" x14ac:dyDescent="0.25">
      <c r="A163" s="131" t="s">
        <v>368</v>
      </c>
      <c r="B163" s="25" t="s">
        <v>4515</v>
      </c>
      <c r="C163" s="25" t="s">
        <v>4593</v>
      </c>
      <c r="D163" s="571" t="s">
        <v>4590</v>
      </c>
      <c r="E163" s="25" t="s">
        <v>4597</v>
      </c>
      <c r="F163" s="25" t="s">
        <v>4599</v>
      </c>
      <c r="G163" s="25" t="s">
        <v>4603</v>
      </c>
    </row>
    <row r="164" spans="1:7" x14ac:dyDescent="0.25">
      <c r="A164" s="131" t="s">
        <v>368</v>
      </c>
      <c r="B164" s="25" t="s">
        <v>4515</v>
      </c>
      <c r="C164" s="25" t="s">
        <v>4593</v>
      </c>
      <c r="D164" s="571" t="s">
        <v>4590</v>
      </c>
      <c r="E164" s="25" t="s">
        <v>4597</v>
      </c>
      <c r="F164" s="25" t="s">
        <v>4599</v>
      </c>
      <c r="G164" s="25" t="s">
        <v>4604</v>
      </c>
    </row>
    <row r="165" spans="1:7" x14ac:dyDescent="0.25">
      <c r="A165" s="131" t="s">
        <v>368</v>
      </c>
      <c r="B165" s="25" t="s">
        <v>4515</v>
      </c>
      <c r="C165" s="25" t="s">
        <v>4593</v>
      </c>
      <c r="D165" s="571" t="s">
        <v>4590</v>
      </c>
      <c r="E165" s="25" t="s">
        <v>4597</v>
      </c>
      <c r="F165" s="25" t="s">
        <v>4599</v>
      </c>
      <c r="G165" s="25" t="s">
        <v>4600</v>
      </c>
    </row>
    <row r="166" spans="1:7" x14ac:dyDescent="0.25">
      <c r="A166" s="131" t="s">
        <v>368</v>
      </c>
      <c r="B166" s="25" t="s">
        <v>4515</v>
      </c>
      <c r="C166" s="25" t="s">
        <v>4593</v>
      </c>
      <c r="D166" s="571" t="s">
        <v>4590</v>
      </c>
      <c r="E166" s="25" t="s">
        <v>4597</v>
      </c>
      <c r="F166" s="25" t="s">
        <v>4599</v>
      </c>
      <c r="G166" s="25" t="s">
        <v>4605</v>
      </c>
    </row>
    <row r="167" spans="1:7" x14ac:dyDescent="0.25">
      <c r="A167" s="131" t="s">
        <v>368</v>
      </c>
      <c r="B167" s="25" t="s">
        <v>4515</v>
      </c>
      <c r="C167" s="25" t="s">
        <v>4593</v>
      </c>
      <c r="D167" s="571" t="s">
        <v>4590</v>
      </c>
      <c r="E167" s="25" t="s">
        <v>4597</v>
      </c>
      <c r="F167" s="25" t="s">
        <v>4599</v>
      </c>
      <c r="G167" s="25" t="s">
        <v>4605</v>
      </c>
    </row>
    <row r="168" spans="1:7" x14ac:dyDescent="0.25">
      <c r="A168" s="131" t="s">
        <v>368</v>
      </c>
      <c r="B168" s="25" t="s">
        <v>4513</v>
      </c>
      <c r="C168" s="25" t="s">
        <v>4593</v>
      </c>
      <c r="D168" s="571" t="s">
        <v>4590</v>
      </c>
      <c r="E168" s="25" t="s">
        <v>4597</v>
      </c>
      <c r="F168" s="25" t="s">
        <v>4599</v>
      </c>
      <c r="G168" s="25" t="s">
        <v>4602</v>
      </c>
    </row>
    <row r="169" spans="1:7" x14ac:dyDescent="0.25">
      <c r="A169" s="131" t="s">
        <v>368</v>
      </c>
      <c r="B169" s="25" t="s">
        <v>4514</v>
      </c>
      <c r="C169" s="25" t="s">
        <v>4593</v>
      </c>
      <c r="D169" s="571" t="s">
        <v>4590</v>
      </c>
      <c r="E169" s="25" t="s">
        <v>4597</v>
      </c>
      <c r="F169" s="25" t="s">
        <v>4599</v>
      </c>
      <c r="G169" s="25" t="s">
        <v>4605</v>
      </c>
    </row>
    <row r="170" spans="1:7" x14ac:dyDescent="0.25">
      <c r="A170" s="131" t="s">
        <v>368</v>
      </c>
      <c r="B170" s="25" t="s">
        <v>4513</v>
      </c>
      <c r="C170" s="25" t="s">
        <v>4593</v>
      </c>
      <c r="D170" s="571" t="s">
        <v>4590</v>
      </c>
      <c r="E170" s="25" t="s">
        <v>4597</v>
      </c>
      <c r="F170" s="25" t="s">
        <v>4599</v>
      </c>
      <c r="G170" s="25" t="s">
        <v>4601</v>
      </c>
    </row>
    <row r="171" spans="1:7" x14ac:dyDescent="0.25">
      <c r="A171" s="131" t="s">
        <v>368</v>
      </c>
      <c r="B171" s="25" t="s">
        <v>4515</v>
      </c>
      <c r="C171" s="25" t="s">
        <v>4593</v>
      </c>
      <c r="D171" s="571" t="s">
        <v>4590</v>
      </c>
      <c r="E171" s="25" t="s">
        <v>4597</v>
      </c>
      <c r="F171" s="25" t="s">
        <v>4599</v>
      </c>
      <c r="G171" s="25" t="s">
        <v>4606</v>
      </c>
    </row>
    <row r="172" spans="1:7" x14ac:dyDescent="0.25">
      <c r="A172" s="131" t="s">
        <v>368</v>
      </c>
      <c r="B172" s="25" t="s">
        <v>4515</v>
      </c>
      <c r="C172" s="25" t="s">
        <v>4593</v>
      </c>
      <c r="D172" s="571" t="s">
        <v>4590</v>
      </c>
      <c r="E172" s="25" t="s">
        <v>4597</v>
      </c>
      <c r="F172" s="25" t="s">
        <v>4599</v>
      </c>
      <c r="G172" s="25" t="s">
        <v>4602</v>
      </c>
    </row>
    <row r="173" spans="1:7" x14ac:dyDescent="0.25">
      <c r="A173" s="131" t="s">
        <v>368</v>
      </c>
      <c r="B173" s="25" t="s">
        <v>4514</v>
      </c>
      <c r="C173" s="25" t="s">
        <v>4593</v>
      </c>
      <c r="D173" s="571" t="s">
        <v>4590</v>
      </c>
      <c r="E173" s="25" t="s">
        <v>4597</v>
      </c>
      <c r="F173" s="25" t="s">
        <v>4599</v>
      </c>
      <c r="G173" s="25" t="s">
        <v>4604</v>
      </c>
    </row>
    <row r="174" spans="1:7" x14ac:dyDescent="0.25">
      <c r="A174" s="131" t="s">
        <v>368</v>
      </c>
      <c r="B174" s="25" t="s">
        <v>4513</v>
      </c>
      <c r="C174" s="25" t="s">
        <v>4593</v>
      </c>
      <c r="D174" s="571" t="s">
        <v>4590</v>
      </c>
      <c r="E174" s="25" t="s">
        <v>4597</v>
      </c>
      <c r="F174" s="25" t="s">
        <v>4599</v>
      </c>
      <c r="G174" s="25" t="s">
        <v>4600</v>
      </c>
    </row>
    <row r="175" spans="1:7" x14ac:dyDescent="0.25">
      <c r="A175" s="131" t="s">
        <v>368</v>
      </c>
      <c r="B175" s="25" t="s">
        <v>4515</v>
      </c>
      <c r="C175" s="25" t="s">
        <v>4593</v>
      </c>
      <c r="D175" s="571" t="s">
        <v>4590</v>
      </c>
      <c r="E175" s="25" t="s">
        <v>4597</v>
      </c>
      <c r="F175" s="25" t="s">
        <v>4599</v>
      </c>
      <c r="G175" s="25" t="s">
        <v>4607</v>
      </c>
    </row>
    <row r="176" spans="1:7" x14ac:dyDescent="0.25">
      <c r="A176" s="131" t="s">
        <v>368</v>
      </c>
      <c r="B176" s="25" t="s">
        <v>4515</v>
      </c>
      <c r="C176" s="25" t="s">
        <v>4593</v>
      </c>
      <c r="D176" s="571" t="s">
        <v>4590</v>
      </c>
      <c r="E176" s="25" t="s">
        <v>4597</v>
      </c>
      <c r="F176" s="25" t="s">
        <v>4599</v>
      </c>
      <c r="G176" s="25" t="s">
        <v>4608</v>
      </c>
    </row>
    <row r="177" spans="1:7" x14ac:dyDescent="0.25">
      <c r="A177" s="131" t="s">
        <v>368</v>
      </c>
      <c r="B177" s="25" t="s">
        <v>4513</v>
      </c>
      <c r="C177" s="25" t="s">
        <v>4593</v>
      </c>
      <c r="D177" s="571" t="s">
        <v>4590</v>
      </c>
      <c r="E177" s="25" t="s">
        <v>4597</v>
      </c>
      <c r="F177" s="25" t="s">
        <v>4599</v>
      </c>
      <c r="G177" s="25" t="s">
        <v>4609</v>
      </c>
    </row>
    <row r="178" spans="1:7" x14ac:dyDescent="0.25">
      <c r="A178" s="131" t="s">
        <v>368</v>
      </c>
      <c r="B178" s="25" t="s">
        <v>4515</v>
      </c>
      <c r="C178" s="25" t="s">
        <v>4593</v>
      </c>
      <c r="D178" s="571" t="s">
        <v>4590</v>
      </c>
      <c r="E178" s="25" t="s">
        <v>4597</v>
      </c>
      <c r="F178" s="25" t="s">
        <v>4599</v>
      </c>
      <c r="G178" s="25" t="s">
        <v>4601</v>
      </c>
    </row>
    <row r="179" spans="1:7" x14ac:dyDescent="0.25">
      <c r="A179" s="131" t="s">
        <v>368</v>
      </c>
      <c r="B179" s="25" t="s">
        <v>4514</v>
      </c>
      <c r="C179" s="25" t="s">
        <v>4593</v>
      </c>
      <c r="D179" s="571" t="s">
        <v>4590</v>
      </c>
      <c r="E179" s="25" t="s">
        <v>4597</v>
      </c>
      <c r="F179" s="25" t="s">
        <v>4599</v>
      </c>
      <c r="G179" s="25" t="s">
        <v>4610</v>
      </c>
    </row>
    <row r="180" spans="1:7" x14ac:dyDescent="0.25">
      <c r="A180" s="131" t="s">
        <v>368</v>
      </c>
      <c r="B180" s="25" t="s">
        <v>4513</v>
      </c>
      <c r="C180" s="25" t="s">
        <v>4593</v>
      </c>
      <c r="D180" s="571" t="s">
        <v>4590</v>
      </c>
      <c r="E180" s="25" t="s">
        <v>4597</v>
      </c>
      <c r="F180" s="25" t="s">
        <v>4599</v>
      </c>
      <c r="G180" s="25" t="s">
        <v>4605</v>
      </c>
    </row>
    <row r="181" spans="1:7" x14ac:dyDescent="0.25">
      <c r="A181" s="131" t="s">
        <v>368</v>
      </c>
      <c r="B181" s="25" t="s">
        <v>4513</v>
      </c>
      <c r="C181" s="25" t="s">
        <v>4593</v>
      </c>
      <c r="D181" s="571" t="s">
        <v>4590</v>
      </c>
      <c r="E181" s="25" t="s">
        <v>4597</v>
      </c>
      <c r="F181" s="25" t="s">
        <v>4599</v>
      </c>
      <c r="G181" s="25" t="s">
        <v>4602</v>
      </c>
    </row>
    <row r="182" spans="1:7" x14ac:dyDescent="0.25">
      <c r="A182" s="131" t="s">
        <v>368</v>
      </c>
      <c r="B182" s="25" t="s">
        <v>4515</v>
      </c>
      <c r="C182" s="25" t="s">
        <v>4593</v>
      </c>
      <c r="D182" s="571" t="s">
        <v>4590</v>
      </c>
      <c r="E182" s="25" t="s">
        <v>4597</v>
      </c>
      <c r="F182" s="25" t="s">
        <v>4599</v>
      </c>
      <c r="G182" s="25" t="s">
        <v>4611</v>
      </c>
    </row>
    <row r="183" spans="1:7" x14ac:dyDescent="0.25">
      <c r="A183" s="131" t="s">
        <v>368</v>
      </c>
      <c r="B183" s="25" t="s">
        <v>4514</v>
      </c>
      <c r="C183" s="25" t="s">
        <v>4593</v>
      </c>
      <c r="D183" s="571" t="s">
        <v>4590</v>
      </c>
      <c r="E183" s="25" t="s">
        <v>4597</v>
      </c>
      <c r="F183" s="25" t="s">
        <v>4599</v>
      </c>
      <c r="G183" s="25" t="s">
        <v>4601</v>
      </c>
    </row>
    <row r="184" spans="1:7" x14ac:dyDescent="0.25">
      <c r="A184" s="131" t="s">
        <v>368</v>
      </c>
      <c r="B184" s="25" t="s">
        <v>4515</v>
      </c>
      <c r="C184" s="25" t="s">
        <v>4593</v>
      </c>
      <c r="D184" s="571" t="s">
        <v>4590</v>
      </c>
      <c r="E184" s="25" t="s">
        <v>4597</v>
      </c>
      <c r="F184" s="25" t="s">
        <v>4599</v>
      </c>
      <c r="G184" s="25" t="s">
        <v>4610</v>
      </c>
    </row>
    <row r="185" spans="1:7" x14ac:dyDescent="0.25">
      <c r="A185" s="131" t="s">
        <v>368</v>
      </c>
      <c r="B185" s="25" t="s">
        <v>4515</v>
      </c>
      <c r="C185" s="25" t="s">
        <v>4593</v>
      </c>
      <c r="D185" s="571" t="s">
        <v>4590</v>
      </c>
      <c r="E185" s="25" t="s">
        <v>4597</v>
      </c>
      <c r="F185" s="25" t="s">
        <v>4599</v>
      </c>
      <c r="G185" s="25" t="s">
        <v>4600</v>
      </c>
    </row>
    <row r="186" spans="1:7" x14ac:dyDescent="0.25">
      <c r="A186" s="131" t="s">
        <v>368</v>
      </c>
      <c r="B186" s="25" t="s">
        <v>4515</v>
      </c>
      <c r="C186" s="25" t="s">
        <v>4593</v>
      </c>
      <c r="D186" s="571" t="s">
        <v>4590</v>
      </c>
      <c r="E186" s="25" t="s">
        <v>4597</v>
      </c>
      <c r="F186" s="25" t="s">
        <v>4599</v>
      </c>
      <c r="G186" s="25" t="s">
        <v>4605</v>
      </c>
    </row>
    <row r="187" spans="1:7" x14ac:dyDescent="0.25">
      <c r="A187" s="131" t="s">
        <v>368</v>
      </c>
      <c r="B187" s="25" t="s">
        <v>4515</v>
      </c>
      <c r="C187" s="25" t="s">
        <v>4593</v>
      </c>
      <c r="D187" s="571" t="s">
        <v>4590</v>
      </c>
      <c r="E187" s="25" t="s">
        <v>4597</v>
      </c>
      <c r="F187" s="25" t="s">
        <v>4599</v>
      </c>
      <c r="G187" s="25" t="s">
        <v>4612</v>
      </c>
    </row>
    <row r="188" spans="1:7" x14ac:dyDescent="0.25">
      <c r="A188" s="131" t="s">
        <v>368</v>
      </c>
      <c r="B188" s="25" t="s">
        <v>4515</v>
      </c>
      <c r="C188" s="25" t="s">
        <v>4593</v>
      </c>
      <c r="D188" s="571" t="s">
        <v>4590</v>
      </c>
      <c r="E188" s="25" t="s">
        <v>4597</v>
      </c>
      <c r="F188" s="25" t="s">
        <v>4599</v>
      </c>
      <c r="G188" s="25" t="s">
        <v>4601</v>
      </c>
    </row>
    <row r="189" spans="1:7" x14ac:dyDescent="0.25">
      <c r="A189" s="131" t="s">
        <v>368</v>
      </c>
      <c r="B189" s="25" t="s">
        <v>4515</v>
      </c>
      <c r="C189" s="25" t="s">
        <v>4593</v>
      </c>
      <c r="D189" s="571" t="s">
        <v>4590</v>
      </c>
      <c r="E189" s="25" t="s">
        <v>4597</v>
      </c>
      <c r="F189" s="25" t="s">
        <v>4599</v>
      </c>
      <c r="G189" s="25" t="s">
        <v>4608</v>
      </c>
    </row>
    <row r="190" spans="1:7" x14ac:dyDescent="0.25">
      <c r="A190" s="131" t="s">
        <v>368</v>
      </c>
      <c r="B190" s="25" t="s">
        <v>4513</v>
      </c>
      <c r="C190" s="25" t="s">
        <v>4593</v>
      </c>
      <c r="D190" s="571" t="s">
        <v>4590</v>
      </c>
      <c r="E190" s="25" t="s">
        <v>4597</v>
      </c>
      <c r="F190" s="25" t="s">
        <v>4599</v>
      </c>
      <c r="G190" s="25" t="s">
        <v>4613</v>
      </c>
    </row>
    <row r="191" spans="1:7" x14ac:dyDescent="0.25">
      <c r="A191" s="131" t="s">
        <v>368</v>
      </c>
      <c r="B191" s="25" t="s">
        <v>4513</v>
      </c>
      <c r="C191" s="25" t="s">
        <v>4593</v>
      </c>
      <c r="D191" s="571" t="s">
        <v>4590</v>
      </c>
      <c r="E191" s="25" t="s">
        <v>4597</v>
      </c>
      <c r="F191" s="25" t="s">
        <v>4599</v>
      </c>
      <c r="G191" s="25" t="s">
        <v>4614</v>
      </c>
    </row>
    <row r="192" spans="1:7" x14ac:dyDescent="0.25">
      <c r="A192" s="131" t="s">
        <v>368</v>
      </c>
      <c r="B192" s="25" t="s">
        <v>4515</v>
      </c>
      <c r="C192" s="25" t="s">
        <v>4593</v>
      </c>
      <c r="D192" s="571" t="s">
        <v>4590</v>
      </c>
      <c r="E192" s="25" t="s">
        <v>4597</v>
      </c>
      <c r="F192" s="25" t="s">
        <v>4599</v>
      </c>
      <c r="G192" s="25" t="s">
        <v>4602</v>
      </c>
    </row>
    <row r="193" spans="1:7" x14ac:dyDescent="0.25">
      <c r="A193" s="131" t="s">
        <v>368</v>
      </c>
      <c r="B193" s="25" t="s">
        <v>4514</v>
      </c>
      <c r="C193" s="25" t="s">
        <v>4593</v>
      </c>
      <c r="D193" s="571" t="s">
        <v>4590</v>
      </c>
      <c r="E193" s="25" t="s">
        <v>4597</v>
      </c>
      <c r="F193" s="25" t="s">
        <v>4599</v>
      </c>
      <c r="G193" s="25" t="s">
        <v>4603</v>
      </c>
    </row>
    <row r="194" spans="1:7" x14ac:dyDescent="0.25">
      <c r="A194" s="131" t="s">
        <v>368</v>
      </c>
      <c r="B194" s="25" t="s">
        <v>4514</v>
      </c>
      <c r="C194" s="25" t="s">
        <v>4593</v>
      </c>
      <c r="D194" s="571" t="s">
        <v>4590</v>
      </c>
      <c r="E194" s="25" t="s">
        <v>4597</v>
      </c>
      <c r="F194" s="25" t="s">
        <v>4599</v>
      </c>
      <c r="G194" s="25" t="s">
        <v>4605</v>
      </c>
    </row>
    <row r="195" spans="1:7" x14ac:dyDescent="0.25">
      <c r="A195" s="131" t="s">
        <v>368</v>
      </c>
      <c r="B195" s="25" t="s">
        <v>4595</v>
      </c>
      <c r="C195" s="25" t="s">
        <v>4593</v>
      </c>
      <c r="D195" s="571" t="s">
        <v>4590</v>
      </c>
      <c r="E195" s="25" t="s">
        <v>4597</v>
      </c>
      <c r="F195" s="25" t="s">
        <v>4599</v>
      </c>
      <c r="G195" s="25" t="s">
        <v>4602</v>
      </c>
    </row>
    <row r="196" spans="1:7" x14ac:dyDescent="0.25">
      <c r="A196" s="131" t="s">
        <v>368</v>
      </c>
      <c r="B196" s="25" t="s">
        <v>4519</v>
      </c>
      <c r="C196" s="25" t="s">
        <v>4593</v>
      </c>
      <c r="D196" s="571" t="s">
        <v>4590</v>
      </c>
      <c r="E196" s="25" t="s">
        <v>4597</v>
      </c>
      <c r="F196" s="25" t="s">
        <v>4599</v>
      </c>
      <c r="G196" s="25" t="s">
        <v>4605</v>
      </c>
    </row>
    <row r="197" spans="1:7" x14ac:dyDescent="0.25">
      <c r="A197" s="131" t="s">
        <v>368</v>
      </c>
      <c r="B197" s="25" t="s">
        <v>4513</v>
      </c>
      <c r="C197" s="25" t="s">
        <v>4593</v>
      </c>
      <c r="D197" s="571" t="s">
        <v>4590</v>
      </c>
      <c r="E197" s="25" t="s">
        <v>4597</v>
      </c>
      <c r="F197" s="25" t="s">
        <v>4599</v>
      </c>
      <c r="G197" s="25" t="s">
        <v>4600</v>
      </c>
    </row>
    <row r="198" spans="1:7" x14ac:dyDescent="0.25">
      <c r="A198" s="131" t="s">
        <v>368</v>
      </c>
      <c r="B198" s="25" t="s">
        <v>4519</v>
      </c>
      <c r="C198" s="25" t="s">
        <v>4593</v>
      </c>
      <c r="D198" s="571" t="s">
        <v>4590</v>
      </c>
      <c r="E198" s="25" t="s">
        <v>4597</v>
      </c>
      <c r="F198" s="25" t="s">
        <v>4599</v>
      </c>
      <c r="G198" s="25" t="s">
        <v>4604</v>
      </c>
    </row>
    <row r="199" spans="1:7" x14ac:dyDescent="0.25">
      <c r="A199" s="131" t="s">
        <v>368</v>
      </c>
      <c r="B199" s="25" t="s">
        <v>4513</v>
      </c>
      <c r="C199" s="25" t="s">
        <v>4593</v>
      </c>
      <c r="D199" s="571" t="s">
        <v>4590</v>
      </c>
      <c r="E199" s="25" t="s">
        <v>4597</v>
      </c>
      <c r="F199" s="25" t="s">
        <v>4599</v>
      </c>
      <c r="G199" s="25" t="s">
        <v>4602</v>
      </c>
    </row>
    <row r="200" spans="1:7" x14ac:dyDescent="0.25">
      <c r="A200" s="131" t="s">
        <v>288</v>
      </c>
      <c r="B200" s="25" t="s">
        <v>4543</v>
      </c>
      <c r="C200" s="25" t="s">
        <v>4673</v>
      </c>
      <c r="D200" s="571" t="s">
        <v>4590</v>
      </c>
      <c r="E200" s="25" t="s">
        <v>4672</v>
      </c>
      <c r="F200" s="25" t="s">
        <v>4618</v>
      </c>
      <c r="G200" s="25" t="s">
        <v>4675</v>
      </c>
    </row>
    <row r="201" spans="1:7" x14ac:dyDescent="0.25">
      <c r="A201" s="131" t="s">
        <v>288</v>
      </c>
      <c r="B201" s="25" t="s">
        <v>4562</v>
      </c>
      <c r="C201" s="25" t="s">
        <v>4673</v>
      </c>
      <c r="D201" s="571" t="s">
        <v>4590</v>
      </c>
      <c r="E201" s="25" t="s">
        <v>4672</v>
      </c>
      <c r="F201" s="25" t="s">
        <v>4618</v>
      </c>
      <c r="G201" s="25" t="s">
        <v>4676</v>
      </c>
    </row>
    <row r="202" spans="1:7" x14ac:dyDescent="0.25">
      <c r="A202" s="131" t="s">
        <v>288</v>
      </c>
      <c r="B202" s="25" t="s">
        <v>4536</v>
      </c>
      <c r="C202" s="25" t="s">
        <v>4673</v>
      </c>
      <c r="D202" s="571" t="s">
        <v>4590</v>
      </c>
      <c r="E202" s="25" t="s">
        <v>4672</v>
      </c>
      <c r="F202" s="25" t="s">
        <v>4618</v>
      </c>
      <c r="G202" s="25" t="s">
        <v>4604</v>
      </c>
    </row>
    <row r="203" spans="1:7" x14ac:dyDescent="0.25">
      <c r="A203" s="131" t="s">
        <v>288</v>
      </c>
      <c r="B203" s="25" t="s">
        <v>4558</v>
      </c>
      <c r="C203" s="25" t="s">
        <v>4674</v>
      </c>
      <c r="D203" s="571" t="s">
        <v>4590</v>
      </c>
      <c r="E203" s="25" t="s">
        <v>4672</v>
      </c>
      <c r="F203" s="25" t="s">
        <v>4618</v>
      </c>
      <c r="G203" s="25" t="s">
        <v>4677</v>
      </c>
    </row>
    <row r="204" spans="1:7" x14ac:dyDescent="0.25">
      <c r="A204" s="131" t="s">
        <v>288</v>
      </c>
      <c r="B204" s="25" t="s">
        <v>4543</v>
      </c>
      <c r="C204" s="25" t="s">
        <v>4673</v>
      </c>
      <c r="D204" s="571" t="s">
        <v>4590</v>
      </c>
      <c r="E204" s="25" t="s">
        <v>4672</v>
      </c>
      <c r="F204" s="25" t="s">
        <v>4618</v>
      </c>
      <c r="G204" s="25" t="s">
        <v>4678</v>
      </c>
    </row>
    <row r="205" spans="1:7" x14ac:dyDescent="0.25">
      <c r="A205" s="131" t="s">
        <v>288</v>
      </c>
      <c r="B205" s="25" t="s">
        <v>4577</v>
      </c>
      <c r="C205" s="25" t="s">
        <v>4673</v>
      </c>
      <c r="D205" s="571" t="s">
        <v>4590</v>
      </c>
      <c r="E205" s="25" t="s">
        <v>4672</v>
      </c>
      <c r="F205" s="25" t="s">
        <v>4618</v>
      </c>
      <c r="G205" s="25" t="s">
        <v>4679</v>
      </c>
    </row>
    <row r="206" spans="1:7" x14ac:dyDescent="0.25">
      <c r="A206" s="131" t="s">
        <v>288</v>
      </c>
      <c r="B206" s="25" t="s">
        <v>4543</v>
      </c>
      <c r="C206" s="25" t="s">
        <v>4673</v>
      </c>
      <c r="D206" s="571" t="s">
        <v>4590</v>
      </c>
      <c r="E206" s="25" t="s">
        <v>4672</v>
      </c>
      <c r="F206" s="25" t="s">
        <v>4618</v>
      </c>
      <c r="G206" s="25" t="s">
        <v>4680</v>
      </c>
    </row>
    <row r="207" spans="1:7" x14ac:dyDescent="0.25">
      <c r="A207" s="131" t="s">
        <v>288</v>
      </c>
      <c r="B207" s="25" t="s">
        <v>4558</v>
      </c>
      <c r="C207" s="25" t="s">
        <v>4674</v>
      </c>
      <c r="D207" s="571" t="s">
        <v>4590</v>
      </c>
      <c r="E207" s="25" t="s">
        <v>4672</v>
      </c>
      <c r="F207" s="25" t="s">
        <v>4618</v>
      </c>
      <c r="G207" s="25" t="s">
        <v>4681</v>
      </c>
    </row>
    <row r="208" spans="1:7" x14ac:dyDescent="0.25">
      <c r="A208" s="131" t="s">
        <v>288</v>
      </c>
      <c r="B208" s="25" t="s">
        <v>4523</v>
      </c>
      <c r="C208" s="25" t="s">
        <v>4673</v>
      </c>
      <c r="D208" s="571" t="s">
        <v>4590</v>
      </c>
      <c r="E208" s="25" t="s">
        <v>4672</v>
      </c>
      <c r="F208" s="25" t="s">
        <v>4618</v>
      </c>
      <c r="G208" s="25" t="s">
        <v>4676</v>
      </c>
    </row>
    <row r="209" spans="1:7" x14ac:dyDescent="0.25">
      <c r="A209" s="131" t="s">
        <v>288</v>
      </c>
      <c r="B209" s="25" t="s">
        <v>4577</v>
      </c>
      <c r="C209" s="25" t="s">
        <v>4673</v>
      </c>
      <c r="D209" s="571" t="s">
        <v>4590</v>
      </c>
      <c r="E209" s="25" t="s">
        <v>4672</v>
      </c>
      <c r="F209" s="25" t="s">
        <v>4618</v>
      </c>
      <c r="G209" s="25" t="s">
        <v>4604</v>
      </c>
    </row>
    <row r="210" spans="1:7" x14ac:dyDescent="0.25">
      <c r="A210" s="131" t="s">
        <v>288</v>
      </c>
      <c r="B210" s="25" t="s">
        <v>4525</v>
      </c>
      <c r="C210" s="25" t="s">
        <v>4673</v>
      </c>
      <c r="D210" s="571" t="s">
        <v>4590</v>
      </c>
      <c r="E210" s="25" t="s">
        <v>4672</v>
      </c>
      <c r="F210" s="25" t="s">
        <v>4618</v>
      </c>
      <c r="G210" s="25" t="s">
        <v>4604</v>
      </c>
    </row>
    <row r="211" spans="1:7" x14ac:dyDescent="0.25">
      <c r="A211" s="131" t="s">
        <v>288</v>
      </c>
      <c r="B211" s="25" t="s">
        <v>4558</v>
      </c>
      <c r="C211" s="25" t="s">
        <v>4674</v>
      </c>
      <c r="D211" s="571" t="s">
        <v>4590</v>
      </c>
      <c r="E211" s="25" t="s">
        <v>4672</v>
      </c>
      <c r="F211" s="25" t="s">
        <v>4618</v>
      </c>
      <c r="G211" s="25" t="s">
        <v>4604</v>
      </c>
    </row>
    <row r="212" spans="1:7" x14ac:dyDescent="0.25">
      <c r="A212" s="131" t="s">
        <v>288</v>
      </c>
      <c r="B212" s="25" t="s">
        <v>4562</v>
      </c>
      <c r="C212" s="25" t="s">
        <v>4673</v>
      </c>
      <c r="D212" s="571" t="s">
        <v>4590</v>
      </c>
      <c r="E212" s="25" t="s">
        <v>4672</v>
      </c>
      <c r="F212" s="25" t="s">
        <v>4618</v>
      </c>
      <c r="G212" s="25" t="s">
        <v>4682</v>
      </c>
    </row>
    <row r="213" spans="1:7" x14ac:dyDescent="0.25">
      <c r="A213" s="131" t="s">
        <v>288</v>
      </c>
      <c r="B213" s="25" t="s">
        <v>4530</v>
      </c>
      <c r="C213" s="25" t="s">
        <v>4673</v>
      </c>
      <c r="D213" s="571" t="s">
        <v>4590</v>
      </c>
      <c r="E213" s="25" t="s">
        <v>4672</v>
      </c>
      <c r="F213" s="25" t="s">
        <v>4618</v>
      </c>
      <c r="G213" s="25" t="s">
        <v>4681</v>
      </c>
    </row>
    <row r="214" spans="1:7" x14ac:dyDescent="0.25">
      <c r="A214" s="131" t="s">
        <v>288</v>
      </c>
      <c r="B214" s="25" t="s">
        <v>4525</v>
      </c>
      <c r="C214" s="25" t="s">
        <v>4673</v>
      </c>
      <c r="D214" s="571" t="s">
        <v>4590</v>
      </c>
      <c r="E214" s="25" t="s">
        <v>4672</v>
      </c>
      <c r="F214" s="25" t="s">
        <v>4618</v>
      </c>
      <c r="G214" s="25" t="s">
        <v>4602</v>
      </c>
    </row>
    <row r="215" spans="1:7" x14ac:dyDescent="0.25">
      <c r="A215" s="131" t="s">
        <v>288</v>
      </c>
      <c r="B215" s="25" t="s">
        <v>4543</v>
      </c>
      <c r="C215" s="25" t="s">
        <v>4673</v>
      </c>
      <c r="D215" s="571" t="s">
        <v>4590</v>
      </c>
      <c r="E215" s="25" t="s">
        <v>4672</v>
      </c>
      <c r="F215" s="25" t="s">
        <v>4618</v>
      </c>
      <c r="G215" s="25" t="s">
        <v>4683</v>
      </c>
    </row>
    <row r="216" spans="1:7" x14ac:dyDescent="0.25">
      <c r="A216" s="131" t="s">
        <v>288</v>
      </c>
      <c r="B216" s="25" t="s">
        <v>4543</v>
      </c>
      <c r="C216" s="25" t="s">
        <v>4673</v>
      </c>
      <c r="D216" s="571" t="s">
        <v>4590</v>
      </c>
      <c r="E216" s="25" t="s">
        <v>4672</v>
      </c>
      <c r="F216" s="25" t="s">
        <v>4618</v>
      </c>
      <c r="G216" s="25" t="s">
        <v>4684</v>
      </c>
    </row>
    <row r="217" spans="1:7" x14ac:dyDescent="0.25">
      <c r="A217" s="131" t="s">
        <v>288</v>
      </c>
      <c r="B217" s="25" t="s">
        <v>4543</v>
      </c>
      <c r="C217" s="25" t="s">
        <v>4673</v>
      </c>
      <c r="D217" s="571" t="s">
        <v>4590</v>
      </c>
      <c r="E217" s="25" t="s">
        <v>4672</v>
      </c>
      <c r="F217" s="25" t="s">
        <v>4618</v>
      </c>
      <c r="G217" s="25" t="s">
        <v>4605</v>
      </c>
    </row>
    <row r="218" spans="1:7" x14ac:dyDescent="0.25">
      <c r="A218" s="131" t="s">
        <v>288</v>
      </c>
      <c r="B218" s="25" t="s">
        <v>4523</v>
      </c>
      <c r="C218" s="25" t="s">
        <v>4673</v>
      </c>
      <c r="D218" s="571" t="s">
        <v>4590</v>
      </c>
      <c r="E218" s="25" t="s">
        <v>4672</v>
      </c>
      <c r="F218" s="25" t="s">
        <v>4618</v>
      </c>
      <c r="G218" s="25" t="s">
        <v>4676</v>
      </c>
    </row>
    <row r="219" spans="1:7" x14ac:dyDescent="0.25">
      <c r="A219" s="131" t="s">
        <v>288</v>
      </c>
      <c r="B219" s="25" t="s">
        <v>4651</v>
      </c>
      <c r="C219" s="25" t="s">
        <v>4674</v>
      </c>
      <c r="D219" s="571" t="s">
        <v>4590</v>
      </c>
      <c r="E219" s="25" t="s">
        <v>4672</v>
      </c>
      <c r="F219" s="25" t="s">
        <v>4618</v>
      </c>
      <c r="G219" s="25" t="s">
        <v>4685</v>
      </c>
    </row>
    <row r="220" spans="1:7" x14ac:dyDescent="0.25">
      <c r="A220" s="131" t="s">
        <v>288</v>
      </c>
      <c r="B220" s="25" t="s">
        <v>4543</v>
      </c>
      <c r="C220" s="25" t="s">
        <v>4673</v>
      </c>
      <c r="D220" s="571" t="s">
        <v>4590</v>
      </c>
      <c r="E220" s="25" t="s">
        <v>4672</v>
      </c>
      <c r="F220" s="25" t="s">
        <v>4618</v>
      </c>
      <c r="G220" s="25" t="s">
        <v>4613</v>
      </c>
    </row>
    <row r="221" spans="1:7" x14ac:dyDescent="0.25">
      <c r="A221" s="131" t="s">
        <v>288</v>
      </c>
      <c r="B221" s="25" t="s">
        <v>4543</v>
      </c>
      <c r="C221" s="25" t="s">
        <v>4673</v>
      </c>
      <c r="D221" s="571" t="s">
        <v>4590</v>
      </c>
      <c r="E221" s="25" t="s">
        <v>4672</v>
      </c>
      <c r="F221" s="25" t="s">
        <v>4618</v>
      </c>
      <c r="G221" s="25" t="s">
        <v>4604</v>
      </c>
    </row>
    <row r="222" spans="1:7" x14ac:dyDescent="0.25">
      <c r="A222" s="131" t="s">
        <v>288</v>
      </c>
      <c r="B222" s="25" t="s">
        <v>4652</v>
      </c>
      <c r="C222" s="25" t="s">
        <v>4673</v>
      </c>
      <c r="D222" s="571" t="s">
        <v>4590</v>
      </c>
      <c r="E222" s="25" t="s">
        <v>4672</v>
      </c>
      <c r="F222" s="25" t="s">
        <v>4618</v>
      </c>
      <c r="G222" s="25" t="s">
        <v>4686</v>
      </c>
    </row>
    <row r="223" spans="1:7" x14ac:dyDescent="0.25">
      <c r="A223" s="131" t="s">
        <v>288</v>
      </c>
      <c r="B223" s="25" t="s">
        <v>4543</v>
      </c>
      <c r="C223" s="25" t="s">
        <v>4673</v>
      </c>
      <c r="D223" s="571" t="s">
        <v>4590</v>
      </c>
      <c r="E223" s="25" t="s">
        <v>4672</v>
      </c>
      <c r="F223" s="25" t="s">
        <v>4618</v>
      </c>
      <c r="G223" s="25" t="s">
        <v>4687</v>
      </c>
    </row>
    <row r="224" spans="1:7" x14ac:dyDescent="0.25">
      <c r="A224" s="131" t="s">
        <v>288</v>
      </c>
      <c r="B224" s="25" t="s">
        <v>4653</v>
      </c>
      <c r="C224" s="25" t="s">
        <v>4673</v>
      </c>
      <c r="D224" s="571" t="s">
        <v>4590</v>
      </c>
      <c r="E224" s="25" t="s">
        <v>4672</v>
      </c>
      <c r="F224" s="25" t="s">
        <v>4618</v>
      </c>
      <c r="G224" s="25" t="s">
        <v>4688</v>
      </c>
    </row>
    <row r="225" spans="1:7" x14ac:dyDescent="0.25">
      <c r="A225" s="131" t="s">
        <v>288</v>
      </c>
      <c r="B225" s="25" t="s">
        <v>4551</v>
      </c>
      <c r="C225" s="25" t="s">
        <v>4673</v>
      </c>
      <c r="D225" s="571" t="s">
        <v>4590</v>
      </c>
      <c r="E225" s="25" t="s">
        <v>4672</v>
      </c>
      <c r="F225" s="25" t="s">
        <v>4618</v>
      </c>
      <c r="G225" s="25" t="s">
        <v>4689</v>
      </c>
    </row>
    <row r="226" spans="1:7" x14ac:dyDescent="0.25">
      <c r="A226" s="131" t="s">
        <v>288</v>
      </c>
      <c r="B226" s="25" t="s">
        <v>4551</v>
      </c>
      <c r="C226" s="25" t="s">
        <v>4673</v>
      </c>
      <c r="D226" s="571" t="s">
        <v>4590</v>
      </c>
      <c r="E226" s="25" t="s">
        <v>4672</v>
      </c>
      <c r="F226" s="25" t="s">
        <v>4618</v>
      </c>
      <c r="G226" s="25" t="s">
        <v>4682</v>
      </c>
    </row>
    <row r="227" spans="1:7" x14ac:dyDescent="0.25">
      <c r="A227" s="131" t="s">
        <v>288</v>
      </c>
      <c r="B227" s="25" t="s">
        <v>4543</v>
      </c>
      <c r="C227" s="25" t="s">
        <v>4673</v>
      </c>
      <c r="D227" s="571" t="s">
        <v>4590</v>
      </c>
      <c r="E227" s="25" t="s">
        <v>4672</v>
      </c>
      <c r="F227" s="25" t="s">
        <v>4618</v>
      </c>
      <c r="G227" s="25" t="s">
        <v>1124</v>
      </c>
    </row>
    <row r="228" spans="1:7" x14ac:dyDescent="0.25">
      <c r="A228" s="131" t="s">
        <v>288</v>
      </c>
      <c r="B228" s="25" t="s">
        <v>4654</v>
      </c>
      <c r="C228" s="25" t="s">
        <v>4673</v>
      </c>
      <c r="D228" s="571" t="s">
        <v>4590</v>
      </c>
      <c r="E228" s="25" t="s">
        <v>4672</v>
      </c>
      <c r="F228" s="25" t="s">
        <v>4618</v>
      </c>
      <c r="G228" s="25" t="s">
        <v>4688</v>
      </c>
    </row>
    <row r="229" spans="1:7" x14ac:dyDescent="0.25">
      <c r="A229" s="131" t="s">
        <v>288</v>
      </c>
      <c r="B229" s="25" t="s">
        <v>4655</v>
      </c>
      <c r="C229" s="25" t="s">
        <v>4673</v>
      </c>
      <c r="D229" s="571" t="s">
        <v>4590</v>
      </c>
      <c r="E229" s="25" t="s">
        <v>4672</v>
      </c>
      <c r="F229" s="25" t="s">
        <v>4618</v>
      </c>
      <c r="G229" s="25" t="s">
        <v>4690</v>
      </c>
    </row>
    <row r="230" spans="1:7" x14ac:dyDescent="0.25">
      <c r="A230" s="131" t="s">
        <v>288</v>
      </c>
      <c r="B230" s="25" t="s">
        <v>4530</v>
      </c>
      <c r="C230" s="25" t="s">
        <v>4673</v>
      </c>
      <c r="D230" s="571" t="s">
        <v>4590</v>
      </c>
      <c r="E230" s="25" t="s">
        <v>4672</v>
      </c>
      <c r="F230" s="25" t="s">
        <v>4618</v>
      </c>
      <c r="G230" s="25" t="s">
        <v>4691</v>
      </c>
    </row>
    <row r="231" spans="1:7" x14ac:dyDescent="0.25">
      <c r="A231" s="131" t="s">
        <v>288</v>
      </c>
      <c r="B231" s="25" t="s">
        <v>4536</v>
      </c>
      <c r="C231" s="25" t="s">
        <v>4673</v>
      </c>
      <c r="D231" s="571" t="s">
        <v>4590</v>
      </c>
      <c r="E231" s="25" t="s">
        <v>4672</v>
      </c>
      <c r="F231" s="25" t="s">
        <v>4618</v>
      </c>
      <c r="G231" s="25" t="s">
        <v>4692</v>
      </c>
    </row>
    <row r="232" spans="1:7" x14ac:dyDescent="0.25">
      <c r="A232" s="131" t="s">
        <v>288</v>
      </c>
      <c r="B232" s="25" t="s">
        <v>4652</v>
      </c>
      <c r="C232" s="25" t="s">
        <v>4673</v>
      </c>
      <c r="D232" s="571" t="s">
        <v>4590</v>
      </c>
      <c r="E232" s="25" t="s">
        <v>4672</v>
      </c>
      <c r="F232" s="25" t="s">
        <v>4618</v>
      </c>
      <c r="G232" s="25" t="s">
        <v>4639</v>
      </c>
    </row>
    <row r="233" spans="1:7" x14ac:dyDescent="0.25">
      <c r="A233" s="131" t="s">
        <v>288</v>
      </c>
      <c r="B233" s="25" t="s">
        <v>4543</v>
      </c>
      <c r="C233" s="25" t="s">
        <v>4673</v>
      </c>
      <c r="D233" s="571" t="s">
        <v>4590</v>
      </c>
      <c r="E233" s="25" t="s">
        <v>4672</v>
      </c>
      <c r="F233" s="25" t="s">
        <v>4618</v>
      </c>
      <c r="G233" s="25" t="s">
        <v>4605</v>
      </c>
    </row>
    <row r="234" spans="1:7" x14ac:dyDescent="0.25">
      <c r="A234" s="131" t="s">
        <v>288</v>
      </c>
      <c r="B234" s="25" t="s">
        <v>4543</v>
      </c>
      <c r="C234" s="25" t="s">
        <v>4673</v>
      </c>
      <c r="D234" s="571" t="s">
        <v>4590</v>
      </c>
      <c r="E234" s="25" t="s">
        <v>4672</v>
      </c>
      <c r="F234" s="25" t="s">
        <v>4618</v>
      </c>
      <c r="G234" s="25" t="s">
        <v>4693</v>
      </c>
    </row>
    <row r="235" spans="1:7" x14ac:dyDescent="0.25">
      <c r="A235" s="131" t="s">
        <v>288</v>
      </c>
      <c r="B235" s="25" t="s">
        <v>4562</v>
      </c>
      <c r="C235" s="25" t="s">
        <v>4673</v>
      </c>
      <c r="D235" s="571" t="s">
        <v>4590</v>
      </c>
      <c r="E235" s="25" t="s">
        <v>4672</v>
      </c>
      <c r="F235" s="25" t="s">
        <v>4618</v>
      </c>
      <c r="G235" s="25" t="s">
        <v>4694</v>
      </c>
    </row>
    <row r="236" spans="1:7" x14ac:dyDescent="0.25">
      <c r="A236" s="131" t="s">
        <v>288</v>
      </c>
      <c r="B236" s="25" t="s">
        <v>4652</v>
      </c>
      <c r="C236" s="25" t="s">
        <v>4673</v>
      </c>
      <c r="D236" s="571" t="s">
        <v>4590</v>
      </c>
      <c r="E236" s="25" t="s">
        <v>4672</v>
      </c>
      <c r="F236" s="25" t="s">
        <v>4618</v>
      </c>
      <c r="G236" s="25" t="s">
        <v>4680</v>
      </c>
    </row>
    <row r="237" spans="1:7" x14ac:dyDescent="0.25">
      <c r="A237" s="131" t="s">
        <v>288</v>
      </c>
      <c r="B237" s="25" t="s">
        <v>4656</v>
      </c>
      <c r="C237" s="25" t="s">
        <v>4673</v>
      </c>
      <c r="D237" s="571" t="s">
        <v>4590</v>
      </c>
      <c r="E237" s="25" t="s">
        <v>4672</v>
      </c>
      <c r="F237" s="25" t="s">
        <v>4618</v>
      </c>
      <c r="G237" s="25" t="s">
        <v>4685</v>
      </c>
    </row>
    <row r="238" spans="1:7" x14ac:dyDescent="0.25">
      <c r="A238" s="131" t="s">
        <v>288</v>
      </c>
      <c r="B238" s="25" t="s">
        <v>4652</v>
      </c>
      <c r="C238" s="25" t="s">
        <v>4673</v>
      </c>
      <c r="D238" s="571" t="s">
        <v>4590</v>
      </c>
      <c r="E238" s="25" t="s">
        <v>4672</v>
      </c>
      <c r="F238" s="25" t="s">
        <v>4618</v>
      </c>
      <c r="G238" s="25" t="s">
        <v>4600</v>
      </c>
    </row>
    <row r="239" spans="1:7" x14ac:dyDescent="0.25">
      <c r="A239" s="131" t="s">
        <v>288</v>
      </c>
      <c r="B239" s="25" t="s">
        <v>4530</v>
      </c>
      <c r="C239" s="25" t="s">
        <v>4673</v>
      </c>
      <c r="D239" s="571" t="s">
        <v>4590</v>
      </c>
      <c r="E239" s="25" t="s">
        <v>4672</v>
      </c>
      <c r="F239" s="25" t="s">
        <v>4618</v>
      </c>
      <c r="G239" s="25" t="s">
        <v>4695</v>
      </c>
    </row>
    <row r="240" spans="1:7" x14ac:dyDescent="0.25">
      <c r="A240" s="131" t="s">
        <v>288</v>
      </c>
      <c r="B240" s="25" t="s">
        <v>4652</v>
      </c>
      <c r="C240" s="25" t="s">
        <v>4673</v>
      </c>
      <c r="D240" s="571" t="s">
        <v>4590</v>
      </c>
      <c r="E240" s="25" t="s">
        <v>4672</v>
      </c>
      <c r="F240" s="25" t="s">
        <v>4618</v>
      </c>
      <c r="G240" s="25" t="s">
        <v>4696</v>
      </c>
    </row>
    <row r="241" spans="1:7" x14ac:dyDescent="0.25">
      <c r="A241" s="131" t="s">
        <v>288</v>
      </c>
      <c r="B241" s="25" t="s">
        <v>4543</v>
      </c>
      <c r="C241" s="25" t="s">
        <v>4673</v>
      </c>
      <c r="D241" s="571" t="s">
        <v>4590</v>
      </c>
      <c r="E241" s="25" t="s">
        <v>4672</v>
      </c>
      <c r="F241" s="25" t="s">
        <v>4618</v>
      </c>
      <c r="G241" s="25" t="s">
        <v>4603</v>
      </c>
    </row>
    <row r="242" spans="1:7" x14ac:dyDescent="0.25">
      <c r="A242" s="131" t="s">
        <v>288</v>
      </c>
      <c r="B242" s="25" t="s">
        <v>4543</v>
      </c>
      <c r="C242" s="25" t="s">
        <v>4673</v>
      </c>
      <c r="D242" s="571" t="s">
        <v>4590</v>
      </c>
      <c r="E242" s="25" t="s">
        <v>4672</v>
      </c>
      <c r="F242" s="25" t="s">
        <v>4618</v>
      </c>
      <c r="G242" s="25" t="s">
        <v>4697</v>
      </c>
    </row>
    <row r="243" spans="1:7" x14ac:dyDescent="0.25">
      <c r="A243" s="131" t="s">
        <v>288</v>
      </c>
      <c r="B243" s="25" t="s">
        <v>4543</v>
      </c>
      <c r="C243" s="25" t="s">
        <v>4673</v>
      </c>
      <c r="D243" s="571" t="s">
        <v>4590</v>
      </c>
      <c r="E243" s="25" t="s">
        <v>4672</v>
      </c>
      <c r="F243" s="25" t="s">
        <v>4618</v>
      </c>
      <c r="G243" s="25" t="s">
        <v>4698</v>
      </c>
    </row>
    <row r="244" spans="1:7" x14ac:dyDescent="0.25">
      <c r="A244" s="131" t="s">
        <v>288</v>
      </c>
      <c r="B244" s="25" t="s">
        <v>4576</v>
      </c>
      <c r="C244" s="25" t="s">
        <v>4673</v>
      </c>
      <c r="D244" s="571" t="s">
        <v>4590</v>
      </c>
      <c r="E244" s="25" t="s">
        <v>4672</v>
      </c>
      <c r="F244" s="25" t="s">
        <v>4618</v>
      </c>
      <c r="G244" s="25" t="s">
        <v>4676</v>
      </c>
    </row>
    <row r="245" spans="1:7" x14ac:dyDescent="0.25">
      <c r="A245" s="131" t="s">
        <v>288</v>
      </c>
      <c r="B245" s="25" t="s">
        <v>4543</v>
      </c>
      <c r="C245" s="25" t="s">
        <v>4673</v>
      </c>
      <c r="D245" s="571" t="s">
        <v>4590</v>
      </c>
      <c r="E245" s="25" t="s">
        <v>4672</v>
      </c>
      <c r="F245" s="25" t="s">
        <v>4618</v>
      </c>
      <c r="G245" s="25" t="s">
        <v>4638</v>
      </c>
    </row>
    <row r="246" spans="1:7" x14ac:dyDescent="0.25">
      <c r="A246" s="131" t="s">
        <v>288</v>
      </c>
      <c r="B246" s="25" t="s">
        <v>4652</v>
      </c>
      <c r="C246" s="25" t="s">
        <v>4673</v>
      </c>
      <c r="D246" s="571" t="s">
        <v>4590</v>
      </c>
      <c r="E246" s="25" t="s">
        <v>4672</v>
      </c>
      <c r="F246" s="25" t="s">
        <v>4618</v>
      </c>
      <c r="G246" s="25" t="s">
        <v>4604</v>
      </c>
    </row>
    <row r="247" spans="1:7" x14ac:dyDescent="0.25">
      <c r="A247" s="131" t="s">
        <v>288</v>
      </c>
      <c r="B247" s="25" t="s">
        <v>4542</v>
      </c>
      <c r="C247" s="25" t="s">
        <v>4673</v>
      </c>
      <c r="D247" s="571" t="s">
        <v>4590</v>
      </c>
      <c r="E247" s="25" t="s">
        <v>4672</v>
      </c>
      <c r="F247" s="25" t="s">
        <v>4618</v>
      </c>
      <c r="G247" s="25" t="s">
        <v>4699</v>
      </c>
    </row>
    <row r="248" spans="1:7" x14ac:dyDescent="0.25">
      <c r="A248" s="131" t="s">
        <v>288</v>
      </c>
      <c r="B248" s="25" t="s">
        <v>4543</v>
      </c>
      <c r="C248" s="25" t="s">
        <v>4673</v>
      </c>
      <c r="D248" s="571" t="s">
        <v>4590</v>
      </c>
      <c r="E248" s="25" t="s">
        <v>4672</v>
      </c>
      <c r="F248" s="25" t="s">
        <v>4618</v>
      </c>
      <c r="G248" s="25" t="s">
        <v>4603</v>
      </c>
    </row>
    <row r="249" spans="1:7" x14ac:dyDescent="0.25">
      <c r="A249" s="131" t="s">
        <v>288</v>
      </c>
      <c r="B249" s="25" t="s">
        <v>4558</v>
      </c>
      <c r="C249" s="25" t="s">
        <v>4674</v>
      </c>
      <c r="D249" s="571" t="s">
        <v>4590</v>
      </c>
      <c r="E249" s="25" t="s">
        <v>4672</v>
      </c>
      <c r="F249" s="25" t="s">
        <v>4618</v>
      </c>
      <c r="G249" s="25" t="s">
        <v>1121</v>
      </c>
    </row>
    <row r="250" spans="1:7" x14ac:dyDescent="0.25">
      <c r="A250" s="131" t="s">
        <v>288</v>
      </c>
      <c r="B250" s="25" t="s">
        <v>4657</v>
      </c>
      <c r="C250" s="25" t="s">
        <v>4673</v>
      </c>
      <c r="D250" s="571" t="s">
        <v>4590</v>
      </c>
      <c r="E250" s="25" t="s">
        <v>4672</v>
      </c>
      <c r="F250" s="25" t="s">
        <v>4618</v>
      </c>
      <c r="G250" s="25" t="s">
        <v>4604</v>
      </c>
    </row>
    <row r="251" spans="1:7" x14ac:dyDescent="0.25">
      <c r="A251" s="131" t="s">
        <v>288</v>
      </c>
      <c r="B251" s="25" t="s">
        <v>4543</v>
      </c>
      <c r="C251" s="25" t="s">
        <v>4673</v>
      </c>
      <c r="D251" s="571" t="s">
        <v>4590</v>
      </c>
      <c r="E251" s="25" t="s">
        <v>4672</v>
      </c>
      <c r="F251" s="25" t="s">
        <v>4618</v>
      </c>
      <c r="G251" s="25" t="s">
        <v>4637</v>
      </c>
    </row>
    <row r="252" spans="1:7" x14ac:dyDescent="0.25">
      <c r="A252" s="131" t="s">
        <v>288</v>
      </c>
      <c r="B252" s="25" t="s">
        <v>4542</v>
      </c>
      <c r="C252" s="25" t="s">
        <v>4673</v>
      </c>
      <c r="D252" s="571" t="s">
        <v>4590</v>
      </c>
      <c r="E252" s="25" t="s">
        <v>4672</v>
      </c>
      <c r="F252" s="25" t="s">
        <v>4618</v>
      </c>
      <c r="G252" s="25" t="s">
        <v>4604</v>
      </c>
    </row>
    <row r="253" spans="1:7" x14ac:dyDescent="0.25">
      <c r="A253" s="131" t="s">
        <v>288</v>
      </c>
      <c r="B253" s="25" t="s">
        <v>4550</v>
      </c>
      <c r="C253" s="25" t="s">
        <v>4673</v>
      </c>
      <c r="D253" s="571" t="s">
        <v>4590</v>
      </c>
      <c r="E253" s="25" t="s">
        <v>4672</v>
      </c>
      <c r="F253" s="25" t="s">
        <v>4618</v>
      </c>
      <c r="G253" s="25" t="s">
        <v>4604</v>
      </c>
    </row>
    <row r="254" spans="1:7" x14ac:dyDescent="0.25">
      <c r="A254" s="131" t="s">
        <v>288</v>
      </c>
      <c r="B254" s="25" t="s">
        <v>4651</v>
      </c>
      <c r="C254" s="25" t="s">
        <v>4674</v>
      </c>
      <c r="D254" s="571" t="s">
        <v>4590</v>
      </c>
      <c r="E254" s="25" t="s">
        <v>4672</v>
      </c>
      <c r="F254" s="25" t="s">
        <v>4618</v>
      </c>
      <c r="G254" s="25" t="s">
        <v>4700</v>
      </c>
    </row>
    <row r="255" spans="1:7" x14ac:dyDescent="0.25">
      <c r="A255" s="131" t="s">
        <v>288</v>
      </c>
      <c r="B255" s="25" t="s">
        <v>4543</v>
      </c>
      <c r="C255" s="25" t="s">
        <v>4673</v>
      </c>
      <c r="D255" s="571" t="s">
        <v>4590</v>
      </c>
      <c r="E255" s="25" t="s">
        <v>4672</v>
      </c>
      <c r="F255" s="25" t="s">
        <v>4618</v>
      </c>
      <c r="G255" s="25" t="s">
        <v>4626</v>
      </c>
    </row>
    <row r="256" spans="1:7" x14ac:dyDescent="0.25">
      <c r="A256" s="131" t="s">
        <v>288</v>
      </c>
      <c r="B256" s="25" t="s">
        <v>4523</v>
      </c>
      <c r="C256" s="25" t="s">
        <v>4673</v>
      </c>
      <c r="D256" s="571" t="s">
        <v>4590</v>
      </c>
      <c r="E256" s="25" t="s">
        <v>4672</v>
      </c>
      <c r="F256" s="25" t="s">
        <v>4618</v>
      </c>
      <c r="G256" s="25" t="s">
        <v>4701</v>
      </c>
    </row>
    <row r="257" spans="1:7" x14ac:dyDescent="0.25">
      <c r="A257" s="131" t="s">
        <v>288</v>
      </c>
      <c r="B257" s="25" t="s">
        <v>4576</v>
      </c>
      <c r="C257" s="25" t="s">
        <v>4673</v>
      </c>
      <c r="D257" s="571" t="s">
        <v>4590</v>
      </c>
      <c r="E257" s="25" t="s">
        <v>4672</v>
      </c>
      <c r="F257" s="25" t="s">
        <v>4618</v>
      </c>
      <c r="G257" s="25" t="s">
        <v>4702</v>
      </c>
    </row>
    <row r="258" spans="1:7" x14ac:dyDescent="0.25">
      <c r="A258" s="131" t="s">
        <v>288</v>
      </c>
      <c r="B258" s="25" t="s">
        <v>4530</v>
      </c>
      <c r="C258" s="25" t="s">
        <v>4673</v>
      </c>
      <c r="D258" s="571" t="s">
        <v>4590</v>
      </c>
      <c r="E258" s="25" t="s">
        <v>4672</v>
      </c>
      <c r="F258" s="25" t="s">
        <v>4618</v>
      </c>
      <c r="G258" s="25" t="s">
        <v>4703</v>
      </c>
    </row>
    <row r="259" spans="1:7" x14ac:dyDescent="0.25">
      <c r="A259" s="131" t="s">
        <v>288</v>
      </c>
      <c r="B259" s="25" t="s">
        <v>4543</v>
      </c>
      <c r="C259" s="25" t="s">
        <v>4673</v>
      </c>
      <c r="D259" s="571" t="s">
        <v>4590</v>
      </c>
      <c r="E259" s="25" t="s">
        <v>4672</v>
      </c>
      <c r="F259" s="25" t="s">
        <v>4618</v>
      </c>
      <c r="G259" s="25" t="s">
        <v>4704</v>
      </c>
    </row>
    <row r="260" spans="1:7" x14ac:dyDescent="0.25">
      <c r="A260" s="131" t="s">
        <v>288</v>
      </c>
      <c r="B260" s="25" t="s">
        <v>4558</v>
      </c>
      <c r="C260" s="25" t="s">
        <v>4674</v>
      </c>
      <c r="D260" s="571" t="s">
        <v>4590</v>
      </c>
      <c r="E260" s="25" t="s">
        <v>4672</v>
      </c>
      <c r="F260" s="25" t="s">
        <v>4618</v>
      </c>
      <c r="G260" s="25" t="s">
        <v>4705</v>
      </c>
    </row>
    <row r="261" spans="1:7" x14ac:dyDescent="0.25">
      <c r="A261" s="131" t="s">
        <v>288</v>
      </c>
      <c r="B261" s="25" t="s">
        <v>4541</v>
      </c>
      <c r="C261" s="25" t="s">
        <v>4673</v>
      </c>
      <c r="D261" s="571" t="s">
        <v>4590</v>
      </c>
      <c r="E261" s="25" t="s">
        <v>4672</v>
      </c>
      <c r="F261" s="25" t="s">
        <v>4618</v>
      </c>
      <c r="G261" s="25" t="s">
        <v>4688</v>
      </c>
    </row>
    <row r="262" spans="1:7" x14ac:dyDescent="0.25">
      <c r="A262" s="131" t="s">
        <v>288</v>
      </c>
      <c r="B262" s="25" t="s">
        <v>4658</v>
      </c>
      <c r="C262" s="25" t="s">
        <v>4673</v>
      </c>
      <c r="D262" s="571" t="s">
        <v>4590</v>
      </c>
      <c r="E262" s="25" t="s">
        <v>4672</v>
      </c>
      <c r="F262" s="25" t="s">
        <v>4618</v>
      </c>
      <c r="G262" s="25" t="s">
        <v>4688</v>
      </c>
    </row>
    <row r="263" spans="1:7" x14ac:dyDescent="0.25">
      <c r="A263" s="131" t="s">
        <v>288</v>
      </c>
      <c r="B263" s="25" t="s">
        <v>4558</v>
      </c>
      <c r="C263" s="25" t="s">
        <v>4674</v>
      </c>
      <c r="D263" s="571" t="s">
        <v>4590</v>
      </c>
      <c r="E263" s="25" t="s">
        <v>4672</v>
      </c>
      <c r="F263" s="25" t="s">
        <v>4618</v>
      </c>
      <c r="G263" s="25" t="s">
        <v>4705</v>
      </c>
    </row>
    <row r="264" spans="1:7" x14ac:dyDescent="0.25">
      <c r="A264" s="131" t="s">
        <v>288</v>
      </c>
      <c r="B264" s="25" t="s">
        <v>4543</v>
      </c>
      <c r="C264" s="25" t="s">
        <v>4673</v>
      </c>
      <c r="D264" s="571" t="s">
        <v>4590</v>
      </c>
      <c r="E264" s="25" t="s">
        <v>4672</v>
      </c>
      <c r="F264" s="25" t="s">
        <v>4618</v>
      </c>
      <c r="G264" s="25" t="s">
        <v>4706</v>
      </c>
    </row>
    <row r="265" spans="1:7" x14ac:dyDescent="0.25">
      <c r="A265" s="131" t="s">
        <v>288</v>
      </c>
      <c r="B265" s="25" t="s">
        <v>4652</v>
      </c>
      <c r="C265" s="25" t="s">
        <v>4673</v>
      </c>
      <c r="D265" s="571" t="s">
        <v>4590</v>
      </c>
      <c r="E265" s="25" t="s">
        <v>4672</v>
      </c>
      <c r="F265" s="25" t="s">
        <v>4618</v>
      </c>
      <c r="G265" s="25" t="s">
        <v>4685</v>
      </c>
    </row>
    <row r="266" spans="1:7" x14ac:dyDescent="0.25">
      <c r="A266" s="131" t="s">
        <v>288</v>
      </c>
      <c r="B266" s="25" t="s">
        <v>4652</v>
      </c>
      <c r="C266" s="25" t="s">
        <v>4673</v>
      </c>
      <c r="D266" s="571" t="s">
        <v>4590</v>
      </c>
      <c r="E266" s="25" t="s">
        <v>4672</v>
      </c>
      <c r="F266" s="25" t="s">
        <v>4618</v>
      </c>
      <c r="G266" s="25" t="s">
        <v>4707</v>
      </c>
    </row>
    <row r="267" spans="1:7" x14ac:dyDescent="0.25">
      <c r="A267" s="131" t="s">
        <v>288</v>
      </c>
      <c r="B267" s="25" t="s">
        <v>4652</v>
      </c>
      <c r="C267" s="25" t="s">
        <v>4673</v>
      </c>
      <c r="D267" s="571" t="s">
        <v>4590</v>
      </c>
      <c r="E267" s="25" t="s">
        <v>4672</v>
      </c>
      <c r="F267" s="25" t="s">
        <v>4618</v>
      </c>
      <c r="G267" s="25" t="s">
        <v>4635</v>
      </c>
    </row>
    <row r="268" spans="1:7" x14ac:dyDescent="0.25">
      <c r="A268" s="131" t="s">
        <v>288</v>
      </c>
      <c r="B268" s="25" t="s">
        <v>4652</v>
      </c>
      <c r="C268" s="25" t="s">
        <v>4673</v>
      </c>
      <c r="D268" s="571" t="s">
        <v>4590</v>
      </c>
      <c r="E268" s="25" t="s">
        <v>4672</v>
      </c>
      <c r="F268" s="25" t="s">
        <v>4618</v>
      </c>
      <c r="G268" s="25" t="s">
        <v>4708</v>
      </c>
    </row>
    <row r="269" spans="1:7" x14ac:dyDescent="0.25">
      <c r="A269" s="131" t="s">
        <v>288</v>
      </c>
      <c r="B269" s="25" t="s">
        <v>4530</v>
      </c>
      <c r="C269" s="25" t="s">
        <v>4673</v>
      </c>
      <c r="D269" s="571" t="s">
        <v>4590</v>
      </c>
      <c r="E269" s="25" t="s">
        <v>4672</v>
      </c>
      <c r="F269" s="25" t="s">
        <v>4618</v>
      </c>
      <c r="G269" s="25" t="s">
        <v>4676</v>
      </c>
    </row>
    <row r="270" spans="1:7" x14ac:dyDescent="0.25">
      <c r="A270" s="131" t="s">
        <v>288</v>
      </c>
      <c r="B270" s="25" t="s">
        <v>4539</v>
      </c>
      <c r="C270" s="25" t="s">
        <v>4673</v>
      </c>
      <c r="D270" s="571" t="s">
        <v>4590</v>
      </c>
      <c r="E270" s="25" t="s">
        <v>4672</v>
      </c>
      <c r="F270" s="25" t="s">
        <v>4618</v>
      </c>
      <c r="G270" s="25" t="s">
        <v>4688</v>
      </c>
    </row>
    <row r="271" spans="1:7" x14ac:dyDescent="0.25">
      <c r="A271" s="131" t="s">
        <v>288</v>
      </c>
      <c r="B271" s="25" t="s">
        <v>4543</v>
      </c>
      <c r="C271" s="25" t="s">
        <v>4673</v>
      </c>
      <c r="D271" s="571" t="s">
        <v>4590</v>
      </c>
      <c r="E271" s="25" t="s">
        <v>4672</v>
      </c>
      <c r="F271" s="25" t="s">
        <v>4618</v>
      </c>
      <c r="G271" s="25" t="s">
        <v>4709</v>
      </c>
    </row>
    <row r="272" spans="1:7" x14ac:dyDescent="0.25">
      <c r="A272" s="131" t="s">
        <v>288</v>
      </c>
      <c r="B272" s="25" t="s">
        <v>4536</v>
      </c>
      <c r="C272" s="25" t="s">
        <v>4673</v>
      </c>
      <c r="D272" s="571" t="s">
        <v>4590</v>
      </c>
      <c r="E272" s="25" t="s">
        <v>4672</v>
      </c>
      <c r="F272" s="25" t="s">
        <v>4618</v>
      </c>
      <c r="G272" s="25" t="s">
        <v>4682</v>
      </c>
    </row>
    <row r="273" spans="1:7" x14ac:dyDescent="0.25">
      <c r="A273" s="131" t="s">
        <v>288</v>
      </c>
      <c r="B273" s="25" t="s">
        <v>4652</v>
      </c>
      <c r="C273" s="25" t="s">
        <v>4673</v>
      </c>
      <c r="D273" s="571" t="s">
        <v>4590</v>
      </c>
      <c r="E273" s="25" t="s">
        <v>4672</v>
      </c>
      <c r="F273" s="25" t="s">
        <v>4618</v>
      </c>
      <c r="G273" s="25" t="s">
        <v>4710</v>
      </c>
    </row>
    <row r="274" spans="1:7" x14ac:dyDescent="0.25">
      <c r="A274" s="131" t="s">
        <v>288</v>
      </c>
      <c r="B274" s="25" t="s">
        <v>4540</v>
      </c>
      <c r="C274" s="25" t="s">
        <v>4673</v>
      </c>
      <c r="D274" s="571" t="s">
        <v>4590</v>
      </c>
      <c r="E274" s="25" t="s">
        <v>4672</v>
      </c>
      <c r="F274" s="25" t="s">
        <v>4618</v>
      </c>
      <c r="G274" s="25" t="s">
        <v>4688</v>
      </c>
    </row>
    <row r="275" spans="1:7" x14ac:dyDescent="0.25">
      <c r="A275" s="131" t="s">
        <v>288</v>
      </c>
      <c r="B275" s="25" t="s">
        <v>4552</v>
      </c>
      <c r="C275" s="25" t="s">
        <v>4673</v>
      </c>
      <c r="D275" s="571" t="s">
        <v>4590</v>
      </c>
      <c r="E275" s="25" t="s">
        <v>4672</v>
      </c>
      <c r="F275" s="25" t="s">
        <v>4618</v>
      </c>
      <c r="G275" s="25" t="s">
        <v>4711</v>
      </c>
    </row>
    <row r="276" spans="1:7" x14ac:dyDescent="0.25">
      <c r="A276" s="131" t="s">
        <v>288</v>
      </c>
      <c r="B276" s="25" t="s">
        <v>4652</v>
      </c>
      <c r="C276" s="25" t="s">
        <v>4673</v>
      </c>
      <c r="D276" s="571" t="s">
        <v>4590</v>
      </c>
      <c r="E276" s="25" t="s">
        <v>4672</v>
      </c>
      <c r="F276" s="25" t="s">
        <v>4618</v>
      </c>
      <c r="G276" s="25" t="s">
        <v>4712</v>
      </c>
    </row>
    <row r="277" spans="1:7" x14ac:dyDescent="0.25">
      <c r="A277" s="131" t="s">
        <v>288</v>
      </c>
      <c r="B277" s="25" t="s">
        <v>4550</v>
      </c>
      <c r="C277" s="25" t="s">
        <v>4673</v>
      </c>
      <c r="D277" s="571" t="s">
        <v>4590</v>
      </c>
      <c r="E277" s="25" t="s">
        <v>4672</v>
      </c>
      <c r="F277" s="25" t="s">
        <v>4618</v>
      </c>
      <c r="G277" s="25" t="s">
        <v>4604</v>
      </c>
    </row>
    <row r="278" spans="1:7" x14ac:dyDescent="0.25">
      <c r="A278" s="131" t="s">
        <v>288</v>
      </c>
      <c r="B278" s="25" t="s">
        <v>4543</v>
      </c>
      <c r="C278" s="25" t="s">
        <v>4673</v>
      </c>
      <c r="D278" s="571" t="s">
        <v>4590</v>
      </c>
      <c r="E278" s="25" t="s">
        <v>4672</v>
      </c>
      <c r="F278" s="25" t="s">
        <v>4618</v>
      </c>
      <c r="G278" s="25" t="s">
        <v>4694</v>
      </c>
    </row>
    <row r="279" spans="1:7" x14ac:dyDescent="0.25">
      <c r="A279" s="131" t="s">
        <v>288</v>
      </c>
      <c r="B279" s="25" t="s">
        <v>4543</v>
      </c>
      <c r="C279" s="25" t="s">
        <v>4673</v>
      </c>
      <c r="D279" s="571" t="s">
        <v>4590</v>
      </c>
      <c r="E279" s="25" t="s">
        <v>4672</v>
      </c>
      <c r="F279" s="25" t="s">
        <v>4618</v>
      </c>
      <c r="G279" s="25" t="s">
        <v>4696</v>
      </c>
    </row>
    <row r="280" spans="1:7" x14ac:dyDescent="0.25">
      <c r="A280" s="131" t="s">
        <v>288</v>
      </c>
      <c r="B280" s="25" t="s">
        <v>4536</v>
      </c>
      <c r="C280" s="25" t="s">
        <v>4673</v>
      </c>
      <c r="D280" s="571" t="s">
        <v>4590</v>
      </c>
      <c r="E280" s="25" t="s">
        <v>4672</v>
      </c>
      <c r="F280" s="25" t="s">
        <v>4618</v>
      </c>
      <c r="G280" s="25" t="s">
        <v>4713</v>
      </c>
    </row>
    <row r="281" spans="1:7" x14ac:dyDescent="0.25">
      <c r="A281" s="131" t="s">
        <v>288</v>
      </c>
      <c r="B281" s="25" t="s">
        <v>4659</v>
      </c>
      <c r="C281" s="25" t="s">
        <v>4673</v>
      </c>
      <c r="D281" s="571" t="s">
        <v>4590</v>
      </c>
      <c r="E281" s="25" t="s">
        <v>4672</v>
      </c>
      <c r="F281" s="25" t="s">
        <v>4618</v>
      </c>
      <c r="G281" s="25" t="s">
        <v>4714</v>
      </c>
    </row>
    <row r="282" spans="1:7" x14ac:dyDescent="0.25">
      <c r="A282" s="131" t="s">
        <v>288</v>
      </c>
      <c r="B282" s="25" t="s">
        <v>4525</v>
      </c>
      <c r="C282" s="25" t="s">
        <v>4673</v>
      </c>
      <c r="D282" s="571" t="s">
        <v>4590</v>
      </c>
      <c r="E282" s="25" t="s">
        <v>4672</v>
      </c>
      <c r="F282" s="25" t="s">
        <v>4618</v>
      </c>
      <c r="G282" s="25" t="s">
        <v>4715</v>
      </c>
    </row>
    <row r="283" spans="1:7" x14ac:dyDescent="0.25">
      <c r="A283" s="131" t="s">
        <v>288</v>
      </c>
      <c r="B283" s="25" t="s">
        <v>4543</v>
      </c>
      <c r="C283" s="25" t="s">
        <v>4673</v>
      </c>
      <c r="D283" s="571" t="s">
        <v>4590</v>
      </c>
      <c r="E283" s="25" t="s">
        <v>4672</v>
      </c>
      <c r="F283" s="25" t="s">
        <v>4618</v>
      </c>
      <c r="G283" s="25" t="s">
        <v>4634</v>
      </c>
    </row>
    <row r="284" spans="1:7" x14ac:dyDescent="0.25">
      <c r="A284" s="131" t="s">
        <v>288</v>
      </c>
      <c r="B284" s="25" t="s">
        <v>4652</v>
      </c>
      <c r="C284" s="25" t="s">
        <v>4673</v>
      </c>
      <c r="D284" s="571" t="s">
        <v>4590</v>
      </c>
      <c r="E284" s="25" t="s">
        <v>4672</v>
      </c>
      <c r="F284" s="25" t="s">
        <v>4618</v>
      </c>
      <c r="G284" s="25" t="s">
        <v>4604</v>
      </c>
    </row>
    <row r="285" spans="1:7" x14ac:dyDescent="0.25">
      <c r="A285" s="131" t="s">
        <v>288</v>
      </c>
      <c r="B285" s="25" t="s">
        <v>4536</v>
      </c>
      <c r="C285" s="25" t="s">
        <v>4673</v>
      </c>
      <c r="D285" s="571" t="s">
        <v>4590</v>
      </c>
      <c r="E285" s="25" t="s">
        <v>4672</v>
      </c>
      <c r="F285" s="25" t="s">
        <v>4618</v>
      </c>
      <c r="G285" s="25" t="s">
        <v>4682</v>
      </c>
    </row>
    <row r="286" spans="1:7" x14ac:dyDescent="0.25">
      <c r="A286" s="131" t="s">
        <v>288</v>
      </c>
      <c r="B286" s="25" t="s">
        <v>4543</v>
      </c>
      <c r="C286" s="25" t="s">
        <v>4673</v>
      </c>
      <c r="D286" s="571" t="s">
        <v>4590</v>
      </c>
      <c r="E286" s="25" t="s">
        <v>4672</v>
      </c>
      <c r="F286" s="25" t="s">
        <v>4618</v>
      </c>
      <c r="G286" s="25" t="s">
        <v>4716</v>
      </c>
    </row>
    <row r="287" spans="1:7" x14ac:dyDescent="0.25">
      <c r="A287" s="131" t="s">
        <v>288</v>
      </c>
      <c r="B287" s="25" t="s">
        <v>4543</v>
      </c>
      <c r="C287" s="25" t="s">
        <v>4673</v>
      </c>
      <c r="D287" s="571" t="s">
        <v>4590</v>
      </c>
      <c r="E287" s="25" t="s">
        <v>4672</v>
      </c>
      <c r="F287" s="25" t="s">
        <v>4618</v>
      </c>
      <c r="G287" s="25" t="s">
        <v>4717</v>
      </c>
    </row>
    <row r="288" spans="1:7" x14ac:dyDescent="0.25">
      <c r="A288" s="131" t="s">
        <v>288</v>
      </c>
      <c r="B288" s="25" t="s">
        <v>4543</v>
      </c>
      <c r="C288" s="25" t="s">
        <v>4673</v>
      </c>
      <c r="D288" s="571" t="s">
        <v>4590</v>
      </c>
      <c r="E288" s="25" t="s">
        <v>4672</v>
      </c>
      <c r="F288" s="25" t="s">
        <v>4618</v>
      </c>
      <c r="G288" s="25" t="s">
        <v>4718</v>
      </c>
    </row>
    <row r="289" spans="1:7" x14ac:dyDescent="0.25">
      <c r="A289" s="131" t="s">
        <v>288</v>
      </c>
      <c r="B289" s="25" t="s">
        <v>4558</v>
      </c>
      <c r="C289" s="25" t="s">
        <v>4674</v>
      </c>
      <c r="D289" s="571" t="s">
        <v>4590</v>
      </c>
      <c r="E289" s="25" t="s">
        <v>4672</v>
      </c>
      <c r="F289" s="25" t="s">
        <v>4618</v>
      </c>
      <c r="G289" s="25" t="s">
        <v>4676</v>
      </c>
    </row>
    <row r="290" spans="1:7" x14ac:dyDescent="0.25">
      <c r="A290" s="131" t="s">
        <v>288</v>
      </c>
      <c r="B290" s="25" t="s">
        <v>4652</v>
      </c>
      <c r="C290" s="25" t="s">
        <v>4673</v>
      </c>
      <c r="D290" s="571" t="s">
        <v>4590</v>
      </c>
      <c r="E290" s="25" t="s">
        <v>4672</v>
      </c>
      <c r="F290" s="25" t="s">
        <v>4618</v>
      </c>
      <c r="G290" s="25" t="s">
        <v>4680</v>
      </c>
    </row>
    <row r="291" spans="1:7" x14ac:dyDescent="0.25">
      <c r="A291" s="131" t="s">
        <v>288</v>
      </c>
      <c r="B291" s="25" t="s">
        <v>4536</v>
      </c>
      <c r="C291" s="25" t="s">
        <v>4673</v>
      </c>
      <c r="D291" s="571" t="s">
        <v>4590</v>
      </c>
      <c r="E291" s="25" t="s">
        <v>4672</v>
      </c>
      <c r="F291" s="25" t="s">
        <v>4618</v>
      </c>
      <c r="G291" s="25" t="s">
        <v>4641</v>
      </c>
    </row>
    <row r="292" spans="1:7" x14ac:dyDescent="0.25">
      <c r="A292" s="131" t="s">
        <v>288</v>
      </c>
      <c r="B292" s="25" t="s">
        <v>4551</v>
      </c>
      <c r="C292" s="25" t="s">
        <v>4673</v>
      </c>
      <c r="D292" s="571" t="s">
        <v>4590</v>
      </c>
      <c r="E292" s="25" t="s">
        <v>4672</v>
      </c>
      <c r="F292" s="25" t="s">
        <v>4618</v>
      </c>
      <c r="G292" s="25" t="s">
        <v>4681</v>
      </c>
    </row>
    <row r="293" spans="1:7" x14ac:dyDescent="0.25">
      <c r="A293" s="131" t="s">
        <v>288</v>
      </c>
      <c r="B293" s="25" t="s">
        <v>4652</v>
      </c>
      <c r="C293" s="25" t="s">
        <v>4673</v>
      </c>
      <c r="D293" s="571" t="s">
        <v>4590</v>
      </c>
      <c r="E293" s="25" t="s">
        <v>4672</v>
      </c>
      <c r="F293" s="25" t="s">
        <v>4618</v>
      </c>
      <c r="G293" s="25" t="s">
        <v>4647</v>
      </c>
    </row>
    <row r="294" spans="1:7" x14ac:dyDescent="0.25">
      <c r="A294" s="131" t="s">
        <v>288</v>
      </c>
      <c r="B294" s="25" t="s">
        <v>4548</v>
      </c>
      <c r="C294" s="25" t="s">
        <v>4673</v>
      </c>
      <c r="D294" s="571" t="s">
        <v>4590</v>
      </c>
      <c r="E294" s="25" t="s">
        <v>4672</v>
      </c>
      <c r="F294" s="25" t="s">
        <v>4618</v>
      </c>
      <c r="G294" s="25" t="s">
        <v>4676</v>
      </c>
    </row>
    <row r="295" spans="1:7" x14ac:dyDescent="0.25">
      <c r="A295" s="131" t="s">
        <v>288</v>
      </c>
      <c r="B295" s="25" t="s">
        <v>4575</v>
      </c>
      <c r="C295" s="25" t="s">
        <v>4673</v>
      </c>
      <c r="D295" s="571" t="s">
        <v>4590</v>
      </c>
      <c r="E295" s="25" t="s">
        <v>4672</v>
      </c>
      <c r="F295" s="25" t="s">
        <v>4618</v>
      </c>
      <c r="G295" s="25" t="s">
        <v>4719</v>
      </c>
    </row>
    <row r="296" spans="1:7" x14ac:dyDescent="0.25">
      <c r="A296" s="131" t="s">
        <v>288</v>
      </c>
      <c r="B296" s="25" t="s">
        <v>4652</v>
      </c>
      <c r="C296" s="25" t="s">
        <v>4673</v>
      </c>
      <c r="D296" s="571" t="s">
        <v>4590</v>
      </c>
      <c r="E296" s="25" t="s">
        <v>4672</v>
      </c>
      <c r="F296" s="25" t="s">
        <v>4618</v>
      </c>
      <c r="G296" s="25" t="s">
        <v>4720</v>
      </c>
    </row>
    <row r="297" spans="1:7" x14ac:dyDescent="0.25">
      <c r="A297" s="131" t="s">
        <v>288</v>
      </c>
      <c r="B297" s="25" t="s">
        <v>4657</v>
      </c>
      <c r="C297" s="25" t="s">
        <v>4673</v>
      </c>
      <c r="D297" s="571" t="s">
        <v>4590</v>
      </c>
      <c r="E297" s="25" t="s">
        <v>4672</v>
      </c>
      <c r="F297" s="25" t="s">
        <v>4618</v>
      </c>
      <c r="G297" s="25" t="s">
        <v>4604</v>
      </c>
    </row>
    <row r="298" spans="1:7" x14ac:dyDescent="0.25">
      <c r="A298" s="131" t="s">
        <v>288</v>
      </c>
      <c r="B298" s="25" t="s">
        <v>4536</v>
      </c>
      <c r="C298" s="25" t="s">
        <v>4673</v>
      </c>
      <c r="D298" s="571" t="s">
        <v>4590</v>
      </c>
      <c r="E298" s="25" t="s">
        <v>4672</v>
      </c>
      <c r="F298" s="25" t="s">
        <v>4618</v>
      </c>
      <c r="G298" s="25" t="s">
        <v>4701</v>
      </c>
    </row>
    <row r="299" spans="1:7" x14ac:dyDescent="0.25">
      <c r="A299" s="131" t="s">
        <v>288</v>
      </c>
      <c r="B299" s="25" t="s">
        <v>4652</v>
      </c>
      <c r="C299" s="25" t="s">
        <v>4673</v>
      </c>
      <c r="D299" s="571" t="s">
        <v>4590</v>
      </c>
      <c r="E299" s="25" t="s">
        <v>4672</v>
      </c>
      <c r="F299" s="25" t="s">
        <v>4618</v>
      </c>
      <c r="G299" s="25" t="s">
        <v>4721</v>
      </c>
    </row>
    <row r="300" spans="1:7" x14ac:dyDescent="0.25">
      <c r="A300" s="131" t="s">
        <v>288</v>
      </c>
      <c r="B300" s="25" t="s">
        <v>4543</v>
      </c>
      <c r="C300" s="25" t="s">
        <v>4673</v>
      </c>
      <c r="D300" s="571" t="s">
        <v>4590</v>
      </c>
      <c r="E300" s="25" t="s">
        <v>4672</v>
      </c>
      <c r="F300" s="25" t="s">
        <v>4618</v>
      </c>
      <c r="G300" s="25" t="s">
        <v>4722</v>
      </c>
    </row>
    <row r="301" spans="1:7" x14ac:dyDescent="0.25">
      <c r="A301" s="131" t="s">
        <v>288</v>
      </c>
      <c r="B301" s="25" t="s">
        <v>4652</v>
      </c>
      <c r="C301" s="25" t="s">
        <v>4673</v>
      </c>
      <c r="D301" s="571" t="s">
        <v>4590</v>
      </c>
      <c r="E301" s="25" t="s">
        <v>4672</v>
      </c>
      <c r="F301" s="25" t="s">
        <v>4618</v>
      </c>
      <c r="G301" s="25" t="s">
        <v>4709</v>
      </c>
    </row>
    <row r="302" spans="1:7" x14ac:dyDescent="0.25">
      <c r="A302" s="131" t="s">
        <v>288</v>
      </c>
      <c r="B302" s="25" t="s">
        <v>4530</v>
      </c>
      <c r="C302" s="25" t="s">
        <v>4673</v>
      </c>
      <c r="D302" s="571" t="s">
        <v>4590</v>
      </c>
      <c r="E302" s="25" t="s">
        <v>4672</v>
      </c>
      <c r="F302" s="25" t="s">
        <v>4618</v>
      </c>
      <c r="G302" s="25" t="s">
        <v>4723</v>
      </c>
    </row>
    <row r="303" spans="1:7" x14ac:dyDescent="0.25">
      <c r="A303" s="131" t="s">
        <v>288</v>
      </c>
      <c r="B303" s="25" t="s">
        <v>4543</v>
      </c>
      <c r="C303" s="25" t="s">
        <v>4673</v>
      </c>
      <c r="D303" s="571" t="s">
        <v>4590</v>
      </c>
      <c r="E303" s="25" t="s">
        <v>4672</v>
      </c>
      <c r="F303" s="25" t="s">
        <v>4618</v>
      </c>
      <c r="G303" s="25" t="s">
        <v>4724</v>
      </c>
    </row>
    <row r="304" spans="1:7" x14ac:dyDescent="0.25">
      <c r="A304" s="131" t="s">
        <v>288</v>
      </c>
      <c r="B304" s="25" t="s">
        <v>4543</v>
      </c>
      <c r="C304" s="25" t="s">
        <v>4673</v>
      </c>
      <c r="D304" s="571" t="s">
        <v>4590</v>
      </c>
      <c r="E304" s="25" t="s">
        <v>4672</v>
      </c>
      <c r="F304" s="25" t="s">
        <v>4618</v>
      </c>
      <c r="G304" s="25" t="s">
        <v>4601</v>
      </c>
    </row>
    <row r="305" spans="1:7" x14ac:dyDescent="0.25">
      <c r="A305" s="131" t="s">
        <v>288</v>
      </c>
      <c r="B305" s="25" t="s">
        <v>4657</v>
      </c>
      <c r="C305" s="25" t="s">
        <v>4673</v>
      </c>
      <c r="D305" s="571" t="s">
        <v>4590</v>
      </c>
      <c r="E305" s="25" t="s">
        <v>4672</v>
      </c>
      <c r="F305" s="25" t="s">
        <v>4618</v>
      </c>
      <c r="G305" s="25" t="s">
        <v>4714</v>
      </c>
    </row>
    <row r="306" spans="1:7" x14ac:dyDescent="0.25">
      <c r="A306" s="131" t="s">
        <v>288</v>
      </c>
      <c r="B306" s="25" t="s">
        <v>4652</v>
      </c>
      <c r="C306" s="25" t="s">
        <v>4673</v>
      </c>
      <c r="D306" s="571" t="s">
        <v>4590</v>
      </c>
      <c r="E306" s="25" t="s">
        <v>4672</v>
      </c>
      <c r="F306" s="25" t="s">
        <v>4618</v>
      </c>
      <c r="G306" s="25" t="s">
        <v>4725</v>
      </c>
    </row>
    <row r="307" spans="1:7" x14ac:dyDescent="0.25">
      <c r="A307" s="131" t="s">
        <v>288</v>
      </c>
      <c r="B307" s="25" t="s">
        <v>4543</v>
      </c>
      <c r="C307" s="25" t="s">
        <v>4673</v>
      </c>
      <c r="D307" s="571" t="s">
        <v>4590</v>
      </c>
      <c r="E307" s="25" t="s">
        <v>4672</v>
      </c>
      <c r="F307" s="25" t="s">
        <v>4618</v>
      </c>
      <c r="G307" s="25" t="s">
        <v>4726</v>
      </c>
    </row>
    <row r="308" spans="1:7" x14ac:dyDescent="0.25">
      <c r="A308" s="131" t="s">
        <v>288</v>
      </c>
      <c r="B308" s="25" t="s">
        <v>4551</v>
      </c>
      <c r="C308" s="25" t="s">
        <v>4673</v>
      </c>
      <c r="D308" s="571" t="s">
        <v>4590</v>
      </c>
      <c r="E308" s="25" t="s">
        <v>4672</v>
      </c>
      <c r="F308" s="25" t="s">
        <v>4618</v>
      </c>
      <c r="G308" s="25" t="s">
        <v>4702</v>
      </c>
    </row>
    <row r="309" spans="1:7" x14ac:dyDescent="0.25">
      <c r="A309" s="131" t="s">
        <v>288</v>
      </c>
      <c r="B309" s="25" t="s">
        <v>4543</v>
      </c>
      <c r="C309" s="25" t="s">
        <v>4673</v>
      </c>
      <c r="D309" s="571" t="s">
        <v>4590</v>
      </c>
      <c r="E309" s="25" t="s">
        <v>4672</v>
      </c>
      <c r="F309" s="25" t="s">
        <v>4618</v>
      </c>
      <c r="G309" s="25" t="s">
        <v>4727</v>
      </c>
    </row>
    <row r="310" spans="1:7" x14ac:dyDescent="0.25">
      <c r="A310" s="131" t="s">
        <v>288</v>
      </c>
      <c r="B310" s="25" t="s">
        <v>4542</v>
      </c>
      <c r="C310" s="25" t="s">
        <v>4673</v>
      </c>
      <c r="D310" s="571" t="s">
        <v>4590</v>
      </c>
      <c r="E310" s="25" t="s">
        <v>4672</v>
      </c>
      <c r="F310" s="25" t="s">
        <v>4618</v>
      </c>
      <c r="G310" s="25" t="s">
        <v>4704</v>
      </c>
    </row>
    <row r="311" spans="1:7" x14ac:dyDescent="0.25">
      <c r="A311" s="131" t="s">
        <v>288</v>
      </c>
      <c r="B311" s="25" t="s">
        <v>4652</v>
      </c>
      <c r="C311" s="25" t="s">
        <v>4673</v>
      </c>
      <c r="D311" s="571" t="s">
        <v>4590</v>
      </c>
      <c r="E311" s="25" t="s">
        <v>4672</v>
      </c>
      <c r="F311" s="25" t="s">
        <v>4618</v>
      </c>
      <c r="G311" s="25" t="s">
        <v>4602</v>
      </c>
    </row>
    <row r="312" spans="1:7" x14ac:dyDescent="0.25">
      <c r="A312" s="131" t="s">
        <v>288</v>
      </c>
      <c r="B312" s="25" t="s">
        <v>4574</v>
      </c>
      <c r="C312" s="25" t="s">
        <v>4673</v>
      </c>
      <c r="D312" s="571" t="s">
        <v>4590</v>
      </c>
      <c r="E312" s="25" t="s">
        <v>4672</v>
      </c>
      <c r="F312" s="25" t="s">
        <v>4618</v>
      </c>
      <c r="G312" s="25" t="s">
        <v>4681</v>
      </c>
    </row>
    <row r="313" spans="1:7" x14ac:dyDescent="0.25">
      <c r="A313" s="131" t="s">
        <v>288</v>
      </c>
      <c r="B313" s="25" t="s">
        <v>4659</v>
      </c>
      <c r="C313" s="25" t="s">
        <v>4673</v>
      </c>
      <c r="D313" s="571" t="s">
        <v>4590</v>
      </c>
      <c r="E313" s="25" t="s">
        <v>4672</v>
      </c>
      <c r="F313" s="25" t="s">
        <v>4618</v>
      </c>
      <c r="G313" s="25" t="s">
        <v>4688</v>
      </c>
    </row>
    <row r="314" spans="1:7" x14ac:dyDescent="0.25">
      <c r="A314" s="131" t="s">
        <v>288</v>
      </c>
      <c r="B314" s="25" t="s">
        <v>4543</v>
      </c>
      <c r="C314" s="25" t="s">
        <v>4673</v>
      </c>
      <c r="D314" s="571" t="s">
        <v>4590</v>
      </c>
      <c r="E314" s="25" t="s">
        <v>4672</v>
      </c>
      <c r="F314" s="25" t="s">
        <v>4618</v>
      </c>
      <c r="G314" s="25" t="s">
        <v>4605</v>
      </c>
    </row>
    <row r="315" spans="1:7" x14ac:dyDescent="0.25">
      <c r="A315" s="131" t="s">
        <v>288</v>
      </c>
      <c r="B315" s="25" t="s">
        <v>4652</v>
      </c>
      <c r="C315" s="25" t="s">
        <v>4673</v>
      </c>
      <c r="D315" s="571" t="s">
        <v>4590</v>
      </c>
      <c r="E315" s="25" t="s">
        <v>4672</v>
      </c>
      <c r="F315" s="25" t="s">
        <v>4618</v>
      </c>
      <c r="G315" s="25" t="s">
        <v>4602</v>
      </c>
    </row>
    <row r="316" spans="1:7" x14ac:dyDescent="0.25">
      <c r="A316" s="131" t="s">
        <v>288</v>
      </c>
      <c r="B316" s="25" t="s">
        <v>4543</v>
      </c>
      <c r="C316" s="25" t="s">
        <v>4673</v>
      </c>
      <c r="D316" s="571" t="s">
        <v>4590</v>
      </c>
      <c r="E316" s="25" t="s">
        <v>4672</v>
      </c>
      <c r="F316" s="25" t="s">
        <v>4618</v>
      </c>
      <c r="G316" s="25" t="s">
        <v>4633</v>
      </c>
    </row>
    <row r="317" spans="1:7" x14ac:dyDescent="0.25">
      <c r="A317" s="131" t="s">
        <v>288</v>
      </c>
      <c r="B317" s="25" t="s">
        <v>4660</v>
      </c>
      <c r="C317" s="25" t="s">
        <v>4673</v>
      </c>
      <c r="D317" s="571" t="s">
        <v>4590</v>
      </c>
      <c r="E317" s="25" t="s">
        <v>4672</v>
      </c>
      <c r="F317" s="25" t="s">
        <v>4618</v>
      </c>
      <c r="G317" s="25" t="s">
        <v>4688</v>
      </c>
    </row>
    <row r="318" spans="1:7" x14ac:dyDescent="0.25">
      <c r="A318" s="131" t="s">
        <v>288</v>
      </c>
      <c r="B318" s="25" t="s">
        <v>4577</v>
      </c>
      <c r="C318" s="25" t="s">
        <v>4673</v>
      </c>
      <c r="D318" s="571" t="s">
        <v>4590</v>
      </c>
      <c r="E318" s="25" t="s">
        <v>4672</v>
      </c>
      <c r="F318" s="25" t="s">
        <v>4618</v>
      </c>
      <c r="G318" s="25" t="s">
        <v>4719</v>
      </c>
    </row>
    <row r="319" spans="1:7" x14ac:dyDescent="0.25">
      <c r="A319" s="131" t="s">
        <v>288</v>
      </c>
      <c r="B319" s="25" t="s">
        <v>4543</v>
      </c>
      <c r="C319" s="25" t="s">
        <v>4673</v>
      </c>
      <c r="D319" s="571" t="s">
        <v>4590</v>
      </c>
      <c r="E319" s="25" t="s">
        <v>4672</v>
      </c>
      <c r="F319" s="25" t="s">
        <v>4618</v>
      </c>
      <c r="G319" s="25" t="s">
        <v>4719</v>
      </c>
    </row>
    <row r="320" spans="1:7" x14ac:dyDescent="0.25">
      <c r="A320" s="131" t="s">
        <v>288</v>
      </c>
      <c r="B320" s="25" t="s">
        <v>4536</v>
      </c>
      <c r="C320" s="25" t="s">
        <v>4673</v>
      </c>
      <c r="D320" s="571" t="s">
        <v>4590</v>
      </c>
      <c r="E320" s="25" t="s">
        <v>4672</v>
      </c>
      <c r="F320" s="25" t="s">
        <v>4618</v>
      </c>
      <c r="G320" s="25" t="s">
        <v>4728</v>
      </c>
    </row>
    <row r="321" spans="1:7" x14ac:dyDescent="0.25">
      <c r="A321" s="131" t="s">
        <v>288</v>
      </c>
      <c r="B321" s="25" t="s">
        <v>4543</v>
      </c>
      <c r="C321" s="25" t="s">
        <v>4673</v>
      </c>
      <c r="D321" s="571" t="s">
        <v>4590</v>
      </c>
      <c r="E321" s="25" t="s">
        <v>4672</v>
      </c>
      <c r="F321" s="25" t="s">
        <v>4618</v>
      </c>
      <c r="G321" s="25" t="s">
        <v>4729</v>
      </c>
    </row>
    <row r="322" spans="1:7" x14ac:dyDescent="0.25">
      <c r="A322" s="131" t="s">
        <v>288</v>
      </c>
      <c r="B322" s="25" t="s">
        <v>4543</v>
      </c>
      <c r="C322" s="25" t="s">
        <v>4673</v>
      </c>
      <c r="D322" s="571" t="s">
        <v>4590</v>
      </c>
      <c r="E322" s="25" t="s">
        <v>4672</v>
      </c>
      <c r="F322" s="25" t="s">
        <v>4618</v>
      </c>
      <c r="G322" s="25" t="s">
        <v>4730</v>
      </c>
    </row>
    <row r="323" spans="1:7" x14ac:dyDescent="0.25">
      <c r="A323" s="131" t="s">
        <v>288</v>
      </c>
      <c r="B323" s="25" t="s">
        <v>4543</v>
      </c>
      <c r="C323" s="25" t="s">
        <v>4673</v>
      </c>
      <c r="D323" s="571" t="s">
        <v>4590</v>
      </c>
      <c r="E323" s="25" t="s">
        <v>4672</v>
      </c>
      <c r="F323" s="25" t="s">
        <v>4618</v>
      </c>
      <c r="G323" s="25" t="s">
        <v>4705</v>
      </c>
    </row>
    <row r="324" spans="1:7" x14ac:dyDescent="0.25">
      <c r="A324" s="131" t="s">
        <v>288</v>
      </c>
      <c r="B324" s="25" t="s">
        <v>4543</v>
      </c>
      <c r="C324" s="25" t="s">
        <v>4673</v>
      </c>
      <c r="D324" s="571" t="s">
        <v>4590</v>
      </c>
      <c r="E324" s="25" t="s">
        <v>4672</v>
      </c>
      <c r="F324" s="25" t="s">
        <v>4618</v>
      </c>
      <c r="G324" s="25" t="s">
        <v>4731</v>
      </c>
    </row>
    <row r="325" spans="1:7" x14ac:dyDescent="0.25">
      <c r="A325" s="131" t="s">
        <v>288</v>
      </c>
      <c r="B325" s="25" t="s">
        <v>4552</v>
      </c>
      <c r="C325" s="25" t="s">
        <v>4673</v>
      </c>
      <c r="D325" s="571" t="s">
        <v>4590</v>
      </c>
      <c r="E325" s="25" t="s">
        <v>4672</v>
      </c>
      <c r="F325" s="25" t="s">
        <v>4618</v>
      </c>
      <c r="G325" s="25" t="s">
        <v>4732</v>
      </c>
    </row>
    <row r="326" spans="1:7" x14ac:dyDescent="0.25">
      <c r="A326" s="131" t="s">
        <v>288</v>
      </c>
      <c r="B326" s="25" t="s">
        <v>4562</v>
      </c>
      <c r="C326" s="25" t="s">
        <v>4673</v>
      </c>
      <c r="D326" s="571" t="s">
        <v>4590</v>
      </c>
      <c r="E326" s="25" t="s">
        <v>4672</v>
      </c>
      <c r="F326" s="25" t="s">
        <v>4618</v>
      </c>
      <c r="G326" s="25" t="s">
        <v>4641</v>
      </c>
    </row>
    <row r="327" spans="1:7" x14ac:dyDescent="0.25">
      <c r="A327" s="131" t="s">
        <v>288</v>
      </c>
      <c r="B327" s="25" t="s">
        <v>4540</v>
      </c>
      <c r="C327" s="25" t="s">
        <v>4673</v>
      </c>
      <c r="D327" s="571" t="s">
        <v>4590</v>
      </c>
      <c r="E327" s="25" t="s">
        <v>4672</v>
      </c>
      <c r="F327" s="25" t="s">
        <v>4618</v>
      </c>
      <c r="G327" s="25" t="s">
        <v>4733</v>
      </c>
    </row>
    <row r="328" spans="1:7" x14ac:dyDescent="0.25">
      <c r="A328" s="131" t="s">
        <v>288</v>
      </c>
      <c r="B328" s="25" t="s">
        <v>4542</v>
      </c>
      <c r="C328" s="25" t="s">
        <v>4673</v>
      </c>
      <c r="D328" s="571" t="s">
        <v>4590</v>
      </c>
      <c r="E328" s="25" t="s">
        <v>4672</v>
      </c>
      <c r="F328" s="25" t="s">
        <v>4618</v>
      </c>
      <c r="G328" s="25" t="s">
        <v>4604</v>
      </c>
    </row>
    <row r="329" spans="1:7" x14ac:dyDescent="0.25">
      <c r="A329" s="131" t="s">
        <v>288</v>
      </c>
      <c r="B329" s="25" t="s">
        <v>4551</v>
      </c>
      <c r="C329" s="25" t="s">
        <v>4673</v>
      </c>
      <c r="D329" s="571" t="s">
        <v>4590</v>
      </c>
      <c r="E329" s="25" t="s">
        <v>4672</v>
      </c>
      <c r="F329" s="25" t="s">
        <v>4618</v>
      </c>
      <c r="G329" s="25" t="s">
        <v>4734</v>
      </c>
    </row>
    <row r="330" spans="1:7" x14ac:dyDescent="0.25">
      <c r="A330" s="131" t="s">
        <v>288</v>
      </c>
      <c r="B330" s="25" t="s">
        <v>4652</v>
      </c>
      <c r="C330" s="25" t="s">
        <v>4673</v>
      </c>
      <c r="D330" s="571" t="s">
        <v>4590</v>
      </c>
      <c r="E330" s="25" t="s">
        <v>4672</v>
      </c>
      <c r="F330" s="25" t="s">
        <v>4618</v>
      </c>
      <c r="G330" s="25" t="s">
        <v>4605</v>
      </c>
    </row>
    <row r="331" spans="1:7" x14ac:dyDescent="0.25">
      <c r="A331" s="131" t="s">
        <v>288</v>
      </c>
      <c r="B331" s="25" t="s">
        <v>4656</v>
      </c>
      <c r="C331" s="25" t="s">
        <v>4673</v>
      </c>
      <c r="D331" s="571" t="s">
        <v>4590</v>
      </c>
      <c r="E331" s="25" t="s">
        <v>4672</v>
      </c>
      <c r="F331" s="25" t="s">
        <v>4618</v>
      </c>
      <c r="G331" s="25" t="s">
        <v>4685</v>
      </c>
    </row>
    <row r="332" spans="1:7" x14ac:dyDescent="0.25">
      <c r="A332" s="131" t="s">
        <v>288</v>
      </c>
      <c r="B332" s="25" t="s">
        <v>4558</v>
      </c>
      <c r="C332" s="25" t="s">
        <v>4674</v>
      </c>
      <c r="D332" s="571" t="s">
        <v>4590</v>
      </c>
      <c r="E332" s="25" t="s">
        <v>4672</v>
      </c>
      <c r="F332" s="25" t="s">
        <v>4618</v>
      </c>
      <c r="G332" s="25" t="s">
        <v>4723</v>
      </c>
    </row>
    <row r="333" spans="1:7" x14ac:dyDescent="0.25">
      <c r="A333" s="131" t="s">
        <v>288</v>
      </c>
      <c r="B333" s="25" t="s">
        <v>4652</v>
      </c>
      <c r="C333" s="25" t="s">
        <v>4673</v>
      </c>
      <c r="D333" s="571" t="s">
        <v>4590</v>
      </c>
      <c r="E333" s="25" t="s">
        <v>4672</v>
      </c>
      <c r="F333" s="25" t="s">
        <v>4618</v>
      </c>
      <c r="G333" s="25" t="s">
        <v>4735</v>
      </c>
    </row>
    <row r="334" spans="1:7" x14ac:dyDescent="0.25">
      <c r="A334" s="131" t="s">
        <v>288</v>
      </c>
      <c r="B334" s="25" t="s">
        <v>4558</v>
      </c>
      <c r="C334" s="25" t="s">
        <v>4674</v>
      </c>
      <c r="D334" s="571" t="s">
        <v>4590</v>
      </c>
      <c r="E334" s="25" t="s">
        <v>4672</v>
      </c>
      <c r="F334" s="25" t="s">
        <v>4618</v>
      </c>
      <c r="G334" s="25" t="s">
        <v>4723</v>
      </c>
    </row>
    <row r="335" spans="1:7" x14ac:dyDescent="0.25">
      <c r="A335" s="131" t="s">
        <v>288</v>
      </c>
      <c r="B335" s="25" t="s">
        <v>4542</v>
      </c>
      <c r="C335" s="25" t="s">
        <v>4673</v>
      </c>
      <c r="D335" s="571" t="s">
        <v>4590</v>
      </c>
      <c r="E335" s="25" t="s">
        <v>4672</v>
      </c>
      <c r="F335" s="25" t="s">
        <v>4618</v>
      </c>
      <c r="G335" s="25" t="s">
        <v>4613</v>
      </c>
    </row>
    <row r="336" spans="1:7" x14ac:dyDescent="0.25">
      <c r="A336" s="131" t="s">
        <v>288</v>
      </c>
      <c r="B336" s="25" t="s">
        <v>4525</v>
      </c>
      <c r="C336" s="25" t="s">
        <v>4673</v>
      </c>
      <c r="D336" s="571" t="s">
        <v>4590</v>
      </c>
      <c r="E336" s="25" t="s">
        <v>4672</v>
      </c>
      <c r="F336" s="25" t="s">
        <v>4618</v>
      </c>
      <c r="G336" s="25" t="s">
        <v>4604</v>
      </c>
    </row>
    <row r="337" spans="1:7" x14ac:dyDescent="0.25">
      <c r="A337" s="131" t="s">
        <v>288</v>
      </c>
      <c r="B337" s="25" t="s">
        <v>4536</v>
      </c>
      <c r="C337" s="25" t="s">
        <v>4673</v>
      </c>
      <c r="D337" s="571" t="s">
        <v>4590</v>
      </c>
      <c r="E337" s="25" t="s">
        <v>4672</v>
      </c>
      <c r="F337" s="25" t="s">
        <v>4618</v>
      </c>
      <c r="G337" s="25" t="s">
        <v>4711</v>
      </c>
    </row>
    <row r="338" spans="1:7" x14ac:dyDescent="0.25">
      <c r="A338" s="131" t="s">
        <v>288</v>
      </c>
      <c r="B338" s="25" t="s">
        <v>4652</v>
      </c>
      <c r="C338" s="25" t="s">
        <v>4673</v>
      </c>
      <c r="D338" s="571" t="s">
        <v>4590</v>
      </c>
      <c r="E338" s="25" t="s">
        <v>4672</v>
      </c>
      <c r="F338" s="25" t="s">
        <v>4618</v>
      </c>
      <c r="G338" s="25" t="s">
        <v>4736</v>
      </c>
    </row>
    <row r="339" spans="1:7" x14ac:dyDescent="0.25">
      <c r="A339" s="131" t="s">
        <v>288</v>
      </c>
      <c r="B339" s="25" t="s">
        <v>4659</v>
      </c>
      <c r="C339" s="25" t="s">
        <v>4673</v>
      </c>
      <c r="D339" s="571" t="s">
        <v>4590</v>
      </c>
      <c r="E339" s="25" t="s">
        <v>4672</v>
      </c>
      <c r="F339" s="25" t="s">
        <v>4618</v>
      </c>
      <c r="G339" s="25" t="s">
        <v>1373</v>
      </c>
    </row>
    <row r="340" spans="1:7" x14ac:dyDescent="0.25">
      <c r="A340" s="131" t="s">
        <v>288</v>
      </c>
      <c r="B340" s="25" t="s">
        <v>4543</v>
      </c>
      <c r="C340" s="25" t="s">
        <v>4673</v>
      </c>
      <c r="D340" s="571" t="s">
        <v>4590</v>
      </c>
      <c r="E340" s="25" t="s">
        <v>4672</v>
      </c>
      <c r="F340" s="25" t="s">
        <v>4618</v>
      </c>
      <c r="G340" s="25" t="s">
        <v>4737</v>
      </c>
    </row>
    <row r="341" spans="1:7" x14ac:dyDescent="0.25">
      <c r="A341" s="131" t="s">
        <v>288</v>
      </c>
      <c r="B341" s="25" t="s">
        <v>4551</v>
      </c>
      <c r="C341" s="25" t="s">
        <v>4673</v>
      </c>
      <c r="D341" s="571" t="s">
        <v>4590</v>
      </c>
      <c r="E341" s="25" t="s">
        <v>4672</v>
      </c>
      <c r="F341" s="25" t="s">
        <v>4618</v>
      </c>
      <c r="G341" s="25" t="s">
        <v>4641</v>
      </c>
    </row>
    <row r="342" spans="1:7" x14ac:dyDescent="0.25">
      <c r="A342" s="131" t="s">
        <v>288</v>
      </c>
      <c r="B342" s="25" t="s">
        <v>4576</v>
      </c>
      <c r="C342" s="25" t="s">
        <v>4673</v>
      </c>
      <c r="D342" s="571" t="s">
        <v>4590</v>
      </c>
      <c r="E342" s="25" t="s">
        <v>4672</v>
      </c>
      <c r="F342" s="25" t="s">
        <v>4618</v>
      </c>
      <c r="G342" s="25" t="s">
        <v>4676</v>
      </c>
    </row>
    <row r="343" spans="1:7" x14ac:dyDescent="0.25">
      <c r="A343" s="131" t="s">
        <v>288</v>
      </c>
      <c r="B343" s="25" t="s">
        <v>4578</v>
      </c>
      <c r="C343" s="25" t="s">
        <v>4673</v>
      </c>
      <c r="D343" s="571" t="s">
        <v>4590</v>
      </c>
      <c r="E343" s="25" t="s">
        <v>4672</v>
      </c>
      <c r="F343" s="25" t="s">
        <v>4618</v>
      </c>
      <c r="G343" s="25" t="s">
        <v>4738</v>
      </c>
    </row>
    <row r="344" spans="1:7" x14ac:dyDescent="0.25">
      <c r="A344" s="131" t="s">
        <v>288</v>
      </c>
      <c r="B344" s="25" t="s">
        <v>4543</v>
      </c>
      <c r="C344" s="25" t="s">
        <v>4673</v>
      </c>
      <c r="D344" s="571" t="s">
        <v>4590</v>
      </c>
      <c r="E344" s="25" t="s">
        <v>4672</v>
      </c>
      <c r="F344" s="25" t="s">
        <v>4618</v>
      </c>
      <c r="G344" s="25" t="s">
        <v>1121</v>
      </c>
    </row>
    <row r="345" spans="1:7" x14ac:dyDescent="0.25">
      <c r="A345" s="131" t="s">
        <v>288</v>
      </c>
      <c r="B345" s="25" t="s">
        <v>4652</v>
      </c>
      <c r="C345" s="25" t="s">
        <v>4673</v>
      </c>
      <c r="D345" s="571" t="s">
        <v>4590</v>
      </c>
      <c r="E345" s="25" t="s">
        <v>4672</v>
      </c>
      <c r="F345" s="25" t="s">
        <v>4618</v>
      </c>
      <c r="G345" s="25" t="s">
        <v>4739</v>
      </c>
    </row>
    <row r="346" spans="1:7" x14ac:dyDescent="0.25">
      <c r="A346" s="131" t="s">
        <v>288</v>
      </c>
      <c r="B346" s="25" t="s">
        <v>4659</v>
      </c>
      <c r="C346" s="25" t="s">
        <v>4673</v>
      </c>
      <c r="D346" s="571" t="s">
        <v>4590</v>
      </c>
      <c r="E346" s="25" t="s">
        <v>4672</v>
      </c>
      <c r="F346" s="25" t="s">
        <v>4618</v>
      </c>
      <c r="G346" s="25" t="s">
        <v>4719</v>
      </c>
    </row>
    <row r="347" spans="1:7" x14ac:dyDescent="0.25">
      <c r="A347" s="131" t="s">
        <v>288</v>
      </c>
      <c r="B347" s="25" t="s">
        <v>4543</v>
      </c>
      <c r="C347" s="25" t="s">
        <v>4673</v>
      </c>
      <c r="D347" s="571" t="s">
        <v>4590</v>
      </c>
      <c r="E347" s="25" t="s">
        <v>4672</v>
      </c>
      <c r="F347" s="25" t="s">
        <v>4618</v>
      </c>
      <c r="G347" s="25" t="s">
        <v>4698</v>
      </c>
    </row>
    <row r="348" spans="1:7" x14ac:dyDescent="0.25">
      <c r="A348" s="131" t="s">
        <v>288</v>
      </c>
      <c r="B348" s="25" t="s">
        <v>4550</v>
      </c>
      <c r="C348" s="25" t="s">
        <v>4673</v>
      </c>
      <c r="D348" s="571" t="s">
        <v>4590</v>
      </c>
      <c r="E348" s="25" t="s">
        <v>4672</v>
      </c>
      <c r="F348" s="25" t="s">
        <v>4618</v>
      </c>
      <c r="G348" s="25" t="s">
        <v>4739</v>
      </c>
    </row>
    <row r="349" spans="1:7" x14ac:dyDescent="0.25">
      <c r="A349" s="131" t="s">
        <v>288</v>
      </c>
      <c r="B349" s="25" t="s">
        <v>4543</v>
      </c>
      <c r="C349" s="25" t="s">
        <v>4673</v>
      </c>
      <c r="D349" s="571" t="s">
        <v>4590</v>
      </c>
      <c r="E349" s="25" t="s">
        <v>4672</v>
      </c>
      <c r="F349" s="25" t="s">
        <v>4618</v>
      </c>
      <c r="G349" s="25" t="s">
        <v>4740</v>
      </c>
    </row>
    <row r="350" spans="1:7" x14ac:dyDescent="0.25">
      <c r="A350" s="131" t="s">
        <v>288</v>
      </c>
      <c r="B350" s="25" t="s">
        <v>4536</v>
      </c>
      <c r="C350" s="25" t="s">
        <v>4673</v>
      </c>
      <c r="D350" s="571" t="s">
        <v>4590</v>
      </c>
      <c r="E350" s="25" t="s">
        <v>4672</v>
      </c>
      <c r="F350" s="25" t="s">
        <v>4618</v>
      </c>
      <c r="G350" s="25" t="s">
        <v>4681</v>
      </c>
    </row>
    <row r="351" spans="1:7" x14ac:dyDescent="0.25">
      <c r="A351" s="131" t="s">
        <v>288</v>
      </c>
      <c r="B351" s="25" t="s">
        <v>4550</v>
      </c>
      <c r="C351" s="25" t="s">
        <v>4673</v>
      </c>
      <c r="D351" s="571" t="s">
        <v>4590</v>
      </c>
      <c r="E351" s="25" t="s">
        <v>4672</v>
      </c>
      <c r="F351" s="25" t="s">
        <v>4618</v>
      </c>
      <c r="G351" s="25" t="s">
        <v>4741</v>
      </c>
    </row>
    <row r="352" spans="1:7" x14ac:dyDescent="0.25">
      <c r="A352" s="131" t="s">
        <v>288</v>
      </c>
      <c r="B352" s="25" t="s">
        <v>4550</v>
      </c>
      <c r="C352" s="25" t="s">
        <v>4673</v>
      </c>
      <c r="D352" s="571" t="s">
        <v>4590</v>
      </c>
      <c r="E352" s="25" t="s">
        <v>4672</v>
      </c>
      <c r="F352" s="25" t="s">
        <v>4618</v>
      </c>
      <c r="G352" s="25" t="s">
        <v>4742</v>
      </c>
    </row>
    <row r="353" spans="1:7" x14ac:dyDescent="0.25">
      <c r="A353" s="131" t="s">
        <v>288</v>
      </c>
      <c r="B353" s="25" t="s">
        <v>4652</v>
      </c>
      <c r="C353" s="25" t="s">
        <v>4673</v>
      </c>
      <c r="D353" s="571" t="s">
        <v>4590</v>
      </c>
      <c r="E353" s="25" t="s">
        <v>4672</v>
      </c>
      <c r="F353" s="25" t="s">
        <v>4618</v>
      </c>
      <c r="G353" s="25" t="s">
        <v>4604</v>
      </c>
    </row>
    <row r="354" spans="1:7" x14ac:dyDescent="0.25">
      <c r="A354" s="131" t="s">
        <v>288</v>
      </c>
      <c r="B354" s="25" t="s">
        <v>4543</v>
      </c>
      <c r="C354" s="25" t="s">
        <v>4673</v>
      </c>
      <c r="D354" s="571" t="s">
        <v>4590</v>
      </c>
      <c r="E354" s="25" t="s">
        <v>4672</v>
      </c>
      <c r="F354" s="25" t="s">
        <v>4618</v>
      </c>
      <c r="G354" s="25" t="s">
        <v>4635</v>
      </c>
    </row>
    <row r="355" spans="1:7" x14ac:dyDescent="0.25">
      <c r="A355" s="131" t="s">
        <v>288</v>
      </c>
      <c r="B355" s="25" t="s">
        <v>4661</v>
      </c>
      <c r="C355" s="25" t="s">
        <v>4674</v>
      </c>
      <c r="D355" s="571" t="s">
        <v>4590</v>
      </c>
      <c r="E355" s="25" t="s">
        <v>4672</v>
      </c>
      <c r="F355" s="25" t="s">
        <v>4618</v>
      </c>
      <c r="G355" s="25" t="s">
        <v>4604</v>
      </c>
    </row>
    <row r="356" spans="1:7" x14ac:dyDescent="0.25">
      <c r="A356" s="131" t="s">
        <v>288</v>
      </c>
      <c r="B356" s="25" t="s">
        <v>4577</v>
      </c>
      <c r="C356" s="25" t="s">
        <v>4673</v>
      </c>
      <c r="D356" s="571" t="s">
        <v>4590</v>
      </c>
      <c r="E356" s="25" t="s">
        <v>4672</v>
      </c>
      <c r="F356" s="25" t="s">
        <v>4618</v>
      </c>
      <c r="G356" s="25" t="s">
        <v>4604</v>
      </c>
    </row>
    <row r="357" spans="1:7" x14ac:dyDescent="0.25">
      <c r="A357" s="131" t="s">
        <v>288</v>
      </c>
      <c r="B357" s="25" t="s">
        <v>4543</v>
      </c>
      <c r="C357" s="25" t="s">
        <v>4673</v>
      </c>
      <c r="D357" s="571" t="s">
        <v>4590</v>
      </c>
      <c r="E357" s="25" t="s">
        <v>4672</v>
      </c>
      <c r="F357" s="25" t="s">
        <v>4618</v>
      </c>
      <c r="G357" s="25" t="s">
        <v>4707</v>
      </c>
    </row>
    <row r="358" spans="1:7" x14ac:dyDescent="0.25">
      <c r="A358" s="131" t="s">
        <v>288</v>
      </c>
      <c r="B358" s="25" t="s">
        <v>4655</v>
      </c>
      <c r="C358" s="25" t="s">
        <v>4673</v>
      </c>
      <c r="D358" s="571" t="s">
        <v>4590</v>
      </c>
      <c r="E358" s="25" t="s">
        <v>4672</v>
      </c>
      <c r="F358" s="25" t="s">
        <v>4618</v>
      </c>
      <c r="G358" s="25" t="s">
        <v>4604</v>
      </c>
    </row>
    <row r="359" spans="1:7" x14ac:dyDescent="0.25">
      <c r="A359" s="131" t="s">
        <v>288</v>
      </c>
      <c r="B359" s="25" t="s">
        <v>4527</v>
      </c>
      <c r="C359" s="25" t="s">
        <v>4673</v>
      </c>
      <c r="D359" s="571" t="s">
        <v>4590</v>
      </c>
      <c r="E359" s="25" t="s">
        <v>4672</v>
      </c>
      <c r="F359" s="25" t="s">
        <v>4618</v>
      </c>
      <c r="G359" s="25" t="s">
        <v>4743</v>
      </c>
    </row>
    <row r="360" spans="1:7" x14ac:dyDescent="0.25">
      <c r="A360" s="131" t="s">
        <v>288</v>
      </c>
      <c r="B360" s="25" t="s">
        <v>4543</v>
      </c>
      <c r="C360" s="25" t="s">
        <v>4673</v>
      </c>
      <c r="D360" s="571" t="s">
        <v>4590</v>
      </c>
      <c r="E360" s="25" t="s">
        <v>4672</v>
      </c>
      <c r="F360" s="25" t="s">
        <v>4618</v>
      </c>
      <c r="G360" s="25" t="s">
        <v>4744</v>
      </c>
    </row>
    <row r="361" spans="1:7" x14ac:dyDescent="0.25">
      <c r="A361" s="131" t="s">
        <v>288</v>
      </c>
      <c r="B361" s="25" t="s">
        <v>4543</v>
      </c>
      <c r="C361" s="25" t="s">
        <v>4673</v>
      </c>
      <c r="D361" s="571" t="s">
        <v>4590</v>
      </c>
      <c r="E361" s="25" t="s">
        <v>4672</v>
      </c>
      <c r="F361" s="25" t="s">
        <v>4618</v>
      </c>
      <c r="G361" s="25" t="s">
        <v>4604</v>
      </c>
    </row>
    <row r="362" spans="1:7" x14ac:dyDescent="0.25">
      <c r="A362" s="131" t="s">
        <v>288</v>
      </c>
      <c r="B362" s="25" t="s">
        <v>4551</v>
      </c>
      <c r="C362" s="25" t="s">
        <v>4673</v>
      </c>
      <c r="D362" s="571" t="s">
        <v>4590</v>
      </c>
      <c r="E362" s="25" t="s">
        <v>4672</v>
      </c>
      <c r="F362" s="25" t="s">
        <v>4618</v>
      </c>
      <c r="G362" s="25" t="s">
        <v>4723</v>
      </c>
    </row>
    <row r="363" spans="1:7" x14ac:dyDescent="0.25">
      <c r="A363" s="131" t="s">
        <v>288</v>
      </c>
      <c r="B363" s="25" t="s">
        <v>4542</v>
      </c>
      <c r="C363" s="25" t="s">
        <v>4673</v>
      </c>
      <c r="D363" s="571" t="s">
        <v>4590</v>
      </c>
      <c r="E363" s="25" t="s">
        <v>4672</v>
      </c>
      <c r="F363" s="25" t="s">
        <v>4618</v>
      </c>
      <c r="G363" s="25" t="s">
        <v>4604</v>
      </c>
    </row>
    <row r="364" spans="1:7" x14ac:dyDescent="0.25">
      <c r="A364" s="131" t="s">
        <v>288</v>
      </c>
      <c r="B364" s="25" t="s">
        <v>4574</v>
      </c>
      <c r="C364" s="25" t="s">
        <v>4673</v>
      </c>
      <c r="D364" s="571" t="s">
        <v>4590</v>
      </c>
      <c r="E364" s="25" t="s">
        <v>4672</v>
      </c>
      <c r="F364" s="25" t="s">
        <v>4618</v>
      </c>
      <c r="G364" s="25" t="s">
        <v>4676</v>
      </c>
    </row>
    <row r="365" spans="1:7" x14ac:dyDescent="0.25">
      <c r="A365" s="131" t="s">
        <v>288</v>
      </c>
      <c r="B365" s="25" t="s">
        <v>4551</v>
      </c>
      <c r="C365" s="25" t="s">
        <v>4673</v>
      </c>
      <c r="D365" s="571" t="s">
        <v>4590</v>
      </c>
      <c r="E365" s="25" t="s">
        <v>4672</v>
      </c>
      <c r="F365" s="25" t="s">
        <v>4618</v>
      </c>
      <c r="G365" s="25" t="s">
        <v>4694</v>
      </c>
    </row>
    <row r="366" spans="1:7" x14ac:dyDescent="0.25">
      <c r="A366" s="131" t="s">
        <v>288</v>
      </c>
      <c r="B366" s="25" t="s">
        <v>4536</v>
      </c>
      <c r="C366" s="25" t="s">
        <v>4673</v>
      </c>
      <c r="D366" s="571" t="s">
        <v>4590</v>
      </c>
      <c r="E366" s="25" t="s">
        <v>4672</v>
      </c>
      <c r="F366" s="25" t="s">
        <v>4618</v>
      </c>
      <c r="G366" s="25" t="s">
        <v>4713</v>
      </c>
    </row>
    <row r="367" spans="1:7" x14ac:dyDescent="0.25">
      <c r="A367" s="131" t="s">
        <v>288</v>
      </c>
      <c r="B367" s="25" t="s">
        <v>4543</v>
      </c>
      <c r="C367" s="25" t="s">
        <v>4673</v>
      </c>
      <c r="D367" s="571" t="s">
        <v>4590</v>
      </c>
      <c r="E367" s="25" t="s">
        <v>4672</v>
      </c>
      <c r="F367" s="25" t="s">
        <v>4618</v>
      </c>
      <c r="G367" s="25" t="s">
        <v>4715</v>
      </c>
    </row>
    <row r="368" spans="1:7" x14ac:dyDescent="0.25">
      <c r="A368" s="131" t="s">
        <v>288</v>
      </c>
      <c r="B368" s="25" t="s">
        <v>4576</v>
      </c>
      <c r="C368" s="25" t="s">
        <v>4673</v>
      </c>
      <c r="D368" s="571" t="s">
        <v>4590</v>
      </c>
      <c r="E368" s="25" t="s">
        <v>4672</v>
      </c>
      <c r="F368" s="25" t="s">
        <v>4618</v>
      </c>
      <c r="G368" s="25" t="s">
        <v>4676</v>
      </c>
    </row>
    <row r="369" spans="1:7" x14ac:dyDescent="0.25">
      <c r="A369" s="131" t="s">
        <v>288</v>
      </c>
      <c r="B369" s="25" t="s">
        <v>4558</v>
      </c>
      <c r="C369" s="25" t="s">
        <v>4674</v>
      </c>
      <c r="D369" s="571" t="s">
        <v>4590</v>
      </c>
      <c r="E369" s="25" t="s">
        <v>4672</v>
      </c>
      <c r="F369" s="25" t="s">
        <v>4618</v>
      </c>
      <c r="G369" s="25" t="s">
        <v>4604</v>
      </c>
    </row>
    <row r="370" spans="1:7" x14ac:dyDescent="0.25">
      <c r="A370" s="131" t="s">
        <v>288</v>
      </c>
      <c r="B370" s="25" t="s">
        <v>4527</v>
      </c>
      <c r="C370" s="25" t="s">
        <v>4673</v>
      </c>
      <c r="D370" s="571" t="s">
        <v>4590</v>
      </c>
      <c r="E370" s="25" t="s">
        <v>4672</v>
      </c>
      <c r="F370" s="25" t="s">
        <v>4618</v>
      </c>
      <c r="G370" s="25" t="s">
        <v>4745</v>
      </c>
    </row>
    <row r="371" spans="1:7" x14ac:dyDescent="0.25">
      <c r="A371" s="131" t="s">
        <v>288</v>
      </c>
      <c r="B371" s="25" t="s">
        <v>4652</v>
      </c>
      <c r="C371" s="25" t="s">
        <v>4673</v>
      </c>
      <c r="D371" s="571" t="s">
        <v>4590</v>
      </c>
      <c r="E371" s="25" t="s">
        <v>4672</v>
      </c>
      <c r="F371" s="25" t="s">
        <v>4618</v>
      </c>
      <c r="G371" s="25" t="s">
        <v>4712</v>
      </c>
    </row>
    <row r="372" spans="1:7" x14ac:dyDescent="0.25">
      <c r="A372" s="131" t="s">
        <v>288</v>
      </c>
      <c r="B372" s="25" t="s">
        <v>4651</v>
      </c>
      <c r="C372" s="25" t="s">
        <v>4674</v>
      </c>
      <c r="D372" s="571" t="s">
        <v>4590</v>
      </c>
      <c r="E372" s="25" t="s">
        <v>4672</v>
      </c>
      <c r="F372" s="25" t="s">
        <v>4618</v>
      </c>
      <c r="G372" s="25" t="s">
        <v>4688</v>
      </c>
    </row>
    <row r="373" spans="1:7" x14ac:dyDescent="0.25">
      <c r="A373" s="131" t="s">
        <v>288</v>
      </c>
      <c r="B373" s="25" t="s">
        <v>4543</v>
      </c>
      <c r="C373" s="25" t="s">
        <v>4673</v>
      </c>
      <c r="D373" s="571" t="s">
        <v>4590</v>
      </c>
      <c r="E373" s="25" t="s">
        <v>4672</v>
      </c>
      <c r="F373" s="25" t="s">
        <v>4618</v>
      </c>
      <c r="G373" s="25" t="s">
        <v>4746</v>
      </c>
    </row>
    <row r="374" spans="1:7" x14ac:dyDescent="0.25">
      <c r="A374" s="131" t="s">
        <v>288</v>
      </c>
      <c r="B374" s="25" t="s">
        <v>4543</v>
      </c>
      <c r="C374" s="25" t="s">
        <v>4673</v>
      </c>
      <c r="D374" s="571" t="s">
        <v>4590</v>
      </c>
      <c r="E374" s="25" t="s">
        <v>4672</v>
      </c>
      <c r="F374" s="25" t="s">
        <v>4618</v>
      </c>
      <c r="G374" s="25" t="s">
        <v>4708</v>
      </c>
    </row>
    <row r="375" spans="1:7" x14ac:dyDescent="0.25">
      <c r="A375" s="131" t="s">
        <v>288</v>
      </c>
      <c r="B375" s="25" t="s">
        <v>4525</v>
      </c>
      <c r="C375" s="25" t="s">
        <v>4673</v>
      </c>
      <c r="D375" s="571" t="s">
        <v>4590</v>
      </c>
      <c r="E375" s="25" t="s">
        <v>4672</v>
      </c>
      <c r="F375" s="25" t="s">
        <v>4618</v>
      </c>
      <c r="G375" s="25" t="s">
        <v>4747</v>
      </c>
    </row>
    <row r="376" spans="1:7" x14ac:dyDescent="0.25">
      <c r="A376" s="131" t="s">
        <v>288</v>
      </c>
      <c r="B376" s="25" t="s">
        <v>4543</v>
      </c>
      <c r="C376" s="25" t="s">
        <v>4673</v>
      </c>
      <c r="D376" s="571" t="s">
        <v>4590</v>
      </c>
      <c r="E376" s="25" t="s">
        <v>4672</v>
      </c>
      <c r="F376" s="25" t="s">
        <v>4618</v>
      </c>
      <c r="G376" s="25" t="s">
        <v>4748</v>
      </c>
    </row>
    <row r="377" spans="1:7" x14ac:dyDescent="0.25">
      <c r="A377" s="131" t="s">
        <v>288</v>
      </c>
      <c r="B377" s="25" t="s">
        <v>4652</v>
      </c>
      <c r="C377" s="25" t="s">
        <v>4673</v>
      </c>
      <c r="D377" s="571" t="s">
        <v>4590</v>
      </c>
      <c r="E377" s="25" t="s">
        <v>4672</v>
      </c>
      <c r="F377" s="25" t="s">
        <v>4618</v>
      </c>
      <c r="G377" s="25" t="s">
        <v>4749</v>
      </c>
    </row>
    <row r="378" spans="1:7" x14ac:dyDescent="0.25">
      <c r="A378" s="131" t="s">
        <v>288</v>
      </c>
      <c r="B378" s="25" t="s">
        <v>4662</v>
      </c>
      <c r="C378" s="25" t="s">
        <v>4673</v>
      </c>
      <c r="D378" s="571" t="s">
        <v>4590</v>
      </c>
      <c r="E378" s="25" t="s">
        <v>4672</v>
      </c>
      <c r="F378" s="25" t="s">
        <v>4618</v>
      </c>
      <c r="G378" s="25" t="s">
        <v>1609</v>
      </c>
    </row>
    <row r="379" spans="1:7" x14ac:dyDescent="0.25">
      <c r="A379" s="131" t="s">
        <v>288</v>
      </c>
      <c r="B379" s="25" t="s">
        <v>4652</v>
      </c>
      <c r="C379" s="25" t="s">
        <v>4673</v>
      </c>
      <c r="D379" s="571" t="s">
        <v>4590</v>
      </c>
      <c r="E379" s="25" t="s">
        <v>4672</v>
      </c>
      <c r="F379" s="25" t="s">
        <v>4618</v>
      </c>
      <c r="G379" s="25" t="s">
        <v>4750</v>
      </c>
    </row>
    <row r="380" spans="1:7" x14ac:dyDescent="0.25">
      <c r="A380" s="131" t="s">
        <v>288</v>
      </c>
      <c r="B380" s="25" t="s">
        <v>4543</v>
      </c>
      <c r="C380" s="25" t="s">
        <v>4673</v>
      </c>
      <c r="D380" s="571" t="s">
        <v>4590</v>
      </c>
      <c r="E380" s="25" t="s">
        <v>4672</v>
      </c>
      <c r="F380" s="25" t="s">
        <v>4618</v>
      </c>
      <c r="G380" s="25" t="s">
        <v>4751</v>
      </c>
    </row>
    <row r="381" spans="1:7" x14ac:dyDescent="0.25">
      <c r="A381" s="131" t="s">
        <v>288</v>
      </c>
      <c r="B381" s="25" t="s">
        <v>4551</v>
      </c>
      <c r="C381" s="25" t="s">
        <v>4673</v>
      </c>
      <c r="D381" s="571" t="s">
        <v>4590</v>
      </c>
      <c r="E381" s="25" t="s">
        <v>4672</v>
      </c>
      <c r="F381" s="25" t="s">
        <v>4618</v>
      </c>
      <c r="G381" s="25" t="s">
        <v>4676</v>
      </c>
    </row>
    <row r="382" spans="1:7" x14ac:dyDescent="0.25">
      <c r="A382" s="131" t="s">
        <v>288</v>
      </c>
      <c r="B382" s="25" t="s">
        <v>4551</v>
      </c>
      <c r="C382" s="25" t="s">
        <v>4673</v>
      </c>
      <c r="D382" s="571" t="s">
        <v>4590</v>
      </c>
      <c r="E382" s="25" t="s">
        <v>4672</v>
      </c>
      <c r="F382" s="25" t="s">
        <v>4618</v>
      </c>
      <c r="G382" s="25" t="s">
        <v>4676</v>
      </c>
    </row>
    <row r="383" spans="1:7" x14ac:dyDescent="0.25">
      <c r="A383" s="131" t="s">
        <v>288</v>
      </c>
      <c r="B383" s="25" t="s">
        <v>4652</v>
      </c>
      <c r="C383" s="25" t="s">
        <v>4673</v>
      </c>
      <c r="D383" s="571" t="s">
        <v>4590</v>
      </c>
      <c r="E383" s="25" t="s">
        <v>4672</v>
      </c>
      <c r="F383" s="25" t="s">
        <v>4618</v>
      </c>
      <c r="G383" s="25" t="s">
        <v>4604</v>
      </c>
    </row>
    <row r="384" spans="1:7" x14ac:dyDescent="0.25">
      <c r="A384" s="131" t="s">
        <v>288</v>
      </c>
      <c r="B384" s="25" t="s">
        <v>4652</v>
      </c>
      <c r="C384" s="25" t="s">
        <v>4673</v>
      </c>
      <c r="D384" s="571" t="s">
        <v>4590</v>
      </c>
      <c r="E384" s="25" t="s">
        <v>4672</v>
      </c>
      <c r="F384" s="25" t="s">
        <v>4618</v>
      </c>
      <c r="G384" s="25" t="s">
        <v>4604</v>
      </c>
    </row>
    <row r="385" spans="1:7" x14ac:dyDescent="0.25">
      <c r="A385" s="131" t="s">
        <v>288</v>
      </c>
      <c r="B385" s="25" t="s">
        <v>4543</v>
      </c>
      <c r="C385" s="25" t="s">
        <v>4673</v>
      </c>
      <c r="D385" s="571" t="s">
        <v>4590</v>
      </c>
      <c r="E385" s="25" t="s">
        <v>4672</v>
      </c>
      <c r="F385" s="25" t="s">
        <v>4618</v>
      </c>
      <c r="G385" s="25" t="s">
        <v>4604</v>
      </c>
    </row>
    <row r="386" spans="1:7" x14ac:dyDescent="0.25">
      <c r="A386" s="131" t="s">
        <v>288</v>
      </c>
      <c r="B386" s="25" t="s">
        <v>4543</v>
      </c>
      <c r="C386" s="25" t="s">
        <v>4673</v>
      </c>
      <c r="D386" s="571" t="s">
        <v>4590</v>
      </c>
      <c r="E386" s="25" t="s">
        <v>4672</v>
      </c>
      <c r="F386" s="25" t="s">
        <v>4618</v>
      </c>
      <c r="G386" s="25" t="s">
        <v>4603</v>
      </c>
    </row>
    <row r="387" spans="1:7" x14ac:dyDescent="0.25">
      <c r="A387" s="131" t="s">
        <v>288</v>
      </c>
      <c r="B387" s="25" t="s">
        <v>4663</v>
      </c>
      <c r="C387" s="25" t="s">
        <v>4593</v>
      </c>
      <c r="D387" s="571" t="s">
        <v>4590</v>
      </c>
      <c r="E387" s="25" t="s">
        <v>4672</v>
      </c>
      <c r="F387" s="25" t="s">
        <v>4618</v>
      </c>
      <c r="G387" s="25" t="s">
        <v>4676</v>
      </c>
    </row>
    <row r="388" spans="1:7" x14ac:dyDescent="0.25">
      <c r="A388" s="131" t="s">
        <v>288</v>
      </c>
      <c r="B388" s="25" t="s">
        <v>4562</v>
      </c>
      <c r="C388" s="25" t="s">
        <v>4673</v>
      </c>
      <c r="D388" s="571" t="s">
        <v>4590</v>
      </c>
      <c r="E388" s="25" t="s">
        <v>4672</v>
      </c>
      <c r="F388" s="25" t="s">
        <v>4618</v>
      </c>
      <c r="G388" s="25" t="s">
        <v>4676</v>
      </c>
    </row>
    <row r="389" spans="1:7" x14ac:dyDescent="0.25">
      <c r="A389" s="131" t="s">
        <v>288</v>
      </c>
      <c r="B389" s="25" t="s">
        <v>4652</v>
      </c>
      <c r="C389" s="25" t="s">
        <v>4673</v>
      </c>
      <c r="D389" s="571" t="s">
        <v>4590</v>
      </c>
      <c r="E389" s="25" t="s">
        <v>4672</v>
      </c>
      <c r="F389" s="25" t="s">
        <v>4618</v>
      </c>
      <c r="G389" s="25" t="s">
        <v>4712</v>
      </c>
    </row>
    <row r="390" spans="1:7" x14ac:dyDescent="0.25">
      <c r="A390" s="131" t="s">
        <v>288</v>
      </c>
      <c r="B390" s="25" t="s">
        <v>4543</v>
      </c>
      <c r="C390" s="25" t="s">
        <v>4673</v>
      </c>
      <c r="D390" s="571" t="s">
        <v>4590</v>
      </c>
      <c r="E390" s="25" t="s">
        <v>4672</v>
      </c>
      <c r="F390" s="25" t="s">
        <v>4618</v>
      </c>
      <c r="G390" s="25" t="s">
        <v>1288</v>
      </c>
    </row>
    <row r="391" spans="1:7" x14ac:dyDescent="0.25">
      <c r="A391" s="131" t="s">
        <v>288</v>
      </c>
      <c r="B391" s="25" t="s">
        <v>4543</v>
      </c>
      <c r="C391" s="25" t="s">
        <v>4673</v>
      </c>
      <c r="D391" s="571" t="s">
        <v>4590</v>
      </c>
      <c r="E391" s="25" t="s">
        <v>4672</v>
      </c>
      <c r="F391" s="25" t="s">
        <v>4618</v>
      </c>
      <c r="G391" s="25" t="s">
        <v>4752</v>
      </c>
    </row>
    <row r="392" spans="1:7" x14ac:dyDescent="0.25">
      <c r="A392" s="131" t="s">
        <v>288</v>
      </c>
      <c r="B392" s="25" t="s">
        <v>4664</v>
      </c>
      <c r="C392" s="25" t="s">
        <v>4673</v>
      </c>
      <c r="D392" s="571" t="s">
        <v>4590</v>
      </c>
      <c r="E392" s="25" t="s">
        <v>4672</v>
      </c>
      <c r="F392" s="25" t="s">
        <v>4618</v>
      </c>
      <c r="G392" s="25" t="s">
        <v>4688</v>
      </c>
    </row>
    <row r="393" spans="1:7" x14ac:dyDescent="0.25">
      <c r="A393" s="131" t="s">
        <v>288</v>
      </c>
      <c r="B393" s="25" t="s">
        <v>4651</v>
      </c>
      <c r="C393" s="25" t="s">
        <v>4674</v>
      </c>
      <c r="D393" s="571" t="s">
        <v>4590</v>
      </c>
      <c r="E393" s="25" t="s">
        <v>4672</v>
      </c>
      <c r="F393" s="25" t="s">
        <v>4618</v>
      </c>
      <c r="G393" s="25" t="s">
        <v>4685</v>
      </c>
    </row>
    <row r="394" spans="1:7" x14ac:dyDescent="0.25">
      <c r="A394" s="131" t="s">
        <v>288</v>
      </c>
      <c r="B394" s="25" t="s">
        <v>4525</v>
      </c>
      <c r="C394" s="25" t="s">
        <v>4673</v>
      </c>
      <c r="D394" s="571" t="s">
        <v>4590</v>
      </c>
      <c r="E394" s="25" t="s">
        <v>4672</v>
      </c>
      <c r="F394" s="25" t="s">
        <v>4618</v>
      </c>
      <c r="G394" s="25" t="s">
        <v>4637</v>
      </c>
    </row>
    <row r="395" spans="1:7" x14ac:dyDescent="0.25">
      <c r="A395" s="131" t="s">
        <v>288</v>
      </c>
      <c r="B395" s="25" t="s">
        <v>4543</v>
      </c>
      <c r="C395" s="25" t="s">
        <v>4673</v>
      </c>
      <c r="D395" s="571" t="s">
        <v>4590</v>
      </c>
      <c r="E395" s="25" t="s">
        <v>4672</v>
      </c>
      <c r="F395" s="25" t="s">
        <v>4618</v>
      </c>
      <c r="G395" s="25" t="s">
        <v>4604</v>
      </c>
    </row>
    <row r="396" spans="1:7" x14ac:dyDescent="0.25">
      <c r="A396" s="131" t="s">
        <v>288</v>
      </c>
      <c r="B396" s="25" t="s">
        <v>4543</v>
      </c>
      <c r="C396" s="25" t="s">
        <v>4673</v>
      </c>
      <c r="D396" s="571" t="s">
        <v>4590</v>
      </c>
      <c r="E396" s="25" t="s">
        <v>4672</v>
      </c>
      <c r="F396" s="25" t="s">
        <v>4618</v>
      </c>
      <c r="G396" s="25" t="s">
        <v>4645</v>
      </c>
    </row>
    <row r="397" spans="1:7" x14ac:dyDescent="0.25">
      <c r="A397" s="131" t="s">
        <v>288</v>
      </c>
      <c r="B397" s="25" t="s">
        <v>4562</v>
      </c>
      <c r="C397" s="25" t="s">
        <v>4673</v>
      </c>
      <c r="D397" s="571" t="s">
        <v>4590</v>
      </c>
      <c r="E397" s="25" t="s">
        <v>4672</v>
      </c>
      <c r="F397" s="25" t="s">
        <v>4618</v>
      </c>
      <c r="G397" s="25" t="s">
        <v>4681</v>
      </c>
    </row>
    <row r="398" spans="1:7" x14ac:dyDescent="0.25">
      <c r="A398" s="131" t="s">
        <v>288</v>
      </c>
      <c r="B398" s="25" t="s">
        <v>4543</v>
      </c>
      <c r="C398" s="25" t="s">
        <v>4673</v>
      </c>
      <c r="D398" s="571" t="s">
        <v>4590</v>
      </c>
      <c r="E398" s="25" t="s">
        <v>4672</v>
      </c>
      <c r="F398" s="25" t="s">
        <v>4618</v>
      </c>
      <c r="G398" s="25" t="s">
        <v>4621</v>
      </c>
    </row>
    <row r="399" spans="1:7" x14ac:dyDescent="0.25">
      <c r="A399" s="131" t="s">
        <v>288</v>
      </c>
      <c r="B399" s="25" t="s">
        <v>4652</v>
      </c>
      <c r="C399" s="25" t="s">
        <v>4673</v>
      </c>
      <c r="D399" s="571" t="s">
        <v>4590</v>
      </c>
      <c r="E399" s="25" t="s">
        <v>4672</v>
      </c>
      <c r="F399" s="25" t="s">
        <v>4618</v>
      </c>
      <c r="G399" s="25" t="s">
        <v>4753</v>
      </c>
    </row>
    <row r="400" spans="1:7" x14ac:dyDescent="0.25">
      <c r="A400" s="131" t="s">
        <v>288</v>
      </c>
      <c r="B400" s="25" t="s">
        <v>4551</v>
      </c>
      <c r="C400" s="25" t="s">
        <v>4673</v>
      </c>
      <c r="D400" s="571" t="s">
        <v>4590</v>
      </c>
      <c r="E400" s="25" t="s">
        <v>4672</v>
      </c>
      <c r="F400" s="25" t="s">
        <v>4618</v>
      </c>
      <c r="G400" s="25" t="s">
        <v>4713</v>
      </c>
    </row>
    <row r="401" spans="1:7" x14ac:dyDescent="0.25">
      <c r="A401" s="131" t="s">
        <v>288</v>
      </c>
      <c r="B401" s="25" t="s">
        <v>4652</v>
      </c>
      <c r="C401" s="25" t="s">
        <v>4673</v>
      </c>
      <c r="D401" s="571" t="s">
        <v>4590</v>
      </c>
      <c r="E401" s="25" t="s">
        <v>4672</v>
      </c>
      <c r="F401" s="25" t="s">
        <v>4618</v>
      </c>
      <c r="G401" s="25" t="s">
        <v>1121</v>
      </c>
    </row>
    <row r="402" spans="1:7" x14ac:dyDescent="0.25">
      <c r="A402" s="131" t="s">
        <v>288</v>
      </c>
      <c r="B402" s="25" t="s">
        <v>4543</v>
      </c>
      <c r="C402" s="25" t="s">
        <v>4673</v>
      </c>
      <c r="D402" s="571" t="s">
        <v>4590</v>
      </c>
      <c r="E402" s="25" t="s">
        <v>4672</v>
      </c>
      <c r="F402" s="25" t="s">
        <v>4618</v>
      </c>
      <c r="G402" s="25" t="s">
        <v>4754</v>
      </c>
    </row>
    <row r="403" spans="1:7" x14ac:dyDescent="0.25">
      <c r="A403" s="131" t="s">
        <v>288</v>
      </c>
      <c r="B403" s="25" t="s">
        <v>4525</v>
      </c>
      <c r="C403" s="25" t="s">
        <v>4673</v>
      </c>
      <c r="D403" s="571" t="s">
        <v>4590</v>
      </c>
      <c r="E403" s="25" t="s">
        <v>4672</v>
      </c>
      <c r="F403" s="25" t="s">
        <v>4618</v>
      </c>
      <c r="G403" s="25" t="s">
        <v>4604</v>
      </c>
    </row>
    <row r="404" spans="1:7" x14ac:dyDescent="0.25">
      <c r="A404" s="131" t="s">
        <v>288</v>
      </c>
      <c r="B404" s="25" t="s">
        <v>4651</v>
      </c>
      <c r="C404" s="25" t="s">
        <v>4674</v>
      </c>
      <c r="D404" s="571" t="s">
        <v>4590</v>
      </c>
      <c r="E404" s="25" t="s">
        <v>4672</v>
      </c>
      <c r="F404" s="25" t="s">
        <v>4618</v>
      </c>
      <c r="G404" s="25" t="s">
        <v>4733</v>
      </c>
    </row>
    <row r="405" spans="1:7" x14ac:dyDescent="0.25">
      <c r="A405" s="131" t="s">
        <v>288</v>
      </c>
      <c r="B405" s="25" t="s">
        <v>4551</v>
      </c>
      <c r="C405" s="25" t="s">
        <v>4673</v>
      </c>
      <c r="D405" s="571" t="s">
        <v>4590</v>
      </c>
      <c r="E405" s="25" t="s">
        <v>4672</v>
      </c>
      <c r="F405" s="25" t="s">
        <v>4618</v>
      </c>
      <c r="G405" s="25" t="s">
        <v>4682</v>
      </c>
    </row>
    <row r="406" spans="1:7" x14ac:dyDescent="0.25">
      <c r="A406" s="131" t="s">
        <v>288</v>
      </c>
      <c r="B406" s="25" t="s">
        <v>4665</v>
      </c>
      <c r="C406" s="25" t="s">
        <v>4673</v>
      </c>
      <c r="D406" s="571" t="s">
        <v>4590</v>
      </c>
      <c r="E406" s="25" t="s">
        <v>4672</v>
      </c>
      <c r="F406" s="25" t="s">
        <v>4618</v>
      </c>
      <c r="G406" s="25" t="s">
        <v>4681</v>
      </c>
    </row>
    <row r="407" spans="1:7" x14ac:dyDescent="0.25">
      <c r="A407" s="131" t="s">
        <v>288</v>
      </c>
      <c r="B407" s="25" t="s">
        <v>4543</v>
      </c>
      <c r="C407" s="25" t="s">
        <v>4673</v>
      </c>
      <c r="D407" s="571" t="s">
        <v>4590</v>
      </c>
      <c r="E407" s="25" t="s">
        <v>4672</v>
      </c>
      <c r="F407" s="25" t="s">
        <v>4618</v>
      </c>
      <c r="G407" s="25" t="s">
        <v>4755</v>
      </c>
    </row>
    <row r="408" spans="1:7" x14ac:dyDescent="0.25">
      <c r="A408" s="131" t="s">
        <v>288</v>
      </c>
      <c r="B408" s="25" t="s">
        <v>4536</v>
      </c>
      <c r="C408" s="25" t="s">
        <v>4673</v>
      </c>
      <c r="D408" s="571" t="s">
        <v>4590</v>
      </c>
      <c r="E408" s="25" t="s">
        <v>4672</v>
      </c>
      <c r="F408" s="25" t="s">
        <v>4618</v>
      </c>
      <c r="G408" s="25" t="s">
        <v>4756</v>
      </c>
    </row>
    <row r="409" spans="1:7" x14ac:dyDescent="0.25">
      <c r="A409" s="131" t="s">
        <v>288</v>
      </c>
      <c r="B409" s="25" t="s">
        <v>4556</v>
      </c>
      <c r="C409" s="25" t="s">
        <v>4673</v>
      </c>
      <c r="D409" s="571" t="s">
        <v>4590</v>
      </c>
      <c r="E409" s="25" t="s">
        <v>4672</v>
      </c>
      <c r="F409" s="25" t="s">
        <v>4618</v>
      </c>
      <c r="G409" s="25" t="s">
        <v>4604</v>
      </c>
    </row>
    <row r="410" spans="1:7" x14ac:dyDescent="0.25">
      <c r="A410" s="131" t="s">
        <v>288</v>
      </c>
      <c r="B410" s="25" t="s">
        <v>4530</v>
      </c>
      <c r="C410" s="25" t="s">
        <v>4673</v>
      </c>
      <c r="D410" s="571" t="s">
        <v>4590</v>
      </c>
      <c r="E410" s="25" t="s">
        <v>4672</v>
      </c>
      <c r="F410" s="25" t="s">
        <v>4618</v>
      </c>
      <c r="G410" s="25" t="s">
        <v>4676</v>
      </c>
    </row>
    <row r="411" spans="1:7" x14ac:dyDescent="0.25">
      <c r="A411" s="131" t="s">
        <v>288</v>
      </c>
      <c r="B411" s="25" t="s">
        <v>4652</v>
      </c>
      <c r="C411" s="25" t="s">
        <v>4673</v>
      </c>
      <c r="D411" s="571" t="s">
        <v>4590</v>
      </c>
      <c r="E411" s="25" t="s">
        <v>4672</v>
      </c>
      <c r="F411" s="25" t="s">
        <v>4618</v>
      </c>
      <c r="G411" s="25" t="s">
        <v>4757</v>
      </c>
    </row>
    <row r="412" spans="1:7" x14ac:dyDescent="0.25">
      <c r="A412" s="131" t="s">
        <v>288</v>
      </c>
      <c r="B412" s="25" t="s">
        <v>4552</v>
      </c>
      <c r="C412" s="25" t="s">
        <v>4673</v>
      </c>
      <c r="D412" s="571" t="s">
        <v>4590</v>
      </c>
      <c r="E412" s="25" t="s">
        <v>4672</v>
      </c>
      <c r="F412" s="25" t="s">
        <v>4618</v>
      </c>
      <c r="G412" s="25" t="s">
        <v>4758</v>
      </c>
    </row>
    <row r="413" spans="1:7" x14ac:dyDescent="0.25">
      <c r="A413" s="131" t="s">
        <v>288</v>
      </c>
      <c r="B413" s="25" t="s">
        <v>4659</v>
      </c>
      <c r="C413" s="25" t="s">
        <v>4673</v>
      </c>
      <c r="D413" s="571" t="s">
        <v>4590</v>
      </c>
      <c r="E413" s="25" t="s">
        <v>4672</v>
      </c>
      <c r="F413" s="25" t="s">
        <v>4618</v>
      </c>
      <c r="G413" s="25" t="s">
        <v>4604</v>
      </c>
    </row>
    <row r="414" spans="1:7" x14ac:dyDescent="0.25">
      <c r="A414" s="131" t="s">
        <v>288</v>
      </c>
      <c r="B414" s="25" t="s">
        <v>4551</v>
      </c>
      <c r="C414" s="25" t="s">
        <v>4673</v>
      </c>
      <c r="D414" s="571" t="s">
        <v>4590</v>
      </c>
      <c r="E414" s="25" t="s">
        <v>4672</v>
      </c>
      <c r="F414" s="25" t="s">
        <v>4618</v>
      </c>
      <c r="G414" s="25" t="s">
        <v>4759</v>
      </c>
    </row>
    <row r="415" spans="1:7" x14ac:dyDescent="0.25">
      <c r="A415" s="131" t="s">
        <v>288</v>
      </c>
      <c r="B415" s="25" t="s">
        <v>4552</v>
      </c>
      <c r="C415" s="25" t="s">
        <v>4673</v>
      </c>
      <c r="D415" s="571" t="s">
        <v>4590</v>
      </c>
      <c r="E415" s="25" t="s">
        <v>4672</v>
      </c>
      <c r="F415" s="25" t="s">
        <v>4618</v>
      </c>
      <c r="G415" s="25" t="s">
        <v>4732</v>
      </c>
    </row>
    <row r="416" spans="1:7" x14ac:dyDescent="0.25">
      <c r="A416" s="131" t="s">
        <v>288</v>
      </c>
      <c r="B416" s="25" t="s">
        <v>4656</v>
      </c>
      <c r="C416" s="25" t="s">
        <v>4673</v>
      </c>
      <c r="D416" s="571" t="s">
        <v>4590</v>
      </c>
      <c r="E416" s="25" t="s">
        <v>4672</v>
      </c>
      <c r="F416" s="25" t="s">
        <v>4618</v>
      </c>
      <c r="G416" s="25" t="s">
        <v>4685</v>
      </c>
    </row>
    <row r="417" spans="1:7" x14ac:dyDescent="0.25">
      <c r="A417" s="131" t="s">
        <v>288</v>
      </c>
      <c r="B417" s="25" t="s">
        <v>4543</v>
      </c>
      <c r="C417" s="25" t="s">
        <v>4673</v>
      </c>
      <c r="D417" s="571" t="s">
        <v>4590</v>
      </c>
      <c r="E417" s="25" t="s">
        <v>4672</v>
      </c>
      <c r="F417" s="25" t="s">
        <v>4618</v>
      </c>
      <c r="G417" s="25" t="s">
        <v>4714</v>
      </c>
    </row>
    <row r="418" spans="1:7" x14ac:dyDescent="0.25">
      <c r="A418" s="131" t="s">
        <v>288</v>
      </c>
      <c r="B418" s="25" t="s">
        <v>4666</v>
      </c>
      <c r="C418" s="25" t="s">
        <v>4673</v>
      </c>
      <c r="D418" s="571" t="s">
        <v>4590</v>
      </c>
      <c r="E418" s="25" t="s">
        <v>4672</v>
      </c>
      <c r="F418" s="25" t="s">
        <v>4618</v>
      </c>
      <c r="G418" s="25" t="s">
        <v>4632</v>
      </c>
    </row>
    <row r="419" spans="1:7" x14ac:dyDescent="0.25">
      <c r="A419" s="131" t="s">
        <v>288</v>
      </c>
      <c r="B419" s="25" t="s">
        <v>4574</v>
      </c>
      <c r="C419" s="25" t="s">
        <v>4673</v>
      </c>
      <c r="D419" s="571" t="s">
        <v>4590</v>
      </c>
      <c r="E419" s="25" t="s">
        <v>4672</v>
      </c>
      <c r="F419" s="25" t="s">
        <v>4618</v>
      </c>
      <c r="G419" s="25" t="s">
        <v>4676</v>
      </c>
    </row>
    <row r="420" spans="1:7" x14ac:dyDescent="0.25">
      <c r="A420" s="131" t="s">
        <v>288</v>
      </c>
      <c r="B420" s="25" t="s">
        <v>4543</v>
      </c>
      <c r="C420" s="25" t="s">
        <v>4673</v>
      </c>
      <c r="D420" s="571" t="s">
        <v>4590</v>
      </c>
      <c r="E420" s="25" t="s">
        <v>4672</v>
      </c>
      <c r="F420" s="25" t="s">
        <v>4618</v>
      </c>
      <c r="G420" s="25" t="s">
        <v>4604</v>
      </c>
    </row>
    <row r="421" spans="1:7" x14ac:dyDescent="0.25">
      <c r="A421" s="131" t="s">
        <v>288</v>
      </c>
      <c r="B421" s="25" t="s">
        <v>4652</v>
      </c>
      <c r="C421" s="25" t="s">
        <v>4673</v>
      </c>
      <c r="D421" s="571" t="s">
        <v>4590</v>
      </c>
      <c r="E421" s="25" t="s">
        <v>4672</v>
      </c>
      <c r="F421" s="25" t="s">
        <v>4618</v>
      </c>
      <c r="G421" s="25" t="s">
        <v>4605</v>
      </c>
    </row>
    <row r="422" spans="1:7" x14ac:dyDescent="0.25">
      <c r="A422" s="131" t="s">
        <v>288</v>
      </c>
      <c r="B422" s="25" t="s">
        <v>4536</v>
      </c>
      <c r="C422" s="25" t="s">
        <v>4673</v>
      </c>
      <c r="D422" s="571" t="s">
        <v>4590</v>
      </c>
      <c r="E422" s="25" t="s">
        <v>4672</v>
      </c>
      <c r="F422" s="25" t="s">
        <v>4618</v>
      </c>
      <c r="G422" s="25" t="s">
        <v>4677</v>
      </c>
    </row>
    <row r="423" spans="1:7" x14ac:dyDescent="0.25">
      <c r="A423" s="131" t="s">
        <v>288</v>
      </c>
      <c r="B423" s="25" t="s">
        <v>4543</v>
      </c>
      <c r="C423" s="25" t="s">
        <v>4673</v>
      </c>
      <c r="D423" s="571" t="s">
        <v>4590</v>
      </c>
      <c r="E423" s="25" t="s">
        <v>4672</v>
      </c>
      <c r="F423" s="25" t="s">
        <v>4618</v>
      </c>
      <c r="G423" s="25" t="s">
        <v>4620</v>
      </c>
    </row>
    <row r="424" spans="1:7" x14ac:dyDescent="0.25">
      <c r="A424" s="131" t="s">
        <v>288</v>
      </c>
      <c r="B424" s="25" t="s">
        <v>4652</v>
      </c>
      <c r="C424" s="25" t="s">
        <v>4673</v>
      </c>
      <c r="D424" s="571" t="s">
        <v>4590</v>
      </c>
      <c r="E424" s="25" t="s">
        <v>4672</v>
      </c>
      <c r="F424" s="25" t="s">
        <v>4618</v>
      </c>
      <c r="G424" s="25" t="s">
        <v>4760</v>
      </c>
    </row>
    <row r="425" spans="1:7" x14ac:dyDescent="0.25">
      <c r="A425" s="131" t="s">
        <v>288</v>
      </c>
      <c r="B425" s="25" t="s">
        <v>4657</v>
      </c>
      <c r="C425" s="25" t="s">
        <v>4673</v>
      </c>
      <c r="D425" s="571" t="s">
        <v>4590</v>
      </c>
      <c r="E425" s="25" t="s">
        <v>4672</v>
      </c>
      <c r="F425" s="25" t="s">
        <v>4618</v>
      </c>
      <c r="G425" s="25" t="s">
        <v>4761</v>
      </c>
    </row>
    <row r="426" spans="1:7" x14ac:dyDescent="0.25">
      <c r="A426" s="131" t="s">
        <v>288</v>
      </c>
      <c r="B426" s="25" t="s">
        <v>4543</v>
      </c>
      <c r="C426" s="25" t="s">
        <v>4673</v>
      </c>
      <c r="D426" s="571" t="s">
        <v>4590</v>
      </c>
      <c r="E426" s="25" t="s">
        <v>4672</v>
      </c>
      <c r="F426" s="25" t="s">
        <v>4618</v>
      </c>
      <c r="G426" s="25" t="s">
        <v>4708</v>
      </c>
    </row>
    <row r="427" spans="1:7" x14ac:dyDescent="0.25">
      <c r="A427" s="131" t="s">
        <v>288</v>
      </c>
      <c r="B427" s="25" t="s">
        <v>4543</v>
      </c>
      <c r="C427" s="25" t="s">
        <v>4673</v>
      </c>
      <c r="D427" s="571" t="s">
        <v>4590</v>
      </c>
      <c r="E427" s="25" t="s">
        <v>4672</v>
      </c>
      <c r="F427" s="25" t="s">
        <v>4618</v>
      </c>
      <c r="G427" s="25" t="s">
        <v>4762</v>
      </c>
    </row>
    <row r="428" spans="1:7" x14ac:dyDescent="0.25">
      <c r="A428" s="131" t="s">
        <v>288</v>
      </c>
      <c r="B428" s="25" t="s">
        <v>4543</v>
      </c>
      <c r="C428" s="25" t="s">
        <v>4673</v>
      </c>
      <c r="D428" s="571" t="s">
        <v>4590</v>
      </c>
      <c r="E428" s="25" t="s">
        <v>4672</v>
      </c>
      <c r="F428" s="25" t="s">
        <v>4618</v>
      </c>
      <c r="G428" s="25" t="s">
        <v>4602</v>
      </c>
    </row>
    <row r="429" spans="1:7" x14ac:dyDescent="0.25">
      <c r="A429" s="131" t="s">
        <v>288</v>
      </c>
      <c r="B429" s="25" t="s">
        <v>4652</v>
      </c>
      <c r="C429" s="25" t="s">
        <v>4673</v>
      </c>
      <c r="D429" s="571" t="s">
        <v>4590</v>
      </c>
      <c r="E429" s="25" t="s">
        <v>4672</v>
      </c>
      <c r="F429" s="25" t="s">
        <v>4618</v>
      </c>
      <c r="G429" s="25" t="s">
        <v>4742</v>
      </c>
    </row>
    <row r="430" spans="1:7" x14ac:dyDescent="0.25">
      <c r="A430" s="131" t="s">
        <v>288</v>
      </c>
      <c r="B430" s="25" t="s">
        <v>4543</v>
      </c>
      <c r="C430" s="25" t="s">
        <v>4673</v>
      </c>
      <c r="D430" s="571" t="s">
        <v>4590</v>
      </c>
      <c r="E430" s="25" t="s">
        <v>4672</v>
      </c>
      <c r="F430" s="25" t="s">
        <v>4618</v>
      </c>
      <c r="G430" s="25" t="s">
        <v>4763</v>
      </c>
    </row>
    <row r="431" spans="1:7" x14ac:dyDescent="0.25">
      <c r="A431" s="131" t="s">
        <v>288</v>
      </c>
      <c r="B431" s="25" t="s">
        <v>4552</v>
      </c>
      <c r="C431" s="25" t="s">
        <v>4673</v>
      </c>
      <c r="D431" s="571" t="s">
        <v>4590</v>
      </c>
      <c r="E431" s="25" t="s">
        <v>4672</v>
      </c>
      <c r="F431" s="25" t="s">
        <v>4618</v>
      </c>
      <c r="G431" s="25" t="s">
        <v>4764</v>
      </c>
    </row>
    <row r="432" spans="1:7" x14ac:dyDescent="0.25">
      <c r="A432" s="131" t="s">
        <v>288</v>
      </c>
      <c r="B432" s="25" t="s">
        <v>4577</v>
      </c>
      <c r="C432" s="25" t="s">
        <v>4673</v>
      </c>
      <c r="D432" s="571" t="s">
        <v>4590</v>
      </c>
      <c r="E432" s="25" t="s">
        <v>4672</v>
      </c>
      <c r="F432" s="25" t="s">
        <v>4618</v>
      </c>
      <c r="G432" s="25" t="s">
        <v>4765</v>
      </c>
    </row>
    <row r="433" spans="1:7" x14ac:dyDescent="0.25">
      <c r="A433" s="131" t="s">
        <v>288</v>
      </c>
      <c r="B433" s="25" t="s">
        <v>4574</v>
      </c>
      <c r="C433" s="25" t="s">
        <v>4673</v>
      </c>
      <c r="D433" s="571" t="s">
        <v>4590</v>
      </c>
      <c r="E433" s="25" t="s">
        <v>4672</v>
      </c>
      <c r="F433" s="25" t="s">
        <v>4618</v>
      </c>
      <c r="G433" s="25" t="s">
        <v>4728</v>
      </c>
    </row>
    <row r="434" spans="1:7" x14ac:dyDescent="0.25">
      <c r="A434" s="131" t="s">
        <v>288</v>
      </c>
      <c r="B434" s="25" t="s">
        <v>4558</v>
      </c>
      <c r="C434" s="25" t="s">
        <v>4674</v>
      </c>
      <c r="D434" s="571" t="s">
        <v>4590</v>
      </c>
      <c r="E434" s="25" t="s">
        <v>4672</v>
      </c>
      <c r="F434" s="25" t="s">
        <v>4618</v>
      </c>
      <c r="G434" s="25" t="s">
        <v>4676</v>
      </c>
    </row>
    <row r="435" spans="1:7" x14ac:dyDescent="0.25">
      <c r="A435" s="131" t="s">
        <v>288</v>
      </c>
      <c r="B435" s="25" t="s">
        <v>4543</v>
      </c>
      <c r="C435" s="25" t="s">
        <v>4673</v>
      </c>
      <c r="D435" s="571" t="s">
        <v>4590</v>
      </c>
      <c r="E435" s="25" t="s">
        <v>4672</v>
      </c>
      <c r="F435" s="25" t="s">
        <v>4618</v>
      </c>
      <c r="G435" s="25" t="s">
        <v>4601</v>
      </c>
    </row>
    <row r="436" spans="1:7" x14ac:dyDescent="0.25">
      <c r="A436" s="131" t="s">
        <v>288</v>
      </c>
      <c r="B436" s="25" t="s">
        <v>4659</v>
      </c>
      <c r="C436" s="25" t="s">
        <v>4673</v>
      </c>
      <c r="D436" s="571" t="s">
        <v>4590</v>
      </c>
      <c r="E436" s="25" t="s">
        <v>4672</v>
      </c>
      <c r="F436" s="25" t="s">
        <v>4618</v>
      </c>
      <c r="G436" s="25" t="s">
        <v>4602</v>
      </c>
    </row>
    <row r="437" spans="1:7" x14ac:dyDescent="0.25">
      <c r="A437" s="131" t="s">
        <v>288</v>
      </c>
      <c r="B437" s="25" t="s">
        <v>4652</v>
      </c>
      <c r="C437" s="25" t="s">
        <v>4673</v>
      </c>
      <c r="D437" s="571" t="s">
        <v>4590</v>
      </c>
      <c r="E437" s="25" t="s">
        <v>4672</v>
      </c>
      <c r="F437" s="25" t="s">
        <v>4618</v>
      </c>
      <c r="G437" s="25" t="s">
        <v>4600</v>
      </c>
    </row>
    <row r="438" spans="1:7" x14ac:dyDescent="0.25">
      <c r="A438" s="131" t="s">
        <v>288</v>
      </c>
      <c r="B438" s="25" t="s">
        <v>4652</v>
      </c>
      <c r="C438" s="25" t="s">
        <v>4673</v>
      </c>
      <c r="D438" s="571" t="s">
        <v>4590</v>
      </c>
      <c r="E438" s="25" t="s">
        <v>4672</v>
      </c>
      <c r="F438" s="25" t="s">
        <v>4618</v>
      </c>
      <c r="G438" s="25" t="s">
        <v>4766</v>
      </c>
    </row>
    <row r="439" spans="1:7" x14ac:dyDescent="0.25">
      <c r="A439" s="131" t="s">
        <v>288</v>
      </c>
      <c r="B439" s="25" t="s">
        <v>4652</v>
      </c>
      <c r="C439" s="25" t="s">
        <v>4673</v>
      </c>
      <c r="D439" s="571" t="s">
        <v>4590</v>
      </c>
      <c r="E439" s="25" t="s">
        <v>4672</v>
      </c>
      <c r="F439" s="25" t="s">
        <v>4618</v>
      </c>
      <c r="G439" s="25" t="s">
        <v>4687</v>
      </c>
    </row>
    <row r="440" spans="1:7" x14ac:dyDescent="0.25">
      <c r="A440" s="131" t="s">
        <v>288</v>
      </c>
      <c r="B440" s="25" t="s">
        <v>4543</v>
      </c>
      <c r="C440" s="25" t="s">
        <v>4673</v>
      </c>
      <c r="D440" s="571" t="s">
        <v>4590</v>
      </c>
      <c r="E440" s="25" t="s">
        <v>4672</v>
      </c>
      <c r="F440" s="25" t="s">
        <v>4618</v>
      </c>
      <c r="G440" s="25" t="s">
        <v>4688</v>
      </c>
    </row>
    <row r="441" spans="1:7" x14ac:dyDescent="0.25">
      <c r="A441" s="131" t="s">
        <v>288</v>
      </c>
      <c r="B441" s="25" t="s">
        <v>4577</v>
      </c>
      <c r="C441" s="25" t="s">
        <v>4673</v>
      </c>
      <c r="D441" s="571" t="s">
        <v>4590</v>
      </c>
      <c r="E441" s="25" t="s">
        <v>4672</v>
      </c>
      <c r="F441" s="25" t="s">
        <v>4618</v>
      </c>
      <c r="G441" s="25" t="s">
        <v>4632</v>
      </c>
    </row>
    <row r="442" spans="1:7" x14ac:dyDescent="0.25">
      <c r="A442" s="131" t="s">
        <v>288</v>
      </c>
      <c r="B442" s="25" t="s">
        <v>4543</v>
      </c>
      <c r="C442" s="25" t="s">
        <v>4673</v>
      </c>
      <c r="D442" s="571" t="s">
        <v>4590</v>
      </c>
      <c r="E442" s="25" t="s">
        <v>4672</v>
      </c>
      <c r="F442" s="25" t="s">
        <v>4618</v>
      </c>
      <c r="G442" s="25" t="s">
        <v>4708</v>
      </c>
    </row>
    <row r="443" spans="1:7" x14ac:dyDescent="0.25">
      <c r="A443" s="131" t="s">
        <v>288</v>
      </c>
      <c r="B443" s="25" t="s">
        <v>4662</v>
      </c>
      <c r="C443" s="25" t="s">
        <v>4673</v>
      </c>
      <c r="D443" s="571" t="s">
        <v>4590</v>
      </c>
      <c r="E443" s="25" t="s">
        <v>4672</v>
      </c>
      <c r="F443" s="25" t="s">
        <v>4618</v>
      </c>
      <c r="G443" s="25" t="s">
        <v>4733</v>
      </c>
    </row>
    <row r="444" spans="1:7" x14ac:dyDescent="0.25">
      <c r="A444" s="131" t="s">
        <v>288</v>
      </c>
      <c r="B444" s="25" t="s">
        <v>4659</v>
      </c>
      <c r="C444" s="25" t="s">
        <v>4673</v>
      </c>
      <c r="D444" s="571" t="s">
        <v>4590</v>
      </c>
      <c r="E444" s="25" t="s">
        <v>4672</v>
      </c>
      <c r="F444" s="25" t="s">
        <v>4618</v>
      </c>
      <c r="G444" s="25" t="s">
        <v>4749</v>
      </c>
    </row>
    <row r="445" spans="1:7" x14ac:dyDescent="0.25">
      <c r="A445" s="131" t="s">
        <v>288</v>
      </c>
      <c r="B445" s="25" t="s">
        <v>4543</v>
      </c>
      <c r="C445" s="25" t="s">
        <v>4673</v>
      </c>
      <c r="D445" s="571" t="s">
        <v>4590</v>
      </c>
      <c r="E445" s="25" t="s">
        <v>4672</v>
      </c>
      <c r="F445" s="25" t="s">
        <v>4618</v>
      </c>
      <c r="G445" s="25" t="s">
        <v>4767</v>
      </c>
    </row>
    <row r="446" spans="1:7" x14ac:dyDescent="0.25">
      <c r="A446" s="131" t="s">
        <v>288</v>
      </c>
      <c r="B446" s="25" t="s">
        <v>4543</v>
      </c>
      <c r="C446" s="25" t="s">
        <v>4673</v>
      </c>
      <c r="D446" s="571" t="s">
        <v>4590</v>
      </c>
      <c r="E446" s="25" t="s">
        <v>4672</v>
      </c>
      <c r="F446" s="25" t="s">
        <v>4618</v>
      </c>
      <c r="G446" s="25" t="s">
        <v>4686</v>
      </c>
    </row>
    <row r="447" spans="1:7" x14ac:dyDescent="0.25">
      <c r="A447" s="131" t="s">
        <v>288</v>
      </c>
      <c r="B447" s="25" t="s">
        <v>4537</v>
      </c>
      <c r="C447" s="25" t="s">
        <v>4673</v>
      </c>
      <c r="D447" s="571" t="s">
        <v>4590</v>
      </c>
      <c r="E447" s="25" t="s">
        <v>4672</v>
      </c>
      <c r="F447" s="25" t="s">
        <v>4618</v>
      </c>
      <c r="G447" s="25" t="s">
        <v>4681</v>
      </c>
    </row>
    <row r="448" spans="1:7" x14ac:dyDescent="0.25">
      <c r="A448" s="131" t="s">
        <v>288</v>
      </c>
      <c r="B448" s="25" t="s">
        <v>4543</v>
      </c>
      <c r="C448" s="25" t="s">
        <v>4673</v>
      </c>
      <c r="D448" s="571" t="s">
        <v>4590</v>
      </c>
      <c r="E448" s="25" t="s">
        <v>4672</v>
      </c>
      <c r="F448" s="25" t="s">
        <v>4618</v>
      </c>
      <c r="G448" s="25" t="s">
        <v>4768</v>
      </c>
    </row>
    <row r="449" spans="1:7" x14ac:dyDescent="0.25">
      <c r="A449" s="131" t="s">
        <v>288</v>
      </c>
      <c r="B449" s="25" t="s">
        <v>4543</v>
      </c>
      <c r="C449" s="25" t="s">
        <v>4673</v>
      </c>
      <c r="D449" s="571" t="s">
        <v>4590</v>
      </c>
      <c r="E449" s="25" t="s">
        <v>4672</v>
      </c>
      <c r="F449" s="25" t="s">
        <v>4618</v>
      </c>
      <c r="G449" s="25" t="s">
        <v>4769</v>
      </c>
    </row>
    <row r="450" spans="1:7" x14ac:dyDescent="0.25">
      <c r="A450" s="131" t="s">
        <v>288</v>
      </c>
      <c r="B450" s="25" t="s">
        <v>4530</v>
      </c>
      <c r="C450" s="25" t="s">
        <v>4673</v>
      </c>
      <c r="D450" s="571" t="s">
        <v>4590</v>
      </c>
      <c r="E450" s="25" t="s">
        <v>4672</v>
      </c>
      <c r="F450" s="25" t="s">
        <v>4618</v>
      </c>
      <c r="G450" s="25" t="s">
        <v>4676</v>
      </c>
    </row>
    <row r="451" spans="1:7" x14ac:dyDescent="0.25">
      <c r="A451" s="131" t="s">
        <v>288</v>
      </c>
      <c r="B451" s="25" t="s">
        <v>4652</v>
      </c>
      <c r="C451" s="25" t="s">
        <v>4673</v>
      </c>
      <c r="D451" s="571" t="s">
        <v>4590</v>
      </c>
      <c r="E451" s="25" t="s">
        <v>4672</v>
      </c>
      <c r="F451" s="25" t="s">
        <v>4618</v>
      </c>
      <c r="G451" s="25" t="s">
        <v>4605</v>
      </c>
    </row>
    <row r="452" spans="1:7" x14ac:dyDescent="0.25">
      <c r="A452" s="131" t="s">
        <v>288</v>
      </c>
      <c r="B452" s="25" t="s">
        <v>4541</v>
      </c>
      <c r="C452" s="25" t="s">
        <v>4673</v>
      </c>
      <c r="D452" s="571" t="s">
        <v>4590</v>
      </c>
      <c r="E452" s="25" t="s">
        <v>4672</v>
      </c>
      <c r="F452" s="25" t="s">
        <v>4618</v>
      </c>
      <c r="G452" s="25" t="s">
        <v>4733</v>
      </c>
    </row>
    <row r="453" spans="1:7" x14ac:dyDescent="0.25">
      <c r="A453" s="131" t="s">
        <v>288</v>
      </c>
      <c r="B453" s="25" t="s">
        <v>4530</v>
      </c>
      <c r="C453" s="25" t="s">
        <v>4673</v>
      </c>
      <c r="D453" s="571" t="s">
        <v>4590</v>
      </c>
      <c r="E453" s="25" t="s">
        <v>4672</v>
      </c>
      <c r="F453" s="25" t="s">
        <v>4618</v>
      </c>
      <c r="G453" s="25" t="s">
        <v>4676</v>
      </c>
    </row>
    <row r="454" spans="1:7" x14ac:dyDescent="0.25">
      <c r="A454" s="131" t="s">
        <v>288</v>
      </c>
      <c r="B454" s="25" t="s">
        <v>4542</v>
      </c>
      <c r="C454" s="25" t="s">
        <v>4673</v>
      </c>
      <c r="D454" s="571" t="s">
        <v>4590</v>
      </c>
      <c r="E454" s="25" t="s">
        <v>4672</v>
      </c>
      <c r="F454" s="25" t="s">
        <v>4618</v>
      </c>
      <c r="G454" s="25" t="s">
        <v>4770</v>
      </c>
    </row>
    <row r="455" spans="1:7" x14ac:dyDescent="0.25">
      <c r="A455" s="131" t="s">
        <v>288</v>
      </c>
      <c r="B455" s="25" t="s">
        <v>4652</v>
      </c>
      <c r="C455" s="25" t="s">
        <v>4673</v>
      </c>
      <c r="D455" s="571" t="s">
        <v>4590</v>
      </c>
      <c r="E455" s="25" t="s">
        <v>4672</v>
      </c>
      <c r="F455" s="25" t="s">
        <v>4618</v>
      </c>
      <c r="G455" s="25" t="s">
        <v>4678</v>
      </c>
    </row>
    <row r="456" spans="1:7" x14ac:dyDescent="0.25">
      <c r="A456" s="131" t="s">
        <v>288</v>
      </c>
      <c r="B456" s="25" t="s">
        <v>4543</v>
      </c>
      <c r="C456" s="25" t="s">
        <v>4673</v>
      </c>
      <c r="D456" s="571" t="s">
        <v>4590</v>
      </c>
      <c r="E456" s="25" t="s">
        <v>4672</v>
      </c>
      <c r="F456" s="25" t="s">
        <v>4618</v>
      </c>
      <c r="G456" s="25" t="s">
        <v>4639</v>
      </c>
    </row>
    <row r="457" spans="1:7" x14ac:dyDescent="0.25">
      <c r="A457" s="131" t="s">
        <v>288</v>
      </c>
      <c r="B457" s="25" t="s">
        <v>4667</v>
      </c>
      <c r="C457" s="25" t="s">
        <v>4673</v>
      </c>
      <c r="D457" s="571" t="s">
        <v>4590</v>
      </c>
      <c r="E457" s="25" t="s">
        <v>4672</v>
      </c>
      <c r="F457" s="25" t="s">
        <v>4618</v>
      </c>
      <c r="G457" s="25" t="s">
        <v>4771</v>
      </c>
    </row>
    <row r="458" spans="1:7" x14ac:dyDescent="0.25">
      <c r="A458" s="131" t="s">
        <v>288</v>
      </c>
      <c r="B458" s="25" t="s">
        <v>4558</v>
      </c>
      <c r="C458" s="25" t="s">
        <v>4674</v>
      </c>
      <c r="D458" s="571" t="s">
        <v>4590</v>
      </c>
      <c r="E458" s="25" t="s">
        <v>4672</v>
      </c>
      <c r="F458" s="25" t="s">
        <v>4618</v>
      </c>
      <c r="G458" s="25" t="s">
        <v>4772</v>
      </c>
    </row>
    <row r="459" spans="1:7" x14ac:dyDescent="0.25">
      <c r="A459" s="131" t="s">
        <v>288</v>
      </c>
      <c r="B459" s="25" t="s">
        <v>4543</v>
      </c>
      <c r="C459" s="25" t="s">
        <v>4673</v>
      </c>
      <c r="D459" s="571" t="s">
        <v>4590</v>
      </c>
      <c r="E459" s="25" t="s">
        <v>4672</v>
      </c>
      <c r="F459" s="25" t="s">
        <v>4618</v>
      </c>
      <c r="G459" s="25" t="s">
        <v>4773</v>
      </c>
    </row>
    <row r="460" spans="1:7" x14ac:dyDescent="0.25">
      <c r="A460" s="131" t="s">
        <v>288</v>
      </c>
      <c r="B460" s="25" t="s">
        <v>4543</v>
      </c>
      <c r="C460" s="25" t="s">
        <v>4673</v>
      </c>
      <c r="D460" s="571" t="s">
        <v>4590</v>
      </c>
      <c r="E460" s="25" t="s">
        <v>4672</v>
      </c>
      <c r="F460" s="25" t="s">
        <v>4618</v>
      </c>
      <c r="G460" s="25" t="s">
        <v>4613</v>
      </c>
    </row>
    <row r="461" spans="1:7" x14ac:dyDescent="0.25">
      <c r="A461" s="131" t="s">
        <v>288</v>
      </c>
      <c r="B461" s="25" t="s">
        <v>4542</v>
      </c>
      <c r="C461" s="25" t="s">
        <v>4673</v>
      </c>
      <c r="D461" s="571" t="s">
        <v>4590</v>
      </c>
      <c r="E461" s="25" t="s">
        <v>4672</v>
      </c>
      <c r="F461" s="25" t="s">
        <v>4618</v>
      </c>
      <c r="G461" s="25" t="s">
        <v>4726</v>
      </c>
    </row>
    <row r="462" spans="1:7" x14ac:dyDescent="0.25">
      <c r="A462" s="131" t="s">
        <v>288</v>
      </c>
      <c r="B462" s="25" t="s">
        <v>4543</v>
      </c>
      <c r="C462" s="25" t="s">
        <v>4673</v>
      </c>
      <c r="D462" s="571" t="s">
        <v>4590</v>
      </c>
      <c r="E462" s="25" t="s">
        <v>4672</v>
      </c>
      <c r="F462" s="25" t="s">
        <v>4618</v>
      </c>
      <c r="G462" s="25" t="s">
        <v>4630</v>
      </c>
    </row>
    <row r="463" spans="1:7" x14ac:dyDescent="0.25">
      <c r="A463" s="131" t="s">
        <v>288</v>
      </c>
      <c r="B463" s="25" t="s">
        <v>4543</v>
      </c>
      <c r="C463" s="25" t="s">
        <v>4673</v>
      </c>
      <c r="D463" s="571" t="s">
        <v>4590</v>
      </c>
      <c r="E463" s="25" t="s">
        <v>4672</v>
      </c>
      <c r="F463" s="25" t="s">
        <v>4618</v>
      </c>
      <c r="G463" s="25" t="s">
        <v>4613</v>
      </c>
    </row>
    <row r="464" spans="1:7" x14ac:dyDescent="0.25">
      <c r="A464" s="131" t="s">
        <v>288</v>
      </c>
      <c r="B464" s="25" t="s">
        <v>4530</v>
      </c>
      <c r="C464" s="25" t="s">
        <v>4673</v>
      </c>
      <c r="D464" s="571" t="s">
        <v>4590</v>
      </c>
      <c r="E464" s="25" t="s">
        <v>4672</v>
      </c>
      <c r="F464" s="25" t="s">
        <v>4618</v>
      </c>
      <c r="G464" s="25" t="s">
        <v>4682</v>
      </c>
    </row>
    <row r="465" spans="1:7" x14ac:dyDescent="0.25">
      <c r="A465" s="131" t="s">
        <v>288</v>
      </c>
      <c r="B465" s="25" t="s">
        <v>4551</v>
      </c>
      <c r="C465" s="25" t="s">
        <v>4673</v>
      </c>
      <c r="D465" s="571" t="s">
        <v>4590</v>
      </c>
      <c r="E465" s="25" t="s">
        <v>4672</v>
      </c>
      <c r="F465" s="25" t="s">
        <v>4618</v>
      </c>
      <c r="G465" s="25" t="s">
        <v>4774</v>
      </c>
    </row>
    <row r="466" spans="1:7" x14ac:dyDescent="0.25">
      <c r="A466" s="131" t="s">
        <v>288</v>
      </c>
      <c r="B466" s="25" t="s">
        <v>4657</v>
      </c>
      <c r="C466" s="25" t="s">
        <v>4673</v>
      </c>
      <c r="D466" s="571" t="s">
        <v>4590</v>
      </c>
      <c r="E466" s="25" t="s">
        <v>4672</v>
      </c>
      <c r="F466" s="25" t="s">
        <v>4618</v>
      </c>
      <c r="G466" s="25" t="s">
        <v>4775</v>
      </c>
    </row>
    <row r="467" spans="1:7" x14ac:dyDescent="0.25">
      <c r="A467" s="131" t="s">
        <v>288</v>
      </c>
      <c r="B467" s="25" t="s">
        <v>4652</v>
      </c>
      <c r="C467" s="25" t="s">
        <v>4673</v>
      </c>
      <c r="D467" s="571" t="s">
        <v>4590</v>
      </c>
      <c r="E467" s="25" t="s">
        <v>4672</v>
      </c>
      <c r="F467" s="25" t="s">
        <v>4618</v>
      </c>
      <c r="G467" s="25" t="s">
        <v>4604</v>
      </c>
    </row>
    <row r="468" spans="1:7" x14ac:dyDescent="0.25">
      <c r="A468" s="131" t="s">
        <v>288</v>
      </c>
      <c r="B468" s="25" t="s">
        <v>4543</v>
      </c>
      <c r="C468" s="25" t="s">
        <v>4673</v>
      </c>
      <c r="D468" s="571" t="s">
        <v>4590</v>
      </c>
      <c r="E468" s="25" t="s">
        <v>4672</v>
      </c>
      <c r="F468" s="25" t="s">
        <v>4618</v>
      </c>
      <c r="G468" s="25" t="s">
        <v>4776</v>
      </c>
    </row>
    <row r="469" spans="1:7" x14ac:dyDescent="0.25">
      <c r="A469" s="131" t="s">
        <v>288</v>
      </c>
      <c r="B469" s="25" t="s">
        <v>4543</v>
      </c>
      <c r="C469" s="25" t="s">
        <v>4673</v>
      </c>
      <c r="D469" s="571" t="s">
        <v>4590</v>
      </c>
      <c r="E469" s="25" t="s">
        <v>4672</v>
      </c>
      <c r="F469" s="25" t="s">
        <v>4618</v>
      </c>
      <c r="G469" s="25" t="s">
        <v>4714</v>
      </c>
    </row>
    <row r="470" spans="1:7" x14ac:dyDescent="0.25">
      <c r="A470" s="131" t="s">
        <v>288</v>
      </c>
      <c r="B470" s="25" t="s">
        <v>4652</v>
      </c>
      <c r="C470" s="25" t="s">
        <v>4673</v>
      </c>
      <c r="D470" s="571" t="s">
        <v>4590</v>
      </c>
      <c r="E470" s="25" t="s">
        <v>4672</v>
      </c>
      <c r="F470" s="25" t="s">
        <v>4618</v>
      </c>
      <c r="G470" s="25" t="s">
        <v>4639</v>
      </c>
    </row>
    <row r="471" spans="1:7" x14ac:dyDescent="0.25">
      <c r="A471" s="131" t="s">
        <v>288</v>
      </c>
      <c r="B471" s="25" t="s">
        <v>4543</v>
      </c>
      <c r="C471" s="25" t="s">
        <v>4673</v>
      </c>
      <c r="D471" s="571" t="s">
        <v>4590</v>
      </c>
      <c r="E471" s="25" t="s">
        <v>4672</v>
      </c>
      <c r="F471" s="25" t="s">
        <v>4618</v>
      </c>
      <c r="G471" s="25" t="s">
        <v>4777</v>
      </c>
    </row>
    <row r="472" spans="1:7" x14ac:dyDescent="0.25">
      <c r="A472" s="131" t="s">
        <v>288</v>
      </c>
      <c r="B472" s="25" t="s">
        <v>4542</v>
      </c>
      <c r="C472" s="25" t="s">
        <v>4673</v>
      </c>
      <c r="D472" s="571" t="s">
        <v>4590</v>
      </c>
      <c r="E472" s="25" t="s">
        <v>4672</v>
      </c>
      <c r="F472" s="25" t="s">
        <v>4618</v>
      </c>
      <c r="G472" s="25" t="s">
        <v>4768</v>
      </c>
    </row>
    <row r="473" spans="1:7" x14ac:dyDescent="0.25">
      <c r="A473" s="131" t="s">
        <v>288</v>
      </c>
      <c r="B473" s="25" t="s">
        <v>4543</v>
      </c>
      <c r="C473" s="25" t="s">
        <v>4673</v>
      </c>
      <c r="D473" s="571" t="s">
        <v>4590</v>
      </c>
      <c r="E473" s="25" t="s">
        <v>4672</v>
      </c>
      <c r="F473" s="25" t="s">
        <v>4618</v>
      </c>
      <c r="G473" s="25" t="s">
        <v>4778</v>
      </c>
    </row>
    <row r="474" spans="1:7" x14ac:dyDescent="0.25">
      <c r="A474" s="131" t="s">
        <v>288</v>
      </c>
      <c r="B474" s="25" t="s">
        <v>4543</v>
      </c>
      <c r="C474" s="25" t="s">
        <v>4673</v>
      </c>
      <c r="D474" s="571" t="s">
        <v>4590</v>
      </c>
      <c r="E474" s="25" t="s">
        <v>4672</v>
      </c>
      <c r="F474" s="25" t="s">
        <v>4618</v>
      </c>
      <c r="G474" s="25" t="s">
        <v>4624</v>
      </c>
    </row>
    <row r="475" spans="1:7" x14ac:dyDescent="0.25">
      <c r="A475" s="131" t="s">
        <v>288</v>
      </c>
      <c r="B475" s="25" t="s">
        <v>4543</v>
      </c>
      <c r="C475" s="25" t="s">
        <v>4673</v>
      </c>
      <c r="D475" s="571" t="s">
        <v>4590</v>
      </c>
      <c r="E475" s="25" t="s">
        <v>4672</v>
      </c>
      <c r="F475" s="25" t="s">
        <v>4618</v>
      </c>
      <c r="G475" s="25" t="s">
        <v>4679</v>
      </c>
    </row>
    <row r="476" spans="1:7" x14ac:dyDescent="0.25">
      <c r="A476" s="131" t="s">
        <v>288</v>
      </c>
      <c r="B476" s="25" t="s">
        <v>4558</v>
      </c>
      <c r="C476" s="25" t="s">
        <v>4674</v>
      </c>
      <c r="D476" s="571" t="s">
        <v>4590</v>
      </c>
      <c r="E476" s="25" t="s">
        <v>4672</v>
      </c>
      <c r="F476" s="25" t="s">
        <v>4618</v>
      </c>
      <c r="G476" s="25" t="s">
        <v>4779</v>
      </c>
    </row>
    <row r="477" spans="1:7" x14ac:dyDescent="0.25">
      <c r="A477" s="131" t="s">
        <v>288</v>
      </c>
      <c r="B477" s="25" t="s">
        <v>4543</v>
      </c>
      <c r="C477" s="25" t="s">
        <v>4673</v>
      </c>
      <c r="D477" s="571" t="s">
        <v>4590</v>
      </c>
      <c r="E477" s="25" t="s">
        <v>4672</v>
      </c>
      <c r="F477" s="25" t="s">
        <v>4618</v>
      </c>
      <c r="G477" s="25" t="s">
        <v>4604</v>
      </c>
    </row>
    <row r="478" spans="1:7" x14ac:dyDescent="0.25">
      <c r="A478" s="131" t="s">
        <v>288</v>
      </c>
      <c r="B478" s="25" t="s">
        <v>4530</v>
      </c>
      <c r="C478" s="25" t="s">
        <v>4673</v>
      </c>
      <c r="D478" s="571" t="s">
        <v>4590</v>
      </c>
      <c r="E478" s="25" t="s">
        <v>4672</v>
      </c>
      <c r="F478" s="25" t="s">
        <v>4618</v>
      </c>
      <c r="G478" s="25" t="s">
        <v>4780</v>
      </c>
    </row>
    <row r="479" spans="1:7" x14ac:dyDescent="0.25">
      <c r="A479" s="131" t="s">
        <v>288</v>
      </c>
      <c r="B479" s="25" t="s">
        <v>4562</v>
      </c>
      <c r="C479" s="25" t="s">
        <v>4673</v>
      </c>
      <c r="D479" s="571" t="s">
        <v>4590</v>
      </c>
      <c r="E479" s="25" t="s">
        <v>4672</v>
      </c>
      <c r="F479" s="25" t="s">
        <v>4618</v>
      </c>
      <c r="G479" s="25" t="s">
        <v>4694</v>
      </c>
    </row>
    <row r="480" spans="1:7" x14ac:dyDescent="0.25">
      <c r="A480" s="131" t="s">
        <v>288</v>
      </c>
      <c r="B480" s="25" t="s">
        <v>4542</v>
      </c>
      <c r="C480" s="25" t="s">
        <v>4673</v>
      </c>
      <c r="D480" s="571" t="s">
        <v>4590</v>
      </c>
      <c r="E480" s="25" t="s">
        <v>4672</v>
      </c>
      <c r="F480" s="25" t="s">
        <v>4618</v>
      </c>
      <c r="G480" s="25" t="s">
        <v>4781</v>
      </c>
    </row>
    <row r="481" spans="1:7" x14ac:dyDescent="0.25">
      <c r="A481" s="131" t="s">
        <v>288</v>
      </c>
      <c r="B481" s="25" t="s">
        <v>4652</v>
      </c>
      <c r="C481" s="25" t="s">
        <v>4673</v>
      </c>
      <c r="D481" s="571" t="s">
        <v>4590</v>
      </c>
      <c r="E481" s="25" t="s">
        <v>4672</v>
      </c>
      <c r="F481" s="25" t="s">
        <v>4618</v>
      </c>
      <c r="G481" s="25" t="s">
        <v>4605</v>
      </c>
    </row>
    <row r="482" spans="1:7" x14ac:dyDescent="0.25">
      <c r="A482" s="131" t="s">
        <v>288</v>
      </c>
      <c r="B482" s="25" t="s">
        <v>4543</v>
      </c>
      <c r="C482" s="25" t="s">
        <v>4673</v>
      </c>
      <c r="D482" s="571" t="s">
        <v>4590</v>
      </c>
      <c r="E482" s="25" t="s">
        <v>4672</v>
      </c>
      <c r="F482" s="25" t="s">
        <v>4618</v>
      </c>
      <c r="G482" s="25" t="s">
        <v>4782</v>
      </c>
    </row>
    <row r="483" spans="1:7" x14ac:dyDescent="0.25">
      <c r="A483" s="131" t="s">
        <v>288</v>
      </c>
      <c r="B483" s="25" t="s">
        <v>4652</v>
      </c>
      <c r="C483" s="25" t="s">
        <v>4673</v>
      </c>
      <c r="D483" s="571" t="s">
        <v>4590</v>
      </c>
      <c r="E483" s="25" t="s">
        <v>4672</v>
      </c>
      <c r="F483" s="25" t="s">
        <v>4618</v>
      </c>
      <c r="G483" s="25" t="s">
        <v>4600</v>
      </c>
    </row>
    <row r="484" spans="1:7" x14ac:dyDescent="0.25">
      <c r="A484" s="131" t="s">
        <v>288</v>
      </c>
      <c r="B484" s="25" t="s">
        <v>4535</v>
      </c>
      <c r="C484" s="25" t="s">
        <v>4673</v>
      </c>
      <c r="D484" s="571" t="s">
        <v>4590</v>
      </c>
      <c r="E484" s="25" t="s">
        <v>4672</v>
      </c>
      <c r="F484" s="25" t="s">
        <v>4618</v>
      </c>
      <c r="G484" s="25" t="s">
        <v>4733</v>
      </c>
    </row>
    <row r="485" spans="1:7" x14ac:dyDescent="0.25">
      <c r="A485" s="131" t="s">
        <v>288</v>
      </c>
      <c r="B485" s="25" t="s">
        <v>4543</v>
      </c>
      <c r="C485" s="25" t="s">
        <v>4673</v>
      </c>
      <c r="D485" s="571" t="s">
        <v>4590</v>
      </c>
      <c r="E485" s="25" t="s">
        <v>4672</v>
      </c>
      <c r="F485" s="25" t="s">
        <v>4618</v>
      </c>
      <c r="G485" s="25" t="s">
        <v>4783</v>
      </c>
    </row>
    <row r="486" spans="1:7" x14ac:dyDescent="0.25">
      <c r="A486" s="131" t="s">
        <v>288</v>
      </c>
      <c r="B486" s="25" t="s">
        <v>4552</v>
      </c>
      <c r="C486" s="25" t="s">
        <v>4673</v>
      </c>
      <c r="D486" s="571" t="s">
        <v>4590</v>
      </c>
      <c r="E486" s="25" t="s">
        <v>4672</v>
      </c>
      <c r="F486" s="25" t="s">
        <v>4618</v>
      </c>
      <c r="G486" s="25" t="s">
        <v>4784</v>
      </c>
    </row>
    <row r="487" spans="1:7" x14ac:dyDescent="0.25">
      <c r="A487" s="131" t="s">
        <v>288</v>
      </c>
      <c r="B487" s="25" t="s">
        <v>4542</v>
      </c>
      <c r="C487" s="25" t="s">
        <v>4673</v>
      </c>
      <c r="D487" s="571" t="s">
        <v>4590</v>
      </c>
      <c r="E487" s="25" t="s">
        <v>4672</v>
      </c>
      <c r="F487" s="25" t="s">
        <v>4618</v>
      </c>
      <c r="G487" s="25" t="s">
        <v>4716</v>
      </c>
    </row>
    <row r="488" spans="1:7" x14ac:dyDescent="0.25">
      <c r="A488" s="131" t="s">
        <v>288</v>
      </c>
      <c r="B488" s="25" t="s">
        <v>4562</v>
      </c>
      <c r="C488" s="25" t="s">
        <v>4673</v>
      </c>
      <c r="D488" s="571" t="s">
        <v>4590</v>
      </c>
      <c r="E488" s="25" t="s">
        <v>4672</v>
      </c>
      <c r="F488" s="25" t="s">
        <v>4618</v>
      </c>
      <c r="G488" s="25" t="s">
        <v>4682</v>
      </c>
    </row>
    <row r="489" spans="1:7" x14ac:dyDescent="0.25">
      <c r="A489" s="131" t="s">
        <v>288</v>
      </c>
      <c r="B489" s="25" t="s">
        <v>4543</v>
      </c>
      <c r="C489" s="25" t="s">
        <v>4673</v>
      </c>
      <c r="D489" s="571" t="s">
        <v>4590</v>
      </c>
      <c r="E489" s="25" t="s">
        <v>4672</v>
      </c>
      <c r="F489" s="25" t="s">
        <v>4618</v>
      </c>
      <c r="G489" s="25" t="s">
        <v>4604</v>
      </c>
    </row>
    <row r="490" spans="1:7" x14ac:dyDescent="0.25">
      <c r="A490" s="131" t="s">
        <v>288</v>
      </c>
      <c r="B490" s="25" t="s">
        <v>4651</v>
      </c>
      <c r="C490" s="25" t="s">
        <v>4674</v>
      </c>
      <c r="D490" s="571" t="s">
        <v>4590</v>
      </c>
      <c r="E490" s="25" t="s">
        <v>4672</v>
      </c>
      <c r="F490" s="25" t="s">
        <v>4618</v>
      </c>
      <c r="G490" s="25" t="s">
        <v>4685</v>
      </c>
    </row>
    <row r="491" spans="1:7" x14ac:dyDescent="0.25">
      <c r="A491" s="131" t="s">
        <v>288</v>
      </c>
      <c r="B491" s="25" t="s">
        <v>4543</v>
      </c>
      <c r="C491" s="25" t="s">
        <v>4673</v>
      </c>
      <c r="D491" s="571" t="s">
        <v>4590</v>
      </c>
      <c r="E491" s="25" t="s">
        <v>4672</v>
      </c>
      <c r="F491" s="25" t="s">
        <v>4618</v>
      </c>
      <c r="G491" s="25" t="s">
        <v>4770</v>
      </c>
    </row>
    <row r="492" spans="1:7" x14ac:dyDescent="0.25">
      <c r="A492" s="131" t="s">
        <v>288</v>
      </c>
      <c r="B492" s="25" t="s">
        <v>4543</v>
      </c>
      <c r="C492" s="25" t="s">
        <v>4673</v>
      </c>
      <c r="D492" s="571" t="s">
        <v>4590</v>
      </c>
      <c r="E492" s="25" t="s">
        <v>4672</v>
      </c>
      <c r="F492" s="25" t="s">
        <v>4618</v>
      </c>
      <c r="G492" s="25" t="s">
        <v>4785</v>
      </c>
    </row>
    <row r="493" spans="1:7" x14ac:dyDescent="0.25">
      <c r="A493" s="131" t="s">
        <v>288</v>
      </c>
      <c r="B493" s="25" t="s">
        <v>4652</v>
      </c>
      <c r="C493" s="25" t="s">
        <v>4673</v>
      </c>
      <c r="D493" s="571" t="s">
        <v>4590</v>
      </c>
      <c r="E493" s="25" t="s">
        <v>4672</v>
      </c>
      <c r="F493" s="25" t="s">
        <v>4618</v>
      </c>
      <c r="G493" s="25" t="s">
        <v>4741</v>
      </c>
    </row>
    <row r="494" spans="1:7" x14ac:dyDescent="0.25">
      <c r="A494" s="131" t="s">
        <v>288</v>
      </c>
      <c r="B494" s="25" t="s">
        <v>4543</v>
      </c>
      <c r="C494" s="25" t="s">
        <v>4673</v>
      </c>
      <c r="D494" s="571" t="s">
        <v>4590</v>
      </c>
      <c r="E494" s="25" t="s">
        <v>4672</v>
      </c>
      <c r="F494" s="25" t="s">
        <v>4618</v>
      </c>
      <c r="G494" s="25" t="s">
        <v>4733</v>
      </c>
    </row>
    <row r="495" spans="1:7" x14ac:dyDescent="0.25">
      <c r="A495" s="131" t="s">
        <v>288</v>
      </c>
      <c r="B495" s="25" t="s">
        <v>4652</v>
      </c>
      <c r="C495" s="25" t="s">
        <v>4673</v>
      </c>
      <c r="D495" s="571" t="s">
        <v>4590</v>
      </c>
      <c r="E495" s="25" t="s">
        <v>4672</v>
      </c>
      <c r="F495" s="25" t="s">
        <v>4618</v>
      </c>
      <c r="G495" s="25" t="s">
        <v>4604</v>
      </c>
    </row>
    <row r="496" spans="1:7" x14ac:dyDescent="0.25">
      <c r="A496" s="131" t="s">
        <v>288</v>
      </c>
      <c r="B496" s="25" t="s">
        <v>4542</v>
      </c>
      <c r="C496" s="25" t="s">
        <v>4673</v>
      </c>
      <c r="D496" s="571" t="s">
        <v>4590</v>
      </c>
      <c r="E496" s="25" t="s">
        <v>4672</v>
      </c>
      <c r="F496" s="25" t="s">
        <v>4618</v>
      </c>
      <c r="G496" s="25" t="s">
        <v>4604</v>
      </c>
    </row>
    <row r="497" spans="1:7" x14ac:dyDescent="0.25">
      <c r="A497" s="131" t="s">
        <v>288</v>
      </c>
      <c r="B497" s="25" t="s">
        <v>4558</v>
      </c>
      <c r="C497" s="25" t="s">
        <v>4674</v>
      </c>
      <c r="D497" s="571" t="s">
        <v>4590</v>
      </c>
      <c r="E497" s="25" t="s">
        <v>4672</v>
      </c>
      <c r="F497" s="25" t="s">
        <v>4618</v>
      </c>
      <c r="G497" s="25" t="s">
        <v>4786</v>
      </c>
    </row>
    <row r="498" spans="1:7" x14ac:dyDescent="0.25">
      <c r="A498" s="131" t="s">
        <v>288</v>
      </c>
      <c r="B498" s="25" t="s">
        <v>4542</v>
      </c>
      <c r="C498" s="25" t="s">
        <v>4673</v>
      </c>
      <c r="D498" s="571" t="s">
        <v>4590</v>
      </c>
      <c r="E498" s="25" t="s">
        <v>4672</v>
      </c>
      <c r="F498" s="25" t="s">
        <v>4618</v>
      </c>
      <c r="G498" s="25" t="s">
        <v>1121</v>
      </c>
    </row>
    <row r="499" spans="1:7" x14ac:dyDescent="0.25">
      <c r="A499" s="131" t="s">
        <v>288</v>
      </c>
      <c r="B499" s="25" t="s">
        <v>4543</v>
      </c>
      <c r="C499" s="25" t="s">
        <v>4673</v>
      </c>
      <c r="D499" s="571" t="s">
        <v>4590</v>
      </c>
      <c r="E499" s="25" t="s">
        <v>4672</v>
      </c>
      <c r="F499" s="25" t="s">
        <v>4618</v>
      </c>
      <c r="G499" s="25" t="s">
        <v>4768</v>
      </c>
    </row>
    <row r="500" spans="1:7" x14ac:dyDescent="0.25">
      <c r="A500" s="131" t="s">
        <v>288</v>
      </c>
      <c r="B500" s="25" t="s">
        <v>4543</v>
      </c>
      <c r="C500" s="25" t="s">
        <v>4673</v>
      </c>
      <c r="D500" s="571" t="s">
        <v>4590</v>
      </c>
      <c r="E500" s="25" t="s">
        <v>4672</v>
      </c>
      <c r="F500" s="25" t="s">
        <v>4618</v>
      </c>
      <c r="G500" s="25" t="s">
        <v>1424</v>
      </c>
    </row>
    <row r="501" spans="1:7" x14ac:dyDescent="0.25">
      <c r="A501" s="131" t="s">
        <v>288</v>
      </c>
      <c r="B501" s="25" t="s">
        <v>4661</v>
      </c>
      <c r="C501" s="25" t="s">
        <v>4674</v>
      </c>
      <c r="D501" s="571" t="s">
        <v>4590</v>
      </c>
      <c r="E501" s="25" t="s">
        <v>4672</v>
      </c>
      <c r="F501" s="25" t="s">
        <v>4618</v>
      </c>
      <c r="G501" s="25" t="s">
        <v>4604</v>
      </c>
    </row>
    <row r="502" spans="1:7" x14ac:dyDescent="0.25">
      <c r="A502" s="131" t="s">
        <v>288</v>
      </c>
      <c r="B502" s="25" t="s">
        <v>4536</v>
      </c>
      <c r="C502" s="25" t="s">
        <v>4673</v>
      </c>
      <c r="D502" s="571" t="s">
        <v>4590</v>
      </c>
      <c r="E502" s="25" t="s">
        <v>4672</v>
      </c>
      <c r="F502" s="25" t="s">
        <v>4618</v>
      </c>
      <c r="G502" s="25" t="s">
        <v>4676</v>
      </c>
    </row>
    <row r="503" spans="1:7" x14ac:dyDescent="0.25">
      <c r="A503" s="131" t="s">
        <v>288</v>
      </c>
      <c r="B503" s="25" t="s">
        <v>4652</v>
      </c>
      <c r="C503" s="25" t="s">
        <v>4673</v>
      </c>
      <c r="D503" s="571" t="s">
        <v>4590</v>
      </c>
      <c r="E503" s="25" t="s">
        <v>4672</v>
      </c>
      <c r="F503" s="25" t="s">
        <v>4618</v>
      </c>
      <c r="G503" s="25" t="s">
        <v>4730</v>
      </c>
    </row>
    <row r="504" spans="1:7" x14ac:dyDescent="0.25">
      <c r="A504" s="131" t="s">
        <v>288</v>
      </c>
      <c r="B504" s="25" t="s">
        <v>4538</v>
      </c>
      <c r="C504" s="25" t="s">
        <v>4673</v>
      </c>
      <c r="D504" s="571" t="s">
        <v>4590</v>
      </c>
      <c r="E504" s="25" t="s">
        <v>4672</v>
      </c>
      <c r="F504" s="25" t="s">
        <v>4618</v>
      </c>
      <c r="G504" s="25" t="s">
        <v>4787</v>
      </c>
    </row>
    <row r="505" spans="1:7" x14ac:dyDescent="0.25">
      <c r="A505" s="131" t="s">
        <v>288</v>
      </c>
      <c r="B505" s="25" t="s">
        <v>4543</v>
      </c>
      <c r="C505" s="25" t="s">
        <v>4673</v>
      </c>
      <c r="D505" s="571" t="s">
        <v>4590</v>
      </c>
      <c r="E505" s="25" t="s">
        <v>4672</v>
      </c>
      <c r="F505" s="25" t="s">
        <v>4618</v>
      </c>
      <c r="G505" s="25" t="s">
        <v>4781</v>
      </c>
    </row>
    <row r="506" spans="1:7" x14ac:dyDescent="0.25">
      <c r="A506" s="131" t="s">
        <v>288</v>
      </c>
      <c r="B506" s="25" t="s">
        <v>4658</v>
      </c>
      <c r="C506" s="25" t="s">
        <v>4673</v>
      </c>
      <c r="D506" s="571" t="s">
        <v>4590</v>
      </c>
      <c r="E506" s="25" t="s">
        <v>4672</v>
      </c>
      <c r="F506" s="25" t="s">
        <v>4618</v>
      </c>
      <c r="G506" s="25" t="s">
        <v>4733</v>
      </c>
    </row>
    <row r="507" spans="1:7" x14ac:dyDescent="0.25">
      <c r="A507" s="131" t="s">
        <v>288</v>
      </c>
      <c r="B507" s="25" t="s">
        <v>4563</v>
      </c>
      <c r="C507" s="25" t="s">
        <v>4673</v>
      </c>
      <c r="D507" s="571" t="s">
        <v>4590</v>
      </c>
      <c r="E507" s="25" t="s">
        <v>4672</v>
      </c>
      <c r="F507" s="25" t="s">
        <v>4618</v>
      </c>
      <c r="G507" s="25" t="s">
        <v>1609</v>
      </c>
    </row>
    <row r="508" spans="1:7" x14ac:dyDescent="0.25">
      <c r="A508" s="131" t="s">
        <v>288</v>
      </c>
      <c r="B508" s="25" t="s">
        <v>4659</v>
      </c>
      <c r="C508" s="25" t="s">
        <v>4673</v>
      </c>
      <c r="D508" s="571" t="s">
        <v>4590</v>
      </c>
      <c r="E508" s="25" t="s">
        <v>4672</v>
      </c>
      <c r="F508" s="25" t="s">
        <v>4618</v>
      </c>
      <c r="G508" s="25" t="s">
        <v>1373</v>
      </c>
    </row>
    <row r="509" spans="1:7" x14ac:dyDescent="0.25">
      <c r="A509" s="131" t="s">
        <v>288</v>
      </c>
      <c r="B509" s="25" t="s">
        <v>4652</v>
      </c>
      <c r="C509" s="25" t="s">
        <v>4673</v>
      </c>
      <c r="D509" s="571" t="s">
        <v>4590</v>
      </c>
      <c r="E509" s="25" t="s">
        <v>4672</v>
      </c>
      <c r="F509" s="25" t="s">
        <v>4618</v>
      </c>
      <c r="G509" s="25" t="s">
        <v>4773</v>
      </c>
    </row>
    <row r="510" spans="1:7" x14ac:dyDescent="0.25">
      <c r="A510" s="131" t="s">
        <v>288</v>
      </c>
      <c r="B510" s="25" t="s">
        <v>4652</v>
      </c>
      <c r="C510" s="25" t="s">
        <v>4673</v>
      </c>
      <c r="D510" s="571" t="s">
        <v>4590</v>
      </c>
      <c r="E510" s="25" t="s">
        <v>4672</v>
      </c>
      <c r="F510" s="25" t="s">
        <v>4618</v>
      </c>
      <c r="G510" s="25" t="s">
        <v>4724</v>
      </c>
    </row>
    <row r="511" spans="1:7" x14ac:dyDescent="0.25">
      <c r="A511" s="131" t="s">
        <v>288</v>
      </c>
      <c r="B511" s="25" t="s">
        <v>4664</v>
      </c>
      <c r="C511" s="25" t="s">
        <v>4673</v>
      </c>
      <c r="D511" s="571" t="s">
        <v>4590</v>
      </c>
      <c r="E511" s="25" t="s">
        <v>4672</v>
      </c>
      <c r="F511" s="25" t="s">
        <v>4618</v>
      </c>
      <c r="G511" s="25" t="s">
        <v>4732</v>
      </c>
    </row>
    <row r="512" spans="1:7" x14ac:dyDescent="0.25">
      <c r="A512" s="131" t="s">
        <v>288</v>
      </c>
      <c r="B512" s="25" t="s">
        <v>4543</v>
      </c>
      <c r="C512" s="25" t="s">
        <v>4673</v>
      </c>
      <c r="D512" s="571" t="s">
        <v>4590</v>
      </c>
      <c r="E512" s="25" t="s">
        <v>4672</v>
      </c>
      <c r="F512" s="25" t="s">
        <v>4618</v>
      </c>
      <c r="G512" s="25" t="s">
        <v>4788</v>
      </c>
    </row>
    <row r="513" spans="1:7" x14ac:dyDescent="0.25">
      <c r="A513" s="131" t="s">
        <v>288</v>
      </c>
      <c r="B513" s="25" t="s">
        <v>4536</v>
      </c>
      <c r="C513" s="25" t="s">
        <v>4673</v>
      </c>
      <c r="D513" s="571" t="s">
        <v>4590</v>
      </c>
      <c r="E513" s="25" t="s">
        <v>4672</v>
      </c>
      <c r="F513" s="25" t="s">
        <v>4618</v>
      </c>
      <c r="G513" s="25" t="s">
        <v>4702</v>
      </c>
    </row>
    <row r="514" spans="1:7" x14ac:dyDescent="0.25">
      <c r="A514" s="131" t="s">
        <v>288</v>
      </c>
      <c r="B514" s="25" t="s">
        <v>4543</v>
      </c>
      <c r="C514" s="25" t="s">
        <v>4673</v>
      </c>
      <c r="D514" s="571" t="s">
        <v>4590</v>
      </c>
      <c r="E514" s="25" t="s">
        <v>4672</v>
      </c>
      <c r="F514" s="25" t="s">
        <v>4618</v>
      </c>
      <c r="G514" s="25" t="s">
        <v>4789</v>
      </c>
    </row>
    <row r="515" spans="1:7" x14ac:dyDescent="0.25">
      <c r="A515" s="131" t="s">
        <v>288</v>
      </c>
      <c r="B515" s="25" t="s">
        <v>4577</v>
      </c>
      <c r="C515" s="25" t="s">
        <v>4673</v>
      </c>
      <c r="D515" s="571" t="s">
        <v>4590</v>
      </c>
      <c r="E515" s="25" t="s">
        <v>4672</v>
      </c>
      <c r="F515" s="25" t="s">
        <v>4618</v>
      </c>
      <c r="G515" s="25" t="s">
        <v>4639</v>
      </c>
    </row>
    <row r="516" spans="1:7" x14ac:dyDescent="0.25">
      <c r="A516" s="131" t="s">
        <v>288</v>
      </c>
      <c r="B516" s="25" t="s">
        <v>4652</v>
      </c>
      <c r="C516" s="25" t="s">
        <v>4673</v>
      </c>
      <c r="D516" s="571" t="s">
        <v>4590</v>
      </c>
      <c r="E516" s="25" t="s">
        <v>4672</v>
      </c>
      <c r="F516" s="25" t="s">
        <v>4618</v>
      </c>
      <c r="G516" s="25" t="s">
        <v>1424</v>
      </c>
    </row>
    <row r="517" spans="1:7" x14ac:dyDescent="0.25">
      <c r="A517" s="131" t="s">
        <v>288</v>
      </c>
      <c r="B517" s="25" t="s">
        <v>4543</v>
      </c>
      <c r="C517" s="25" t="s">
        <v>4673</v>
      </c>
      <c r="D517" s="571" t="s">
        <v>4590</v>
      </c>
      <c r="E517" s="25" t="s">
        <v>4672</v>
      </c>
      <c r="F517" s="25" t="s">
        <v>4618</v>
      </c>
      <c r="G517" s="25" t="s">
        <v>4775</v>
      </c>
    </row>
    <row r="518" spans="1:7" x14ac:dyDescent="0.25">
      <c r="A518" s="131" t="s">
        <v>288</v>
      </c>
      <c r="B518" s="25" t="s">
        <v>4558</v>
      </c>
      <c r="C518" s="25" t="s">
        <v>4674</v>
      </c>
      <c r="D518" s="571" t="s">
        <v>4590</v>
      </c>
      <c r="E518" s="25" t="s">
        <v>4672</v>
      </c>
      <c r="F518" s="25" t="s">
        <v>4618</v>
      </c>
      <c r="G518" s="25" t="s">
        <v>4723</v>
      </c>
    </row>
    <row r="519" spans="1:7" x14ac:dyDescent="0.25">
      <c r="A519" s="131" t="s">
        <v>288</v>
      </c>
      <c r="B519" s="25" t="s">
        <v>4527</v>
      </c>
      <c r="C519" s="25" t="s">
        <v>4673</v>
      </c>
      <c r="D519" s="571" t="s">
        <v>4590</v>
      </c>
      <c r="E519" s="25" t="s">
        <v>4672</v>
      </c>
      <c r="F519" s="25" t="s">
        <v>4618</v>
      </c>
      <c r="G519" s="25" t="s">
        <v>4689</v>
      </c>
    </row>
    <row r="520" spans="1:7" x14ac:dyDescent="0.25">
      <c r="A520" s="131" t="s">
        <v>288</v>
      </c>
      <c r="B520" s="25" t="s">
        <v>4652</v>
      </c>
      <c r="C520" s="25" t="s">
        <v>4673</v>
      </c>
      <c r="D520" s="571" t="s">
        <v>4590</v>
      </c>
      <c r="E520" s="25" t="s">
        <v>4672</v>
      </c>
      <c r="F520" s="25" t="s">
        <v>4618</v>
      </c>
      <c r="G520" s="25" t="s">
        <v>4771</v>
      </c>
    </row>
    <row r="521" spans="1:7" x14ac:dyDescent="0.25">
      <c r="A521" s="131" t="s">
        <v>288</v>
      </c>
      <c r="B521" s="25" t="s">
        <v>4657</v>
      </c>
      <c r="C521" s="25" t="s">
        <v>4673</v>
      </c>
      <c r="D521" s="571" t="s">
        <v>4590</v>
      </c>
      <c r="E521" s="25" t="s">
        <v>4672</v>
      </c>
      <c r="F521" s="25" t="s">
        <v>4618</v>
      </c>
      <c r="G521" s="25" t="s">
        <v>4714</v>
      </c>
    </row>
    <row r="522" spans="1:7" x14ac:dyDescent="0.25">
      <c r="A522" s="131" t="s">
        <v>288</v>
      </c>
      <c r="B522" s="25" t="s">
        <v>4574</v>
      </c>
      <c r="C522" s="25" t="s">
        <v>4673</v>
      </c>
      <c r="D522" s="571" t="s">
        <v>4590</v>
      </c>
      <c r="E522" s="25" t="s">
        <v>4672</v>
      </c>
      <c r="F522" s="25" t="s">
        <v>4618</v>
      </c>
      <c r="G522" s="25" t="s">
        <v>4676</v>
      </c>
    </row>
    <row r="523" spans="1:7" x14ac:dyDescent="0.25">
      <c r="A523" s="131" t="s">
        <v>288</v>
      </c>
      <c r="B523" s="25" t="s">
        <v>4543</v>
      </c>
      <c r="C523" s="25" t="s">
        <v>4673</v>
      </c>
      <c r="D523" s="571" t="s">
        <v>4590</v>
      </c>
      <c r="E523" s="25" t="s">
        <v>4672</v>
      </c>
      <c r="F523" s="25" t="s">
        <v>4618</v>
      </c>
      <c r="G523" s="25" t="s">
        <v>4783</v>
      </c>
    </row>
    <row r="524" spans="1:7" x14ac:dyDescent="0.25">
      <c r="A524" s="131" t="s">
        <v>288</v>
      </c>
      <c r="B524" s="25" t="s">
        <v>4536</v>
      </c>
      <c r="C524" s="25" t="s">
        <v>4673</v>
      </c>
      <c r="D524" s="571" t="s">
        <v>4590</v>
      </c>
      <c r="E524" s="25" t="s">
        <v>4672</v>
      </c>
      <c r="F524" s="25" t="s">
        <v>4618</v>
      </c>
      <c r="G524" s="25" t="s">
        <v>4790</v>
      </c>
    </row>
    <row r="525" spans="1:7" x14ac:dyDescent="0.25">
      <c r="A525" s="131" t="s">
        <v>288</v>
      </c>
      <c r="B525" s="25" t="s">
        <v>4543</v>
      </c>
      <c r="C525" s="25" t="s">
        <v>4673</v>
      </c>
      <c r="D525" s="571" t="s">
        <v>4590</v>
      </c>
      <c r="E525" s="25" t="s">
        <v>4672</v>
      </c>
      <c r="F525" s="25" t="s">
        <v>4618</v>
      </c>
      <c r="G525" s="25" t="s">
        <v>4765</v>
      </c>
    </row>
    <row r="526" spans="1:7" x14ac:dyDescent="0.25">
      <c r="A526" s="131" t="s">
        <v>288</v>
      </c>
      <c r="B526" s="25" t="s">
        <v>4665</v>
      </c>
      <c r="C526" s="25" t="s">
        <v>4673</v>
      </c>
      <c r="D526" s="571" t="s">
        <v>4590</v>
      </c>
      <c r="E526" s="25" t="s">
        <v>4672</v>
      </c>
      <c r="F526" s="25" t="s">
        <v>4618</v>
      </c>
      <c r="G526" s="25" t="s">
        <v>4728</v>
      </c>
    </row>
    <row r="527" spans="1:7" x14ac:dyDescent="0.25">
      <c r="A527" s="131" t="s">
        <v>288</v>
      </c>
      <c r="B527" s="25" t="s">
        <v>4652</v>
      </c>
      <c r="C527" s="25" t="s">
        <v>4673</v>
      </c>
      <c r="D527" s="571" t="s">
        <v>4590</v>
      </c>
      <c r="E527" s="25" t="s">
        <v>4672</v>
      </c>
      <c r="F527" s="25" t="s">
        <v>4618</v>
      </c>
      <c r="G527" s="25" t="s">
        <v>4791</v>
      </c>
    </row>
    <row r="528" spans="1:7" x14ac:dyDescent="0.25">
      <c r="A528" s="131" t="s">
        <v>288</v>
      </c>
      <c r="B528" s="25" t="s">
        <v>4543</v>
      </c>
      <c r="C528" s="25" t="s">
        <v>4673</v>
      </c>
      <c r="D528" s="571" t="s">
        <v>4590</v>
      </c>
      <c r="E528" s="25" t="s">
        <v>4672</v>
      </c>
      <c r="F528" s="25" t="s">
        <v>4618</v>
      </c>
      <c r="G528" s="25" t="s">
        <v>4742</v>
      </c>
    </row>
    <row r="529" spans="1:7" x14ac:dyDescent="0.25">
      <c r="A529" s="131" t="s">
        <v>288</v>
      </c>
      <c r="B529" s="25" t="s">
        <v>4668</v>
      </c>
      <c r="C529" s="25" t="s">
        <v>4673</v>
      </c>
      <c r="D529" s="571" t="s">
        <v>4590</v>
      </c>
      <c r="E529" s="25" t="s">
        <v>4672</v>
      </c>
      <c r="F529" s="25" t="s">
        <v>4618</v>
      </c>
      <c r="G529" s="25" t="s">
        <v>4738</v>
      </c>
    </row>
    <row r="530" spans="1:7" x14ac:dyDescent="0.25">
      <c r="A530" s="131" t="s">
        <v>288</v>
      </c>
      <c r="B530" s="25" t="s">
        <v>4543</v>
      </c>
      <c r="C530" s="25" t="s">
        <v>4673</v>
      </c>
      <c r="D530" s="571" t="s">
        <v>4590</v>
      </c>
      <c r="E530" s="25" t="s">
        <v>4672</v>
      </c>
      <c r="F530" s="25" t="s">
        <v>4618</v>
      </c>
      <c r="G530" s="25" t="s">
        <v>4632</v>
      </c>
    </row>
    <row r="531" spans="1:7" x14ac:dyDescent="0.25">
      <c r="A531" s="131" t="s">
        <v>288</v>
      </c>
      <c r="B531" s="25" t="s">
        <v>4543</v>
      </c>
      <c r="C531" s="25" t="s">
        <v>4673</v>
      </c>
      <c r="D531" s="571" t="s">
        <v>4590</v>
      </c>
      <c r="E531" s="25" t="s">
        <v>4672</v>
      </c>
      <c r="F531" s="25" t="s">
        <v>4618</v>
      </c>
      <c r="G531" s="25" t="s">
        <v>4624</v>
      </c>
    </row>
    <row r="532" spans="1:7" x14ac:dyDescent="0.25">
      <c r="A532" s="131" t="s">
        <v>288</v>
      </c>
      <c r="B532" s="25" t="s">
        <v>4525</v>
      </c>
      <c r="C532" s="25" t="s">
        <v>4673</v>
      </c>
      <c r="D532" s="571" t="s">
        <v>4590</v>
      </c>
      <c r="E532" s="25" t="s">
        <v>4672</v>
      </c>
      <c r="F532" s="25" t="s">
        <v>4618</v>
      </c>
      <c r="G532" s="25" t="s">
        <v>4604</v>
      </c>
    </row>
    <row r="533" spans="1:7" x14ac:dyDescent="0.25">
      <c r="A533" s="131" t="s">
        <v>288</v>
      </c>
      <c r="B533" s="25" t="s">
        <v>4542</v>
      </c>
      <c r="C533" s="25" t="s">
        <v>4673</v>
      </c>
      <c r="D533" s="571" t="s">
        <v>4590</v>
      </c>
      <c r="E533" s="25" t="s">
        <v>4672</v>
      </c>
      <c r="F533" s="25" t="s">
        <v>4618</v>
      </c>
      <c r="G533" s="25" t="s">
        <v>4729</v>
      </c>
    </row>
    <row r="534" spans="1:7" x14ac:dyDescent="0.25">
      <c r="A534" s="131" t="s">
        <v>288</v>
      </c>
      <c r="B534" s="25" t="s">
        <v>4543</v>
      </c>
      <c r="C534" s="25" t="s">
        <v>4673</v>
      </c>
      <c r="D534" s="571" t="s">
        <v>4590</v>
      </c>
      <c r="E534" s="25" t="s">
        <v>4672</v>
      </c>
      <c r="F534" s="25" t="s">
        <v>4618</v>
      </c>
      <c r="G534" s="25" t="s">
        <v>4792</v>
      </c>
    </row>
    <row r="535" spans="1:7" x14ac:dyDescent="0.25">
      <c r="A535" s="131" t="s">
        <v>288</v>
      </c>
      <c r="B535" s="25" t="s">
        <v>4652</v>
      </c>
      <c r="C535" s="25" t="s">
        <v>4673</v>
      </c>
      <c r="D535" s="571" t="s">
        <v>4590</v>
      </c>
      <c r="E535" s="25" t="s">
        <v>4672</v>
      </c>
      <c r="F535" s="25" t="s">
        <v>4618</v>
      </c>
      <c r="G535" s="25" t="s">
        <v>4793</v>
      </c>
    </row>
    <row r="536" spans="1:7" x14ac:dyDescent="0.25">
      <c r="A536" s="131" t="s">
        <v>288</v>
      </c>
      <c r="B536" s="25" t="s">
        <v>4521</v>
      </c>
      <c r="C536" s="25" t="s">
        <v>4673</v>
      </c>
      <c r="D536" s="571" t="s">
        <v>4590</v>
      </c>
      <c r="E536" s="25" t="s">
        <v>4672</v>
      </c>
      <c r="F536" s="25" t="s">
        <v>4618</v>
      </c>
      <c r="G536" s="25" t="s">
        <v>4676</v>
      </c>
    </row>
    <row r="537" spans="1:7" x14ac:dyDescent="0.25">
      <c r="A537" s="131" t="s">
        <v>288</v>
      </c>
      <c r="B537" s="25" t="s">
        <v>4543</v>
      </c>
      <c r="C537" s="25" t="s">
        <v>4673</v>
      </c>
      <c r="D537" s="571" t="s">
        <v>4590</v>
      </c>
      <c r="E537" s="25" t="s">
        <v>4672</v>
      </c>
      <c r="F537" s="25" t="s">
        <v>4618</v>
      </c>
      <c r="G537" s="25" t="s">
        <v>4787</v>
      </c>
    </row>
    <row r="538" spans="1:7" x14ac:dyDescent="0.25">
      <c r="A538" s="131" t="s">
        <v>288</v>
      </c>
      <c r="B538" s="25" t="s">
        <v>4558</v>
      </c>
      <c r="C538" s="25" t="s">
        <v>4674</v>
      </c>
      <c r="D538" s="571" t="s">
        <v>4590</v>
      </c>
      <c r="E538" s="25" t="s">
        <v>4672</v>
      </c>
      <c r="F538" s="25" t="s">
        <v>4618</v>
      </c>
      <c r="G538" s="25" t="s">
        <v>4794</v>
      </c>
    </row>
    <row r="539" spans="1:7" x14ac:dyDescent="0.25">
      <c r="A539" s="131" t="s">
        <v>288</v>
      </c>
      <c r="B539" s="25" t="s">
        <v>4550</v>
      </c>
      <c r="C539" s="25" t="s">
        <v>4673</v>
      </c>
      <c r="D539" s="571" t="s">
        <v>4590</v>
      </c>
      <c r="E539" s="25" t="s">
        <v>4672</v>
      </c>
      <c r="F539" s="25" t="s">
        <v>4618</v>
      </c>
      <c r="G539" s="25" t="s">
        <v>4604</v>
      </c>
    </row>
    <row r="540" spans="1:7" x14ac:dyDescent="0.25">
      <c r="A540" s="131" t="s">
        <v>288</v>
      </c>
      <c r="B540" s="25" t="s">
        <v>4543</v>
      </c>
      <c r="C540" s="25" t="s">
        <v>4673</v>
      </c>
      <c r="D540" s="571" t="s">
        <v>4590</v>
      </c>
      <c r="E540" s="25" t="s">
        <v>4672</v>
      </c>
      <c r="F540" s="25" t="s">
        <v>4618</v>
      </c>
      <c r="G540" s="25" t="s">
        <v>4795</v>
      </c>
    </row>
    <row r="541" spans="1:7" x14ac:dyDescent="0.25">
      <c r="A541" s="131" t="s">
        <v>288</v>
      </c>
      <c r="B541" s="25" t="s">
        <v>4551</v>
      </c>
      <c r="C541" s="25" t="s">
        <v>4673</v>
      </c>
      <c r="D541" s="571" t="s">
        <v>4590</v>
      </c>
      <c r="E541" s="25" t="s">
        <v>4672</v>
      </c>
      <c r="F541" s="25" t="s">
        <v>4618</v>
      </c>
      <c r="G541" s="25" t="s">
        <v>4713</v>
      </c>
    </row>
    <row r="542" spans="1:7" x14ac:dyDescent="0.25">
      <c r="A542" s="131" t="s">
        <v>288</v>
      </c>
      <c r="B542" s="25" t="s">
        <v>4659</v>
      </c>
      <c r="C542" s="25" t="s">
        <v>4673</v>
      </c>
      <c r="D542" s="571" t="s">
        <v>4590</v>
      </c>
      <c r="E542" s="25" t="s">
        <v>4672</v>
      </c>
      <c r="F542" s="25" t="s">
        <v>4618</v>
      </c>
      <c r="G542" s="25" t="s">
        <v>4600</v>
      </c>
    </row>
    <row r="543" spans="1:7" x14ac:dyDescent="0.25">
      <c r="A543" s="131" t="s">
        <v>288</v>
      </c>
      <c r="B543" s="25" t="s">
        <v>4657</v>
      </c>
      <c r="C543" s="25" t="s">
        <v>4673</v>
      </c>
      <c r="D543" s="571" t="s">
        <v>4590</v>
      </c>
      <c r="E543" s="25" t="s">
        <v>4672</v>
      </c>
      <c r="F543" s="25" t="s">
        <v>4618</v>
      </c>
      <c r="G543" s="25" t="s">
        <v>4604</v>
      </c>
    </row>
    <row r="544" spans="1:7" x14ac:dyDescent="0.25">
      <c r="A544" s="131" t="s">
        <v>288</v>
      </c>
      <c r="B544" s="25" t="s">
        <v>4651</v>
      </c>
      <c r="C544" s="25" t="s">
        <v>4674</v>
      </c>
      <c r="D544" s="571" t="s">
        <v>4590</v>
      </c>
      <c r="E544" s="25" t="s">
        <v>4672</v>
      </c>
      <c r="F544" s="25" t="s">
        <v>4618</v>
      </c>
      <c r="G544" s="25" t="s">
        <v>4688</v>
      </c>
    </row>
    <row r="545" spans="1:7" x14ac:dyDescent="0.25">
      <c r="A545" s="131" t="s">
        <v>288</v>
      </c>
      <c r="B545" s="25" t="s">
        <v>4543</v>
      </c>
      <c r="C545" s="25" t="s">
        <v>4673</v>
      </c>
      <c r="D545" s="571" t="s">
        <v>4590</v>
      </c>
      <c r="E545" s="25" t="s">
        <v>4672</v>
      </c>
      <c r="F545" s="25" t="s">
        <v>4618</v>
      </c>
      <c r="G545" s="25" t="s">
        <v>4720</v>
      </c>
    </row>
    <row r="546" spans="1:7" x14ac:dyDescent="0.25">
      <c r="A546" s="131" t="s">
        <v>288</v>
      </c>
      <c r="B546" s="25" t="s">
        <v>4537</v>
      </c>
      <c r="C546" s="25" t="s">
        <v>4673</v>
      </c>
      <c r="D546" s="571" t="s">
        <v>4590</v>
      </c>
      <c r="E546" s="25" t="s">
        <v>4672</v>
      </c>
      <c r="F546" s="25" t="s">
        <v>4618</v>
      </c>
      <c r="G546" s="25" t="s">
        <v>4676</v>
      </c>
    </row>
    <row r="547" spans="1:7" x14ac:dyDescent="0.25">
      <c r="A547" s="131" t="s">
        <v>288</v>
      </c>
      <c r="B547" s="25" t="s">
        <v>4543</v>
      </c>
      <c r="C547" s="25" t="s">
        <v>4673</v>
      </c>
      <c r="D547" s="571" t="s">
        <v>4590</v>
      </c>
      <c r="E547" s="25" t="s">
        <v>4672</v>
      </c>
      <c r="F547" s="25" t="s">
        <v>4618</v>
      </c>
      <c r="G547" s="25" t="s">
        <v>4604</v>
      </c>
    </row>
    <row r="548" spans="1:7" x14ac:dyDescent="0.25">
      <c r="A548" s="131" t="s">
        <v>288</v>
      </c>
      <c r="B548" s="25" t="s">
        <v>4669</v>
      </c>
      <c r="C548" s="25" t="s">
        <v>4673</v>
      </c>
      <c r="D548" s="571" t="s">
        <v>4590</v>
      </c>
      <c r="E548" s="25" t="s">
        <v>4672</v>
      </c>
      <c r="F548" s="25" t="s">
        <v>4618</v>
      </c>
      <c r="G548" s="25" t="s">
        <v>4688</v>
      </c>
    </row>
    <row r="549" spans="1:7" x14ac:dyDescent="0.25">
      <c r="A549" s="131" t="s">
        <v>288</v>
      </c>
      <c r="B549" s="25" t="s">
        <v>4543</v>
      </c>
      <c r="C549" s="25" t="s">
        <v>4673</v>
      </c>
      <c r="D549" s="571" t="s">
        <v>4590</v>
      </c>
      <c r="E549" s="25" t="s">
        <v>4672</v>
      </c>
      <c r="F549" s="25" t="s">
        <v>4618</v>
      </c>
      <c r="G549" s="25" t="s">
        <v>4796</v>
      </c>
    </row>
    <row r="550" spans="1:7" x14ac:dyDescent="0.25">
      <c r="A550" s="131" t="s">
        <v>288</v>
      </c>
      <c r="B550" s="25" t="s">
        <v>4525</v>
      </c>
      <c r="C550" s="25" t="s">
        <v>4673</v>
      </c>
      <c r="D550" s="571" t="s">
        <v>4590</v>
      </c>
      <c r="E550" s="25" t="s">
        <v>4672</v>
      </c>
      <c r="F550" s="25" t="s">
        <v>4618</v>
      </c>
      <c r="G550" s="25" t="s">
        <v>4690</v>
      </c>
    </row>
    <row r="551" spans="1:7" x14ac:dyDescent="0.25">
      <c r="A551" s="131" t="s">
        <v>288</v>
      </c>
      <c r="B551" s="25" t="s">
        <v>4543</v>
      </c>
      <c r="C551" s="25" t="s">
        <v>4673</v>
      </c>
      <c r="D551" s="571" t="s">
        <v>4590</v>
      </c>
      <c r="E551" s="25" t="s">
        <v>4672</v>
      </c>
      <c r="F551" s="25" t="s">
        <v>4618</v>
      </c>
      <c r="G551" s="25" t="s">
        <v>4797</v>
      </c>
    </row>
    <row r="552" spans="1:7" x14ac:dyDescent="0.25">
      <c r="A552" s="131" t="s">
        <v>288</v>
      </c>
      <c r="B552" s="25" t="s">
        <v>4543</v>
      </c>
      <c r="C552" s="25" t="s">
        <v>4673</v>
      </c>
      <c r="D552" s="571" t="s">
        <v>4590</v>
      </c>
      <c r="E552" s="25" t="s">
        <v>4672</v>
      </c>
      <c r="F552" s="25" t="s">
        <v>4618</v>
      </c>
      <c r="G552" s="25" t="s">
        <v>4709</v>
      </c>
    </row>
    <row r="553" spans="1:7" x14ac:dyDescent="0.25">
      <c r="A553" s="131" t="s">
        <v>288</v>
      </c>
      <c r="B553" s="25" t="s">
        <v>4543</v>
      </c>
      <c r="C553" s="25" t="s">
        <v>4673</v>
      </c>
      <c r="D553" s="571" t="s">
        <v>4590</v>
      </c>
      <c r="E553" s="25" t="s">
        <v>4672</v>
      </c>
      <c r="F553" s="25" t="s">
        <v>4618</v>
      </c>
      <c r="G553" s="25" t="s">
        <v>4735</v>
      </c>
    </row>
    <row r="554" spans="1:7" x14ac:dyDescent="0.25">
      <c r="A554" s="131" t="s">
        <v>288</v>
      </c>
      <c r="B554" s="25" t="s">
        <v>4543</v>
      </c>
      <c r="C554" s="25" t="s">
        <v>4673</v>
      </c>
      <c r="D554" s="571" t="s">
        <v>4590</v>
      </c>
      <c r="E554" s="25" t="s">
        <v>4672</v>
      </c>
      <c r="F554" s="25" t="s">
        <v>4618</v>
      </c>
      <c r="G554" s="25" t="s">
        <v>4798</v>
      </c>
    </row>
    <row r="555" spans="1:7" x14ac:dyDescent="0.25">
      <c r="A555" s="131" t="s">
        <v>288</v>
      </c>
      <c r="B555" s="25" t="s">
        <v>4551</v>
      </c>
      <c r="C555" s="25" t="s">
        <v>4673</v>
      </c>
      <c r="D555" s="571" t="s">
        <v>4590</v>
      </c>
      <c r="E555" s="25" t="s">
        <v>4672</v>
      </c>
      <c r="F555" s="25" t="s">
        <v>4618</v>
      </c>
      <c r="G555" s="25" t="s">
        <v>4694</v>
      </c>
    </row>
    <row r="556" spans="1:7" x14ac:dyDescent="0.25">
      <c r="A556" s="131" t="s">
        <v>288</v>
      </c>
      <c r="B556" s="25" t="s">
        <v>4558</v>
      </c>
      <c r="C556" s="25" t="s">
        <v>4674</v>
      </c>
      <c r="D556" s="571" t="s">
        <v>4590</v>
      </c>
      <c r="E556" s="25" t="s">
        <v>4672</v>
      </c>
      <c r="F556" s="25" t="s">
        <v>4618</v>
      </c>
      <c r="G556" s="25" t="s">
        <v>4744</v>
      </c>
    </row>
    <row r="557" spans="1:7" x14ac:dyDescent="0.25">
      <c r="A557" s="131" t="s">
        <v>288</v>
      </c>
      <c r="B557" s="25" t="s">
        <v>4656</v>
      </c>
      <c r="C557" s="25" t="s">
        <v>4673</v>
      </c>
      <c r="D557" s="571" t="s">
        <v>4590</v>
      </c>
      <c r="E557" s="25" t="s">
        <v>4672</v>
      </c>
      <c r="F557" s="25" t="s">
        <v>4618</v>
      </c>
      <c r="G557" s="25" t="s">
        <v>4688</v>
      </c>
    </row>
    <row r="558" spans="1:7" x14ac:dyDescent="0.25">
      <c r="A558" s="131" t="s">
        <v>288</v>
      </c>
      <c r="B558" s="25" t="s">
        <v>4543</v>
      </c>
      <c r="C558" s="25" t="s">
        <v>4673</v>
      </c>
      <c r="D558" s="571" t="s">
        <v>4590</v>
      </c>
      <c r="E558" s="25" t="s">
        <v>4672</v>
      </c>
      <c r="F558" s="25" t="s">
        <v>4618</v>
      </c>
      <c r="G558" s="25" t="s">
        <v>4601</v>
      </c>
    </row>
    <row r="559" spans="1:7" x14ac:dyDescent="0.25">
      <c r="A559" s="131" t="s">
        <v>288</v>
      </c>
      <c r="B559" s="25" t="s">
        <v>4543</v>
      </c>
      <c r="C559" s="25" t="s">
        <v>4673</v>
      </c>
      <c r="D559" s="571" t="s">
        <v>4590</v>
      </c>
      <c r="E559" s="25" t="s">
        <v>4672</v>
      </c>
      <c r="F559" s="25" t="s">
        <v>4618</v>
      </c>
      <c r="G559" s="25" t="s">
        <v>4767</v>
      </c>
    </row>
    <row r="560" spans="1:7" x14ac:dyDescent="0.25">
      <c r="A560" s="131" t="s">
        <v>288</v>
      </c>
      <c r="B560" s="25" t="s">
        <v>4543</v>
      </c>
      <c r="C560" s="25" t="s">
        <v>4673</v>
      </c>
      <c r="D560" s="571" t="s">
        <v>4590</v>
      </c>
      <c r="E560" s="25" t="s">
        <v>4672</v>
      </c>
      <c r="F560" s="25" t="s">
        <v>4618</v>
      </c>
      <c r="G560" s="25" t="s">
        <v>4799</v>
      </c>
    </row>
    <row r="561" spans="1:7" x14ac:dyDescent="0.25">
      <c r="A561" s="131" t="s">
        <v>288</v>
      </c>
      <c r="B561" s="25" t="s">
        <v>4558</v>
      </c>
      <c r="C561" s="25" t="s">
        <v>4674</v>
      </c>
      <c r="D561" s="571" t="s">
        <v>4590</v>
      </c>
      <c r="E561" s="25" t="s">
        <v>4672</v>
      </c>
      <c r="F561" s="25" t="s">
        <v>4618</v>
      </c>
      <c r="G561" s="25" t="s">
        <v>4676</v>
      </c>
    </row>
    <row r="562" spans="1:7" x14ac:dyDescent="0.25">
      <c r="A562" s="131" t="s">
        <v>288</v>
      </c>
      <c r="B562" s="25" t="s">
        <v>4574</v>
      </c>
      <c r="C562" s="25" t="s">
        <v>4673</v>
      </c>
      <c r="D562" s="571" t="s">
        <v>4590</v>
      </c>
      <c r="E562" s="25" t="s">
        <v>4672</v>
      </c>
      <c r="F562" s="25" t="s">
        <v>4618</v>
      </c>
      <c r="G562" s="25" t="s">
        <v>4764</v>
      </c>
    </row>
    <row r="563" spans="1:7" x14ac:dyDescent="0.25">
      <c r="A563" s="131" t="s">
        <v>288</v>
      </c>
      <c r="B563" s="25" t="s">
        <v>4543</v>
      </c>
      <c r="C563" s="25" t="s">
        <v>4673</v>
      </c>
      <c r="D563" s="571" t="s">
        <v>4590</v>
      </c>
      <c r="E563" s="25" t="s">
        <v>4672</v>
      </c>
      <c r="F563" s="25" t="s">
        <v>4618</v>
      </c>
      <c r="G563" s="25" t="s">
        <v>4800</v>
      </c>
    </row>
    <row r="564" spans="1:7" x14ac:dyDescent="0.25">
      <c r="A564" s="131" t="s">
        <v>288</v>
      </c>
      <c r="B564" s="25" t="s">
        <v>4571</v>
      </c>
      <c r="C564" s="25" t="s">
        <v>4673</v>
      </c>
      <c r="D564" s="571" t="s">
        <v>4590</v>
      </c>
      <c r="E564" s="25" t="s">
        <v>4672</v>
      </c>
      <c r="F564" s="25" t="s">
        <v>4618</v>
      </c>
      <c r="G564" s="25" t="s">
        <v>4681</v>
      </c>
    </row>
    <row r="565" spans="1:7" x14ac:dyDescent="0.25">
      <c r="A565" s="131" t="s">
        <v>288</v>
      </c>
      <c r="B565" s="25" t="s">
        <v>4558</v>
      </c>
      <c r="C565" s="25" t="s">
        <v>4674</v>
      </c>
      <c r="D565" s="571" t="s">
        <v>4590</v>
      </c>
      <c r="E565" s="25" t="s">
        <v>4672</v>
      </c>
      <c r="F565" s="25" t="s">
        <v>4618</v>
      </c>
      <c r="G565" s="25" t="s">
        <v>4801</v>
      </c>
    </row>
    <row r="566" spans="1:7" x14ac:dyDescent="0.25">
      <c r="A566" s="131" t="s">
        <v>288</v>
      </c>
      <c r="B566" s="25" t="s">
        <v>4543</v>
      </c>
      <c r="C566" s="25" t="s">
        <v>4673</v>
      </c>
      <c r="D566" s="571" t="s">
        <v>4590</v>
      </c>
      <c r="E566" s="25" t="s">
        <v>4672</v>
      </c>
      <c r="F566" s="25" t="s">
        <v>4618</v>
      </c>
      <c r="G566" s="25" t="s">
        <v>4635</v>
      </c>
    </row>
    <row r="567" spans="1:7" x14ac:dyDescent="0.25">
      <c r="A567" s="131" t="s">
        <v>288</v>
      </c>
      <c r="B567" s="25" t="s">
        <v>4558</v>
      </c>
      <c r="C567" s="25" t="s">
        <v>4674</v>
      </c>
      <c r="D567" s="571" t="s">
        <v>4590</v>
      </c>
      <c r="E567" s="25" t="s">
        <v>4672</v>
      </c>
      <c r="F567" s="25" t="s">
        <v>4618</v>
      </c>
      <c r="G567" s="25" t="s">
        <v>1121</v>
      </c>
    </row>
    <row r="568" spans="1:7" x14ac:dyDescent="0.25">
      <c r="A568" s="131" t="s">
        <v>288</v>
      </c>
      <c r="B568" s="25" t="s">
        <v>4558</v>
      </c>
      <c r="C568" s="25" t="s">
        <v>4674</v>
      </c>
      <c r="D568" s="571" t="s">
        <v>4590</v>
      </c>
      <c r="E568" s="25" t="s">
        <v>4672</v>
      </c>
      <c r="F568" s="25" t="s">
        <v>4618</v>
      </c>
      <c r="G568" s="25" t="s">
        <v>4802</v>
      </c>
    </row>
    <row r="569" spans="1:7" x14ac:dyDescent="0.25">
      <c r="A569" s="131" t="s">
        <v>288</v>
      </c>
      <c r="B569" s="25" t="s">
        <v>4543</v>
      </c>
      <c r="C569" s="25" t="s">
        <v>4673</v>
      </c>
      <c r="D569" s="571" t="s">
        <v>4590</v>
      </c>
      <c r="E569" s="25" t="s">
        <v>4672</v>
      </c>
      <c r="F569" s="25" t="s">
        <v>4618</v>
      </c>
      <c r="G569" s="25" t="s">
        <v>4803</v>
      </c>
    </row>
    <row r="570" spans="1:7" x14ac:dyDescent="0.25">
      <c r="A570" s="131" t="s">
        <v>288</v>
      </c>
      <c r="B570" s="25" t="s">
        <v>4543</v>
      </c>
      <c r="C570" s="25" t="s">
        <v>4673</v>
      </c>
      <c r="D570" s="571" t="s">
        <v>4590</v>
      </c>
      <c r="E570" s="25" t="s">
        <v>4672</v>
      </c>
      <c r="F570" s="25" t="s">
        <v>4618</v>
      </c>
      <c r="G570" s="25" t="s">
        <v>4604</v>
      </c>
    </row>
    <row r="571" spans="1:7" x14ac:dyDescent="0.25">
      <c r="A571" s="131" t="s">
        <v>288</v>
      </c>
      <c r="B571" s="25" t="s">
        <v>4536</v>
      </c>
      <c r="C571" s="25" t="s">
        <v>4673</v>
      </c>
      <c r="D571" s="571" t="s">
        <v>4590</v>
      </c>
      <c r="E571" s="25" t="s">
        <v>4672</v>
      </c>
      <c r="F571" s="25" t="s">
        <v>4618</v>
      </c>
      <c r="G571" s="25" t="s">
        <v>4676</v>
      </c>
    </row>
    <row r="572" spans="1:7" x14ac:dyDescent="0.25">
      <c r="A572" s="131" t="s">
        <v>288</v>
      </c>
      <c r="B572" s="25" t="s">
        <v>4652</v>
      </c>
      <c r="C572" s="25" t="s">
        <v>4673</v>
      </c>
      <c r="D572" s="571" t="s">
        <v>4590</v>
      </c>
      <c r="E572" s="25" t="s">
        <v>4672</v>
      </c>
      <c r="F572" s="25" t="s">
        <v>4618</v>
      </c>
      <c r="G572" s="25" t="s">
        <v>4603</v>
      </c>
    </row>
    <row r="573" spans="1:7" x14ac:dyDescent="0.25">
      <c r="A573" s="131" t="s">
        <v>288</v>
      </c>
      <c r="B573" s="25" t="s">
        <v>4652</v>
      </c>
      <c r="C573" s="25" t="s">
        <v>4673</v>
      </c>
      <c r="D573" s="571" t="s">
        <v>4590</v>
      </c>
      <c r="E573" s="25" t="s">
        <v>4672</v>
      </c>
      <c r="F573" s="25" t="s">
        <v>4618</v>
      </c>
      <c r="G573" s="25" t="s">
        <v>4606</v>
      </c>
    </row>
    <row r="574" spans="1:7" x14ac:dyDescent="0.25">
      <c r="A574" s="131" t="s">
        <v>288</v>
      </c>
      <c r="B574" s="25" t="s">
        <v>4558</v>
      </c>
      <c r="C574" s="25" t="s">
        <v>4674</v>
      </c>
      <c r="D574" s="571" t="s">
        <v>4590</v>
      </c>
      <c r="E574" s="25" t="s">
        <v>4672</v>
      </c>
      <c r="F574" s="25" t="s">
        <v>4618</v>
      </c>
      <c r="G574" s="25" t="s">
        <v>4701</v>
      </c>
    </row>
    <row r="575" spans="1:7" x14ac:dyDescent="0.25">
      <c r="A575" s="131" t="s">
        <v>288</v>
      </c>
      <c r="B575" s="25" t="s">
        <v>4543</v>
      </c>
      <c r="C575" s="25" t="s">
        <v>4673</v>
      </c>
      <c r="D575" s="571" t="s">
        <v>4590</v>
      </c>
      <c r="E575" s="25" t="s">
        <v>4672</v>
      </c>
      <c r="F575" s="25" t="s">
        <v>4618</v>
      </c>
      <c r="G575" s="25" t="s">
        <v>4635</v>
      </c>
    </row>
    <row r="576" spans="1:7" x14ac:dyDescent="0.25">
      <c r="A576" s="131" t="s">
        <v>288</v>
      </c>
      <c r="B576" s="25" t="s">
        <v>4577</v>
      </c>
      <c r="C576" s="25" t="s">
        <v>4673</v>
      </c>
      <c r="D576" s="571" t="s">
        <v>4590</v>
      </c>
      <c r="E576" s="25" t="s">
        <v>4672</v>
      </c>
      <c r="F576" s="25" t="s">
        <v>4618</v>
      </c>
      <c r="G576" s="25" t="s">
        <v>4604</v>
      </c>
    </row>
    <row r="577" spans="1:7" x14ac:dyDescent="0.25">
      <c r="A577" s="131" t="s">
        <v>288</v>
      </c>
      <c r="B577" s="25" t="s">
        <v>4543</v>
      </c>
      <c r="C577" s="25" t="s">
        <v>4673</v>
      </c>
      <c r="D577" s="571" t="s">
        <v>4590</v>
      </c>
      <c r="E577" s="25" t="s">
        <v>4672</v>
      </c>
      <c r="F577" s="25" t="s">
        <v>4618</v>
      </c>
      <c r="G577" s="25" t="s">
        <v>4699</v>
      </c>
    </row>
    <row r="578" spans="1:7" x14ac:dyDescent="0.25">
      <c r="A578" s="131" t="s">
        <v>288</v>
      </c>
      <c r="B578" s="25" t="s">
        <v>4544</v>
      </c>
      <c r="C578" s="25" t="s">
        <v>4674</v>
      </c>
      <c r="D578" s="571" t="s">
        <v>4590</v>
      </c>
      <c r="E578" s="25" t="s">
        <v>4672</v>
      </c>
      <c r="F578" s="25" t="s">
        <v>4618</v>
      </c>
      <c r="G578" s="25" t="s">
        <v>4685</v>
      </c>
    </row>
    <row r="579" spans="1:7" x14ac:dyDescent="0.25">
      <c r="A579" s="131" t="s">
        <v>288</v>
      </c>
      <c r="B579" s="25" t="s">
        <v>4664</v>
      </c>
      <c r="C579" s="25" t="s">
        <v>4673</v>
      </c>
      <c r="D579" s="571" t="s">
        <v>4590</v>
      </c>
      <c r="E579" s="25" t="s">
        <v>4672</v>
      </c>
      <c r="F579" s="25" t="s">
        <v>4618</v>
      </c>
      <c r="G579" s="25" t="s">
        <v>4733</v>
      </c>
    </row>
    <row r="580" spans="1:7" x14ac:dyDescent="0.25">
      <c r="A580" s="131" t="s">
        <v>288</v>
      </c>
      <c r="B580" s="25" t="s">
        <v>4548</v>
      </c>
      <c r="C580" s="25" t="s">
        <v>4673</v>
      </c>
      <c r="D580" s="571" t="s">
        <v>4590</v>
      </c>
      <c r="E580" s="25" t="s">
        <v>4672</v>
      </c>
      <c r="F580" s="25" t="s">
        <v>4618</v>
      </c>
      <c r="G580" s="25" t="s">
        <v>4676</v>
      </c>
    </row>
    <row r="581" spans="1:7" x14ac:dyDescent="0.25">
      <c r="A581" s="131" t="s">
        <v>288</v>
      </c>
      <c r="B581" s="25" t="s">
        <v>4543</v>
      </c>
      <c r="C581" s="25" t="s">
        <v>4673</v>
      </c>
      <c r="D581" s="571" t="s">
        <v>4590</v>
      </c>
      <c r="E581" s="25" t="s">
        <v>4672</v>
      </c>
      <c r="F581" s="25" t="s">
        <v>4618</v>
      </c>
      <c r="G581" s="25" t="s">
        <v>4777</v>
      </c>
    </row>
    <row r="582" spans="1:7" x14ac:dyDescent="0.25">
      <c r="A582" s="131" t="s">
        <v>288</v>
      </c>
      <c r="B582" s="25" t="s">
        <v>4543</v>
      </c>
      <c r="C582" s="25" t="s">
        <v>4673</v>
      </c>
      <c r="D582" s="571" t="s">
        <v>4590</v>
      </c>
      <c r="E582" s="25" t="s">
        <v>4672</v>
      </c>
      <c r="F582" s="25" t="s">
        <v>4618</v>
      </c>
      <c r="G582" s="25" t="s">
        <v>4601</v>
      </c>
    </row>
    <row r="583" spans="1:7" x14ac:dyDescent="0.25">
      <c r="A583" s="131" t="s">
        <v>288</v>
      </c>
      <c r="B583" s="25" t="s">
        <v>4551</v>
      </c>
      <c r="C583" s="25" t="s">
        <v>4673</v>
      </c>
      <c r="D583" s="571" t="s">
        <v>4590</v>
      </c>
      <c r="E583" s="25" t="s">
        <v>4672</v>
      </c>
      <c r="F583" s="25" t="s">
        <v>4618</v>
      </c>
      <c r="G583" s="25" t="s">
        <v>4682</v>
      </c>
    </row>
    <row r="584" spans="1:7" x14ac:dyDescent="0.25">
      <c r="A584" s="131" t="s">
        <v>288</v>
      </c>
      <c r="B584" s="25" t="s">
        <v>4543</v>
      </c>
      <c r="C584" s="25" t="s">
        <v>4673</v>
      </c>
      <c r="D584" s="571" t="s">
        <v>4590</v>
      </c>
      <c r="E584" s="25" t="s">
        <v>4672</v>
      </c>
      <c r="F584" s="25" t="s">
        <v>4618</v>
      </c>
      <c r="G584" s="25" t="s">
        <v>1383</v>
      </c>
    </row>
    <row r="585" spans="1:7" x14ac:dyDescent="0.25">
      <c r="A585" s="131" t="s">
        <v>288</v>
      </c>
      <c r="B585" s="25" t="s">
        <v>4665</v>
      </c>
      <c r="C585" s="25" t="s">
        <v>4673</v>
      </c>
      <c r="D585" s="571" t="s">
        <v>4590</v>
      </c>
      <c r="E585" s="25" t="s">
        <v>4672</v>
      </c>
      <c r="F585" s="25" t="s">
        <v>4618</v>
      </c>
      <c r="G585" s="25" t="s">
        <v>4676</v>
      </c>
    </row>
    <row r="586" spans="1:7" x14ac:dyDescent="0.25">
      <c r="A586" s="131" t="s">
        <v>288</v>
      </c>
      <c r="B586" s="25" t="s">
        <v>4571</v>
      </c>
      <c r="C586" s="25" t="s">
        <v>4673</v>
      </c>
      <c r="D586" s="571" t="s">
        <v>4590</v>
      </c>
      <c r="E586" s="25" t="s">
        <v>4672</v>
      </c>
      <c r="F586" s="25" t="s">
        <v>4618</v>
      </c>
      <c r="G586" s="25" t="s">
        <v>4676</v>
      </c>
    </row>
    <row r="587" spans="1:7" x14ac:dyDescent="0.25">
      <c r="A587" s="131" t="s">
        <v>288</v>
      </c>
      <c r="B587" s="25" t="s">
        <v>4536</v>
      </c>
      <c r="C587" s="25" t="s">
        <v>4673</v>
      </c>
      <c r="D587" s="571" t="s">
        <v>4590</v>
      </c>
      <c r="E587" s="25" t="s">
        <v>4672</v>
      </c>
      <c r="F587" s="25" t="s">
        <v>4618</v>
      </c>
      <c r="G587" s="25" t="s">
        <v>4804</v>
      </c>
    </row>
    <row r="588" spans="1:7" x14ac:dyDescent="0.25">
      <c r="A588" s="131" t="s">
        <v>288</v>
      </c>
      <c r="B588" s="25" t="s">
        <v>4543</v>
      </c>
      <c r="C588" s="25" t="s">
        <v>4673</v>
      </c>
      <c r="D588" s="571" t="s">
        <v>4590</v>
      </c>
      <c r="E588" s="25" t="s">
        <v>4672</v>
      </c>
      <c r="F588" s="25" t="s">
        <v>4618</v>
      </c>
      <c r="G588" s="25" t="s">
        <v>4805</v>
      </c>
    </row>
    <row r="589" spans="1:7" x14ac:dyDescent="0.25">
      <c r="A589" s="131" t="s">
        <v>288</v>
      </c>
      <c r="B589" s="25" t="s">
        <v>4577</v>
      </c>
      <c r="C589" s="25" t="s">
        <v>4673</v>
      </c>
      <c r="D589" s="571" t="s">
        <v>4590</v>
      </c>
      <c r="E589" s="25" t="s">
        <v>4672</v>
      </c>
      <c r="F589" s="25" t="s">
        <v>4618</v>
      </c>
      <c r="G589" s="25" t="s">
        <v>4604</v>
      </c>
    </row>
    <row r="590" spans="1:7" x14ac:dyDescent="0.25">
      <c r="A590" s="131" t="s">
        <v>288</v>
      </c>
      <c r="B590" s="25" t="s">
        <v>4657</v>
      </c>
      <c r="C590" s="25" t="s">
        <v>4673</v>
      </c>
      <c r="D590" s="571" t="s">
        <v>4590</v>
      </c>
      <c r="E590" s="25" t="s">
        <v>4672</v>
      </c>
      <c r="F590" s="25" t="s">
        <v>4618</v>
      </c>
      <c r="G590" s="25" t="s">
        <v>4787</v>
      </c>
    </row>
    <row r="591" spans="1:7" x14ac:dyDescent="0.25">
      <c r="A591" s="131" t="s">
        <v>288</v>
      </c>
      <c r="B591" s="25" t="s">
        <v>4652</v>
      </c>
      <c r="C591" s="25" t="s">
        <v>4673</v>
      </c>
      <c r="D591" s="571" t="s">
        <v>4590</v>
      </c>
      <c r="E591" s="25" t="s">
        <v>4672</v>
      </c>
      <c r="F591" s="25" t="s">
        <v>4618</v>
      </c>
      <c r="G591" s="25" t="s">
        <v>4806</v>
      </c>
    </row>
    <row r="592" spans="1:7" x14ac:dyDescent="0.25">
      <c r="A592" s="131" t="s">
        <v>288</v>
      </c>
      <c r="B592" s="25" t="s">
        <v>4543</v>
      </c>
      <c r="C592" s="25" t="s">
        <v>4673</v>
      </c>
      <c r="D592" s="571" t="s">
        <v>4590</v>
      </c>
      <c r="E592" s="25" t="s">
        <v>4672</v>
      </c>
      <c r="F592" s="25" t="s">
        <v>4618</v>
      </c>
      <c r="G592" s="25" t="s">
        <v>4807</v>
      </c>
    </row>
    <row r="593" spans="1:7" x14ac:dyDescent="0.25">
      <c r="A593" s="131" t="s">
        <v>288</v>
      </c>
      <c r="B593" s="25" t="s">
        <v>4536</v>
      </c>
      <c r="C593" s="25" t="s">
        <v>4673</v>
      </c>
      <c r="D593" s="571" t="s">
        <v>4590</v>
      </c>
      <c r="E593" s="25" t="s">
        <v>4672</v>
      </c>
      <c r="F593" s="25" t="s">
        <v>4618</v>
      </c>
      <c r="G593" s="25" t="s">
        <v>4808</v>
      </c>
    </row>
    <row r="594" spans="1:7" x14ac:dyDescent="0.25">
      <c r="A594" s="131" t="s">
        <v>288</v>
      </c>
      <c r="B594" s="25" t="s">
        <v>4543</v>
      </c>
      <c r="C594" s="25" t="s">
        <v>4673</v>
      </c>
      <c r="D594" s="571" t="s">
        <v>4590</v>
      </c>
      <c r="E594" s="25" t="s">
        <v>4672</v>
      </c>
      <c r="F594" s="25" t="s">
        <v>4618</v>
      </c>
      <c r="G594" s="25" t="s">
        <v>4809</v>
      </c>
    </row>
    <row r="595" spans="1:7" x14ac:dyDescent="0.25">
      <c r="A595" s="131" t="s">
        <v>288</v>
      </c>
      <c r="B595" s="25" t="s">
        <v>4651</v>
      </c>
      <c r="C595" s="25" t="s">
        <v>4674</v>
      </c>
      <c r="D595" s="571" t="s">
        <v>4590</v>
      </c>
      <c r="E595" s="25" t="s">
        <v>4672</v>
      </c>
      <c r="F595" s="25" t="s">
        <v>4618</v>
      </c>
      <c r="G595" s="25" t="s">
        <v>4685</v>
      </c>
    </row>
    <row r="596" spans="1:7" x14ac:dyDescent="0.25">
      <c r="A596" s="131" t="s">
        <v>288</v>
      </c>
      <c r="B596" s="25" t="s">
        <v>4652</v>
      </c>
      <c r="C596" s="25" t="s">
        <v>4673</v>
      </c>
      <c r="D596" s="571" t="s">
        <v>4590</v>
      </c>
      <c r="E596" s="25" t="s">
        <v>4672</v>
      </c>
      <c r="F596" s="25" t="s">
        <v>4618</v>
      </c>
      <c r="G596" s="25" t="s">
        <v>4604</v>
      </c>
    </row>
    <row r="597" spans="1:7" x14ac:dyDescent="0.25">
      <c r="A597" s="131" t="s">
        <v>288</v>
      </c>
      <c r="B597" s="25" t="s">
        <v>4664</v>
      </c>
      <c r="C597" s="25" t="s">
        <v>4673</v>
      </c>
      <c r="D597" s="571" t="s">
        <v>4590</v>
      </c>
      <c r="E597" s="25" t="s">
        <v>4672</v>
      </c>
      <c r="F597" s="25" t="s">
        <v>4618</v>
      </c>
      <c r="G597" s="25" t="s">
        <v>4810</v>
      </c>
    </row>
    <row r="598" spans="1:7" x14ac:dyDescent="0.25">
      <c r="A598" s="131" t="s">
        <v>288</v>
      </c>
      <c r="B598" s="25" t="s">
        <v>4536</v>
      </c>
      <c r="C598" s="25" t="s">
        <v>4673</v>
      </c>
      <c r="D598" s="571" t="s">
        <v>4590</v>
      </c>
      <c r="E598" s="25" t="s">
        <v>4672</v>
      </c>
      <c r="F598" s="25" t="s">
        <v>4618</v>
      </c>
      <c r="G598" s="25" t="s">
        <v>4764</v>
      </c>
    </row>
    <row r="599" spans="1:7" x14ac:dyDescent="0.25">
      <c r="A599" s="131" t="s">
        <v>288</v>
      </c>
      <c r="B599" s="25" t="s">
        <v>4549</v>
      </c>
      <c r="C599" s="25" t="s">
        <v>4673</v>
      </c>
      <c r="D599" s="571" t="s">
        <v>4590</v>
      </c>
      <c r="E599" s="25" t="s">
        <v>4672</v>
      </c>
      <c r="F599" s="25" t="s">
        <v>4618</v>
      </c>
      <c r="G599" s="25" t="s">
        <v>4676</v>
      </c>
    </row>
    <row r="600" spans="1:7" x14ac:dyDescent="0.25">
      <c r="A600" s="131" t="s">
        <v>288</v>
      </c>
      <c r="B600" s="25" t="s">
        <v>4542</v>
      </c>
      <c r="C600" s="25" t="s">
        <v>4673</v>
      </c>
      <c r="D600" s="571" t="s">
        <v>4590</v>
      </c>
      <c r="E600" s="25" t="s">
        <v>4672</v>
      </c>
      <c r="F600" s="25" t="s">
        <v>4618</v>
      </c>
      <c r="G600" s="25" t="s">
        <v>4744</v>
      </c>
    </row>
    <row r="601" spans="1:7" x14ac:dyDescent="0.25">
      <c r="A601" s="131" t="s">
        <v>288</v>
      </c>
      <c r="B601" s="25" t="s">
        <v>4543</v>
      </c>
      <c r="C601" s="25" t="s">
        <v>4673</v>
      </c>
      <c r="D601" s="571" t="s">
        <v>4590</v>
      </c>
      <c r="E601" s="25" t="s">
        <v>4672</v>
      </c>
      <c r="F601" s="25" t="s">
        <v>4618</v>
      </c>
      <c r="G601" s="25" t="s">
        <v>4811</v>
      </c>
    </row>
    <row r="602" spans="1:7" x14ac:dyDescent="0.25">
      <c r="A602" s="131" t="s">
        <v>288</v>
      </c>
      <c r="B602" s="25" t="s">
        <v>4577</v>
      </c>
      <c r="C602" s="25" t="s">
        <v>4673</v>
      </c>
      <c r="D602" s="571" t="s">
        <v>4590</v>
      </c>
      <c r="E602" s="25" t="s">
        <v>4672</v>
      </c>
      <c r="F602" s="25" t="s">
        <v>4618</v>
      </c>
      <c r="G602" s="25" t="s">
        <v>1424</v>
      </c>
    </row>
    <row r="603" spans="1:7" x14ac:dyDescent="0.25">
      <c r="A603" s="131" t="s">
        <v>288</v>
      </c>
      <c r="B603" s="25" t="s">
        <v>4551</v>
      </c>
      <c r="C603" s="25" t="s">
        <v>4673</v>
      </c>
      <c r="D603" s="571" t="s">
        <v>4590</v>
      </c>
      <c r="E603" s="25" t="s">
        <v>4672</v>
      </c>
      <c r="F603" s="25" t="s">
        <v>4618</v>
      </c>
      <c r="G603" s="25" t="s">
        <v>4730</v>
      </c>
    </row>
    <row r="604" spans="1:7" x14ac:dyDescent="0.25">
      <c r="A604" s="131" t="s">
        <v>288</v>
      </c>
      <c r="B604" s="25" t="s">
        <v>4550</v>
      </c>
      <c r="C604" s="25" t="s">
        <v>4673</v>
      </c>
      <c r="D604" s="571" t="s">
        <v>4590</v>
      </c>
      <c r="E604" s="25" t="s">
        <v>4672</v>
      </c>
      <c r="F604" s="25" t="s">
        <v>4618</v>
      </c>
      <c r="G604" s="25" t="s">
        <v>4605</v>
      </c>
    </row>
    <row r="605" spans="1:7" x14ac:dyDescent="0.25">
      <c r="A605" s="131" t="s">
        <v>288</v>
      </c>
      <c r="B605" s="25" t="s">
        <v>4543</v>
      </c>
      <c r="C605" s="25" t="s">
        <v>4673</v>
      </c>
      <c r="D605" s="571" t="s">
        <v>4590</v>
      </c>
      <c r="E605" s="25" t="s">
        <v>4672</v>
      </c>
      <c r="F605" s="25" t="s">
        <v>4618</v>
      </c>
      <c r="G605" s="25" t="s">
        <v>1121</v>
      </c>
    </row>
    <row r="606" spans="1:7" x14ac:dyDescent="0.25">
      <c r="A606" s="131" t="s">
        <v>288</v>
      </c>
      <c r="B606" s="25" t="s">
        <v>4543</v>
      </c>
      <c r="C606" s="25" t="s">
        <v>4673</v>
      </c>
      <c r="D606" s="571" t="s">
        <v>4590</v>
      </c>
      <c r="E606" s="25" t="s">
        <v>4672</v>
      </c>
      <c r="F606" s="25" t="s">
        <v>4618</v>
      </c>
      <c r="G606" s="25" t="s">
        <v>4777</v>
      </c>
    </row>
    <row r="607" spans="1:7" x14ac:dyDescent="0.25">
      <c r="A607" s="131" t="s">
        <v>288</v>
      </c>
      <c r="B607" s="25" t="s">
        <v>4543</v>
      </c>
      <c r="C607" s="25" t="s">
        <v>4673</v>
      </c>
      <c r="D607" s="571" t="s">
        <v>4590</v>
      </c>
      <c r="E607" s="25" t="s">
        <v>4672</v>
      </c>
      <c r="F607" s="25" t="s">
        <v>4618</v>
      </c>
      <c r="G607" s="25" t="s">
        <v>4610</v>
      </c>
    </row>
    <row r="608" spans="1:7" x14ac:dyDescent="0.25">
      <c r="A608" s="131" t="s">
        <v>288</v>
      </c>
      <c r="B608" s="25" t="s">
        <v>4543</v>
      </c>
      <c r="C608" s="25" t="s">
        <v>4673</v>
      </c>
      <c r="D608" s="571" t="s">
        <v>4590</v>
      </c>
      <c r="E608" s="25" t="s">
        <v>4672</v>
      </c>
      <c r="F608" s="25" t="s">
        <v>4618</v>
      </c>
      <c r="G608" s="25" t="s">
        <v>4626</v>
      </c>
    </row>
    <row r="609" spans="1:7" x14ac:dyDescent="0.25">
      <c r="A609" s="131" t="s">
        <v>288</v>
      </c>
      <c r="B609" s="25" t="s">
        <v>4558</v>
      </c>
      <c r="C609" s="25" t="s">
        <v>4674</v>
      </c>
      <c r="D609" s="571" t="s">
        <v>4590</v>
      </c>
      <c r="E609" s="25" t="s">
        <v>4672</v>
      </c>
      <c r="F609" s="25" t="s">
        <v>4618</v>
      </c>
      <c r="G609" s="25" t="s">
        <v>4812</v>
      </c>
    </row>
    <row r="610" spans="1:7" x14ac:dyDescent="0.25">
      <c r="A610" s="131" t="s">
        <v>288</v>
      </c>
      <c r="B610" s="25" t="s">
        <v>4543</v>
      </c>
      <c r="C610" s="25" t="s">
        <v>4673</v>
      </c>
      <c r="D610" s="571" t="s">
        <v>4590</v>
      </c>
      <c r="E610" s="25" t="s">
        <v>4672</v>
      </c>
      <c r="F610" s="25" t="s">
        <v>4618</v>
      </c>
      <c r="G610" s="25" t="s">
        <v>4813</v>
      </c>
    </row>
    <row r="611" spans="1:7" x14ac:dyDescent="0.25">
      <c r="A611" s="131" t="s">
        <v>288</v>
      </c>
      <c r="B611" s="25" t="s">
        <v>4550</v>
      </c>
      <c r="C611" s="25" t="s">
        <v>4673</v>
      </c>
      <c r="D611" s="571" t="s">
        <v>4590</v>
      </c>
      <c r="E611" s="25" t="s">
        <v>4672</v>
      </c>
      <c r="F611" s="25" t="s">
        <v>4618</v>
      </c>
      <c r="G611" s="25" t="s">
        <v>4604</v>
      </c>
    </row>
    <row r="612" spans="1:7" x14ac:dyDescent="0.25">
      <c r="A612" s="131" t="s">
        <v>288</v>
      </c>
      <c r="B612" s="25" t="s">
        <v>4573</v>
      </c>
      <c r="C612" s="25" t="s">
        <v>4673</v>
      </c>
      <c r="D612" s="571" t="s">
        <v>4590</v>
      </c>
      <c r="E612" s="25" t="s">
        <v>4672</v>
      </c>
      <c r="F612" s="25" t="s">
        <v>4618</v>
      </c>
      <c r="G612" s="25" t="s">
        <v>4676</v>
      </c>
    </row>
    <row r="613" spans="1:7" x14ac:dyDescent="0.25">
      <c r="A613" s="131" t="s">
        <v>288</v>
      </c>
      <c r="B613" s="25" t="s">
        <v>4652</v>
      </c>
      <c r="C613" s="25" t="s">
        <v>4673</v>
      </c>
      <c r="D613" s="571" t="s">
        <v>4590</v>
      </c>
      <c r="E613" s="25" t="s">
        <v>4672</v>
      </c>
      <c r="F613" s="25" t="s">
        <v>4618</v>
      </c>
      <c r="G613" s="25" t="s">
        <v>4602</v>
      </c>
    </row>
    <row r="614" spans="1:7" x14ac:dyDescent="0.25">
      <c r="A614" s="131" t="s">
        <v>288</v>
      </c>
      <c r="B614" s="25" t="s">
        <v>4565</v>
      </c>
      <c r="C614" s="25" t="s">
        <v>4673</v>
      </c>
      <c r="D614" s="571" t="s">
        <v>4590</v>
      </c>
      <c r="E614" s="25" t="s">
        <v>4672</v>
      </c>
      <c r="F614" s="25" t="s">
        <v>4618</v>
      </c>
      <c r="G614" s="25" t="s">
        <v>4733</v>
      </c>
    </row>
    <row r="615" spans="1:7" x14ac:dyDescent="0.25">
      <c r="A615" s="131" t="s">
        <v>288</v>
      </c>
      <c r="B615" s="25" t="s">
        <v>4543</v>
      </c>
      <c r="C615" s="25" t="s">
        <v>4673</v>
      </c>
      <c r="D615" s="571" t="s">
        <v>4590</v>
      </c>
      <c r="E615" s="25" t="s">
        <v>4672</v>
      </c>
      <c r="F615" s="25" t="s">
        <v>4618</v>
      </c>
      <c r="G615" s="25" t="s">
        <v>4620</v>
      </c>
    </row>
    <row r="616" spans="1:7" x14ac:dyDescent="0.25">
      <c r="A616" s="131" t="s">
        <v>288</v>
      </c>
      <c r="B616" s="25" t="s">
        <v>4543</v>
      </c>
      <c r="C616" s="25" t="s">
        <v>4673</v>
      </c>
      <c r="D616" s="571" t="s">
        <v>4590</v>
      </c>
      <c r="E616" s="25" t="s">
        <v>4672</v>
      </c>
      <c r="F616" s="25" t="s">
        <v>4618</v>
      </c>
      <c r="G616" s="25" t="s">
        <v>4642</v>
      </c>
    </row>
    <row r="617" spans="1:7" x14ac:dyDescent="0.25">
      <c r="A617" s="131" t="s">
        <v>288</v>
      </c>
      <c r="B617" s="25" t="s">
        <v>4543</v>
      </c>
      <c r="C617" s="25" t="s">
        <v>4673</v>
      </c>
      <c r="D617" s="571" t="s">
        <v>4590</v>
      </c>
      <c r="E617" s="25" t="s">
        <v>4672</v>
      </c>
      <c r="F617" s="25" t="s">
        <v>4618</v>
      </c>
      <c r="G617" s="25" t="s">
        <v>4789</v>
      </c>
    </row>
    <row r="618" spans="1:7" x14ac:dyDescent="0.25">
      <c r="A618" s="131" t="s">
        <v>288</v>
      </c>
      <c r="B618" s="25" t="s">
        <v>4652</v>
      </c>
      <c r="C618" s="25" t="s">
        <v>4673</v>
      </c>
      <c r="D618" s="571" t="s">
        <v>4590</v>
      </c>
      <c r="E618" s="25" t="s">
        <v>4672</v>
      </c>
      <c r="F618" s="25" t="s">
        <v>4618</v>
      </c>
      <c r="G618" s="25" t="s">
        <v>4712</v>
      </c>
    </row>
    <row r="619" spans="1:7" x14ac:dyDescent="0.25">
      <c r="A619" s="131" t="s">
        <v>288</v>
      </c>
      <c r="B619" s="25" t="s">
        <v>4574</v>
      </c>
      <c r="C619" s="25" t="s">
        <v>4673</v>
      </c>
      <c r="D619" s="571" t="s">
        <v>4590</v>
      </c>
      <c r="E619" s="25" t="s">
        <v>4672</v>
      </c>
      <c r="F619" s="25" t="s">
        <v>4618</v>
      </c>
      <c r="G619" s="25" t="s">
        <v>4676</v>
      </c>
    </row>
    <row r="620" spans="1:7" x14ac:dyDescent="0.25">
      <c r="A620" s="131" t="s">
        <v>288</v>
      </c>
      <c r="B620" s="25" t="s">
        <v>4558</v>
      </c>
      <c r="C620" s="25" t="s">
        <v>4674</v>
      </c>
      <c r="D620" s="571" t="s">
        <v>4590</v>
      </c>
      <c r="E620" s="25" t="s">
        <v>4672</v>
      </c>
      <c r="F620" s="25" t="s">
        <v>4618</v>
      </c>
      <c r="G620" s="25" t="s">
        <v>4705</v>
      </c>
    </row>
    <row r="621" spans="1:7" x14ac:dyDescent="0.25">
      <c r="A621" s="131" t="s">
        <v>288</v>
      </c>
      <c r="B621" s="25" t="s">
        <v>4656</v>
      </c>
      <c r="C621" s="25" t="s">
        <v>4673</v>
      </c>
      <c r="D621" s="571" t="s">
        <v>4590</v>
      </c>
      <c r="E621" s="25" t="s">
        <v>4672</v>
      </c>
      <c r="F621" s="25" t="s">
        <v>4618</v>
      </c>
      <c r="G621" s="25" t="s">
        <v>4685</v>
      </c>
    </row>
    <row r="622" spans="1:7" x14ac:dyDescent="0.25">
      <c r="A622" s="131" t="s">
        <v>288</v>
      </c>
      <c r="B622" s="25" t="s">
        <v>4551</v>
      </c>
      <c r="C622" s="25" t="s">
        <v>4673</v>
      </c>
      <c r="D622" s="571" t="s">
        <v>4590</v>
      </c>
      <c r="E622" s="25" t="s">
        <v>4672</v>
      </c>
      <c r="F622" s="25" t="s">
        <v>4618</v>
      </c>
      <c r="G622" s="25" t="s">
        <v>4682</v>
      </c>
    </row>
    <row r="623" spans="1:7" x14ac:dyDescent="0.25">
      <c r="A623" s="131" t="s">
        <v>288</v>
      </c>
      <c r="B623" s="25" t="s">
        <v>4543</v>
      </c>
      <c r="C623" s="25" t="s">
        <v>4673</v>
      </c>
      <c r="D623" s="571" t="s">
        <v>4590</v>
      </c>
      <c r="E623" s="25" t="s">
        <v>4672</v>
      </c>
      <c r="F623" s="25" t="s">
        <v>4618</v>
      </c>
      <c r="G623" s="25" t="s">
        <v>4638</v>
      </c>
    </row>
    <row r="624" spans="1:7" x14ac:dyDescent="0.25">
      <c r="A624" s="131" t="s">
        <v>288</v>
      </c>
      <c r="B624" s="25" t="s">
        <v>4663</v>
      </c>
      <c r="C624" s="25" t="s">
        <v>4593</v>
      </c>
      <c r="D624" s="571" t="s">
        <v>4590</v>
      </c>
      <c r="E624" s="25" t="s">
        <v>4672</v>
      </c>
      <c r="F624" s="25" t="s">
        <v>4618</v>
      </c>
      <c r="G624" s="25" t="s">
        <v>4681</v>
      </c>
    </row>
    <row r="625" spans="1:7" x14ac:dyDescent="0.25">
      <c r="A625" s="131" t="s">
        <v>288</v>
      </c>
      <c r="B625" s="25" t="s">
        <v>4576</v>
      </c>
      <c r="C625" s="25" t="s">
        <v>4673</v>
      </c>
      <c r="D625" s="571" t="s">
        <v>4590</v>
      </c>
      <c r="E625" s="25" t="s">
        <v>4672</v>
      </c>
      <c r="F625" s="25" t="s">
        <v>4618</v>
      </c>
      <c r="G625" s="25" t="s">
        <v>4681</v>
      </c>
    </row>
    <row r="626" spans="1:7" x14ac:dyDescent="0.25">
      <c r="A626" s="131" t="s">
        <v>288</v>
      </c>
      <c r="B626" s="25" t="s">
        <v>4542</v>
      </c>
      <c r="C626" s="25" t="s">
        <v>4673</v>
      </c>
      <c r="D626" s="571" t="s">
        <v>4590</v>
      </c>
      <c r="E626" s="25" t="s">
        <v>4672</v>
      </c>
      <c r="F626" s="25" t="s">
        <v>4618</v>
      </c>
      <c r="G626" s="25" t="s">
        <v>4746</v>
      </c>
    </row>
    <row r="627" spans="1:7" x14ac:dyDescent="0.25">
      <c r="A627" s="131" t="s">
        <v>288</v>
      </c>
      <c r="B627" s="25" t="s">
        <v>4664</v>
      </c>
      <c r="C627" s="25" t="s">
        <v>4673</v>
      </c>
      <c r="D627" s="571" t="s">
        <v>4590</v>
      </c>
      <c r="E627" s="25" t="s">
        <v>4672</v>
      </c>
      <c r="F627" s="25" t="s">
        <v>4618</v>
      </c>
      <c r="G627" s="25" t="s">
        <v>4634</v>
      </c>
    </row>
    <row r="628" spans="1:7" x14ac:dyDescent="0.25">
      <c r="A628" s="131" t="s">
        <v>288</v>
      </c>
      <c r="B628" s="25" t="s">
        <v>4565</v>
      </c>
      <c r="C628" s="25" t="s">
        <v>4673</v>
      </c>
      <c r="D628" s="571" t="s">
        <v>4590</v>
      </c>
      <c r="E628" s="25" t="s">
        <v>4672</v>
      </c>
      <c r="F628" s="25" t="s">
        <v>4618</v>
      </c>
      <c r="G628" s="25" t="s">
        <v>4814</v>
      </c>
    </row>
    <row r="629" spans="1:7" x14ac:dyDescent="0.25">
      <c r="A629" s="131" t="s">
        <v>288</v>
      </c>
      <c r="B629" s="25" t="s">
        <v>4652</v>
      </c>
      <c r="C629" s="25" t="s">
        <v>4673</v>
      </c>
      <c r="D629" s="571" t="s">
        <v>4590</v>
      </c>
      <c r="E629" s="25" t="s">
        <v>4672</v>
      </c>
      <c r="F629" s="25" t="s">
        <v>4618</v>
      </c>
      <c r="G629" s="25" t="s">
        <v>4815</v>
      </c>
    </row>
    <row r="630" spans="1:7" x14ac:dyDescent="0.25">
      <c r="A630" s="131" t="s">
        <v>288</v>
      </c>
      <c r="B630" s="25" t="s">
        <v>4543</v>
      </c>
      <c r="C630" s="25" t="s">
        <v>4673</v>
      </c>
      <c r="D630" s="571" t="s">
        <v>4590</v>
      </c>
      <c r="E630" s="25" t="s">
        <v>4672</v>
      </c>
      <c r="F630" s="25" t="s">
        <v>4618</v>
      </c>
      <c r="G630" s="25" t="s">
        <v>4729</v>
      </c>
    </row>
    <row r="631" spans="1:7" x14ac:dyDescent="0.25">
      <c r="A631" s="131" t="s">
        <v>288</v>
      </c>
      <c r="B631" s="25" t="s">
        <v>4570</v>
      </c>
      <c r="C631" s="25" t="s">
        <v>4673</v>
      </c>
      <c r="D631" s="571" t="s">
        <v>4590</v>
      </c>
      <c r="E631" s="25" t="s">
        <v>4672</v>
      </c>
      <c r="F631" s="25" t="s">
        <v>4618</v>
      </c>
      <c r="G631" s="25" t="s">
        <v>4703</v>
      </c>
    </row>
    <row r="632" spans="1:7" x14ac:dyDescent="0.25">
      <c r="A632" s="131" t="s">
        <v>288</v>
      </c>
      <c r="B632" s="25" t="s">
        <v>4543</v>
      </c>
      <c r="C632" s="25" t="s">
        <v>4673</v>
      </c>
      <c r="D632" s="571" t="s">
        <v>4590</v>
      </c>
      <c r="E632" s="25" t="s">
        <v>4672</v>
      </c>
      <c r="F632" s="25" t="s">
        <v>4618</v>
      </c>
      <c r="G632" s="25" t="s">
        <v>4816</v>
      </c>
    </row>
    <row r="633" spans="1:7" x14ac:dyDescent="0.25">
      <c r="A633" s="131" t="s">
        <v>288</v>
      </c>
      <c r="B633" s="25" t="s">
        <v>4553</v>
      </c>
      <c r="C633" s="25" t="s">
        <v>4673</v>
      </c>
      <c r="D633" s="571" t="s">
        <v>4590</v>
      </c>
      <c r="E633" s="25" t="s">
        <v>4672</v>
      </c>
      <c r="F633" s="25" t="s">
        <v>4618</v>
      </c>
      <c r="G633" s="25" t="s">
        <v>4685</v>
      </c>
    </row>
    <row r="634" spans="1:7" x14ac:dyDescent="0.25">
      <c r="A634" s="131" t="s">
        <v>288</v>
      </c>
      <c r="B634" s="25" t="s">
        <v>4558</v>
      </c>
      <c r="C634" s="25" t="s">
        <v>4674</v>
      </c>
      <c r="D634" s="571" t="s">
        <v>4590</v>
      </c>
      <c r="E634" s="25" t="s">
        <v>4672</v>
      </c>
      <c r="F634" s="25" t="s">
        <v>4618</v>
      </c>
      <c r="G634" s="25" t="s">
        <v>4817</v>
      </c>
    </row>
    <row r="635" spans="1:7" x14ac:dyDescent="0.25">
      <c r="A635" s="131" t="s">
        <v>288</v>
      </c>
      <c r="B635" s="25" t="s">
        <v>4659</v>
      </c>
      <c r="C635" s="25" t="s">
        <v>4673</v>
      </c>
      <c r="D635" s="571" t="s">
        <v>4590</v>
      </c>
      <c r="E635" s="25" t="s">
        <v>4672</v>
      </c>
      <c r="F635" s="25" t="s">
        <v>4618</v>
      </c>
      <c r="G635" s="25" t="s">
        <v>4818</v>
      </c>
    </row>
    <row r="636" spans="1:7" x14ac:dyDescent="0.25">
      <c r="A636" s="131" t="s">
        <v>288</v>
      </c>
      <c r="B636" s="25" t="s">
        <v>4543</v>
      </c>
      <c r="C636" s="25" t="s">
        <v>4673</v>
      </c>
      <c r="D636" s="571" t="s">
        <v>4590</v>
      </c>
      <c r="E636" s="25" t="s">
        <v>4672</v>
      </c>
      <c r="F636" s="25" t="s">
        <v>4618</v>
      </c>
      <c r="G636" s="25" t="s">
        <v>4744</v>
      </c>
    </row>
    <row r="637" spans="1:7" x14ac:dyDescent="0.25">
      <c r="A637" s="131" t="s">
        <v>288</v>
      </c>
      <c r="B637" s="25" t="s">
        <v>4574</v>
      </c>
      <c r="C637" s="25" t="s">
        <v>4673</v>
      </c>
      <c r="D637" s="571" t="s">
        <v>4590</v>
      </c>
      <c r="E637" s="25" t="s">
        <v>4672</v>
      </c>
      <c r="F637" s="25" t="s">
        <v>4618</v>
      </c>
      <c r="G637" s="25" t="s">
        <v>4681</v>
      </c>
    </row>
    <row r="638" spans="1:7" x14ac:dyDescent="0.25">
      <c r="A638" s="131" t="s">
        <v>288</v>
      </c>
      <c r="B638" s="25" t="s">
        <v>4543</v>
      </c>
      <c r="C638" s="25" t="s">
        <v>4673</v>
      </c>
      <c r="D638" s="571" t="s">
        <v>4590</v>
      </c>
      <c r="E638" s="25" t="s">
        <v>4672</v>
      </c>
      <c r="F638" s="25" t="s">
        <v>4618</v>
      </c>
      <c r="G638" s="25" t="s">
        <v>1172</v>
      </c>
    </row>
    <row r="639" spans="1:7" x14ac:dyDescent="0.25">
      <c r="A639" s="131" t="s">
        <v>288</v>
      </c>
      <c r="B639" s="25" t="s">
        <v>4558</v>
      </c>
      <c r="C639" s="25" t="s">
        <v>4674</v>
      </c>
      <c r="D639" s="571" t="s">
        <v>4590</v>
      </c>
      <c r="E639" s="25" t="s">
        <v>4672</v>
      </c>
      <c r="F639" s="25" t="s">
        <v>4618</v>
      </c>
      <c r="G639" s="25" t="s">
        <v>4819</v>
      </c>
    </row>
    <row r="640" spans="1:7" x14ac:dyDescent="0.25">
      <c r="A640" s="131" t="s">
        <v>288</v>
      </c>
      <c r="B640" s="25" t="s">
        <v>4652</v>
      </c>
      <c r="C640" s="25" t="s">
        <v>4673</v>
      </c>
      <c r="D640" s="571" t="s">
        <v>4590</v>
      </c>
      <c r="E640" s="25" t="s">
        <v>4672</v>
      </c>
      <c r="F640" s="25" t="s">
        <v>4618</v>
      </c>
      <c r="G640" s="25" t="s">
        <v>4604</v>
      </c>
    </row>
    <row r="641" spans="1:7" x14ac:dyDescent="0.25">
      <c r="A641" s="131" t="s">
        <v>288</v>
      </c>
      <c r="B641" s="25" t="s">
        <v>4662</v>
      </c>
      <c r="C641" s="25" t="s">
        <v>4673</v>
      </c>
      <c r="D641" s="571" t="s">
        <v>4590</v>
      </c>
      <c r="E641" s="25" t="s">
        <v>4672</v>
      </c>
      <c r="F641" s="25" t="s">
        <v>4618</v>
      </c>
      <c r="G641" s="25" t="s">
        <v>4814</v>
      </c>
    </row>
    <row r="642" spans="1:7" x14ac:dyDescent="0.25">
      <c r="A642" s="131" t="s">
        <v>288</v>
      </c>
      <c r="B642" s="25" t="s">
        <v>4653</v>
      </c>
      <c r="C642" s="25" t="s">
        <v>4673</v>
      </c>
      <c r="D642" s="571" t="s">
        <v>4590</v>
      </c>
      <c r="E642" s="25" t="s">
        <v>4672</v>
      </c>
      <c r="F642" s="25" t="s">
        <v>4618</v>
      </c>
      <c r="G642" s="25" t="s">
        <v>4733</v>
      </c>
    </row>
    <row r="643" spans="1:7" x14ac:dyDescent="0.25">
      <c r="A643" s="131" t="s">
        <v>288</v>
      </c>
      <c r="B643" s="25" t="s">
        <v>4543</v>
      </c>
      <c r="C643" s="25" t="s">
        <v>4673</v>
      </c>
      <c r="D643" s="571" t="s">
        <v>4590</v>
      </c>
      <c r="E643" s="25" t="s">
        <v>4672</v>
      </c>
      <c r="F643" s="25" t="s">
        <v>4618</v>
      </c>
      <c r="G643" s="25" t="s">
        <v>4639</v>
      </c>
    </row>
    <row r="644" spans="1:7" x14ac:dyDescent="0.25">
      <c r="A644" s="131" t="s">
        <v>288</v>
      </c>
      <c r="B644" s="25" t="s">
        <v>4661</v>
      </c>
      <c r="C644" s="25" t="s">
        <v>4674</v>
      </c>
      <c r="D644" s="571" t="s">
        <v>4590</v>
      </c>
      <c r="E644" s="25" t="s">
        <v>4672</v>
      </c>
      <c r="F644" s="25" t="s">
        <v>4618</v>
      </c>
      <c r="G644" s="25" t="s">
        <v>4703</v>
      </c>
    </row>
    <row r="645" spans="1:7" x14ac:dyDescent="0.25">
      <c r="A645" s="131" t="s">
        <v>288</v>
      </c>
      <c r="B645" s="25" t="s">
        <v>4659</v>
      </c>
      <c r="C645" s="25" t="s">
        <v>4673</v>
      </c>
      <c r="D645" s="571" t="s">
        <v>4590</v>
      </c>
      <c r="E645" s="25" t="s">
        <v>4672</v>
      </c>
      <c r="F645" s="25" t="s">
        <v>4618</v>
      </c>
      <c r="G645" s="25" t="s">
        <v>4604</v>
      </c>
    </row>
    <row r="646" spans="1:7" x14ac:dyDescent="0.25">
      <c r="A646" s="131" t="s">
        <v>288</v>
      </c>
      <c r="B646" s="25" t="s">
        <v>4530</v>
      </c>
      <c r="C646" s="25" t="s">
        <v>4673</v>
      </c>
      <c r="D646" s="571" t="s">
        <v>4590</v>
      </c>
      <c r="E646" s="25" t="s">
        <v>4672</v>
      </c>
      <c r="F646" s="25" t="s">
        <v>4618</v>
      </c>
      <c r="G646" s="25" t="s">
        <v>4705</v>
      </c>
    </row>
    <row r="647" spans="1:7" x14ac:dyDescent="0.25">
      <c r="A647" s="131" t="s">
        <v>288</v>
      </c>
      <c r="B647" s="25" t="s">
        <v>4662</v>
      </c>
      <c r="C647" s="25" t="s">
        <v>4673</v>
      </c>
      <c r="D647" s="571" t="s">
        <v>4590</v>
      </c>
      <c r="E647" s="25" t="s">
        <v>4672</v>
      </c>
      <c r="F647" s="25" t="s">
        <v>4618</v>
      </c>
      <c r="G647" s="25" t="s">
        <v>4685</v>
      </c>
    </row>
    <row r="648" spans="1:7" x14ac:dyDescent="0.25">
      <c r="A648" s="131" t="s">
        <v>288</v>
      </c>
      <c r="B648" s="25" t="s">
        <v>4543</v>
      </c>
      <c r="C648" s="25" t="s">
        <v>4673</v>
      </c>
      <c r="D648" s="571" t="s">
        <v>4590</v>
      </c>
      <c r="E648" s="25" t="s">
        <v>4672</v>
      </c>
      <c r="F648" s="25" t="s">
        <v>4618</v>
      </c>
      <c r="G648" s="25" t="s">
        <v>4820</v>
      </c>
    </row>
    <row r="649" spans="1:7" x14ac:dyDescent="0.25">
      <c r="A649" s="131" t="s">
        <v>288</v>
      </c>
      <c r="B649" s="25" t="s">
        <v>4550</v>
      </c>
      <c r="C649" s="25" t="s">
        <v>4673</v>
      </c>
      <c r="D649" s="571" t="s">
        <v>4590</v>
      </c>
      <c r="E649" s="25" t="s">
        <v>4672</v>
      </c>
      <c r="F649" s="25" t="s">
        <v>4618</v>
      </c>
      <c r="G649" s="25" t="s">
        <v>4604</v>
      </c>
    </row>
    <row r="650" spans="1:7" x14ac:dyDescent="0.25">
      <c r="A650" s="131" t="s">
        <v>288</v>
      </c>
      <c r="B650" s="25" t="s">
        <v>4543</v>
      </c>
      <c r="C650" s="25" t="s">
        <v>4673</v>
      </c>
      <c r="D650" s="571" t="s">
        <v>4590</v>
      </c>
      <c r="E650" s="25" t="s">
        <v>4672</v>
      </c>
      <c r="F650" s="25" t="s">
        <v>4618</v>
      </c>
      <c r="G650" s="25" t="s">
        <v>4707</v>
      </c>
    </row>
    <row r="651" spans="1:7" x14ac:dyDescent="0.25">
      <c r="A651" s="131" t="s">
        <v>288</v>
      </c>
      <c r="B651" s="25" t="s">
        <v>4577</v>
      </c>
      <c r="C651" s="25" t="s">
        <v>4673</v>
      </c>
      <c r="D651" s="571" t="s">
        <v>4590</v>
      </c>
      <c r="E651" s="25" t="s">
        <v>4672</v>
      </c>
      <c r="F651" s="25" t="s">
        <v>4618</v>
      </c>
      <c r="G651" s="25" t="s">
        <v>4604</v>
      </c>
    </row>
    <row r="652" spans="1:7" x14ac:dyDescent="0.25">
      <c r="A652" s="131" t="s">
        <v>288</v>
      </c>
      <c r="B652" s="25" t="s">
        <v>4542</v>
      </c>
      <c r="C652" s="25" t="s">
        <v>4673</v>
      </c>
      <c r="D652" s="571" t="s">
        <v>4590</v>
      </c>
      <c r="E652" s="25" t="s">
        <v>4672</v>
      </c>
      <c r="F652" s="25" t="s">
        <v>4618</v>
      </c>
      <c r="G652" s="25" t="s">
        <v>4638</v>
      </c>
    </row>
    <row r="653" spans="1:7" x14ac:dyDescent="0.25">
      <c r="A653" s="131" t="s">
        <v>288</v>
      </c>
      <c r="B653" s="25" t="s">
        <v>4558</v>
      </c>
      <c r="C653" s="25" t="s">
        <v>4674</v>
      </c>
      <c r="D653" s="571" t="s">
        <v>4590</v>
      </c>
      <c r="E653" s="25" t="s">
        <v>4672</v>
      </c>
      <c r="F653" s="25" t="s">
        <v>4618</v>
      </c>
      <c r="G653" s="25" t="s">
        <v>1124</v>
      </c>
    </row>
    <row r="654" spans="1:7" x14ac:dyDescent="0.25">
      <c r="A654" s="131" t="s">
        <v>288</v>
      </c>
      <c r="B654" s="25" t="s">
        <v>4542</v>
      </c>
      <c r="C654" s="25" t="s">
        <v>4673</v>
      </c>
      <c r="D654" s="571" t="s">
        <v>4590</v>
      </c>
      <c r="E654" s="25" t="s">
        <v>4672</v>
      </c>
      <c r="F654" s="25" t="s">
        <v>4618</v>
      </c>
      <c r="G654" s="25" t="s">
        <v>4635</v>
      </c>
    </row>
    <row r="655" spans="1:7" x14ac:dyDescent="0.25">
      <c r="A655" s="131" t="s">
        <v>288</v>
      </c>
      <c r="B655" s="25" t="s">
        <v>4551</v>
      </c>
      <c r="C655" s="25" t="s">
        <v>4673</v>
      </c>
      <c r="D655" s="571" t="s">
        <v>4590</v>
      </c>
      <c r="E655" s="25" t="s">
        <v>4672</v>
      </c>
      <c r="F655" s="25" t="s">
        <v>4618</v>
      </c>
      <c r="G655" s="25" t="s">
        <v>4821</v>
      </c>
    </row>
    <row r="656" spans="1:7" x14ac:dyDescent="0.25">
      <c r="A656" s="131" t="s">
        <v>288</v>
      </c>
      <c r="B656" s="25" t="s">
        <v>4543</v>
      </c>
      <c r="C656" s="25" t="s">
        <v>4673</v>
      </c>
      <c r="D656" s="571" t="s">
        <v>4590</v>
      </c>
      <c r="E656" s="25" t="s">
        <v>4672</v>
      </c>
      <c r="F656" s="25" t="s">
        <v>4618</v>
      </c>
      <c r="G656" s="25" t="s">
        <v>4757</v>
      </c>
    </row>
    <row r="657" spans="1:7" x14ac:dyDescent="0.25">
      <c r="A657" s="131" t="s">
        <v>288</v>
      </c>
      <c r="B657" s="25" t="s">
        <v>4543</v>
      </c>
      <c r="C657" s="25" t="s">
        <v>4673</v>
      </c>
      <c r="D657" s="571" t="s">
        <v>4590</v>
      </c>
      <c r="E657" s="25" t="s">
        <v>4672</v>
      </c>
      <c r="F657" s="25" t="s">
        <v>4618</v>
      </c>
      <c r="G657" s="25" t="s">
        <v>4622</v>
      </c>
    </row>
    <row r="658" spans="1:7" x14ac:dyDescent="0.25">
      <c r="A658" s="131" t="s">
        <v>288</v>
      </c>
      <c r="B658" s="25" t="s">
        <v>4558</v>
      </c>
      <c r="C658" s="25" t="s">
        <v>4674</v>
      </c>
      <c r="D658" s="571" t="s">
        <v>4590</v>
      </c>
      <c r="E658" s="25" t="s">
        <v>4672</v>
      </c>
      <c r="F658" s="25" t="s">
        <v>4618</v>
      </c>
      <c r="G658" s="25" t="s">
        <v>4604</v>
      </c>
    </row>
    <row r="659" spans="1:7" x14ac:dyDescent="0.25">
      <c r="A659" s="131" t="s">
        <v>288</v>
      </c>
      <c r="B659" s="25" t="s">
        <v>4543</v>
      </c>
      <c r="C659" s="25" t="s">
        <v>4673</v>
      </c>
      <c r="D659" s="571" t="s">
        <v>4590</v>
      </c>
      <c r="E659" s="25" t="s">
        <v>4672</v>
      </c>
      <c r="F659" s="25" t="s">
        <v>4618</v>
      </c>
      <c r="G659" s="25" t="s">
        <v>4604</v>
      </c>
    </row>
    <row r="660" spans="1:7" x14ac:dyDescent="0.25">
      <c r="A660" s="131" t="s">
        <v>288</v>
      </c>
      <c r="B660" s="25" t="s">
        <v>4652</v>
      </c>
      <c r="C660" s="25" t="s">
        <v>4673</v>
      </c>
      <c r="D660" s="571" t="s">
        <v>4590</v>
      </c>
      <c r="E660" s="25" t="s">
        <v>4672</v>
      </c>
      <c r="F660" s="25" t="s">
        <v>4618</v>
      </c>
      <c r="G660" s="25" t="s">
        <v>4707</v>
      </c>
    </row>
    <row r="661" spans="1:7" x14ac:dyDescent="0.25">
      <c r="A661" s="131" t="s">
        <v>288</v>
      </c>
      <c r="B661" s="25" t="s">
        <v>4542</v>
      </c>
      <c r="C661" s="25" t="s">
        <v>4673</v>
      </c>
      <c r="D661" s="571" t="s">
        <v>4590</v>
      </c>
      <c r="E661" s="25" t="s">
        <v>4672</v>
      </c>
      <c r="F661" s="25" t="s">
        <v>4618</v>
      </c>
      <c r="G661" s="25" t="s">
        <v>4787</v>
      </c>
    </row>
    <row r="662" spans="1:7" x14ac:dyDescent="0.25">
      <c r="A662" s="131" t="s">
        <v>288</v>
      </c>
      <c r="B662" s="25" t="s">
        <v>4562</v>
      </c>
      <c r="C662" s="25" t="s">
        <v>4673</v>
      </c>
      <c r="D662" s="571" t="s">
        <v>4590</v>
      </c>
      <c r="E662" s="25" t="s">
        <v>4672</v>
      </c>
      <c r="F662" s="25" t="s">
        <v>4618</v>
      </c>
      <c r="G662" s="25" t="s">
        <v>4759</v>
      </c>
    </row>
    <row r="663" spans="1:7" x14ac:dyDescent="0.25">
      <c r="A663" s="131" t="s">
        <v>288</v>
      </c>
      <c r="B663" s="25" t="s">
        <v>4562</v>
      </c>
      <c r="C663" s="25" t="s">
        <v>4673</v>
      </c>
      <c r="D663" s="571" t="s">
        <v>4590</v>
      </c>
      <c r="E663" s="25" t="s">
        <v>4672</v>
      </c>
      <c r="F663" s="25" t="s">
        <v>4618</v>
      </c>
      <c r="G663" s="25" t="s">
        <v>4681</v>
      </c>
    </row>
    <row r="664" spans="1:7" x14ac:dyDescent="0.25">
      <c r="A664" s="131" t="s">
        <v>288</v>
      </c>
      <c r="B664" s="25" t="s">
        <v>4551</v>
      </c>
      <c r="C664" s="25" t="s">
        <v>4673</v>
      </c>
      <c r="D664" s="571" t="s">
        <v>4590</v>
      </c>
      <c r="E664" s="25" t="s">
        <v>4672</v>
      </c>
      <c r="F664" s="25" t="s">
        <v>4618</v>
      </c>
      <c r="G664" s="25" t="s">
        <v>4681</v>
      </c>
    </row>
    <row r="665" spans="1:7" x14ac:dyDescent="0.25">
      <c r="A665" s="131" t="s">
        <v>288</v>
      </c>
      <c r="B665" s="25" t="s">
        <v>4542</v>
      </c>
      <c r="C665" s="25" t="s">
        <v>4673</v>
      </c>
      <c r="D665" s="571" t="s">
        <v>4590</v>
      </c>
      <c r="E665" s="25" t="s">
        <v>4672</v>
      </c>
      <c r="F665" s="25" t="s">
        <v>4618</v>
      </c>
      <c r="G665" s="25" t="s">
        <v>4722</v>
      </c>
    </row>
    <row r="666" spans="1:7" x14ac:dyDescent="0.25">
      <c r="A666" s="131" t="s">
        <v>288</v>
      </c>
      <c r="B666" s="25" t="s">
        <v>4652</v>
      </c>
      <c r="C666" s="25" t="s">
        <v>4673</v>
      </c>
      <c r="D666" s="571" t="s">
        <v>4590</v>
      </c>
      <c r="E666" s="25" t="s">
        <v>4672</v>
      </c>
      <c r="F666" s="25" t="s">
        <v>4618</v>
      </c>
      <c r="G666" s="25" t="s">
        <v>4822</v>
      </c>
    </row>
    <row r="667" spans="1:7" x14ac:dyDescent="0.25">
      <c r="A667" s="131" t="s">
        <v>288</v>
      </c>
      <c r="B667" s="25" t="s">
        <v>4551</v>
      </c>
      <c r="C667" s="25" t="s">
        <v>4673</v>
      </c>
      <c r="D667" s="571" t="s">
        <v>4590</v>
      </c>
      <c r="E667" s="25" t="s">
        <v>4672</v>
      </c>
      <c r="F667" s="25" t="s">
        <v>4618</v>
      </c>
      <c r="G667" s="25" t="s">
        <v>4676</v>
      </c>
    </row>
    <row r="668" spans="1:7" x14ac:dyDescent="0.25">
      <c r="A668" s="131" t="s">
        <v>288</v>
      </c>
      <c r="B668" s="25" t="s">
        <v>4652</v>
      </c>
      <c r="C668" s="25" t="s">
        <v>4673</v>
      </c>
      <c r="D668" s="571" t="s">
        <v>4590</v>
      </c>
      <c r="E668" s="25" t="s">
        <v>4672</v>
      </c>
      <c r="F668" s="25" t="s">
        <v>4618</v>
      </c>
      <c r="G668" s="25" t="s">
        <v>4823</v>
      </c>
    </row>
    <row r="669" spans="1:7" x14ac:dyDescent="0.25">
      <c r="A669" s="131" t="s">
        <v>288</v>
      </c>
      <c r="B669" s="25" t="s">
        <v>4543</v>
      </c>
      <c r="C669" s="25" t="s">
        <v>4673</v>
      </c>
      <c r="D669" s="571" t="s">
        <v>4590</v>
      </c>
      <c r="E669" s="25" t="s">
        <v>4672</v>
      </c>
      <c r="F669" s="25" t="s">
        <v>4618</v>
      </c>
      <c r="G669" s="25" t="s">
        <v>4609</v>
      </c>
    </row>
    <row r="670" spans="1:7" x14ac:dyDescent="0.25">
      <c r="A670" s="131" t="s">
        <v>288</v>
      </c>
      <c r="B670" s="25" t="s">
        <v>4662</v>
      </c>
      <c r="C670" s="25" t="s">
        <v>4673</v>
      </c>
      <c r="D670" s="571" t="s">
        <v>4590</v>
      </c>
      <c r="E670" s="25" t="s">
        <v>4672</v>
      </c>
      <c r="F670" s="25" t="s">
        <v>4618</v>
      </c>
      <c r="G670" s="25" t="s">
        <v>4688</v>
      </c>
    </row>
    <row r="671" spans="1:7" x14ac:dyDescent="0.25">
      <c r="A671" s="131" t="s">
        <v>288</v>
      </c>
      <c r="B671" s="25" t="s">
        <v>4543</v>
      </c>
      <c r="C671" s="25" t="s">
        <v>4673</v>
      </c>
      <c r="D671" s="571" t="s">
        <v>4590</v>
      </c>
      <c r="E671" s="25" t="s">
        <v>4672</v>
      </c>
      <c r="F671" s="25" t="s">
        <v>4618</v>
      </c>
      <c r="G671" s="25" t="s">
        <v>4730</v>
      </c>
    </row>
    <row r="672" spans="1:7" x14ac:dyDescent="0.25">
      <c r="A672" s="131" t="s">
        <v>288</v>
      </c>
      <c r="B672" s="25" t="s">
        <v>4523</v>
      </c>
      <c r="C672" s="25" t="s">
        <v>4673</v>
      </c>
      <c r="D672" s="571" t="s">
        <v>4590</v>
      </c>
      <c r="E672" s="25" t="s">
        <v>4672</v>
      </c>
      <c r="F672" s="25" t="s">
        <v>4618</v>
      </c>
      <c r="G672" s="25" t="s">
        <v>4681</v>
      </c>
    </row>
    <row r="673" spans="1:7" x14ac:dyDescent="0.25">
      <c r="A673" s="131" t="s">
        <v>288</v>
      </c>
      <c r="B673" s="25" t="s">
        <v>4543</v>
      </c>
      <c r="C673" s="25" t="s">
        <v>4673</v>
      </c>
      <c r="D673" s="571" t="s">
        <v>4590</v>
      </c>
      <c r="E673" s="25" t="s">
        <v>4672</v>
      </c>
      <c r="F673" s="25" t="s">
        <v>4618</v>
      </c>
      <c r="G673" s="25" t="s">
        <v>4613</v>
      </c>
    </row>
    <row r="674" spans="1:7" x14ac:dyDescent="0.25">
      <c r="A674" s="131" t="s">
        <v>288</v>
      </c>
      <c r="B674" s="25" t="s">
        <v>4536</v>
      </c>
      <c r="C674" s="25" t="s">
        <v>4673</v>
      </c>
      <c r="D674" s="571" t="s">
        <v>4590</v>
      </c>
      <c r="E674" s="25" t="s">
        <v>4672</v>
      </c>
      <c r="F674" s="25" t="s">
        <v>4618</v>
      </c>
      <c r="G674" s="25" t="s">
        <v>4682</v>
      </c>
    </row>
    <row r="675" spans="1:7" x14ac:dyDescent="0.25">
      <c r="A675" s="131" t="s">
        <v>288</v>
      </c>
      <c r="B675" s="25" t="s">
        <v>4652</v>
      </c>
      <c r="C675" s="25" t="s">
        <v>4673</v>
      </c>
      <c r="D675" s="571" t="s">
        <v>4590</v>
      </c>
      <c r="E675" s="25" t="s">
        <v>4672</v>
      </c>
      <c r="F675" s="25" t="s">
        <v>4618</v>
      </c>
      <c r="G675" s="25" t="s">
        <v>4709</v>
      </c>
    </row>
    <row r="676" spans="1:7" x14ac:dyDescent="0.25">
      <c r="A676" s="131" t="s">
        <v>288</v>
      </c>
      <c r="B676" s="25" t="s">
        <v>4576</v>
      </c>
      <c r="C676" s="25" t="s">
        <v>4673</v>
      </c>
      <c r="D676" s="571" t="s">
        <v>4590</v>
      </c>
      <c r="E676" s="25" t="s">
        <v>4672</v>
      </c>
      <c r="F676" s="25" t="s">
        <v>4618</v>
      </c>
      <c r="G676" s="25" t="s">
        <v>4676</v>
      </c>
    </row>
    <row r="677" spans="1:7" x14ac:dyDescent="0.25">
      <c r="A677" s="131" t="s">
        <v>288</v>
      </c>
      <c r="B677" s="25" t="s">
        <v>4536</v>
      </c>
      <c r="C677" s="25" t="s">
        <v>4673</v>
      </c>
      <c r="D677" s="571" t="s">
        <v>4590</v>
      </c>
      <c r="E677" s="25" t="s">
        <v>4672</v>
      </c>
      <c r="F677" s="25" t="s">
        <v>4618</v>
      </c>
      <c r="G677" s="25" t="s">
        <v>4676</v>
      </c>
    </row>
    <row r="678" spans="1:7" x14ac:dyDescent="0.25">
      <c r="A678" s="131" t="s">
        <v>288</v>
      </c>
      <c r="B678" s="25" t="s">
        <v>4574</v>
      </c>
      <c r="C678" s="25" t="s">
        <v>4673</v>
      </c>
      <c r="D678" s="571" t="s">
        <v>4590</v>
      </c>
      <c r="E678" s="25" t="s">
        <v>4672</v>
      </c>
      <c r="F678" s="25" t="s">
        <v>4618</v>
      </c>
      <c r="G678" s="25" t="s">
        <v>4641</v>
      </c>
    </row>
    <row r="679" spans="1:7" x14ac:dyDescent="0.25">
      <c r="A679" s="131" t="s">
        <v>288</v>
      </c>
      <c r="B679" s="25" t="s">
        <v>4655</v>
      </c>
      <c r="C679" s="25" t="s">
        <v>4673</v>
      </c>
      <c r="D679" s="571" t="s">
        <v>4590</v>
      </c>
      <c r="E679" s="25" t="s">
        <v>4672</v>
      </c>
      <c r="F679" s="25" t="s">
        <v>4618</v>
      </c>
      <c r="G679" s="25" t="s">
        <v>4604</v>
      </c>
    </row>
    <row r="680" spans="1:7" x14ac:dyDescent="0.25">
      <c r="A680" s="131" t="s">
        <v>288</v>
      </c>
      <c r="B680" s="25" t="s">
        <v>4542</v>
      </c>
      <c r="C680" s="25" t="s">
        <v>4673</v>
      </c>
      <c r="D680" s="571" t="s">
        <v>4590</v>
      </c>
      <c r="E680" s="25" t="s">
        <v>4672</v>
      </c>
      <c r="F680" s="25" t="s">
        <v>4618</v>
      </c>
      <c r="G680" s="25" t="s">
        <v>4693</v>
      </c>
    </row>
    <row r="681" spans="1:7" x14ac:dyDescent="0.25">
      <c r="A681" s="131" t="s">
        <v>288</v>
      </c>
      <c r="B681" s="25" t="s">
        <v>4656</v>
      </c>
      <c r="C681" s="25" t="s">
        <v>4673</v>
      </c>
      <c r="D681" s="571" t="s">
        <v>4590</v>
      </c>
      <c r="E681" s="25" t="s">
        <v>4672</v>
      </c>
      <c r="F681" s="25" t="s">
        <v>4618</v>
      </c>
      <c r="G681" s="25" t="s">
        <v>4685</v>
      </c>
    </row>
    <row r="682" spans="1:7" x14ac:dyDescent="0.25">
      <c r="A682" s="131" t="s">
        <v>288</v>
      </c>
      <c r="B682" s="25" t="s">
        <v>4526</v>
      </c>
      <c r="C682" s="25" t="s">
        <v>4673</v>
      </c>
      <c r="D682" s="571" t="s">
        <v>4590</v>
      </c>
      <c r="E682" s="25" t="s">
        <v>4672</v>
      </c>
      <c r="F682" s="25" t="s">
        <v>4618</v>
      </c>
      <c r="G682" s="25" t="s">
        <v>4681</v>
      </c>
    </row>
    <row r="683" spans="1:7" x14ac:dyDescent="0.25">
      <c r="A683" s="131" t="s">
        <v>288</v>
      </c>
      <c r="B683" s="25" t="s">
        <v>4558</v>
      </c>
      <c r="C683" s="25" t="s">
        <v>4674</v>
      </c>
      <c r="D683" s="571" t="s">
        <v>4590</v>
      </c>
      <c r="E683" s="25" t="s">
        <v>4672</v>
      </c>
      <c r="F683" s="25" t="s">
        <v>4618</v>
      </c>
      <c r="G683" s="25" t="s">
        <v>1121</v>
      </c>
    </row>
    <row r="684" spans="1:7" x14ac:dyDescent="0.25">
      <c r="A684" s="131" t="s">
        <v>288</v>
      </c>
      <c r="B684" s="25" t="s">
        <v>4576</v>
      </c>
      <c r="C684" s="25" t="s">
        <v>4673</v>
      </c>
      <c r="D684" s="571" t="s">
        <v>4590</v>
      </c>
      <c r="E684" s="25" t="s">
        <v>4672</v>
      </c>
      <c r="F684" s="25" t="s">
        <v>4618</v>
      </c>
      <c r="G684" s="25" t="s">
        <v>4681</v>
      </c>
    </row>
    <row r="685" spans="1:7" x14ac:dyDescent="0.25">
      <c r="A685" s="131" t="s">
        <v>288</v>
      </c>
      <c r="B685" s="25" t="s">
        <v>4670</v>
      </c>
      <c r="C685" s="25" t="s">
        <v>4673</v>
      </c>
      <c r="D685" s="571" t="s">
        <v>4590</v>
      </c>
      <c r="E685" s="25" t="s">
        <v>4672</v>
      </c>
      <c r="F685" s="25" t="s">
        <v>4618</v>
      </c>
      <c r="G685" s="25" t="s">
        <v>1424</v>
      </c>
    </row>
    <row r="686" spans="1:7" x14ac:dyDescent="0.25">
      <c r="A686" s="131" t="s">
        <v>288</v>
      </c>
      <c r="B686" s="25" t="s">
        <v>4661</v>
      </c>
      <c r="C686" s="25" t="s">
        <v>4674</v>
      </c>
      <c r="D686" s="571" t="s">
        <v>4590</v>
      </c>
      <c r="E686" s="25" t="s">
        <v>4672</v>
      </c>
      <c r="F686" s="25" t="s">
        <v>4618</v>
      </c>
      <c r="G686" s="25" t="s">
        <v>4601</v>
      </c>
    </row>
    <row r="687" spans="1:7" x14ac:dyDescent="0.25">
      <c r="A687" s="131" t="s">
        <v>288</v>
      </c>
      <c r="B687" s="25" t="s">
        <v>4544</v>
      </c>
      <c r="C687" s="25" t="s">
        <v>4674</v>
      </c>
      <c r="D687" s="571" t="s">
        <v>4590</v>
      </c>
      <c r="E687" s="25" t="s">
        <v>4672</v>
      </c>
      <c r="F687" s="25" t="s">
        <v>4618</v>
      </c>
      <c r="G687" s="25" t="s">
        <v>4733</v>
      </c>
    </row>
    <row r="688" spans="1:7" x14ac:dyDescent="0.25">
      <c r="A688" s="131" t="s">
        <v>288</v>
      </c>
      <c r="B688" s="25" t="s">
        <v>4562</v>
      </c>
      <c r="C688" s="25" t="s">
        <v>4673</v>
      </c>
      <c r="D688" s="571" t="s">
        <v>4590</v>
      </c>
      <c r="E688" s="25" t="s">
        <v>4672</v>
      </c>
      <c r="F688" s="25" t="s">
        <v>4618</v>
      </c>
      <c r="G688" s="25" t="s">
        <v>4824</v>
      </c>
    </row>
    <row r="689" spans="1:7" x14ac:dyDescent="0.25">
      <c r="A689" s="131" t="s">
        <v>288</v>
      </c>
      <c r="B689" s="25" t="s">
        <v>4653</v>
      </c>
      <c r="C689" s="25" t="s">
        <v>4673</v>
      </c>
      <c r="D689" s="571" t="s">
        <v>4590</v>
      </c>
      <c r="E689" s="25" t="s">
        <v>4672</v>
      </c>
      <c r="F689" s="25" t="s">
        <v>4618</v>
      </c>
      <c r="G689" s="25" t="s">
        <v>4685</v>
      </c>
    </row>
    <row r="690" spans="1:7" x14ac:dyDescent="0.25">
      <c r="A690" s="131" t="s">
        <v>288</v>
      </c>
      <c r="B690" s="25" t="s">
        <v>4558</v>
      </c>
      <c r="C690" s="25" t="s">
        <v>4674</v>
      </c>
      <c r="D690" s="571" t="s">
        <v>4590</v>
      </c>
      <c r="E690" s="25" t="s">
        <v>4672</v>
      </c>
      <c r="F690" s="25" t="s">
        <v>4618</v>
      </c>
      <c r="G690" s="25" t="s">
        <v>1124</v>
      </c>
    </row>
    <row r="691" spans="1:7" x14ac:dyDescent="0.25">
      <c r="A691" s="131" t="s">
        <v>288</v>
      </c>
      <c r="B691" s="25" t="s">
        <v>4543</v>
      </c>
      <c r="C691" s="25" t="s">
        <v>4673</v>
      </c>
      <c r="D691" s="571" t="s">
        <v>4590</v>
      </c>
      <c r="E691" s="25" t="s">
        <v>4672</v>
      </c>
      <c r="F691" s="25" t="s">
        <v>4618</v>
      </c>
      <c r="G691" s="25" t="s">
        <v>4825</v>
      </c>
    </row>
    <row r="692" spans="1:7" x14ac:dyDescent="0.25">
      <c r="A692" s="131" t="s">
        <v>288</v>
      </c>
      <c r="B692" s="25" t="s">
        <v>4536</v>
      </c>
      <c r="C692" s="25" t="s">
        <v>4673</v>
      </c>
      <c r="D692" s="571" t="s">
        <v>4590</v>
      </c>
      <c r="E692" s="25" t="s">
        <v>4672</v>
      </c>
      <c r="F692" s="25" t="s">
        <v>4618</v>
      </c>
      <c r="G692" s="25" t="s">
        <v>4756</v>
      </c>
    </row>
    <row r="693" spans="1:7" x14ac:dyDescent="0.25">
      <c r="A693" s="131" t="s">
        <v>288</v>
      </c>
      <c r="B693" s="25" t="s">
        <v>4558</v>
      </c>
      <c r="C693" s="25" t="s">
        <v>4674</v>
      </c>
      <c r="D693" s="571" t="s">
        <v>4590</v>
      </c>
      <c r="E693" s="25" t="s">
        <v>4672</v>
      </c>
      <c r="F693" s="25" t="s">
        <v>4618</v>
      </c>
      <c r="G693" s="25" t="s">
        <v>4676</v>
      </c>
    </row>
    <row r="694" spans="1:7" x14ac:dyDescent="0.25">
      <c r="A694" s="131" t="s">
        <v>288</v>
      </c>
      <c r="B694" s="25" t="s">
        <v>4536</v>
      </c>
      <c r="C694" s="25" t="s">
        <v>4673</v>
      </c>
      <c r="D694" s="571" t="s">
        <v>4590</v>
      </c>
      <c r="E694" s="25" t="s">
        <v>4672</v>
      </c>
      <c r="F694" s="25" t="s">
        <v>4618</v>
      </c>
      <c r="G694" s="25" t="s">
        <v>4682</v>
      </c>
    </row>
    <row r="695" spans="1:7" x14ac:dyDescent="0.25">
      <c r="A695" s="131" t="s">
        <v>288</v>
      </c>
      <c r="B695" s="25" t="s">
        <v>4543</v>
      </c>
      <c r="C695" s="25" t="s">
        <v>4673</v>
      </c>
      <c r="D695" s="571" t="s">
        <v>4590</v>
      </c>
      <c r="E695" s="25" t="s">
        <v>4672</v>
      </c>
      <c r="F695" s="25" t="s">
        <v>4618</v>
      </c>
      <c r="G695" s="25" t="s">
        <v>4604</v>
      </c>
    </row>
    <row r="696" spans="1:7" x14ac:dyDescent="0.25">
      <c r="A696" s="131" t="s">
        <v>288</v>
      </c>
      <c r="B696" s="25" t="s">
        <v>4536</v>
      </c>
      <c r="C696" s="25" t="s">
        <v>4673</v>
      </c>
      <c r="D696" s="571" t="s">
        <v>4590</v>
      </c>
      <c r="E696" s="25" t="s">
        <v>4672</v>
      </c>
      <c r="F696" s="25" t="s">
        <v>4618</v>
      </c>
      <c r="G696" s="25" t="s">
        <v>4826</v>
      </c>
    </row>
    <row r="697" spans="1:7" x14ac:dyDescent="0.25">
      <c r="A697" s="131" t="s">
        <v>288</v>
      </c>
      <c r="B697" s="25" t="s">
        <v>4558</v>
      </c>
      <c r="C697" s="25" t="s">
        <v>4674</v>
      </c>
      <c r="D697" s="571" t="s">
        <v>4590</v>
      </c>
      <c r="E697" s="25" t="s">
        <v>4672</v>
      </c>
      <c r="F697" s="25" t="s">
        <v>4618</v>
      </c>
      <c r="G697" s="25" t="s">
        <v>4756</v>
      </c>
    </row>
    <row r="698" spans="1:7" x14ac:dyDescent="0.25">
      <c r="A698" s="131" t="s">
        <v>288</v>
      </c>
      <c r="B698" s="25" t="s">
        <v>4544</v>
      </c>
      <c r="C698" s="25" t="s">
        <v>4674</v>
      </c>
      <c r="D698" s="571" t="s">
        <v>4590</v>
      </c>
      <c r="E698" s="25" t="s">
        <v>4672</v>
      </c>
      <c r="F698" s="25" t="s">
        <v>4618</v>
      </c>
      <c r="G698" s="25" t="s">
        <v>4685</v>
      </c>
    </row>
    <row r="699" spans="1:7" x14ac:dyDescent="0.25">
      <c r="A699" s="131" t="s">
        <v>288</v>
      </c>
      <c r="B699" s="25" t="s">
        <v>4656</v>
      </c>
      <c r="C699" s="25" t="s">
        <v>4673</v>
      </c>
      <c r="D699" s="571" t="s">
        <v>4590</v>
      </c>
      <c r="E699" s="25" t="s">
        <v>4672</v>
      </c>
      <c r="F699" s="25" t="s">
        <v>4618</v>
      </c>
      <c r="G699" s="25" t="s">
        <v>4827</v>
      </c>
    </row>
    <row r="700" spans="1:7" x14ac:dyDescent="0.25">
      <c r="A700" s="131" t="s">
        <v>288</v>
      </c>
      <c r="B700" s="25" t="s">
        <v>4540</v>
      </c>
      <c r="C700" s="25" t="s">
        <v>4673</v>
      </c>
      <c r="D700" s="571" t="s">
        <v>4590</v>
      </c>
      <c r="E700" s="25" t="s">
        <v>4672</v>
      </c>
      <c r="F700" s="25" t="s">
        <v>4618</v>
      </c>
      <c r="G700" s="25" t="s">
        <v>4828</v>
      </c>
    </row>
    <row r="701" spans="1:7" x14ac:dyDescent="0.25">
      <c r="A701" s="131" t="s">
        <v>288</v>
      </c>
      <c r="B701" s="25" t="s">
        <v>4523</v>
      </c>
      <c r="C701" s="25" t="s">
        <v>4673</v>
      </c>
      <c r="D701" s="571" t="s">
        <v>4590</v>
      </c>
      <c r="E701" s="25" t="s">
        <v>4672</v>
      </c>
      <c r="F701" s="25" t="s">
        <v>4618</v>
      </c>
      <c r="G701" s="25" t="s">
        <v>4681</v>
      </c>
    </row>
    <row r="702" spans="1:7" x14ac:dyDescent="0.25">
      <c r="A702" s="131" t="s">
        <v>288</v>
      </c>
      <c r="B702" s="25" t="s">
        <v>4552</v>
      </c>
      <c r="C702" s="25" t="s">
        <v>4673</v>
      </c>
      <c r="D702" s="571" t="s">
        <v>4590</v>
      </c>
      <c r="E702" s="25" t="s">
        <v>4672</v>
      </c>
      <c r="F702" s="25" t="s">
        <v>4618</v>
      </c>
      <c r="G702" s="25" t="s">
        <v>4829</v>
      </c>
    </row>
    <row r="703" spans="1:7" x14ac:dyDescent="0.25">
      <c r="A703" s="131" t="s">
        <v>288</v>
      </c>
      <c r="B703" s="25" t="s">
        <v>4656</v>
      </c>
      <c r="C703" s="25" t="s">
        <v>4673</v>
      </c>
      <c r="D703" s="571" t="s">
        <v>4590</v>
      </c>
      <c r="E703" s="25" t="s">
        <v>4672</v>
      </c>
      <c r="F703" s="25" t="s">
        <v>4618</v>
      </c>
      <c r="G703" s="25" t="s">
        <v>4685</v>
      </c>
    </row>
    <row r="704" spans="1:7" x14ac:dyDescent="0.25">
      <c r="A704" s="131" t="s">
        <v>288</v>
      </c>
      <c r="B704" s="25" t="s">
        <v>4655</v>
      </c>
      <c r="C704" s="25" t="s">
        <v>4673</v>
      </c>
      <c r="D704" s="571" t="s">
        <v>4590</v>
      </c>
      <c r="E704" s="25" t="s">
        <v>4672</v>
      </c>
      <c r="F704" s="25" t="s">
        <v>4618</v>
      </c>
      <c r="G704" s="25" t="s">
        <v>1383</v>
      </c>
    </row>
    <row r="705" spans="1:7" x14ac:dyDescent="0.25">
      <c r="A705" s="131" t="s">
        <v>288</v>
      </c>
      <c r="B705" s="25" t="s">
        <v>4543</v>
      </c>
      <c r="C705" s="25" t="s">
        <v>4673</v>
      </c>
      <c r="D705" s="571" t="s">
        <v>4590</v>
      </c>
      <c r="E705" s="25" t="s">
        <v>4672</v>
      </c>
      <c r="F705" s="25" t="s">
        <v>4618</v>
      </c>
      <c r="G705" s="25" t="s">
        <v>4601</v>
      </c>
    </row>
    <row r="706" spans="1:7" x14ac:dyDescent="0.25">
      <c r="A706" s="131" t="s">
        <v>288</v>
      </c>
      <c r="B706" s="25" t="s">
        <v>4562</v>
      </c>
      <c r="C706" s="25" t="s">
        <v>4673</v>
      </c>
      <c r="D706" s="571" t="s">
        <v>4590</v>
      </c>
      <c r="E706" s="25" t="s">
        <v>4672</v>
      </c>
      <c r="F706" s="25" t="s">
        <v>4618</v>
      </c>
      <c r="G706" s="25" t="s">
        <v>4830</v>
      </c>
    </row>
    <row r="707" spans="1:7" x14ac:dyDescent="0.25">
      <c r="A707" s="131" t="s">
        <v>288</v>
      </c>
      <c r="B707" s="25" t="s">
        <v>4558</v>
      </c>
      <c r="C707" s="25" t="s">
        <v>4674</v>
      </c>
      <c r="D707" s="571" t="s">
        <v>4590</v>
      </c>
      <c r="E707" s="25" t="s">
        <v>4672</v>
      </c>
      <c r="F707" s="25" t="s">
        <v>4618</v>
      </c>
      <c r="G707" s="25" t="s">
        <v>4701</v>
      </c>
    </row>
    <row r="708" spans="1:7" x14ac:dyDescent="0.25">
      <c r="A708" s="131" t="s">
        <v>288</v>
      </c>
      <c r="B708" s="25" t="s">
        <v>4543</v>
      </c>
      <c r="C708" s="25" t="s">
        <v>4673</v>
      </c>
      <c r="D708" s="571" t="s">
        <v>4590</v>
      </c>
      <c r="E708" s="25" t="s">
        <v>4672</v>
      </c>
      <c r="F708" s="25" t="s">
        <v>4618</v>
      </c>
      <c r="G708" s="25" t="s">
        <v>4831</v>
      </c>
    </row>
    <row r="709" spans="1:7" x14ac:dyDescent="0.25">
      <c r="A709" s="131" t="s">
        <v>288</v>
      </c>
      <c r="B709" s="25" t="s">
        <v>4543</v>
      </c>
      <c r="C709" s="25" t="s">
        <v>4673</v>
      </c>
      <c r="D709" s="571" t="s">
        <v>4590</v>
      </c>
      <c r="E709" s="25" t="s">
        <v>4672</v>
      </c>
      <c r="F709" s="25" t="s">
        <v>4618</v>
      </c>
      <c r="G709" s="25" t="s">
        <v>4832</v>
      </c>
    </row>
    <row r="710" spans="1:7" x14ac:dyDescent="0.25">
      <c r="A710" s="131" t="s">
        <v>288</v>
      </c>
      <c r="B710" s="25" t="s">
        <v>4664</v>
      </c>
      <c r="C710" s="25" t="s">
        <v>4673</v>
      </c>
      <c r="D710" s="571" t="s">
        <v>4590</v>
      </c>
      <c r="E710" s="25" t="s">
        <v>4672</v>
      </c>
      <c r="F710" s="25" t="s">
        <v>4618</v>
      </c>
      <c r="G710" s="25" t="s">
        <v>4833</v>
      </c>
    </row>
    <row r="711" spans="1:7" x14ac:dyDescent="0.25">
      <c r="A711" s="131" t="s">
        <v>288</v>
      </c>
      <c r="B711" s="25" t="s">
        <v>4552</v>
      </c>
      <c r="C711" s="25" t="s">
        <v>4673</v>
      </c>
      <c r="D711" s="571" t="s">
        <v>4590</v>
      </c>
      <c r="E711" s="25" t="s">
        <v>4672</v>
      </c>
      <c r="F711" s="25" t="s">
        <v>4618</v>
      </c>
      <c r="G711" s="25" t="s">
        <v>4732</v>
      </c>
    </row>
    <row r="712" spans="1:7" x14ac:dyDescent="0.25">
      <c r="A712" s="131" t="s">
        <v>288</v>
      </c>
      <c r="B712" s="25" t="s">
        <v>4558</v>
      </c>
      <c r="C712" s="25" t="s">
        <v>4674</v>
      </c>
      <c r="D712" s="571" t="s">
        <v>4590</v>
      </c>
      <c r="E712" s="25" t="s">
        <v>4672</v>
      </c>
      <c r="F712" s="25" t="s">
        <v>4618</v>
      </c>
      <c r="G712" s="25" t="s">
        <v>1802</v>
      </c>
    </row>
    <row r="713" spans="1:7" x14ac:dyDescent="0.25">
      <c r="A713" s="131" t="s">
        <v>288</v>
      </c>
      <c r="B713" s="25" t="s">
        <v>4651</v>
      </c>
      <c r="C713" s="25" t="s">
        <v>4674</v>
      </c>
      <c r="D713" s="571" t="s">
        <v>4590</v>
      </c>
      <c r="E713" s="25" t="s">
        <v>4672</v>
      </c>
      <c r="F713" s="25" t="s">
        <v>4618</v>
      </c>
      <c r="G713" s="25" t="s">
        <v>4833</v>
      </c>
    </row>
    <row r="714" spans="1:7" x14ac:dyDescent="0.25">
      <c r="A714" s="131" t="s">
        <v>288</v>
      </c>
      <c r="B714" s="25" t="s">
        <v>4651</v>
      </c>
      <c r="C714" s="25" t="s">
        <v>4674</v>
      </c>
      <c r="D714" s="571" t="s">
        <v>4590</v>
      </c>
      <c r="E714" s="25" t="s">
        <v>4672</v>
      </c>
      <c r="F714" s="25" t="s">
        <v>4618</v>
      </c>
      <c r="G714" s="25" t="s">
        <v>4685</v>
      </c>
    </row>
    <row r="715" spans="1:7" x14ac:dyDescent="0.25">
      <c r="A715" s="131" t="s">
        <v>288</v>
      </c>
      <c r="B715" s="25" t="s">
        <v>4543</v>
      </c>
      <c r="C715" s="25" t="s">
        <v>4673</v>
      </c>
      <c r="D715" s="571" t="s">
        <v>4590</v>
      </c>
      <c r="E715" s="25" t="s">
        <v>4672</v>
      </c>
      <c r="F715" s="25" t="s">
        <v>4618</v>
      </c>
      <c r="G715" s="25" t="s">
        <v>4834</v>
      </c>
    </row>
    <row r="716" spans="1:7" x14ac:dyDescent="0.25">
      <c r="A716" s="131" t="s">
        <v>288</v>
      </c>
      <c r="B716" s="25" t="s">
        <v>4530</v>
      </c>
      <c r="C716" s="25" t="s">
        <v>4673</v>
      </c>
      <c r="D716" s="571" t="s">
        <v>4590</v>
      </c>
      <c r="E716" s="25" t="s">
        <v>4672</v>
      </c>
      <c r="F716" s="25" t="s">
        <v>4618</v>
      </c>
      <c r="G716" s="25" t="s">
        <v>4835</v>
      </c>
    </row>
    <row r="717" spans="1:7" x14ac:dyDescent="0.25">
      <c r="A717" s="131" t="s">
        <v>288</v>
      </c>
      <c r="B717" s="25" t="s">
        <v>4552</v>
      </c>
      <c r="C717" s="25" t="s">
        <v>4673</v>
      </c>
      <c r="D717" s="571" t="s">
        <v>4590</v>
      </c>
      <c r="E717" s="25" t="s">
        <v>4672</v>
      </c>
      <c r="F717" s="25" t="s">
        <v>4618</v>
      </c>
      <c r="G717" s="25" t="s">
        <v>4836</v>
      </c>
    </row>
    <row r="718" spans="1:7" x14ac:dyDescent="0.25">
      <c r="A718" s="131" t="s">
        <v>288</v>
      </c>
      <c r="B718" s="25" t="s">
        <v>4652</v>
      </c>
      <c r="C718" s="25" t="s">
        <v>4673</v>
      </c>
      <c r="D718" s="571" t="s">
        <v>4590</v>
      </c>
      <c r="E718" s="25" t="s">
        <v>4672</v>
      </c>
      <c r="F718" s="25" t="s">
        <v>4618</v>
      </c>
      <c r="G718" s="25" t="s">
        <v>4604</v>
      </c>
    </row>
    <row r="719" spans="1:7" x14ac:dyDescent="0.25">
      <c r="A719" s="131" t="s">
        <v>288</v>
      </c>
      <c r="B719" s="25" t="s">
        <v>4543</v>
      </c>
      <c r="C719" s="25" t="s">
        <v>4673</v>
      </c>
      <c r="D719" s="571" t="s">
        <v>4590</v>
      </c>
      <c r="E719" s="25" t="s">
        <v>4672</v>
      </c>
      <c r="F719" s="25" t="s">
        <v>4618</v>
      </c>
      <c r="G719" s="25" t="s">
        <v>4638</v>
      </c>
    </row>
    <row r="720" spans="1:7" x14ac:dyDescent="0.25">
      <c r="A720" s="131" t="s">
        <v>288</v>
      </c>
      <c r="B720" s="25" t="s">
        <v>4652</v>
      </c>
      <c r="C720" s="25" t="s">
        <v>4673</v>
      </c>
      <c r="D720" s="571" t="s">
        <v>4590</v>
      </c>
      <c r="E720" s="25" t="s">
        <v>4672</v>
      </c>
      <c r="F720" s="25" t="s">
        <v>4618</v>
      </c>
      <c r="G720" s="25" t="s">
        <v>4647</v>
      </c>
    </row>
    <row r="721" spans="1:7" x14ac:dyDescent="0.25">
      <c r="A721" s="131" t="s">
        <v>288</v>
      </c>
      <c r="B721" s="25" t="s">
        <v>4576</v>
      </c>
      <c r="C721" s="25" t="s">
        <v>4673</v>
      </c>
      <c r="D721" s="571" t="s">
        <v>4590</v>
      </c>
      <c r="E721" s="25" t="s">
        <v>4672</v>
      </c>
      <c r="F721" s="25" t="s">
        <v>4618</v>
      </c>
      <c r="G721" s="25" t="s">
        <v>4676</v>
      </c>
    </row>
    <row r="722" spans="1:7" x14ac:dyDescent="0.25">
      <c r="A722" s="131" t="s">
        <v>288</v>
      </c>
      <c r="B722" s="25" t="s">
        <v>4551</v>
      </c>
      <c r="C722" s="25" t="s">
        <v>4673</v>
      </c>
      <c r="D722" s="571" t="s">
        <v>4590</v>
      </c>
      <c r="E722" s="25" t="s">
        <v>4672</v>
      </c>
      <c r="F722" s="25" t="s">
        <v>4618</v>
      </c>
      <c r="G722" s="25" t="s">
        <v>4681</v>
      </c>
    </row>
    <row r="723" spans="1:7" x14ac:dyDescent="0.25">
      <c r="A723" s="131" t="s">
        <v>288</v>
      </c>
      <c r="B723" s="25" t="s">
        <v>4530</v>
      </c>
      <c r="C723" s="25" t="s">
        <v>4673</v>
      </c>
      <c r="D723" s="571" t="s">
        <v>4590</v>
      </c>
      <c r="E723" s="25" t="s">
        <v>4672</v>
      </c>
      <c r="F723" s="25" t="s">
        <v>4618</v>
      </c>
      <c r="G723" s="25" t="s">
        <v>4723</v>
      </c>
    </row>
    <row r="724" spans="1:7" x14ac:dyDescent="0.25">
      <c r="A724" s="131" t="s">
        <v>288</v>
      </c>
      <c r="B724" s="25" t="s">
        <v>4576</v>
      </c>
      <c r="C724" s="25" t="s">
        <v>4673</v>
      </c>
      <c r="D724" s="571" t="s">
        <v>4590</v>
      </c>
      <c r="E724" s="25" t="s">
        <v>4672</v>
      </c>
      <c r="F724" s="25" t="s">
        <v>4618</v>
      </c>
      <c r="G724" s="25" t="s">
        <v>4837</v>
      </c>
    </row>
    <row r="725" spans="1:7" x14ac:dyDescent="0.25">
      <c r="A725" s="131" t="s">
        <v>288</v>
      </c>
      <c r="B725" s="25" t="s">
        <v>4543</v>
      </c>
      <c r="C725" s="25" t="s">
        <v>4673</v>
      </c>
      <c r="D725" s="571" t="s">
        <v>4590</v>
      </c>
      <c r="E725" s="25" t="s">
        <v>4672</v>
      </c>
      <c r="F725" s="25" t="s">
        <v>4618</v>
      </c>
      <c r="G725" s="25" t="s">
        <v>1121</v>
      </c>
    </row>
    <row r="726" spans="1:7" x14ac:dyDescent="0.25">
      <c r="A726" s="131" t="s">
        <v>288</v>
      </c>
      <c r="B726" s="25" t="s">
        <v>4652</v>
      </c>
      <c r="C726" s="25" t="s">
        <v>4673</v>
      </c>
      <c r="D726" s="571" t="s">
        <v>4590</v>
      </c>
      <c r="E726" s="25" t="s">
        <v>4672</v>
      </c>
      <c r="F726" s="25" t="s">
        <v>4618</v>
      </c>
      <c r="G726" s="25" t="s">
        <v>4604</v>
      </c>
    </row>
    <row r="727" spans="1:7" x14ac:dyDescent="0.25">
      <c r="A727" s="131" t="s">
        <v>288</v>
      </c>
      <c r="B727" s="25" t="s">
        <v>4530</v>
      </c>
      <c r="C727" s="25" t="s">
        <v>4673</v>
      </c>
      <c r="D727" s="571" t="s">
        <v>4590</v>
      </c>
      <c r="E727" s="25" t="s">
        <v>4672</v>
      </c>
      <c r="F727" s="25" t="s">
        <v>4618</v>
      </c>
      <c r="G727" s="25" t="s">
        <v>4838</v>
      </c>
    </row>
    <row r="728" spans="1:7" x14ac:dyDescent="0.25">
      <c r="A728" s="131" t="s">
        <v>288</v>
      </c>
      <c r="B728" s="25" t="s">
        <v>4562</v>
      </c>
      <c r="C728" s="25" t="s">
        <v>4673</v>
      </c>
      <c r="D728" s="571" t="s">
        <v>4590</v>
      </c>
      <c r="E728" s="25" t="s">
        <v>4672</v>
      </c>
      <c r="F728" s="25" t="s">
        <v>4618</v>
      </c>
      <c r="G728" s="25" t="s">
        <v>4839</v>
      </c>
    </row>
    <row r="729" spans="1:7" x14ac:dyDescent="0.25">
      <c r="A729" s="131" t="s">
        <v>288</v>
      </c>
      <c r="B729" s="25" t="s">
        <v>4551</v>
      </c>
      <c r="C729" s="25" t="s">
        <v>4673</v>
      </c>
      <c r="D729" s="571" t="s">
        <v>4590</v>
      </c>
      <c r="E729" s="25" t="s">
        <v>4672</v>
      </c>
      <c r="F729" s="25" t="s">
        <v>4618</v>
      </c>
      <c r="G729" s="25" t="s">
        <v>4682</v>
      </c>
    </row>
    <row r="730" spans="1:7" x14ac:dyDescent="0.25">
      <c r="A730" s="131" t="s">
        <v>288</v>
      </c>
      <c r="B730" s="25" t="s">
        <v>4579</v>
      </c>
      <c r="C730" s="25" t="s">
        <v>4674</v>
      </c>
      <c r="D730" s="571" t="s">
        <v>4590</v>
      </c>
      <c r="E730" s="25" t="s">
        <v>4672</v>
      </c>
      <c r="F730" s="25" t="s">
        <v>4618</v>
      </c>
      <c r="G730" s="25" t="s">
        <v>4604</v>
      </c>
    </row>
    <row r="731" spans="1:7" x14ac:dyDescent="0.25">
      <c r="A731" s="131" t="s">
        <v>288</v>
      </c>
      <c r="B731" s="25" t="s">
        <v>4652</v>
      </c>
      <c r="C731" s="25" t="s">
        <v>4673</v>
      </c>
      <c r="D731" s="571" t="s">
        <v>4590</v>
      </c>
      <c r="E731" s="25" t="s">
        <v>4672</v>
      </c>
      <c r="F731" s="25" t="s">
        <v>4618</v>
      </c>
      <c r="G731" s="25" t="s">
        <v>4840</v>
      </c>
    </row>
    <row r="732" spans="1:7" x14ac:dyDescent="0.25">
      <c r="A732" s="131" t="s">
        <v>288</v>
      </c>
      <c r="B732" s="25" t="s">
        <v>4543</v>
      </c>
      <c r="C732" s="25" t="s">
        <v>4673</v>
      </c>
      <c r="D732" s="571" t="s">
        <v>4590</v>
      </c>
      <c r="E732" s="25" t="s">
        <v>4672</v>
      </c>
      <c r="F732" s="25" t="s">
        <v>4618</v>
      </c>
      <c r="G732" s="25" t="s">
        <v>1124</v>
      </c>
    </row>
    <row r="733" spans="1:7" x14ac:dyDescent="0.25">
      <c r="A733" s="131" t="s">
        <v>288</v>
      </c>
      <c r="B733" s="25" t="s">
        <v>4543</v>
      </c>
      <c r="C733" s="25" t="s">
        <v>4673</v>
      </c>
      <c r="D733" s="571" t="s">
        <v>4590</v>
      </c>
      <c r="E733" s="25" t="s">
        <v>4672</v>
      </c>
      <c r="F733" s="25" t="s">
        <v>4618</v>
      </c>
      <c r="G733" s="25" t="s">
        <v>1121</v>
      </c>
    </row>
    <row r="734" spans="1:7" x14ac:dyDescent="0.25">
      <c r="A734" s="131" t="s">
        <v>288</v>
      </c>
      <c r="B734" s="25" t="s">
        <v>4543</v>
      </c>
      <c r="C734" s="25" t="s">
        <v>4673</v>
      </c>
      <c r="D734" s="571" t="s">
        <v>4590</v>
      </c>
      <c r="E734" s="25" t="s">
        <v>4672</v>
      </c>
      <c r="F734" s="25" t="s">
        <v>4618</v>
      </c>
      <c r="G734" s="25" t="s">
        <v>4606</v>
      </c>
    </row>
    <row r="735" spans="1:7" x14ac:dyDescent="0.25">
      <c r="A735" s="131" t="s">
        <v>288</v>
      </c>
      <c r="B735" s="25" t="s">
        <v>4576</v>
      </c>
      <c r="C735" s="25" t="s">
        <v>4673</v>
      </c>
      <c r="D735" s="571" t="s">
        <v>4590</v>
      </c>
      <c r="E735" s="25" t="s">
        <v>4672</v>
      </c>
      <c r="F735" s="25" t="s">
        <v>4618</v>
      </c>
      <c r="G735" s="25" t="s">
        <v>4764</v>
      </c>
    </row>
    <row r="736" spans="1:7" x14ac:dyDescent="0.25">
      <c r="A736" s="131" t="s">
        <v>288</v>
      </c>
      <c r="B736" s="25" t="s">
        <v>4558</v>
      </c>
      <c r="C736" s="25" t="s">
        <v>4674</v>
      </c>
      <c r="D736" s="571" t="s">
        <v>4590</v>
      </c>
      <c r="E736" s="25" t="s">
        <v>4672</v>
      </c>
      <c r="F736" s="25" t="s">
        <v>4618</v>
      </c>
      <c r="G736" s="25" t="s">
        <v>4681</v>
      </c>
    </row>
    <row r="737" spans="1:7" x14ac:dyDescent="0.25">
      <c r="A737" s="131" t="s">
        <v>288</v>
      </c>
      <c r="B737" s="25" t="s">
        <v>4537</v>
      </c>
      <c r="C737" s="25" t="s">
        <v>4673</v>
      </c>
      <c r="D737" s="571" t="s">
        <v>4590</v>
      </c>
      <c r="E737" s="25" t="s">
        <v>4672</v>
      </c>
      <c r="F737" s="25" t="s">
        <v>4618</v>
      </c>
      <c r="G737" s="25" t="s">
        <v>4610</v>
      </c>
    </row>
    <row r="738" spans="1:7" x14ac:dyDescent="0.25">
      <c r="A738" s="131" t="s">
        <v>288</v>
      </c>
      <c r="B738" s="25" t="s">
        <v>4664</v>
      </c>
      <c r="C738" s="25" t="s">
        <v>4673</v>
      </c>
      <c r="D738" s="571" t="s">
        <v>4590</v>
      </c>
      <c r="E738" s="25" t="s">
        <v>4672</v>
      </c>
      <c r="F738" s="25" t="s">
        <v>4618</v>
      </c>
      <c r="G738" s="25" t="s">
        <v>1613</v>
      </c>
    </row>
    <row r="739" spans="1:7" x14ac:dyDescent="0.25">
      <c r="A739" s="131" t="s">
        <v>288</v>
      </c>
      <c r="B739" s="25" t="s">
        <v>4543</v>
      </c>
      <c r="C739" s="25" t="s">
        <v>4673</v>
      </c>
      <c r="D739" s="571" t="s">
        <v>4590</v>
      </c>
      <c r="E739" s="25" t="s">
        <v>4672</v>
      </c>
      <c r="F739" s="25" t="s">
        <v>4618</v>
      </c>
      <c r="G739" s="25" t="s">
        <v>4841</v>
      </c>
    </row>
    <row r="740" spans="1:7" x14ac:dyDescent="0.25">
      <c r="A740" s="131" t="s">
        <v>288</v>
      </c>
      <c r="B740" s="25" t="s">
        <v>4543</v>
      </c>
      <c r="C740" s="25" t="s">
        <v>4673</v>
      </c>
      <c r="D740" s="571" t="s">
        <v>4590</v>
      </c>
      <c r="E740" s="25" t="s">
        <v>4672</v>
      </c>
      <c r="F740" s="25" t="s">
        <v>4618</v>
      </c>
      <c r="G740" s="25" t="s">
        <v>4714</v>
      </c>
    </row>
    <row r="741" spans="1:7" x14ac:dyDescent="0.25">
      <c r="A741" s="131" t="s">
        <v>288</v>
      </c>
      <c r="B741" s="25" t="s">
        <v>4543</v>
      </c>
      <c r="C741" s="25" t="s">
        <v>4673</v>
      </c>
      <c r="D741" s="571" t="s">
        <v>4590</v>
      </c>
      <c r="E741" s="25" t="s">
        <v>4672</v>
      </c>
      <c r="F741" s="25" t="s">
        <v>4618</v>
      </c>
      <c r="G741" s="25" t="s">
        <v>4705</v>
      </c>
    </row>
    <row r="742" spans="1:7" x14ac:dyDescent="0.25">
      <c r="A742" s="131" t="s">
        <v>288</v>
      </c>
      <c r="B742" s="25" t="s">
        <v>4536</v>
      </c>
      <c r="C742" s="25" t="s">
        <v>4673</v>
      </c>
      <c r="D742" s="571" t="s">
        <v>4590</v>
      </c>
      <c r="E742" s="25" t="s">
        <v>4672</v>
      </c>
      <c r="F742" s="25" t="s">
        <v>4618</v>
      </c>
      <c r="G742" s="25" t="s">
        <v>4839</v>
      </c>
    </row>
    <row r="743" spans="1:7" x14ac:dyDescent="0.25">
      <c r="A743" s="131" t="s">
        <v>288</v>
      </c>
      <c r="B743" s="25" t="s">
        <v>4558</v>
      </c>
      <c r="C743" s="25" t="s">
        <v>4674</v>
      </c>
      <c r="D743" s="571" t="s">
        <v>4590</v>
      </c>
      <c r="E743" s="25" t="s">
        <v>4672</v>
      </c>
      <c r="F743" s="25" t="s">
        <v>4618</v>
      </c>
      <c r="G743" s="25" t="s">
        <v>4705</v>
      </c>
    </row>
    <row r="744" spans="1:7" x14ac:dyDescent="0.25">
      <c r="A744" s="131" t="s">
        <v>288</v>
      </c>
      <c r="B744" s="25" t="s">
        <v>4536</v>
      </c>
      <c r="C744" s="25" t="s">
        <v>4673</v>
      </c>
      <c r="D744" s="571" t="s">
        <v>4590</v>
      </c>
      <c r="E744" s="25" t="s">
        <v>4672</v>
      </c>
      <c r="F744" s="25" t="s">
        <v>4618</v>
      </c>
      <c r="G744" s="25" t="s">
        <v>4705</v>
      </c>
    </row>
    <row r="745" spans="1:7" x14ac:dyDescent="0.25">
      <c r="A745" s="131" t="s">
        <v>288</v>
      </c>
      <c r="B745" s="25" t="s">
        <v>4653</v>
      </c>
      <c r="C745" s="25" t="s">
        <v>4673</v>
      </c>
      <c r="D745" s="571" t="s">
        <v>4590</v>
      </c>
      <c r="E745" s="25" t="s">
        <v>4672</v>
      </c>
      <c r="F745" s="25" t="s">
        <v>4618</v>
      </c>
      <c r="G745" s="25" t="s">
        <v>4842</v>
      </c>
    </row>
    <row r="746" spans="1:7" x14ac:dyDescent="0.25">
      <c r="A746" s="131" t="s">
        <v>288</v>
      </c>
      <c r="B746" s="25" t="s">
        <v>4558</v>
      </c>
      <c r="C746" s="25" t="s">
        <v>4674</v>
      </c>
      <c r="D746" s="571" t="s">
        <v>4590</v>
      </c>
      <c r="E746" s="25" t="s">
        <v>4672</v>
      </c>
      <c r="F746" s="25" t="s">
        <v>4618</v>
      </c>
      <c r="G746" s="25" t="s">
        <v>4838</v>
      </c>
    </row>
    <row r="747" spans="1:7" x14ac:dyDescent="0.25">
      <c r="A747" s="131" t="s">
        <v>288</v>
      </c>
      <c r="B747" s="25" t="s">
        <v>4542</v>
      </c>
      <c r="C747" s="25" t="s">
        <v>4673</v>
      </c>
      <c r="D747" s="571" t="s">
        <v>4590</v>
      </c>
      <c r="E747" s="25" t="s">
        <v>4672</v>
      </c>
      <c r="F747" s="25" t="s">
        <v>4618</v>
      </c>
      <c r="G747" s="25" t="s">
        <v>4832</v>
      </c>
    </row>
    <row r="748" spans="1:7" x14ac:dyDescent="0.25">
      <c r="A748" s="131" t="s">
        <v>288</v>
      </c>
      <c r="B748" s="25" t="s">
        <v>4543</v>
      </c>
      <c r="C748" s="25" t="s">
        <v>4673</v>
      </c>
      <c r="D748" s="571" t="s">
        <v>4590</v>
      </c>
      <c r="E748" s="25" t="s">
        <v>4672</v>
      </c>
      <c r="F748" s="25" t="s">
        <v>4618</v>
      </c>
      <c r="G748" s="25" t="s">
        <v>4604</v>
      </c>
    </row>
    <row r="749" spans="1:7" x14ac:dyDescent="0.25">
      <c r="A749" s="131" t="s">
        <v>288</v>
      </c>
      <c r="B749" s="25" t="s">
        <v>4536</v>
      </c>
      <c r="C749" s="25" t="s">
        <v>4673</v>
      </c>
      <c r="D749" s="571" t="s">
        <v>4590</v>
      </c>
      <c r="E749" s="25" t="s">
        <v>4672</v>
      </c>
      <c r="F749" s="25" t="s">
        <v>4618</v>
      </c>
      <c r="G749" s="25" t="s">
        <v>4843</v>
      </c>
    </row>
    <row r="750" spans="1:7" x14ac:dyDescent="0.25">
      <c r="A750" s="131" t="s">
        <v>288</v>
      </c>
      <c r="B750" s="25" t="s">
        <v>4558</v>
      </c>
      <c r="C750" s="25" t="s">
        <v>4674</v>
      </c>
      <c r="D750" s="571" t="s">
        <v>4590</v>
      </c>
      <c r="E750" s="25" t="s">
        <v>4672</v>
      </c>
      <c r="F750" s="25" t="s">
        <v>4618</v>
      </c>
      <c r="G750" s="25" t="s">
        <v>4689</v>
      </c>
    </row>
    <row r="751" spans="1:7" x14ac:dyDescent="0.25">
      <c r="A751" s="131" t="s">
        <v>288</v>
      </c>
      <c r="B751" s="25" t="s">
        <v>4664</v>
      </c>
      <c r="C751" s="25" t="s">
        <v>4673</v>
      </c>
      <c r="D751" s="571" t="s">
        <v>4590</v>
      </c>
      <c r="E751" s="25" t="s">
        <v>4672</v>
      </c>
      <c r="F751" s="25" t="s">
        <v>4618</v>
      </c>
      <c r="G751" s="25" t="s">
        <v>4844</v>
      </c>
    </row>
    <row r="752" spans="1:7" x14ac:dyDescent="0.25">
      <c r="A752" s="131" t="s">
        <v>288</v>
      </c>
      <c r="B752" s="25" t="s">
        <v>4653</v>
      </c>
      <c r="C752" s="25" t="s">
        <v>4673</v>
      </c>
      <c r="D752" s="571" t="s">
        <v>4590</v>
      </c>
      <c r="E752" s="25" t="s">
        <v>4672</v>
      </c>
      <c r="F752" s="25" t="s">
        <v>4618</v>
      </c>
      <c r="G752" s="25" t="s">
        <v>1613</v>
      </c>
    </row>
    <row r="753" spans="1:7" x14ac:dyDescent="0.25">
      <c r="A753" s="131" t="s">
        <v>288</v>
      </c>
      <c r="B753" s="25" t="s">
        <v>4543</v>
      </c>
      <c r="C753" s="25" t="s">
        <v>4673</v>
      </c>
      <c r="D753" s="571" t="s">
        <v>4590</v>
      </c>
      <c r="E753" s="25" t="s">
        <v>4672</v>
      </c>
      <c r="F753" s="25" t="s">
        <v>4618</v>
      </c>
      <c r="G753" s="25" t="s">
        <v>4679</v>
      </c>
    </row>
    <row r="754" spans="1:7" x14ac:dyDescent="0.25">
      <c r="A754" s="131" t="s">
        <v>288</v>
      </c>
      <c r="B754" s="25" t="s">
        <v>4543</v>
      </c>
      <c r="C754" s="25" t="s">
        <v>4673</v>
      </c>
      <c r="D754" s="571" t="s">
        <v>4590</v>
      </c>
      <c r="E754" s="25" t="s">
        <v>4672</v>
      </c>
      <c r="F754" s="25" t="s">
        <v>4618</v>
      </c>
      <c r="G754" s="25" t="s">
        <v>4845</v>
      </c>
    </row>
    <row r="755" spans="1:7" x14ac:dyDescent="0.25">
      <c r="A755" s="131" t="s">
        <v>288</v>
      </c>
      <c r="B755" s="25" t="s">
        <v>4652</v>
      </c>
      <c r="C755" s="25" t="s">
        <v>4673</v>
      </c>
      <c r="D755" s="571" t="s">
        <v>4590</v>
      </c>
      <c r="E755" s="25" t="s">
        <v>4672</v>
      </c>
      <c r="F755" s="25" t="s">
        <v>4618</v>
      </c>
      <c r="G755" s="25" t="s">
        <v>4846</v>
      </c>
    </row>
    <row r="756" spans="1:7" x14ac:dyDescent="0.25">
      <c r="A756" s="131" t="s">
        <v>288</v>
      </c>
      <c r="B756" s="25" t="s">
        <v>4551</v>
      </c>
      <c r="C756" s="25" t="s">
        <v>4673</v>
      </c>
      <c r="D756" s="571" t="s">
        <v>4590</v>
      </c>
      <c r="E756" s="25" t="s">
        <v>4672</v>
      </c>
      <c r="F756" s="25" t="s">
        <v>4618</v>
      </c>
      <c r="G756" s="25" t="s">
        <v>4713</v>
      </c>
    </row>
    <row r="757" spans="1:7" x14ac:dyDescent="0.25">
      <c r="A757" s="131" t="s">
        <v>288</v>
      </c>
      <c r="B757" s="25" t="s">
        <v>4576</v>
      </c>
      <c r="C757" s="25" t="s">
        <v>4673</v>
      </c>
      <c r="D757" s="571" t="s">
        <v>4590</v>
      </c>
      <c r="E757" s="25" t="s">
        <v>4672</v>
      </c>
      <c r="F757" s="25" t="s">
        <v>4618</v>
      </c>
      <c r="G757" s="25" t="s">
        <v>4676</v>
      </c>
    </row>
    <row r="758" spans="1:7" x14ac:dyDescent="0.25">
      <c r="A758" s="131" t="s">
        <v>288</v>
      </c>
      <c r="B758" s="25" t="s">
        <v>4652</v>
      </c>
      <c r="C758" s="25" t="s">
        <v>4673</v>
      </c>
      <c r="D758" s="571" t="s">
        <v>4590</v>
      </c>
      <c r="E758" s="25" t="s">
        <v>4672</v>
      </c>
      <c r="F758" s="25" t="s">
        <v>4618</v>
      </c>
      <c r="G758" s="25" t="s">
        <v>4604</v>
      </c>
    </row>
    <row r="759" spans="1:7" x14ac:dyDescent="0.25">
      <c r="A759" s="131" t="s">
        <v>288</v>
      </c>
      <c r="B759" s="25" t="s">
        <v>4659</v>
      </c>
      <c r="C759" s="25" t="s">
        <v>4673</v>
      </c>
      <c r="D759" s="571" t="s">
        <v>4590</v>
      </c>
      <c r="E759" s="25" t="s">
        <v>4672</v>
      </c>
      <c r="F759" s="25" t="s">
        <v>4618</v>
      </c>
      <c r="G759" s="25" t="s">
        <v>4604</v>
      </c>
    </row>
    <row r="760" spans="1:7" x14ac:dyDescent="0.25">
      <c r="A760" s="131" t="s">
        <v>288</v>
      </c>
      <c r="B760" s="25" t="s">
        <v>4651</v>
      </c>
      <c r="C760" s="25" t="s">
        <v>4674</v>
      </c>
      <c r="D760" s="571" t="s">
        <v>4590</v>
      </c>
      <c r="E760" s="25" t="s">
        <v>4672</v>
      </c>
      <c r="F760" s="25" t="s">
        <v>4618</v>
      </c>
      <c r="G760" s="25" t="s">
        <v>1613</v>
      </c>
    </row>
    <row r="761" spans="1:7" x14ac:dyDescent="0.25">
      <c r="A761" s="131" t="s">
        <v>288</v>
      </c>
      <c r="B761" s="25" t="s">
        <v>4536</v>
      </c>
      <c r="C761" s="25" t="s">
        <v>4673</v>
      </c>
      <c r="D761" s="571" t="s">
        <v>4590</v>
      </c>
      <c r="E761" s="25" t="s">
        <v>4672</v>
      </c>
      <c r="F761" s="25" t="s">
        <v>4618</v>
      </c>
      <c r="G761" s="25" t="s">
        <v>4676</v>
      </c>
    </row>
    <row r="762" spans="1:7" x14ac:dyDescent="0.25">
      <c r="A762" s="131" t="s">
        <v>288</v>
      </c>
      <c r="B762" s="25" t="s">
        <v>4536</v>
      </c>
      <c r="C762" s="25" t="s">
        <v>4673</v>
      </c>
      <c r="D762" s="571" t="s">
        <v>4590</v>
      </c>
      <c r="E762" s="25" t="s">
        <v>4672</v>
      </c>
      <c r="F762" s="25" t="s">
        <v>4618</v>
      </c>
      <c r="G762" s="25" t="s">
        <v>4764</v>
      </c>
    </row>
    <row r="763" spans="1:7" x14ac:dyDescent="0.25">
      <c r="A763" s="131" t="s">
        <v>288</v>
      </c>
      <c r="B763" s="25" t="s">
        <v>4550</v>
      </c>
      <c r="C763" s="25" t="s">
        <v>4673</v>
      </c>
      <c r="D763" s="571" t="s">
        <v>4590</v>
      </c>
      <c r="E763" s="25" t="s">
        <v>4672</v>
      </c>
      <c r="F763" s="25" t="s">
        <v>4618</v>
      </c>
      <c r="G763" s="25" t="s">
        <v>4604</v>
      </c>
    </row>
    <row r="764" spans="1:7" x14ac:dyDescent="0.25">
      <c r="A764" s="131" t="s">
        <v>288</v>
      </c>
      <c r="B764" s="25" t="s">
        <v>4530</v>
      </c>
      <c r="C764" s="25" t="s">
        <v>4673</v>
      </c>
      <c r="D764" s="571" t="s">
        <v>4590</v>
      </c>
      <c r="E764" s="25" t="s">
        <v>4672</v>
      </c>
      <c r="F764" s="25" t="s">
        <v>4618</v>
      </c>
      <c r="G764" s="25" t="s">
        <v>4847</v>
      </c>
    </row>
    <row r="765" spans="1:7" x14ac:dyDescent="0.25">
      <c r="A765" s="131" t="s">
        <v>288</v>
      </c>
      <c r="B765" s="25" t="s">
        <v>4530</v>
      </c>
      <c r="C765" s="25" t="s">
        <v>4673</v>
      </c>
      <c r="D765" s="571" t="s">
        <v>4590</v>
      </c>
      <c r="E765" s="25" t="s">
        <v>4672</v>
      </c>
      <c r="F765" s="25" t="s">
        <v>4618</v>
      </c>
      <c r="G765" s="25" t="s">
        <v>4848</v>
      </c>
    </row>
    <row r="766" spans="1:7" x14ac:dyDescent="0.25">
      <c r="A766" s="131" t="s">
        <v>288</v>
      </c>
      <c r="B766" s="25" t="s">
        <v>4550</v>
      </c>
      <c r="C766" s="25" t="s">
        <v>4673</v>
      </c>
      <c r="D766" s="571" t="s">
        <v>4590</v>
      </c>
      <c r="E766" s="25" t="s">
        <v>4672</v>
      </c>
      <c r="F766" s="25" t="s">
        <v>4618</v>
      </c>
      <c r="G766" s="25" t="s">
        <v>4605</v>
      </c>
    </row>
    <row r="767" spans="1:7" x14ac:dyDescent="0.25">
      <c r="A767" s="131" t="s">
        <v>288</v>
      </c>
      <c r="B767" s="25" t="s">
        <v>4652</v>
      </c>
      <c r="C767" s="25" t="s">
        <v>4673</v>
      </c>
      <c r="D767" s="571" t="s">
        <v>4590</v>
      </c>
      <c r="E767" s="25" t="s">
        <v>4672</v>
      </c>
      <c r="F767" s="25" t="s">
        <v>4618</v>
      </c>
      <c r="G767" s="25" t="s">
        <v>4849</v>
      </c>
    </row>
    <row r="768" spans="1:7" x14ac:dyDescent="0.25">
      <c r="A768" s="131" t="s">
        <v>288</v>
      </c>
      <c r="B768" s="25" t="s">
        <v>4558</v>
      </c>
      <c r="C768" s="25" t="s">
        <v>4674</v>
      </c>
      <c r="D768" s="571" t="s">
        <v>4590</v>
      </c>
      <c r="E768" s="25" t="s">
        <v>4672</v>
      </c>
      <c r="F768" s="25" t="s">
        <v>4618</v>
      </c>
      <c r="G768" s="25" t="s">
        <v>4850</v>
      </c>
    </row>
    <row r="769" spans="1:7" x14ac:dyDescent="0.25">
      <c r="A769" s="131" t="s">
        <v>288</v>
      </c>
      <c r="B769" s="25" t="s">
        <v>4541</v>
      </c>
      <c r="C769" s="25" t="s">
        <v>4673</v>
      </c>
      <c r="D769" s="571" t="s">
        <v>4590</v>
      </c>
      <c r="E769" s="25" t="s">
        <v>4672</v>
      </c>
      <c r="F769" s="25" t="s">
        <v>4618</v>
      </c>
      <c r="G769" s="25" t="s">
        <v>4685</v>
      </c>
    </row>
    <row r="770" spans="1:7" x14ac:dyDescent="0.25">
      <c r="A770" s="131" t="s">
        <v>288</v>
      </c>
      <c r="B770" s="25" t="s">
        <v>4562</v>
      </c>
      <c r="C770" s="25" t="s">
        <v>4673</v>
      </c>
      <c r="D770" s="571" t="s">
        <v>4590</v>
      </c>
      <c r="E770" s="25" t="s">
        <v>4672</v>
      </c>
      <c r="F770" s="25" t="s">
        <v>4618</v>
      </c>
      <c r="G770" s="25" t="s">
        <v>4851</v>
      </c>
    </row>
    <row r="771" spans="1:7" x14ac:dyDescent="0.25">
      <c r="A771" s="131" t="s">
        <v>288</v>
      </c>
      <c r="B771" s="25" t="s">
        <v>4543</v>
      </c>
      <c r="C771" s="25" t="s">
        <v>4673</v>
      </c>
      <c r="D771" s="571" t="s">
        <v>4590</v>
      </c>
      <c r="E771" s="25" t="s">
        <v>4672</v>
      </c>
      <c r="F771" s="25" t="s">
        <v>4618</v>
      </c>
      <c r="G771" s="25" t="s">
        <v>4603</v>
      </c>
    </row>
    <row r="772" spans="1:7" x14ac:dyDescent="0.25">
      <c r="A772" s="131" t="s">
        <v>288</v>
      </c>
      <c r="B772" s="25" t="s">
        <v>4536</v>
      </c>
      <c r="C772" s="25" t="s">
        <v>4673</v>
      </c>
      <c r="D772" s="571" t="s">
        <v>4590</v>
      </c>
      <c r="E772" s="25" t="s">
        <v>4672</v>
      </c>
      <c r="F772" s="25" t="s">
        <v>4618</v>
      </c>
      <c r="G772" s="25" t="s">
        <v>4837</v>
      </c>
    </row>
    <row r="773" spans="1:7" x14ac:dyDescent="0.25">
      <c r="A773" s="131" t="s">
        <v>288</v>
      </c>
      <c r="B773" s="25" t="s">
        <v>4543</v>
      </c>
      <c r="C773" s="25" t="s">
        <v>4673</v>
      </c>
      <c r="D773" s="571" t="s">
        <v>4590</v>
      </c>
      <c r="E773" s="25" t="s">
        <v>4672</v>
      </c>
      <c r="F773" s="25" t="s">
        <v>4618</v>
      </c>
      <c r="G773" s="25" t="s">
        <v>4621</v>
      </c>
    </row>
    <row r="774" spans="1:7" x14ac:dyDescent="0.25">
      <c r="A774" s="131" t="s">
        <v>288</v>
      </c>
      <c r="B774" s="25" t="s">
        <v>4543</v>
      </c>
      <c r="C774" s="25" t="s">
        <v>4673</v>
      </c>
      <c r="D774" s="571" t="s">
        <v>4590</v>
      </c>
      <c r="E774" s="25" t="s">
        <v>4672</v>
      </c>
      <c r="F774" s="25" t="s">
        <v>4618</v>
      </c>
      <c r="G774" s="25" t="s">
        <v>4742</v>
      </c>
    </row>
    <row r="775" spans="1:7" x14ac:dyDescent="0.25">
      <c r="A775" s="131" t="s">
        <v>288</v>
      </c>
      <c r="B775" s="25" t="s">
        <v>4651</v>
      </c>
      <c r="C775" s="25" t="s">
        <v>4674</v>
      </c>
      <c r="D775" s="571" t="s">
        <v>4590</v>
      </c>
      <c r="E775" s="25" t="s">
        <v>4672</v>
      </c>
      <c r="F775" s="25" t="s">
        <v>4618</v>
      </c>
      <c r="G775" s="25" t="s">
        <v>4685</v>
      </c>
    </row>
    <row r="776" spans="1:7" x14ac:dyDescent="0.25">
      <c r="A776" s="131" t="s">
        <v>288</v>
      </c>
      <c r="B776" s="25" t="s">
        <v>4536</v>
      </c>
      <c r="C776" s="25" t="s">
        <v>4673</v>
      </c>
      <c r="D776" s="571" t="s">
        <v>4590</v>
      </c>
      <c r="E776" s="25" t="s">
        <v>4672</v>
      </c>
      <c r="F776" s="25" t="s">
        <v>4618</v>
      </c>
      <c r="G776" s="25" t="s">
        <v>4852</v>
      </c>
    </row>
    <row r="777" spans="1:7" x14ac:dyDescent="0.25">
      <c r="A777" s="131" t="s">
        <v>288</v>
      </c>
      <c r="B777" s="25" t="s">
        <v>4558</v>
      </c>
      <c r="C777" s="25" t="s">
        <v>4674</v>
      </c>
      <c r="D777" s="571" t="s">
        <v>4590</v>
      </c>
      <c r="E777" s="25" t="s">
        <v>4672</v>
      </c>
      <c r="F777" s="25" t="s">
        <v>4618</v>
      </c>
      <c r="G777" s="25" t="s">
        <v>4604</v>
      </c>
    </row>
    <row r="778" spans="1:7" x14ac:dyDescent="0.25">
      <c r="A778" s="131" t="s">
        <v>288</v>
      </c>
      <c r="B778" s="25" t="s">
        <v>4562</v>
      </c>
      <c r="C778" s="25" t="s">
        <v>4673</v>
      </c>
      <c r="D778" s="571" t="s">
        <v>4590</v>
      </c>
      <c r="E778" s="25" t="s">
        <v>4672</v>
      </c>
      <c r="F778" s="25" t="s">
        <v>4618</v>
      </c>
      <c r="G778" s="25" t="s">
        <v>4764</v>
      </c>
    </row>
    <row r="779" spans="1:7" x14ac:dyDescent="0.25">
      <c r="A779" s="131" t="s">
        <v>288</v>
      </c>
      <c r="B779" s="25" t="s">
        <v>4662</v>
      </c>
      <c r="C779" s="25" t="s">
        <v>4673</v>
      </c>
      <c r="D779" s="571" t="s">
        <v>4590</v>
      </c>
      <c r="E779" s="25" t="s">
        <v>4672</v>
      </c>
      <c r="F779" s="25" t="s">
        <v>4618</v>
      </c>
      <c r="G779" s="25" t="s">
        <v>4765</v>
      </c>
    </row>
    <row r="780" spans="1:7" x14ac:dyDescent="0.25">
      <c r="A780" s="131" t="s">
        <v>288</v>
      </c>
      <c r="B780" s="25" t="s">
        <v>4652</v>
      </c>
      <c r="C780" s="25" t="s">
        <v>4673</v>
      </c>
      <c r="D780" s="571" t="s">
        <v>4590</v>
      </c>
      <c r="E780" s="25" t="s">
        <v>4672</v>
      </c>
      <c r="F780" s="25" t="s">
        <v>4618</v>
      </c>
      <c r="G780" s="25" t="s">
        <v>4742</v>
      </c>
    </row>
    <row r="781" spans="1:7" x14ac:dyDescent="0.25">
      <c r="A781" s="131" t="s">
        <v>288</v>
      </c>
      <c r="B781" s="25" t="s">
        <v>4543</v>
      </c>
      <c r="C781" s="25" t="s">
        <v>4673</v>
      </c>
      <c r="D781" s="571" t="s">
        <v>4590</v>
      </c>
      <c r="E781" s="25" t="s">
        <v>4672</v>
      </c>
      <c r="F781" s="25" t="s">
        <v>4618</v>
      </c>
      <c r="G781" s="25" t="s">
        <v>4853</v>
      </c>
    </row>
    <row r="782" spans="1:7" x14ac:dyDescent="0.25">
      <c r="A782" s="131" t="s">
        <v>288</v>
      </c>
      <c r="B782" s="25" t="s">
        <v>4540</v>
      </c>
      <c r="C782" s="25" t="s">
        <v>4673</v>
      </c>
      <c r="D782" s="571" t="s">
        <v>4590</v>
      </c>
      <c r="E782" s="25" t="s">
        <v>4672</v>
      </c>
      <c r="F782" s="25" t="s">
        <v>4618</v>
      </c>
      <c r="G782" s="25" t="s">
        <v>4685</v>
      </c>
    </row>
    <row r="783" spans="1:7" x14ac:dyDescent="0.25">
      <c r="A783" s="131" t="s">
        <v>288</v>
      </c>
      <c r="B783" s="25" t="s">
        <v>4652</v>
      </c>
      <c r="C783" s="25" t="s">
        <v>4673</v>
      </c>
      <c r="D783" s="571" t="s">
        <v>4590</v>
      </c>
      <c r="E783" s="25" t="s">
        <v>4672</v>
      </c>
      <c r="F783" s="25" t="s">
        <v>4618</v>
      </c>
      <c r="G783" s="25" t="s">
        <v>4854</v>
      </c>
    </row>
    <row r="784" spans="1:7" x14ac:dyDescent="0.25">
      <c r="A784" s="131" t="s">
        <v>288</v>
      </c>
      <c r="B784" s="25" t="s">
        <v>4558</v>
      </c>
      <c r="C784" s="25" t="s">
        <v>4674</v>
      </c>
      <c r="D784" s="571" t="s">
        <v>4590</v>
      </c>
      <c r="E784" s="25" t="s">
        <v>4672</v>
      </c>
      <c r="F784" s="25" t="s">
        <v>4618</v>
      </c>
      <c r="G784" s="25" t="s">
        <v>4855</v>
      </c>
    </row>
    <row r="785" spans="1:7" x14ac:dyDescent="0.25">
      <c r="A785" s="131" t="s">
        <v>288</v>
      </c>
      <c r="B785" s="25" t="s">
        <v>4576</v>
      </c>
      <c r="C785" s="25" t="s">
        <v>4673</v>
      </c>
      <c r="D785" s="571" t="s">
        <v>4590</v>
      </c>
      <c r="E785" s="25" t="s">
        <v>4672</v>
      </c>
      <c r="F785" s="25" t="s">
        <v>4618</v>
      </c>
      <c r="G785" s="25" t="s">
        <v>4856</v>
      </c>
    </row>
    <row r="786" spans="1:7" x14ac:dyDescent="0.25">
      <c r="A786" s="131" t="s">
        <v>288</v>
      </c>
      <c r="B786" s="25" t="s">
        <v>4652</v>
      </c>
      <c r="C786" s="25" t="s">
        <v>4673</v>
      </c>
      <c r="D786" s="571" t="s">
        <v>4590</v>
      </c>
      <c r="E786" s="25" t="s">
        <v>4672</v>
      </c>
      <c r="F786" s="25" t="s">
        <v>4618</v>
      </c>
      <c r="G786" s="25" t="s">
        <v>4603</v>
      </c>
    </row>
    <row r="787" spans="1:7" x14ac:dyDescent="0.25">
      <c r="A787" s="131" t="s">
        <v>288</v>
      </c>
      <c r="B787" s="25" t="s">
        <v>4552</v>
      </c>
      <c r="C787" s="25" t="s">
        <v>4673</v>
      </c>
      <c r="D787" s="571" t="s">
        <v>4590</v>
      </c>
      <c r="E787" s="25" t="s">
        <v>4672</v>
      </c>
      <c r="F787" s="25" t="s">
        <v>4618</v>
      </c>
      <c r="G787" s="25" t="s">
        <v>4732</v>
      </c>
    </row>
    <row r="788" spans="1:7" x14ac:dyDescent="0.25">
      <c r="A788" s="131" t="s">
        <v>288</v>
      </c>
      <c r="B788" s="25" t="s">
        <v>4652</v>
      </c>
      <c r="C788" s="25" t="s">
        <v>4673</v>
      </c>
      <c r="D788" s="571" t="s">
        <v>4590</v>
      </c>
      <c r="E788" s="25" t="s">
        <v>4672</v>
      </c>
      <c r="F788" s="25" t="s">
        <v>4618</v>
      </c>
      <c r="G788" s="25" t="s">
        <v>4605</v>
      </c>
    </row>
    <row r="789" spans="1:7" x14ac:dyDescent="0.25">
      <c r="A789" s="131" t="s">
        <v>288</v>
      </c>
      <c r="B789" s="25" t="s">
        <v>4657</v>
      </c>
      <c r="C789" s="25" t="s">
        <v>4673</v>
      </c>
      <c r="D789" s="571" t="s">
        <v>4590</v>
      </c>
      <c r="E789" s="25" t="s">
        <v>4672</v>
      </c>
      <c r="F789" s="25" t="s">
        <v>4618</v>
      </c>
      <c r="G789" s="25" t="s">
        <v>4714</v>
      </c>
    </row>
    <row r="790" spans="1:7" x14ac:dyDescent="0.25">
      <c r="A790" s="131" t="s">
        <v>288</v>
      </c>
      <c r="B790" s="25" t="s">
        <v>4577</v>
      </c>
      <c r="C790" s="25" t="s">
        <v>4673</v>
      </c>
      <c r="D790" s="571" t="s">
        <v>4590</v>
      </c>
      <c r="E790" s="25" t="s">
        <v>4672</v>
      </c>
      <c r="F790" s="25" t="s">
        <v>4618</v>
      </c>
      <c r="G790" s="25" t="s">
        <v>1383</v>
      </c>
    </row>
    <row r="791" spans="1:7" x14ac:dyDescent="0.25">
      <c r="A791" s="131" t="s">
        <v>288</v>
      </c>
      <c r="B791" s="25" t="s">
        <v>4530</v>
      </c>
      <c r="C791" s="25" t="s">
        <v>4673</v>
      </c>
      <c r="D791" s="571" t="s">
        <v>4590</v>
      </c>
      <c r="E791" s="25" t="s">
        <v>4672</v>
      </c>
      <c r="F791" s="25" t="s">
        <v>4618</v>
      </c>
      <c r="G791" s="25" t="s">
        <v>4857</v>
      </c>
    </row>
    <row r="792" spans="1:7" x14ac:dyDescent="0.25">
      <c r="A792" s="131" t="s">
        <v>288</v>
      </c>
      <c r="B792" s="25" t="s">
        <v>4558</v>
      </c>
      <c r="C792" s="25" t="s">
        <v>4674</v>
      </c>
      <c r="D792" s="571" t="s">
        <v>4590</v>
      </c>
      <c r="E792" s="25" t="s">
        <v>4672</v>
      </c>
      <c r="F792" s="25" t="s">
        <v>4618</v>
      </c>
      <c r="G792" s="25" t="s">
        <v>4851</v>
      </c>
    </row>
    <row r="793" spans="1:7" x14ac:dyDescent="0.25">
      <c r="A793" s="131" t="s">
        <v>288</v>
      </c>
      <c r="B793" s="25" t="s">
        <v>4576</v>
      </c>
      <c r="C793" s="25" t="s">
        <v>4673</v>
      </c>
      <c r="D793" s="571" t="s">
        <v>4590</v>
      </c>
      <c r="E793" s="25" t="s">
        <v>4672</v>
      </c>
      <c r="F793" s="25" t="s">
        <v>4618</v>
      </c>
      <c r="G793" s="25" t="s">
        <v>4858</v>
      </c>
    </row>
    <row r="794" spans="1:7" x14ac:dyDescent="0.25">
      <c r="A794" s="131" t="s">
        <v>288</v>
      </c>
      <c r="B794" s="25" t="s">
        <v>4550</v>
      </c>
      <c r="C794" s="25" t="s">
        <v>4673</v>
      </c>
      <c r="D794" s="571" t="s">
        <v>4590</v>
      </c>
      <c r="E794" s="25" t="s">
        <v>4672</v>
      </c>
      <c r="F794" s="25" t="s">
        <v>4618</v>
      </c>
      <c r="G794" s="25" t="s">
        <v>4604</v>
      </c>
    </row>
    <row r="795" spans="1:7" x14ac:dyDescent="0.25">
      <c r="A795" s="131" t="s">
        <v>288</v>
      </c>
      <c r="B795" s="25" t="s">
        <v>4551</v>
      </c>
      <c r="C795" s="25" t="s">
        <v>4673</v>
      </c>
      <c r="D795" s="571" t="s">
        <v>4590</v>
      </c>
      <c r="E795" s="25" t="s">
        <v>4672</v>
      </c>
      <c r="F795" s="25" t="s">
        <v>4618</v>
      </c>
      <c r="G795" s="25" t="s">
        <v>4837</v>
      </c>
    </row>
    <row r="796" spans="1:7" x14ac:dyDescent="0.25">
      <c r="A796" s="131" t="s">
        <v>288</v>
      </c>
      <c r="B796" s="25" t="s">
        <v>4543</v>
      </c>
      <c r="C796" s="25" t="s">
        <v>4673</v>
      </c>
      <c r="D796" s="571" t="s">
        <v>4590</v>
      </c>
      <c r="E796" s="25" t="s">
        <v>4672</v>
      </c>
      <c r="F796" s="25" t="s">
        <v>4618</v>
      </c>
      <c r="G796" s="25" t="s">
        <v>4620</v>
      </c>
    </row>
    <row r="797" spans="1:7" x14ac:dyDescent="0.25">
      <c r="A797" s="131" t="s">
        <v>288</v>
      </c>
      <c r="B797" s="25" t="s">
        <v>4536</v>
      </c>
      <c r="C797" s="25" t="s">
        <v>4673</v>
      </c>
      <c r="D797" s="571" t="s">
        <v>4590</v>
      </c>
      <c r="E797" s="25" t="s">
        <v>4672</v>
      </c>
      <c r="F797" s="25" t="s">
        <v>4618</v>
      </c>
      <c r="G797" s="25" t="s">
        <v>4851</v>
      </c>
    </row>
    <row r="798" spans="1:7" x14ac:dyDescent="0.25">
      <c r="A798" s="131" t="s">
        <v>288</v>
      </c>
      <c r="B798" s="25" t="s">
        <v>4658</v>
      </c>
      <c r="C798" s="25" t="s">
        <v>4673</v>
      </c>
      <c r="D798" s="571" t="s">
        <v>4590</v>
      </c>
      <c r="E798" s="25" t="s">
        <v>4672</v>
      </c>
      <c r="F798" s="25" t="s">
        <v>4618</v>
      </c>
      <c r="G798" s="25" t="s">
        <v>4685</v>
      </c>
    </row>
    <row r="799" spans="1:7" x14ac:dyDescent="0.25">
      <c r="A799" s="131" t="s">
        <v>288</v>
      </c>
      <c r="B799" s="25" t="s">
        <v>4537</v>
      </c>
      <c r="C799" s="25" t="s">
        <v>4673</v>
      </c>
      <c r="D799" s="571" t="s">
        <v>4590</v>
      </c>
      <c r="E799" s="25" t="s">
        <v>4672</v>
      </c>
      <c r="F799" s="25" t="s">
        <v>4618</v>
      </c>
      <c r="G799" s="25" t="s">
        <v>4676</v>
      </c>
    </row>
    <row r="800" spans="1:7" x14ac:dyDescent="0.25">
      <c r="A800" s="131" t="s">
        <v>288</v>
      </c>
      <c r="B800" s="25" t="s">
        <v>4651</v>
      </c>
      <c r="C800" s="25" t="s">
        <v>4674</v>
      </c>
      <c r="D800" s="571" t="s">
        <v>4590</v>
      </c>
      <c r="E800" s="25" t="s">
        <v>4672</v>
      </c>
      <c r="F800" s="25" t="s">
        <v>4618</v>
      </c>
      <c r="G800" s="25" t="s">
        <v>4685</v>
      </c>
    </row>
    <row r="801" spans="1:7" x14ac:dyDescent="0.25">
      <c r="A801" s="131" t="s">
        <v>288</v>
      </c>
      <c r="B801" s="25" t="s">
        <v>4543</v>
      </c>
      <c r="C801" s="25" t="s">
        <v>4673</v>
      </c>
      <c r="D801" s="571" t="s">
        <v>4590</v>
      </c>
      <c r="E801" s="25" t="s">
        <v>4672</v>
      </c>
      <c r="F801" s="25" t="s">
        <v>4618</v>
      </c>
      <c r="G801" s="25" t="s">
        <v>4604</v>
      </c>
    </row>
    <row r="802" spans="1:7" x14ac:dyDescent="0.25">
      <c r="A802" s="131" t="s">
        <v>288</v>
      </c>
      <c r="B802" s="25" t="s">
        <v>4652</v>
      </c>
      <c r="C802" s="25" t="s">
        <v>4673</v>
      </c>
      <c r="D802" s="571" t="s">
        <v>4590</v>
      </c>
      <c r="E802" s="25" t="s">
        <v>4672</v>
      </c>
      <c r="F802" s="25" t="s">
        <v>4618</v>
      </c>
      <c r="G802" s="25" t="s">
        <v>4742</v>
      </c>
    </row>
    <row r="803" spans="1:7" x14ac:dyDescent="0.25">
      <c r="A803" s="131" t="s">
        <v>288</v>
      </c>
      <c r="B803" s="25" t="s">
        <v>4656</v>
      </c>
      <c r="C803" s="25" t="s">
        <v>4673</v>
      </c>
      <c r="D803" s="571" t="s">
        <v>4590</v>
      </c>
      <c r="E803" s="25" t="s">
        <v>4672</v>
      </c>
      <c r="F803" s="25" t="s">
        <v>4618</v>
      </c>
      <c r="G803" s="25" t="s">
        <v>4859</v>
      </c>
    </row>
    <row r="804" spans="1:7" x14ac:dyDescent="0.25">
      <c r="A804" s="131" t="s">
        <v>288</v>
      </c>
      <c r="B804" s="25" t="s">
        <v>4551</v>
      </c>
      <c r="C804" s="25" t="s">
        <v>4673</v>
      </c>
      <c r="D804" s="571" t="s">
        <v>4590</v>
      </c>
      <c r="E804" s="25" t="s">
        <v>4672</v>
      </c>
      <c r="F804" s="25" t="s">
        <v>4618</v>
      </c>
      <c r="G804" s="25" t="s">
        <v>4764</v>
      </c>
    </row>
    <row r="805" spans="1:7" x14ac:dyDescent="0.25">
      <c r="A805" s="131" t="s">
        <v>288</v>
      </c>
      <c r="B805" s="25" t="s">
        <v>4551</v>
      </c>
      <c r="C805" s="25" t="s">
        <v>4673</v>
      </c>
      <c r="D805" s="571" t="s">
        <v>4590</v>
      </c>
      <c r="E805" s="25" t="s">
        <v>4672</v>
      </c>
      <c r="F805" s="25" t="s">
        <v>4618</v>
      </c>
      <c r="G805" s="25" t="s">
        <v>4676</v>
      </c>
    </row>
    <row r="806" spans="1:7" x14ac:dyDescent="0.25">
      <c r="A806" s="131" t="s">
        <v>288</v>
      </c>
      <c r="B806" s="25" t="s">
        <v>4576</v>
      </c>
      <c r="C806" s="25" t="s">
        <v>4673</v>
      </c>
      <c r="D806" s="571" t="s">
        <v>4590</v>
      </c>
      <c r="E806" s="25" t="s">
        <v>4672</v>
      </c>
      <c r="F806" s="25" t="s">
        <v>4618</v>
      </c>
      <c r="G806" s="25" t="s">
        <v>4681</v>
      </c>
    </row>
    <row r="807" spans="1:7" x14ac:dyDescent="0.25">
      <c r="A807" s="131" t="s">
        <v>288</v>
      </c>
      <c r="B807" s="25" t="s">
        <v>4658</v>
      </c>
      <c r="C807" s="25" t="s">
        <v>4673</v>
      </c>
      <c r="D807" s="571" t="s">
        <v>4590</v>
      </c>
      <c r="E807" s="25" t="s">
        <v>4672</v>
      </c>
      <c r="F807" s="25" t="s">
        <v>4618</v>
      </c>
      <c r="G807" s="25" t="s">
        <v>4685</v>
      </c>
    </row>
    <row r="808" spans="1:7" x14ac:dyDescent="0.25">
      <c r="A808" s="131" t="s">
        <v>288</v>
      </c>
      <c r="B808" s="25" t="s">
        <v>4653</v>
      </c>
      <c r="C808" s="25" t="s">
        <v>4673</v>
      </c>
      <c r="D808" s="571" t="s">
        <v>4590</v>
      </c>
      <c r="E808" s="25" t="s">
        <v>4672</v>
      </c>
      <c r="F808" s="25" t="s">
        <v>4618</v>
      </c>
      <c r="G808" s="25" t="s">
        <v>4828</v>
      </c>
    </row>
    <row r="809" spans="1:7" x14ac:dyDescent="0.25">
      <c r="A809" s="131" t="s">
        <v>288</v>
      </c>
      <c r="B809" s="25" t="s">
        <v>4558</v>
      </c>
      <c r="C809" s="25" t="s">
        <v>4674</v>
      </c>
      <c r="D809" s="571" t="s">
        <v>4590</v>
      </c>
      <c r="E809" s="25" t="s">
        <v>4672</v>
      </c>
      <c r="F809" s="25" t="s">
        <v>4618</v>
      </c>
      <c r="G809" s="25" t="s">
        <v>1802</v>
      </c>
    </row>
    <row r="810" spans="1:7" x14ac:dyDescent="0.25">
      <c r="A810" s="131" t="s">
        <v>288</v>
      </c>
      <c r="B810" s="25" t="s">
        <v>4524</v>
      </c>
      <c r="C810" s="25" t="s">
        <v>4673</v>
      </c>
      <c r="D810" s="571" t="s">
        <v>4590</v>
      </c>
      <c r="E810" s="25" t="s">
        <v>4672</v>
      </c>
      <c r="F810" s="25" t="s">
        <v>4618</v>
      </c>
      <c r="G810" s="25" t="s">
        <v>4860</v>
      </c>
    </row>
    <row r="811" spans="1:7" x14ac:dyDescent="0.25">
      <c r="A811" s="131" t="s">
        <v>288</v>
      </c>
      <c r="B811" s="25" t="s">
        <v>4667</v>
      </c>
      <c r="C811" s="25" t="s">
        <v>4673</v>
      </c>
      <c r="D811" s="571" t="s">
        <v>4590</v>
      </c>
      <c r="E811" s="25" t="s">
        <v>4672</v>
      </c>
      <c r="F811" s="25" t="s">
        <v>4618</v>
      </c>
      <c r="G811" s="25" t="s">
        <v>4604</v>
      </c>
    </row>
    <row r="812" spans="1:7" x14ac:dyDescent="0.25">
      <c r="A812" s="131" t="s">
        <v>288</v>
      </c>
      <c r="B812" s="25" t="s">
        <v>4543</v>
      </c>
      <c r="C812" s="25" t="s">
        <v>4673</v>
      </c>
      <c r="D812" s="571" t="s">
        <v>4590</v>
      </c>
      <c r="E812" s="25" t="s">
        <v>4672</v>
      </c>
      <c r="F812" s="25" t="s">
        <v>4618</v>
      </c>
      <c r="G812" s="25" t="s">
        <v>4742</v>
      </c>
    </row>
    <row r="813" spans="1:7" x14ac:dyDescent="0.25">
      <c r="A813" s="131" t="s">
        <v>288</v>
      </c>
      <c r="B813" s="25" t="s">
        <v>4543</v>
      </c>
      <c r="C813" s="25" t="s">
        <v>4673</v>
      </c>
      <c r="D813" s="571" t="s">
        <v>4590</v>
      </c>
      <c r="E813" s="25" t="s">
        <v>4672</v>
      </c>
      <c r="F813" s="25" t="s">
        <v>4618</v>
      </c>
      <c r="G813" s="25" t="s">
        <v>4861</v>
      </c>
    </row>
    <row r="814" spans="1:7" x14ac:dyDescent="0.25">
      <c r="A814" s="131" t="s">
        <v>288</v>
      </c>
      <c r="B814" s="25" t="s">
        <v>4558</v>
      </c>
      <c r="C814" s="25" t="s">
        <v>4674</v>
      </c>
      <c r="D814" s="571" t="s">
        <v>4590</v>
      </c>
      <c r="E814" s="25" t="s">
        <v>4672</v>
      </c>
      <c r="F814" s="25" t="s">
        <v>4618</v>
      </c>
      <c r="G814" s="25" t="s">
        <v>4862</v>
      </c>
    </row>
    <row r="815" spans="1:7" x14ac:dyDescent="0.25">
      <c r="A815" s="131" t="s">
        <v>288</v>
      </c>
      <c r="B815" s="25" t="s">
        <v>4543</v>
      </c>
      <c r="C815" s="25" t="s">
        <v>4673</v>
      </c>
      <c r="D815" s="571" t="s">
        <v>4590</v>
      </c>
      <c r="E815" s="25" t="s">
        <v>4672</v>
      </c>
      <c r="F815" s="25" t="s">
        <v>4618</v>
      </c>
      <c r="G815" s="25" t="s">
        <v>4785</v>
      </c>
    </row>
    <row r="816" spans="1:7" x14ac:dyDescent="0.25">
      <c r="A816" s="131" t="s">
        <v>288</v>
      </c>
      <c r="B816" s="25" t="s">
        <v>4543</v>
      </c>
      <c r="C816" s="25" t="s">
        <v>4673</v>
      </c>
      <c r="D816" s="571" t="s">
        <v>4590</v>
      </c>
      <c r="E816" s="25" t="s">
        <v>4672</v>
      </c>
      <c r="F816" s="25" t="s">
        <v>4618</v>
      </c>
      <c r="G816" s="25" t="s">
        <v>4708</v>
      </c>
    </row>
    <row r="817" spans="1:7" x14ac:dyDescent="0.25">
      <c r="A817" s="131" t="s">
        <v>288</v>
      </c>
      <c r="B817" s="25" t="s">
        <v>4558</v>
      </c>
      <c r="C817" s="25" t="s">
        <v>4674</v>
      </c>
      <c r="D817" s="571" t="s">
        <v>4590</v>
      </c>
      <c r="E817" s="25" t="s">
        <v>4672</v>
      </c>
      <c r="F817" s="25" t="s">
        <v>4618</v>
      </c>
      <c r="G817" s="25" t="s">
        <v>4705</v>
      </c>
    </row>
    <row r="818" spans="1:7" x14ac:dyDescent="0.25">
      <c r="A818" s="131" t="s">
        <v>288</v>
      </c>
      <c r="B818" s="25" t="s">
        <v>4542</v>
      </c>
      <c r="C818" s="25" t="s">
        <v>4673</v>
      </c>
      <c r="D818" s="571" t="s">
        <v>4590</v>
      </c>
      <c r="E818" s="25" t="s">
        <v>4672</v>
      </c>
      <c r="F818" s="25" t="s">
        <v>4618</v>
      </c>
      <c r="G818" s="25" t="s">
        <v>4604</v>
      </c>
    </row>
    <row r="819" spans="1:7" x14ac:dyDescent="0.25">
      <c r="A819" s="131" t="s">
        <v>288</v>
      </c>
      <c r="B819" s="25" t="s">
        <v>4552</v>
      </c>
      <c r="C819" s="25" t="s">
        <v>4673</v>
      </c>
      <c r="D819" s="571" t="s">
        <v>4590</v>
      </c>
      <c r="E819" s="25" t="s">
        <v>4672</v>
      </c>
      <c r="F819" s="25" t="s">
        <v>4618</v>
      </c>
      <c r="G819" s="25" t="s">
        <v>4863</v>
      </c>
    </row>
    <row r="820" spans="1:7" x14ac:dyDescent="0.25">
      <c r="A820" s="131" t="s">
        <v>288</v>
      </c>
      <c r="B820" s="25" t="s">
        <v>4537</v>
      </c>
      <c r="C820" s="25" t="s">
        <v>4673</v>
      </c>
      <c r="D820" s="571" t="s">
        <v>4590</v>
      </c>
      <c r="E820" s="25" t="s">
        <v>4672</v>
      </c>
      <c r="F820" s="25" t="s">
        <v>4618</v>
      </c>
      <c r="G820" s="25" t="s">
        <v>4606</v>
      </c>
    </row>
    <row r="821" spans="1:7" x14ac:dyDescent="0.25">
      <c r="A821" s="131" t="s">
        <v>288</v>
      </c>
      <c r="B821" s="25" t="s">
        <v>4667</v>
      </c>
      <c r="C821" s="25" t="s">
        <v>4673</v>
      </c>
      <c r="D821" s="571" t="s">
        <v>4590</v>
      </c>
      <c r="E821" s="25" t="s">
        <v>4672</v>
      </c>
      <c r="F821" s="25" t="s">
        <v>4618</v>
      </c>
      <c r="G821" s="25" t="s">
        <v>4771</v>
      </c>
    </row>
    <row r="822" spans="1:7" x14ac:dyDescent="0.25">
      <c r="A822" s="131" t="s">
        <v>288</v>
      </c>
      <c r="B822" s="25" t="s">
        <v>4658</v>
      </c>
      <c r="C822" s="25" t="s">
        <v>4673</v>
      </c>
      <c r="D822" s="571" t="s">
        <v>4590</v>
      </c>
      <c r="E822" s="25" t="s">
        <v>4672</v>
      </c>
      <c r="F822" s="25" t="s">
        <v>4618</v>
      </c>
      <c r="G822" s="25" t="s">
        <v>4828</v>
      </c>
    </row>
    <row r="823" spans="1:7" x14ac:dyDescent="0.25">
      <c r="A823" s="131" t="s">
        <v>288</v>
      </c>
      <c r="B823" s="25" t="s">
        <v>4543</v>
      </c>
      <c r="C823" s="25" t="s">
        <v>4673</v>
      </c>
      <c r="D823" s="571" t="s">
        <v>4590</v>
      </c>
      <c r="E823" s="25" t="s">
        <v>4672</v>
      </c>
      <c r="F823" s="25" t="s">
        <v>4618</v>
      </c>
      <c r="G823" s="25" t="s">
        <v>4603</v>
      </c>
    </row>
    <row r="824" spans="1:7" x14ac:dyDescent="0.25">
      <c r="A824" s="131" t="s">
        <v>288</v>
      </c>
      <c r="B824" s="25" t="s">
        <v>4652</v>
      </c>
      <c r="C824" s="25" t="s">
        <v>4673</v>
      </c>
      <c r="D824" s="571" t="s">
        <v>4590</v>
      </c>
      <c r="E824" s="25" t="s">
        <v>4672</v>
      </c>
      <c r="F824" s="25" t="s">
        <v>4618</v>
      </c>
      <c r="G824" s="25" t="s">
        <v>4609</v>
      </c>
    </row>
    <row r="825" spans="1:7" x14ac:dyDescent="0.25">
      <c r="A825" s="131" t="s">
        <v>288</v>
      </c>
      <c r="B825" s="25" t="s">
        <v>4542</v>
      </c>
      <c r="C825" s="25" t="s">
        <v>4673</v>
      </c>
      <c r="D825" s="571" t="s">
        <v>4590</v>
      </c>
      <c r="E825" s="25" t="s">
        <v>4672</v>
      </c>
      <c r="F825" s="25" t="s">
        <v>4618</v>
      </c>
      <c r="G825" s="25" t="s">
        <v>4686</v>
      </c>
    </row>
    <row r="826" spans="1:7" x14ac:dyDescent="0.25">
      <c r="A826" s="131" t="s">
        <v>288</v>
      </c>
      <c r="B826" s="25" t="s">
        <v>4543</v>
      </c>
      <c r="C826" s="25" t="s">
        <v>4673</v>
      </c>
      <c r="D826" s="571" t="s">
        <v>4590</v>
      </c>
      <c r="E826" s="25" t="s">
        <v>4672</v>
      </c>
      <c r="F826" s="25" t="s">
        <v>4618</v>
      </c>
      <c r="G826" s="25" t="s">
        <v>4864</v>
      </c>
    </row>
    <row r="827" spans="1:7" x14ac:dyDescent="0.25">
      <c r="A827" s="131" t="s">
        <v>288</v>
      </c>
      <c r="B827" s="25" t="s">
        <v>4543</v>
      </c>
      <c r="C827" s="25" t="s">
        <v>4673</v>
      </c>
      <c r="D827" s="571" t="s">
        <v>4590</v>
      </c>
      <c r="E827" s="25" t="s">
        <v>4672</v>
      </c>
      <c r="F827" s="25" t="s">
        <v>4618</v>
      </c>
      <c r="G827" s="25" t="s">
        <v>4604</v>
      </c>
    </row>
    <row r="828" spans="1:7" x14ac:dyDescent="0.25">
      <c r="A828" s="131" t="s">
        <v>288</v>
      </c>
      <c r="B828" s="25" t="s">
        <v>4576</v>
      </c>
      <c r="C828" s="25" t="s">
        <v>4673</v>
      </c>
      <c r="D828" s="571" t="s">
        <v>4590</v>
      </c>
      <c r="E828" s="25" t="s">
        <v>4672</v>
      </c>
      <c r="F828" s="25" t="s">
        <v>4618</v>
      </c>
      <c r="G828" s="25" t="s">
        <v>4702</v>
      </c>
    </row>
    <row r="829" spans="1:7" x14ac:dyDescent="0.25">
      <c r="A829" s="131" t="s">
        <v>288</v>
      </c>
      <c r="B829" s="25" t="s">
        <v>4574</v>
      </c>
      <c r="C829" s="25" t="s">
        <v>4673</v>
      </c>
      <c r="D829" s="571" t="s">
        <v>4590</v>
      </c>
      <c r="E829" s="25" t="s">
        <v>4672</v>
      </c>
      <c r="F829" s="25" t="s">
        <v>4618</v>
      </c>
      <c r="G829" s="25" t="s">
        <v>4676</v>
      </c>
    </row>
    <row r="830" spans="1:7" x14ac:dyDescent="0.25">
      <c r="A830" s="131" t="s">
        <v>288</v>
      </c>
      <c r="B830" s="25" t="s">
        <v>4558</v>
      </c>
      <c r="C830" s="25" t="s">
        <v>4674</v>
      </c>
      <c r="D830" s="571" t="s">
        <v>4590</v>
      </c>
      <c r="E830" s="25" t="s">
        <v>4672</v>
      </c>
      <c r="F830" s="25" t="s">
        <v>4618</v>
      </c>
      <c r="G830" s="25" t="s">
        <v>4784</v>
      </c>
    </row>
    <row r="831" spans="1:7" x14ac:dyDescent="0.25">
      <c r="A831" s="131" t="s">
        <v>288</v>
      </c>
      <c r="B831" s="25" t="s">
        <v>4562</v>
      </c>
      <c r="C831" s="25" t="s">
        <v>4673</v>
      </c>
      <c r="D831" s="571" t="s">
        <v>4590</v>
      </c>
      <c r="E831" s="25" t="s">
        <v>4672</v>
      </c>
      <c r="F831" s="25" t="s">
        <v>4618</v>
      </c>
      <c r="G831" s="25" t="s">
        <v>4676</v>
      </c>
    </row>
    <row r="832" spans="1:7" x14ac:dyDescent="0.25">
      <c r="A832" s="131" t="s">
        <v>288</v>
      </c>
      <c r="B832" s="25" t="s">
        <v>4543</v>
      </c>
      <c r="C832" s="25" t="s">
        <v>4673</v>
      </c>
      <c r="D832" s="571" t="s">
        <v>4590</v>
      </c>
      <c r="E832" s="25" t="s">
        <v>4672</v>
      </c>
      <c r="F832" s="25" t="s">
        <v>4618</v>
      </c>
      <c r="G832" s="25" t="s">
        <v>4865</v>
      </c>
    </row>
    <row r="833" spans="1:7" x14ac:dyDescent="0.25">
      <c r="A833" s="131" t="s">
        <v>288</v>
      </c>
      <c r="B833" s="25" t="s">
        <v>4530</v>
      </c>
      <c r="C833" s="25" t="s">
        <v>4673</v>
      </c>
      <c r="D833" s="571" t="s">
        <v>4590</v>
      </c>
      <c r="E833" s="25" t="s">
        <v>4672</v>
      </c>
      <c r="F833" s="25" t="s">
        <v>4618</v>
      </c>
      <c r="G833" s="25" t="s">
        <v>4837</v>
      </c>
    </row>
    <row r="834" spans="1:7" x14ac:dyDescent="0.25">
      <c r="A834" s="131" t="s">
        <v>288</v>
      </c>
      <c r="B834" s="25" t="s">
        <v>4558</v>
      </c>
      <c r="C834" s="25" t="s">
        <v>4674</v>
      </c>
      <c r="D834" s="571" t="s">
        <v>4590</v>
      </c>
      <c r="E834" s="25" t="s">
        <v>4672</v>
      </c>
      <c r="F834" s="25" t="s">
        <v>4618</v>
      </c>
      <c r="G834" s="25" t="s">
        <v>4866</v>
      </c>
    </row>
    <row r="835" spans="1:7" x14ac:dyDescent="0.25">
      <c r="A835" s="131" t="s">
        <v>288</v>
      </c>
      <c r="B835" s="25" t="s">
        <v>4558</v>
      </c>
      <c r="C835" s="25" t="s">
        <v>4674</v>
      </c>
      <c r="D835" s="571" t="s">
        <v>4590</v>
      </c>
      <c r="E835" s="25" t="s">
        <v>4672</v>
      </c>
      <c r="F835" s="25" t="s">
        <v>4618</v>
      </c>
      <c r="G835" s="25" t="s">
        <v>1121</v>
      </c>
    </row>
    <row r="836" spans="1:7" x14ac:dyDescent="0.25">
      <c r="A836" s="131" t="s">
        <v>288</v>
      </c>
      <c r="B836" s="25" t="s">
        <v>4530</v>
      </c>
      <c r="C836" s="25" t="s">
        <v>4673</v>
      </c>
      <c r="D836" s="571" t="s">
        <v>4590</v>
      </c>
      <c r="E836" s="25" t="s">
        <v>4672</v>
      </c>
      <c r="F836" s="25" t="s">
        <v>4618</v>
      </c>
      <c r="G836" s="25" t="s">
        <v>4843</v>
      </c>
    </row>
    <row r="837" spans="1:7" x14ac:dyDescent="0.25">
      <c r="A837" s="131" t="s">
        <v>288</v>
      </c>
      <c r="B837" s="25" t="s">
        <v>4552</v>
      </c>
      <c r="C837" s="25" t="s">
        <v>4673</v>
      </c>
      <c r="D837" s="571" t="s">
        <v>4590</v>
      </c>
      <c r="E837" s="25" t="s">
        <v>4672</v>
      </c>
      <c r="F837" s="25" t="s">
        <v>4618</v>
      </c>
      <c r="G837" s="25" t="s">
        <v>4867</v>
      </c>
    </row>
    <row r="838" spans="1:7" x14ac:dyDescent="0.25">
      <c r="A838" s="131" t="s">
        <v>288</v>
      </c>
      <c r="B838" s="25" t="s">
        <v>4542</v>
      </c>
      <c r="C838" s="25" t="s">
        <v>4673</v>
      </c>
      <c r="D838" s="571" t="s">
        <v>4590</v>
      </c>
      <c r="E838" s="25" t="s">
        <v>4672</v>
      </c>
      <c r="F838" s="25" t="s">
        <v>4618</v>
      </c>
      <c r="G838" s="25" t="s">
        <v>4752</v>
      </c>
    </row>
    <row r="839" spans="1:7" x14ac:dyDescent="0.25">
      <c r="A839" s="131" t="s">
        <v>288</v>
      </c>
      <c r="B839" s="25" t="s">
        <v>4558</v>
      </c>
      <c r="C839" s="25" t="s">
        <v>4674</v>
      </c>
      <c r="D839" s="571" t="s">
        <v>4590</v>
      </c>
      <c r="E839" s="25" t="s">
        <v>4672</v>
      </c>
      <c r="F839" s="25" t="s">
        <v>4618</v>
      </c>
      <c r="G839" s="25" t="s">
        <v>4837</v>
      </c>
    </row>
    <row r="840" spans="1:7" x14ac:dyDescent="0.25">
      <c r="A840" s="131" t="s">
        <v>288</v>
      </c>
      <c r="B840" s="25" t="s">
        <v>4576</v>
      </c>
      <c r="C840" s="25" t="s">
        <v>4673</v>
      </c>
      <c r="D840" s="571" t="s">
        <v>4590</v>
      </c>
      <c r="E840" s="25" t="s">
        <v>4672</v>
      </c>
      <c r="F840" s="25" t="s">
        <v>4618</v>
      </c>
      <c r="G840" s="25" t="s">
        <v>4610</v>
      </c>
    </row>
    <row r="841" spans="1:7" x14ac:dyDescent="0.25">
      <c r="A841" s="131" t="s">
        <v>288</v>
      </c>
      <c r="B841" s="25" t="s">
        <v>4543</v>
      </c>
      <c r="C841" s="25" t="s">
        <v>4673</v>
      </c>
      <c r="D841" s="571" t="s">
        <v>4590</v>
      </c>
      <c r="E841" s="25" t="s">
        <v>4672</v>
      </c>
      <c r="F841" s="25" t="s">
        <v>4618</v>
      </c>
      <c r="G841" s="25" t="s">
        <v>4605</v>
      </c>
    </row>
    <row r="842" spans="1:7" x14ac:dyDescent="0.25">
      <c r="A842" s="131" t="s">
        <v>288</v>
      </c>
      <c r="B842" s="25" t="s">
        <v>4558</v>
      </c>
      <c r="C842" s="25" t="s">
        <v>4674</v>
      </c>
      <c r="D842" s="571" t="s">
        <v>4590</v>
      </c>
      <c r="E842" s="25" t="s">
        <v>4672</v>
      </c>
      <c r="F842" s="25" t="s">
        <v>4618</v>
      </c>
      <c r="G842" s="25" t="s">
        <v>4702</v>
      </c>
    </row>
    <row r="843" spans="1:7" x14ac:dyDescent="0.25">
      <c r="A843" s="131" t="s">
        <v>288</v>
      </c>
      <c r="B843" s="25" t="s">
        <v>4558</v>
      </c>
      <c r="C843" s="25" t="s">
        <v>4674</v>
      </c>
      <c r="D843" s="571" t="s">
        <v>4590</v>
      </c>
      <c r="E843" s="25" t="s">
        <v>4672</v>
      </c>
      <c r="F843" s="25" t="s">
        <v>4618</v>
      </c>
      <c r="G843" s="25" t="s">
        <v>4764</v>
      </c>
    </row>
    <row r="844" spans="1:7" x14ac:dyDescent="0.25">
      <c r="A844" s="131" t="s">
        <v>288</v>
      </c>
      <c r="B844" s="25" t="s">
        <v>4562</v>
      </c>
      <c r="C844" s="25" t="s">
        <v>4673</v>
      </c>
      <c r="D844" s="571" t="s">
        <v>4590</v>
      </c>
      <c r="E844" s="25" t="s">
        <v>4672</v>
      </c>
      <c r="F844" s="25" t="s">
        <v>4618</v>
      </c>
      <c r="G844" s="25" t="s">
        <v>4720</v>
      </c>
    </row>
    <row r="845" spans="1:7" x14ac:dyDescent="0.25">
      <c r="A845" s="131" t="s">
        <v>288</v>
      </c>
      <c r="B845" s="25" t="s">
        <v>4652</v>
      </c>
      <c r="C845" s="25" t="s">
        <v>4673</v>
      </c>
      <c r="D845" s="571" t="s">
        <v>4590</v>
      </c>
      <c r="E845" s="25" t="s">
        <v>4672</v>
      </c>
      <c r="F845" s="25" t="s">
        <v>4618</v>
      </c>
      <c r="G845" s="25" t="s">
        <v>4604</v>
      </c>
    </row>
    <row r="846" spans="1:7" x14ac:dyDescent="0.25">
      <c r="A846" s="131" t="s">
        <v>288</v>
      </c>
      <c r="B846" s="25" t="s">
        <v>4543</v>
      </c>
      <c r="C846" s="25" t="s">
        <v>4673</v>
      </c>
      <c r="D846" s="571" t="s">
        <v>4590</v>
      </c>
      <c r="E846" s="25" t="s">
        <v>4672</v>
      </c>
      <c r="F846" s="25" t="s">
        <v>4618</v>
      </c>
      <c r="G846" s="25" t="s">
        <v>4868</v>
      </c>
    </row>
    <row r="847" spans="1:7" x14ac:dyDescent="0.25">
      <c r="A847" s="131" t="s">
        <v>288</v>
      </c>
      <c r="B847" s="25" t="s">
        <v>4543</v>
      </c>
      <c r="C847" s="25" t="s">
        <v>4673</v>
      </c>
      <c r="D847" s="571" t="s">
        <v>4590</v>
      </c>
      <c r="E847" s="25" t="s">
        <v>4672</v>
      </c>
      <c r="F847" s="25" t="s">
        <v>4618</v>
      </c>
      <c r="G847" s="25" t="s">
        <v>4621</v>
      </c>
    </row>
    <row r="848" spans="1:7" x14ac:dyDescent="0.25">
      <c r="A848" s="131" t="s">
        <v>288</v>
      </c>
      <c r="B848" s="25" t="s">
        <v>4523</v>
      </c>
      <c r="C848" s="25" t="s">
        <v>4673</v>
      </c>
      <c r="D848" s="571" t="s">
        <v>4590</v>
      </c>
      <c r="E848" s="25" t="s">
        <v>4672</v>
      </c>
      <c r="F848" s="25" t="s">
        <v>4618</v>
      </c>
      <c r="G848" s="25" t="s">
        <v>4701</v>
      </c>
    </row>
    <row r="849" spans="1:7" x14ac:dyDescent="0.25">
      <c r="A849" s="131" t="s">
        <v>288</v>
      </c>
      <c r="B849" s="25" t="s">
        <v>4551</v>
      </c>
      <c r="C849" s="25" t="s">
        <v>4673</v>
      </c>
      <c r="D849" s="571" t="s">
        <v>4590</v>
      </c>
      <c r="E849" s="25" t="s">
        <v>4672</v>
      </c>
      <c r="F849" s="25" t="s">
        <v>4618</v>
      </c>
      <c r="G849" s="25" t="s">
        <v>4839</v>
      </c>
    </row>
    <row r="850" spans="1:7" x14ac:dyDescent="0.25">
      <c r="A850" s="131" t="s">
        <v>288</v>
      </c>
      <c r="B850" s="25" t="s">
        <v>4652</v>
      </c>
      <c r="C850" s="25" t="s">
        <v>4673</v>
      </c>
      <c r="D850" s="571" t="s">
        <v>4590</v>
      </c>
      <c r="E850" s="25" t="s">
        <v>4672</v>
      </c>
      <c r="F850" s="25" t="s">
        <v>4618</v>
      </c>
      <c r="G850" s="25" t="s">
        <v>4604</v>
      </c>
    </row>
    <row r="851" spans="1:7" x14ac:dyDescent="0.25">
      <c r="A851" s="131" t="s">
        <v>288</v>
      </c>
      <c r="B851" s="25" t="s">
        <v>4543</v>
      </c>
      <c r="C851" s="25" t="s">
        <v>4673</v>
      </c>
      <c r="D851" s="571" t="s">
        <v>4590</v>
      </c>
      <c r="E851" s="25" t="s">
        <v>4672</v>
      </c>
      <c r="F851" s="25" t="s">
        <v>4618</v>
      </c>
      <c r="G851" s="25" t="s">
        <v>4604</v>
      </c>
    </row>
    <row r="852" spans="1:7" x14ac:dyDescent="0.25">
      <c r="A852" s="131" t="s">
        <v>288</v>
      </c>
      <c r="B852" s="25" t="s">
        <v>4543</v>
      </c>
      <c r="C852" s="25" t="s">
        <v>4673</v>
      </c>
      <c r="D852" s="571" t="s">
        <v>4590</v>
      </c>
      <c r="E852" s="25" t="s">
        <v>4672</v>
      </c>
      <c r="F852" s="25" t="s">
        <v>4618</v>
      </c>
      <c r="G852" s="25" t="s">
        <v>4869</v>
      </c>
    </row>
    <row r="853" spans="1:7" x14ac:dyDescent="0.25">
      <c r="A853" s="131" t="s">
        <v>288</v>
      </c>
      <c r="B853" s="25" t="s">
        <v>4524</v>
      </c>
      <c r="C853" s="25" t="s">
        <v>4673</v>
      </c>
      <c r="D853" s="571" t="s">
        <v>4590</v>
      </c>
      <c r="E853" s="25" t="s">
        <v>4672</v>
      </c>
      <c r="F853" s="25" t="s">
        <v>4618</v>
      </c>
      <c r="G853" s="25" t="s">
        <v>4870</v>
      </c>
    </row>
    <row r="854" spans="1:7" x14ac:dyDescent="0.25">
      <c r="A854" s="131" t="s">
        <v>288</v>
      </c>
      <c r="B854" s="25" t="s">
        <v>4542</v>
      </c>
      <c r="C854" s="25" t="s">
        <v>4673</v>
      </c>
      <c r="D854" s="571" t="s">
        <v>4590</v>
      </c>
      <c r="E854" s="25" t="s">
        <v>4672</v>
      </c>
      <c r="F854" s="25" t="s">
        <v>4618</v>
      </c>
      <c r="G854" s="25" t="s">
        <v>1121</v>
      </c>
    </row>
    <row r="855" spans="1:7" x14ac:dyDescent="0.25">
      <c r="A855" s="131" t="s">
        <v>288</v>
      </c>
      <c r="B855" s="25" t="s">
        <v>4558</v>
      </c>
      <c r="C855" s="25" t="s">
        <v>4674</v>
      </c>
      <c r="D855" s="571" t="s">
        <v>4590</v>
      </c>
      <c r="E855" s="25" t="s">
        <v>4672</v>
      </c>
      <c r="F855" s="25" t="s">
        <v>4618</v>
      </c>
      <c r="G855" s="25" t="s">
        <v>4801</v>
      </c>
    </row>
    <row r="856" spans="1:7" x14ac:dyDescent="0.25">
      <c r="A856" s="131" t="s">
        <v>288</v>
      </c>
      <c r="B856" s="25" t="s">
        <v>4530</v>
      </c>
      <c r="C856" s="25" t="s">
        <v>4673</v>
      </c>
      <c r="D856" s="571" t="s">
        <v>4590</v>
      </c>
      <c r="E856" s="25" t="s">
        <v>4672</v>
      </c>
      <c r="F856" s="25" t="s">
        <v>4618</v>
      </c>
      <c r="G856" s="25" t="s">
        <v>4691</v>
      </c>
    </row>
    <row r="857" spans="1:7" x14ac:dyDescent="0.25">
      <c r="A857" s="131" t="s">
        <v>288</v>
      </c>
      <c r="B857" s="25" t="s">
        <v>4562</v>
      </c>
      <c r="C857" s="25" t="s">
        <v>4673</v>
      </c>
      <c r="D857" s="571" t="s">
        <v>4590</v>
      </c>
      <c r="E857" s="25" t="s">
        <v>4672</v>
      </c>
      <c r="F857" s="25" t="s">
        <v>4618</v>
      </c>
      <c r="G857" s="25" t="s">
        <v>4837</v>
      </c>
    </row>
    <row r="858" spans="1:7" x14ac:dyDescent="0.25">
      <c r="A858" s="131" t="s">
        <v>288</v>
      </c>
      <c r="B858" s="25" t="s">
        <v>4577</v>
      </c>
      <c r="C858" s="25" t="s">
        <v>4673</v>
      </c>
      <c r="D858" s="571" t="s">
        <v>4590</v>
      </c>
      <c r="E858" s="25" t="s">
        <v>4672</v>
      </c>
      <c r="F858" s="25" t="s">
        <v>4618</v>
      </c>
      <c r="G858" s="25" t="s">
        <v>4604</v>
      </c>
    </row>
    <row r="859" spans="1:7" x14ac:dyDescent="0.25">
      <c r="A859" s="131" t="s">
        <v>288</v>
      </c>
      <c r="B859" s="25" t="s">
        <v>4663</v>
      </c>
      <c r="C859" s="25" t="s">
        <v>4593</v>
      </c>
      <c r="D859" s="571" t="s">
        <v>4590</v>
      </c>
      <c r="E859" s="25" t="s">
        <v>4672</v>
      </c>
      <c r="F859" s="25" t="s">
        <v>4618</v>
      </c>
      <c r="G859" s="25" t="s">
        <v>4702</v>
      </c>
    </row>
    <row r="860" spans="1:7" x14ac:dyDescent="0.25">
      <c r="A860" s="131" t="s">
        <v>288</v>
      </c>
      <c r="B860" s="25" t="s">
        <v>4542</v>
      </c>
      <c r="C860" s="25" t="s">
        <v>4673</v>
      </c>
      <c r="D860" s="571" t="s">
        <v>4590</v>
      </c>
      <c r="E860" s="25" t="s">
        <v>4672</v>
      </c>
      <c r="F860" s="25" t="s">
        <v>4618</v>
      </c>
      <c r="G860" s="25" t="s">
        <v>4604</v>
      </c>
    </row>
    <row r="861" spans="1:7" x14ac:dyDescent="0.25">
      <c r="A861" s="131" t="s">
        <v>288</v>
      </c>
      <c r="B861" s="25" t="s">
        <v>4543</v>
      </c>
      <c r="C861" s="25" t="s">
        <v>4673</v>
      </c>
      <c r="D861" s="571" t="s">
        <v>4590</v>
      </c>
      <c r="E861" s="25" t="s">
        <v>4672</v>
      </c>
      <c r="F861" s="25" t="s">
        <v>4618</v>
      </c>
      <c r="G861" s="25" t="s">
        <v>4871</v>
      </c>
    </row>
    <row r="862" spans="1:7" x14ac:dyDescent="0.25">
      <c r="A862" s="131" t="s">
        <v>288</v>
      </c>
      <c r="B862" s="25" t="s">
        <v>4543</v>
      </c>
      <c r="C862" s="25" t="s">
        <v>4673</v>
      </c>
      <c r="D862" s="571" t="s">
        <v>4590</v>
      </c>
      <c r="E862" s="25" t="s">
        <v>4672</v>
      </c>
      <c r="F862" s="25" t="s">
        <v>4618</v>
      </c>
      <c r="G862" s="25" t="s">
        <v>4860</v>
      </c>
    </row>
    <row r="863" spans="1:7" x14ac:dyDescent="0.25">
      <c r="A863" s="131" t="s">
        <v>288</v>
      </c>
      <c r="B863" s="25" t="s">
        <v>4558</v>
      </c>
      <c r="C863" s="25" t="s">
        <v>4674</v>
      </c>
      <c r="D863" s="571" t="s">
        <v>4590</v>
      </c>
      <c r="E863" s="25" t="s">
        <v>4672</v>
      </c>
      <c r="F863" s="25" t="s">
        <v>4618</v>
      </c>
      <c r="G863" s="25" t="s">
        <v>4705</v>
      </c>
    </row>
    <row r="864" spans="1:7" x14ac:dyDescent="0.25">
      <c r="A864" s="131" t="s">
        <v>288</v>
      </c>
      <c r="B864" s="25" t="s">
        <v>4543</v>
      </c>
      <c r="C864" s="25" t="s">
        <v>4673</v>
      </c>
      <c r="D864" s="571" t="s">
        <v>4590</v>
      </c>
      <c r="E864" s="25" t="s">
        <v>4672</v>
      </c>
      <c r="F864" s="25" t="s">
        <v>4618</v>
      </c>
      <c r="G864" s="25" t="s">
        <v>4872</v>
      </c>
    </row>
    <row r="865" spans="1:7" x14ac:dyDescent="0.25">
      <c r="A865" s="131" t="s">
        <v>288</v>
      </c>
      <c r="B865" s="25" t="s">
        <v>4652</v>
      </c>
      <c r="C865" s="25" t="s">
        <v>4673</v>
      </c>
      <c r="D865" s="571" t="s">
        <v>4590</v>
      </c>
      <c r="E865" s="25" t="s">
        <v>4672</v>
      </c>
      <c r="F865" s="25" t="s">
        <v>4618</v>
      </c>
      <c r="G865" s="25" t="s">
        <v>4873</v>
      </c>
    </row>
    <row r="866" spans="1:7" x14ac:dyDescent="0.25">
      <c r="A866" s="131" t="s">
        <v>288</v>
      </c>
      <c r="B866" s="25" t="s">
        <v>4576</v>
      </c>
      <c r="C866" s="25" t="s">
        <v>4673</v>
      </c>
      <c r="D866" s="571" t="s">
        <v>4590</v>
      </c>
      <c r="E866" s="25" t="s">
        <v>4672</v>
      </c>
      <c r="F866" s="25" t="s">
        <v>4618</v>
      </c>
      <c r="G866" s="25" t="s">
        <v>4839</v>
      </c>
    </row>
    <row r="867" spans="1:7" x14ac:dyDescent="0.25">
      <c r="A867" s="131" t="s">
        <v>288</v>
      </c>
      <c r="B867" s="25" t="s">
        <v>4562</v>
      </c>
      <c r="C867" s="25" t="s">
        <v>4673</v>
      </c>
      <c r="D867" s="571" t="s">
        <v>4590</v>
      </c>
      <c r="E867" s="25" t="s">
        <v>4672</v>
      </c>
      <c r="F867" s="25" t="s">
        <v>4618</v>
      </c>
      <c r="G867" s="25" t="s">
        <v>4730</v>
      </c>
    </row>
    <row r="868" spans="1:7" x14ac:dyDescent="0.25">
      <c r="A868" s="131" t="s">
        <v>288</v>
      </c>
      <c r="B868" s="25" t="s">
        <v>4543</v>
      </c>
      <c r="C868" s="25" t="s">
        <v>4673</v>
      </c>
      <c r="D868" s="571" t="s">
        <v>4590</v>
      </c>
      <c r="E868" s="25" t="s">
        <v>4672</v>
      </c>
      <c r="F868" s="25" t="s">
        <v>4618</v>
      </c>
      <c r="G868" s="25" t="s">
        <v>4730</v>
      </c>
    </row>
    <row r="869" spans="1:7" x14ac:dyDescent="0.25">
      <c r="A869" s="131" t="s">
        <v>288</v>
      </c>
      <c r="B869" s="25" t="s">
        <v>4558</v>
      </c>
      <c r="C869" s="25" t="s">
        <v>4674</v>
      </c>
      <c r="D869" s="571" t="s">
        <v>4590</v>
      </c>
      <c r="E869" s="25" t="s">
        <v>4672</v>
      </c>
      <c r="F869" s="25" t="s">
        <v>4618</v>
      </c>
      <c r="G869" s="25" t="s">
        <v>4874</v>
      </c>
    </row>
    <row r="870" spans="1:7" x14ac:dyDescent="0.25">
      <c r="A870" s="131" t="s">
        <v>288</v>
      </c>
      <c r="B870" s="25" t="s">
        <v>4541</v>
      </c>
      <c r="C870" s="25" t="s">
        <v>4673</v>
      </c>
      <c r="D870" s="571" t="s">
        <v>4590</v>
      </c>
      <c r="E870" s="25" t="s">
        <v>4672</v>
      </c>
      <c r="F870" s="25" t="s">
        <v>4618</v>
      </c>
      <c r="G870" s="25" t="s">
        <v>4828</v>
      </c>
    </row>
    <row r="871" spans="1:7" x14ac:dyDescent="0.25">
      <c r="A871" s="131" t="s">
        <v>288</v>
      </c>
      <c r="B871" s="25" t="s">
        <v>4653</v>
      </c>
      <c r="C871" s="25" t="s">
        <v>4673</v>
      </c>
      <c r="D871" s="571" t="s">
        <v>4590</v>
      </c>
      <c r="E871" s="25" t="s">
        <v>4672</v>
      </c>
      <c r="F871" s="25" t="s">
        <v>4618</v>
      </c>
      <c r="G871" s="25" t="s">
        <v>4833</v>
      </c>
    </row>
    <row r="872" spans="1:7" x14ac:dyDescent="0.25">
      <c r="A872" s="131" t="s">
        <v>288</v>
      </c>
      <c r="B872" s="25" t="s">
        <v>4576</v>
      </c>
      <c r="C872" s="25" t="s">
        <v>4673</v>
      </c>
      <c r="D872" s="571" t="s">
        <v>4590</v>
      </c>
      <c r="E872" s="25" t="s">
        <v>4672</v>
      </c>
      <c r="F872" s="25" t="s">
        <v>4618</v>
      </c>
      <c r="G872" s="25" t="s">
        <v>4851</v>
      </c>
    </row>
    <row r="873" spans="1:7" x14ac:dyDescent="0.25">
      <c r="A873" s="131" t="s">
        <v>288</v>
      </c>
      <c r="B873" s="25" t="s">
        <v>4543</v>
      </c>
      <c r="C873" s="25" t="s">
        <v>4673</v>
      </c>
      <c r="D873" s="571" t="s">
        <v>4590</v>
      </c>
      <c r="E873" s="25" t="s">
        <v>4672</v>
      </c>
      <c r="F873" s="25" t="s">
        <v>4618</v>
      </c>
      <c r="G873" s="25" t="s">
        <v>4875</v>
      </c>
    </row>
    <row r="874" spans="1:7" x14ac:dyDescent="0.25">
      <c r="A874" s="131" t="s">
        <v>288</v>
      </c>
      <c r="B874" s="25" t="s">
        <v>4543</v>
      </c>
      <c r="C874" s="25" t="s">
        <v>4673</v>
      </c>
      <c r="D874" s="571" t="s">
        <v>4590</v>
      </c>
      <c r="E874" s="25" t="s">
        <v>4672</v>
      </c>
      <c r="F874" s="25" t="s">
        <v>4618</v>
      </c>
      <c r="G874" s="25" t="s">
        <v>4605</v>
      </c>
    </row>
    <row r="875" spans="1:7" x14ac:dyDescent="0.25">
      <c r="A875" s="131" t="s">
        <v>288</v>
      </c>
      <c r="B875" s="25" t="s">
        <v>4530</v>
      </c>
      <c r="C875" s="25" t="s">
        <v>4673</v>
      </c>
      <c r="D875" s="571" t="s">
        <v>4590</v>
      </c>
      <c r="E875" s="25" t="s">
        <v>4672</v>
      </c>
      <c r="F875" s="25" t="s">
        <v>4618</v>
      </c>
      <c r="G875" s="25" t="s">
        <v>4676</v>
      </c>
    </row>
    <row r="876" spans="1:7" x14ac:dyDescent="0.25">
      <c r="A876" s="131" t="s">
        <v>288</v>
      </c>
      <c r="B876" s="25" t="s">
        <v>4653</v>
      </c>
      <c r="C876" s="25" t="s">
        <v>4673</v>
      </c>
      <c r="D876" s="571" t="s">
        <v>4590</v>
      </c>
      <c r="E876" s="25" t="s">
        <v>4672</v>
      </c>
      <c r="F876" s="25" t="s">
        <v>4618</v>
      </c>
      <c r="G876" s="25" t="s">
        <v>4685</v>
      </c>
    </row>
    <row r="877" spans="1:7" x14ac:dyDescent="0.25">
      <c r="A877" s="131" t="s">
        <v>288</v>
      </c>
      <c r="B877" s="25" t="s">
        <v>4664</v>
      </c>
      <c r="C877" s="25" t="s">
        <v>4673</v>
      </c>
      <c r="D877" s="571" t="s">
        <v>4590</v>
      </c>
      <c r="E877" s="25" t="s">
        <v>4672</v>
      </c>
      <c r="F877" s="25" t="s">
        <v>4618</v>
      </c>
      <c r="G877" s="25" t="s">
        <v>4842</v>
      </c>
    </row>
    <row r="878" spans="1:7" x14ac:dyDescent="0.25">
      <c r="A878" s="131" t="s">
        <v>288</v>
      </c>
      <c r="B878" s="25" t="s">
        <v>4651</v>
      </c>
      <c r="C878" s="25" t="s">
        <v>4674</v>
      </c>
      <c r="D878" s="571" t="s">
        <v>4590</v>
      </c>
      <c r="E878" s="25" t="s">
        <v>4672</v>
      </c>
      <c r="F878" s="25" t="s">
        <v>4618</v>
      </c>
      <c r="G878" s="25" t="s">
        <v>4828</v>
      </c>
    </row>
    <row r="879" spans="1:7" x14ac:dyDescent="0.25">
      <c r="A879" s="131" t="s">
        <v>288</v>
      </c>
      <c r="B879" s="25" t="s">
        <v>4576</v>
      </c>
      <c r="C879" s="25" t="s">
        <v>4673</v>
      </c>
      <c r="D879" s="571" t="s">
        <v>4590</v>
      </c>
      <c r="E879" s="25" t="s">
        <v>4672</v>
      </c>
      <c r="F879" s="25" t="s">
        <v>4618</v>
      </c>
      <c r="G879" s="25" t="s">
        <v>4676</v>
      </c>
    </row>
    <row r="880" spans="1:7" x14ac:dyDescent="0.25">
      <c r="A880" s="131" t="s">
        <v>288</v>
      </c>
      <c r="B880" s="25" t="s">
        <v>4662</v>
      </c>
      <c r="C880" s="25" t="s">
        <v>4673</v>
      </c>
      <c r="D880" s="571" t="s">
        <v>4590</v>
      </c>
      <c r="E880" s="25" t="s">
        <v>4672</v>
      </c>
      <c r="F880" s="25" t="s">
        <v>4618</v>
      </c>
      <c r="G880" s="25" t="s">
        <v>4732</v>
      </c>
    </row>
    <row r="881" spans="1:7" x14ac:dyDescent="0.25">
      <c r="A881" s="131" t="s">
        <v>288</v>
      </c>
      <c r="B881" s="25" t="s">
        <v>4660</v>
      </c>
      <c r="C881" s="25" t="s">
        <v>4673</v>
      </c>
      <c r="D881" s="571" t="s">
        <v>4590</v>
      </c>
      <c r="E881" s="25" t="s">
        <v>4672</v>
      </c>
      <c r="F881" s="25" t="s">
        <v>4618</v>
      </c>
      <c r="G881" s="25" t="s">
        <v>4685</v>
      </c>
    </row>
    <row r="882" spans="1:7" x14ac:dyDescent="0.25">
      <c r="A882" s="131" t="s">
        <v>288</v>
      </c>
      <c r="B882" s="25" t="s">
        <v>4664</v>
      </c>
      <c r="C882" s="25" t="s">
        <v>4673</v>
      </c>
      <c r="D882" s="571" t="s">
        <v>4590</v>
      </c>
      <c r="E882" s="25" t="s">
        <v>4672</v>
      </c>
      <c r="F882" s="25" t="s">
        <v>4618</v>
      </c>
      <c r="G882" s="25" t="s">
        <v>4876</v>
      </c>
    </row>
    <row r="883" spans="1:7" x14ac:dyDescent="0.25">
      <c r="A883" s="131" t="s">
        <v>288</v>
      </c>
      <c r="B883" s="25" t="s">
        <v>4653</v>
      </c>
      <c r="C883" s="25" t="s">
        <v>4673</v>
      </c>
      <c r="D883" s="571" t="s">
        <v>4590</v>
      </c>
      <c r="E883" s="25" t="s">
        <v>4672</v>
      </c>
      <c r="F883" s="25" t="s">
        <v>4618</v>
      </c>
      <c r="G883" s="25" t="s">
        <v>4685</v>
      </c>
    </row>
    <row r="884" spans="1:7" x14ac:dyDescent="0.25">
      <c r="A884" s="131" t="s">
        <v>288</v>
      </c>
      <c r="B884" s="25" t="s">
        <v>4663</v>
      </c>
      <c r="C884" s="25" t="s">
        <v>4593</v>
      </c>
      <c r="D884" s="571" t="s">
        <v>4590</v>
      </c>
      <c r="E884" s="25" t="s">
        <v>4672</v>
      </c>
      <c r="F884" s="25" t="s">
        <v>4618</v>
      </c>
      <c r="G884" s="25" t="s">
        <v>4676</v>
      </c>
    </row>
    <row r="885" spans="1:7" x14ac:dyDescent="0.25">
      <c r="A885" s="131" t="s">
        <v>288</v>
      </c>
      <c r="B885" s="25" t="s">
        <v>4663</v>
      </c>
      <c r="C885" s="25" t="s">
        <v>4593</v>
      </c>
      <c r="D885" s="571" t="s">
        <v>4590</v>
      </c>
      <c r="E885" s="25" t="s">
        <v>4672</v>
      </c>
      <c r="F885" s="25" t="s">
        <v>4618</v>
      </c>
      <c r="G885" s="25" t="s">
        <v>4691</v>
      </c>
    </row>
    <row r="886" spans="1:7" x14ac:dyDescent="0.25">
      <c r="A886" s="131" t="s">
        <v>288</v>
      </c>
      <c r="B886" s="25" t="s">
        <v>4562</v>
      </c>
      <c r="C886" s="25" t="s">
        <v>4673</v>
      </c>
      <c r="D886" s="571" t="s">
        <v>4590</v>
      </c>
      <c r="E886" s="25" t="s">
        <v>4672</v>
      </c>
      <c r="F886" s="25" t="s">
        <v>4618</v>
      </c>
      <c r="G886" s="25" t="s">
        <v>4702</v>
      </c>
    </row>
    <row r="887" spans="1:7" x14ac:dyDescent="0.25">
      <c r="A887" s="131" t="s">
        <v>288</v>
      </c>
      <c r="B887" s="25" t="s">
        <v>4544</v>
      </c>
      <c r="C887" s="25" t="s">
        <v>4674</v>
      </c>
      <c r="D887" s="571" t="s">
        <v>4590</v>
      </c>
      <c r="E887" s="25" t="s">
        <v>4672</v>
      </c>
      <c r="F887" s="25" t="s">
        <v>4618</v>
      </c>
      <c r="G887" s="25" t="s">
        <v>4685</v>
      </c>
    </row>
    <row r="888" spans="1:7" x14ac:dyDescent="0.25">
      <c r="A888" s="131" t="s">
        <v>288</v>
      </c>
      <c r="B888" s="25" t="s">
        <v>4652</v>
      </c>
      <c r="C888" s="25" t="s">
        <v>4673</v>
      </c>
      <c r="D888" s="571" t="s">
        <v>4590</v>
      </c>
      <c r="E888" s="25" t="s">
        <v>4672</v>
      </c>
      <c r="F888" s="25" t="s">
        <v>4618</v>
      </c>
      <c r="G888" s="25" t="s">
        <v>4602</v>
      </c>
    </row>
    <row r="889" spans="1:7" x14ac:dyDescent="0.25">
      <c r="A889" s="131" t="s">
        <v>288</v>
      </c>
      <c r="B889" s="25" t="s">
        <v>4652</v>
      </c>
      <c r="C889" s="25" t="s">
        <v>4673</v>
      </c>
      <c r="D889" s="571" t="s">
        <v>4590</v>
      </c>
      <c r="E889" s="25" t="s">
        <v>4672</v>
      </c>
      <c r="F889" s="25" t="s">
        <v>4618</v>
      </c>
      <c r="G889" s="25" t="s">
        <v>4877</v>
      </c>
    </row>
    <row r="890" spans="1:7" x14ac:dyDescent="0.25">
      <c r="A890" s="131" t="s">
        <v>288</v>
      </c>
      <c r="B890" s="25" t="s">
        <v>4537</v>
      </c>
      <c r="C890" s="25" t="s">
        <v>4673</v>
      </c>
      <c r="D890" s="571" t="s">
        <v>4590</v>
      </c>
      <c r="E890" s="25" t="s">
        <v>4672</v>
      </c>
      <c r="F890" s="25" t="s">
        <v>4618</v>
      </c>
      <c r="G890" s="25" t="s">
        <v>4857</v>
      </c>
    </row>
    <row r="891" spans="1:7" x14ac:dyDescent="0.25">
      <c r="A891" s="131" t="s">
        <v>288</v>
      </c>
      <c r="B891" s="25" t="s">
        <v>4574</v>
      </c>
      <c r="C891" s="25" t="s">
        <v>4673</v>
      </c>
      <c r="D891" s="571" t="s">
        <v>4590</v>
      </c>
      <c r="E891" s="25" t="s">
        <v>4672</v>
      </c>
      <c r="F891" s="25" t="s">
        <v>4618</v>
      </c>
      <c r="G891" s="25" t="s">
        <v>4764</v>
      </c>
    </row>
    <row r="892" spans="1:7" x14ac:dyDescent="0.25">
      <c r="A892" s="131" t="s">
        <v>288</v>
      </c>
      <c r="B892" s="25" t="s">
        <v>4558</v>
      </c>
      <c r="C892" s="25" t="s">
        <v>4674</v>
      </c>
      <c r="D892" s="571" t="s">
        <v>4590</v>
      </c>
      <c r="E892" s="25" t="s">
        <v>4672</v>
      </c>
      <c r="F892" s="25" t="s">
        <v>4618</v>
      </c>
      <c r="G892" s="25" t="s">
        <v>4646</v>
      </c>
    </row>
    <row r="893" spans="1:7" x14ac:dyDescent="0.25">
      <c r="A893" s="131" t="s">
        <v>288</v>
      </c>
      <c r="B893" s="25" t="s">
        <v>4536</v>
      </c>
      <c r="C893" s="25" t="s">
        <v>4673</v>
      </c>
      <c r="D893" s="571" t="s">
        <v>4590</v>
      </c>
      <c r="E893" s="25" t="s">
        <v>4672</v>
      </c>
      <c r="F893" s="25" t="s">
        <v>4618</v>
      </c>
      <c r="G893" s="25" t="s">
        <v>4681</v>
      </c>
    </row>
    <row r="894" spans="1:7" x14ac:dyDescent="0.25">
      <c r="A894" s="131" t="s">
        <v>288</v>
      </c>
      <c r="B894" s="25" t="s">
        <v>4523</v>
      </c>
      <c r="C894" s="25" t="s">
        <v>4673</v>
      </c>
      <c r="D894" s="571" t="s">
        <v>4590</v>
      </c>
      <c r="E894" s="25" t="s">
        <v>4672</v>
      </c>
      <c r="F894" s="25" t="s">
        <v>4618</v>
      </c>
      <c r="G894" s="25" t="s">
        <v>4681</v>
      </c>
    </row>
    <row r="895" spans="1:7" x14ac:dyDescent="0.25">
      <c r="A895" s="131" t="s">
        <v>288</v>
      </c>
      <c r="B895" s="25" t="s">
        <v>4543</v>
      </c>
      <c r="C895" s="25" t="s">
        <v>4673</v>
      </c>
      <c r="D895" s="571" t="s">
        <v>4590</v>
      </c>
      <c r="E895" s="25" t="s">
        <v>4672</v>
      </c>
      <c r="F895" s="25" t="s">
        <v>4618</v>
      </c>
      <c r="G895" s="25" t="s">
        <v>4623</v>
      </c>
    </row>
    <row r="896" spans="1:7" x14ac:dyDescent="0.25">
      <c r="A896" s="131" t="s">
        <v>288</v>
      </c>
      <c r="B896" s="25" t="s">
        <v>4558</v>
      </c>
      <c r="C896" s="25" t="s">
        <v>4674</v>
      </c>
      <c r="D896" s="571" t="s">
        <v>4590</v>
      </c>
      <c r="E896" s="25" t="s">
        <v>4672</v>
      </c>
      <c r="F896" s="25" t="s">
        <v>4618</v>
      </c>
      <c r="G896" s="25" t="s">
        <v>4705</v>
      </c>
    </row>
    <row r="897" spans="1:7" x14ac:dyDescent="0.25">
      <c r="A897" s="131" t="s">
        <v>288</v>
      </c>
      <c r="B897" s="25" t="s">
        <v>4558</v>
      </c>
      <c r="C897" s="25" t="s">
        <v>4674</v>
      </c>
      <c r="D897" s="571" t="s">
        <v>4590</v>
      </c>
      <c r="E897" s="25" t="s">
        <v>4672</v>
      </c>
      <c r="F897" s="25" t="s">
        <v>4618</v>
      </c>
      <c r="G897" s="25" t="s">
        <v>1373</v>
      </c>
    </row>
    <row r="898" spans="1:7" x14ac:dyDescent="0.25">
      <c r="A898" s="131" t="s">
        <v>288</v>
      </c>
      <c r="B898" s="25" t="s">
        <v>4652</v>
      </c>
      <c r="C898" s="25" t="s">
        <v>4673</v>
      </c>
      <c r="D898" s="571" t="s">
        <v>4590</v>
      </c>
      <c r="E898" s="25" t="s">
        <v>4672</v>
      </c>
      <c r="F898" s="25" t="s">
        <v>4618</v>
      </c>
      <c r="G898" s="25" t="s">
        <v>4748</v>
      </c>
    </row>
    <row r="899" spans="1:7" x14ac:dyDescent="0.25">
      <c r="A899" s="131" t="s">
        <v>288</v>
      </c>
      <c r="B899" s="25" t="s">
        <v>4668</v>
      </c>
      <c r="C899" s="25" t="s">
        <v>4673</v>
      </c>
      <c r="D899" s="571" t="s">
        <v>4590</v>
      </c>
      <c r="E899" s="25" t="s">
        <v>4672</v>
      </c>
      <c r="F899" s="25" t="s">
        <v>4618</v>
      </c>
      <c r="G899" s="25" t="s">
        <v>4604</v>
      </c>
    </row>
    <row r="900" spans="1:7" x14ac:dyDescent="0.25">
      <c r="A900" s="131" t="s">
        <v>288</v>
      </c>
      <c r="B900" s="25" t="s">
        <v>4662</v>
      </c>
      <c r="C900" s="25" t="s">
        <v>4673</v>
      </c>
      <c r="D900" s="571" t="s">
        <v>4590</v>
      </c>
      <c r="E900" s="25" t="s">
        <v>4672</v>
      </c>
      <c r="F900" s="25" t="s">
        <v>4618</v>
      </c>
      <c r="G900" s="25" t="s">
        <v>4842</v>
      </c>
    </row>
    <row r="901" spans="1:7" x14ac:dyDescent="0.25">
      <c r="A901" s="131" t="s">
        <v>288</v>
      </c>
      <c r="B901" s="25" t="s">
        <v>4576</v>
      </c>
      <c r="C901" s="25" t="s">
        <v>4673</v>
      </c>
      <c r="D901" s="571" t="s">
        <v>4590</v>
      </c>
      <c r="E901" s="25" t="s">
        <v>4672</v>
      </c>
      <c r="F901" s="25" t="s">
        <v>4618</v>
      </c>
      <c r="G901" s="25" t="s">
        <v>4676</v>
      </c>
    </row>
    <row r="902" spans="1:7" x14ac:dyDescent="0.25">
      <c r="A902" s="131" t="s">
        <v>288</v>
      </c>
      <c r="B902" s="25" t="s">
        <v>4525</v>
      </c>
      <c r="C902" s="25" t="s">
        <v>4673</v>
      </c>
      <c r="D902" s="571" t="s">
        <v>4590</v>
      </c>
      <c r="E902" s="25" t="s">
        <v>4672</v>
      </c>
      <c r="F902" s="25" t="s">
        <v>4618</v>
      </c>
      <c r="G902" s="25" t="s">
        <v>4604</v>
      </c>
    </row>
    <row r="903" spans="1:7" x14ac:dyDescent="0.25">
      <c r="A903" s="131" t="s">
        <v>288</v>
      </c>
      <c r="B903" s="25" t="s">
        <v>4558</v>
      </c>
      <c r="C903" s="25" t="s">
        <v>4674</v>
      </c>
      <c r="D903" s="571" t="s">
        <v>4590</v>
      </c>
      <c r="E903" s="25" t="s">
        <v>4672</v>
      </c>
      <c r="F903" s="25" t="s">
        <v>4618</v>
      </c>
      <c r="G903" s="25" t="s">
        <v>4682</v>
      </c>
    </row>
    <row r="904" spans="1:7" x14ac:dyDescent="0.25">
      <c r="A904" s="131" t="s">
        <v>288</v>
      </c>
      <c r="B904" s="25" t="s">
        <v>4530</v>
      </c>
      <c r="C904" s="25" t="s">
        <v>4673</v>
      </c>
      <c r="D904" s="571" t="s">
        <v>4590</v>
      </c>
      <c r="E904" s="25" t="s">
        <v>4672</v>
      </c>
      <c r="F904" s="25" t="s">
        <v>4618</v>
      </c>
      <c r="G904" s="25" t="s">
        <v>4838</v>
      </c>
    </row>
    <row r="905" spans="1:7" x14ac:dyDescent="0.25">
      <c r="A905" s="131" t="s">
        <v>288</v>
      </c>
      <c r="B905" s="25" t="s">
        <v>4656</v>
      </c>
      <c r="C905" s="25" t="s">
        <v>4673</v>
      </c>
      <c r="D905" s="571" t="s">
        <v>4590</v>
      </c>
      <c r="E905" s="25" t="s">
        <v>4672</v>
      </c>
      <c r="F905" s="25" t="s">
        <v>4618</v>
      </c>
      <c r="G905" s="25" t="s">
        <v>4685</v>
      </c>
    </row>
    <row r="906" spans="1:7" x14ac:dyDescent="0.25">
      <c r="A906" s="131" t="s">
        <v>288</v>
      </c>
      <c r="B906" s="25" t="s">
        <v>4536</v>
      </c>
      <c r="C906" s="25" t="s">
        <v>4673</v>
      </c>
      <c r="D906" s="571" t="s">
        <v>4590</v>
      </c>
      <c r="E906" s="25" t="s">
        <v>4672</v>
      </c>
      <c r="F906" s="25" t="s">
        <v>4618</v>
      </c>
      <c r="G906" s="25" t="s">
        <v>4837</v>
      </c>
    </row>
    <row r="907" spans="1:7" x14ac:dyDescent="0.25">
      <c r="A907" s="131" t="s">
        <v>288</v>
      </c>
      <c r="B907" s="25" t="s">
        <v>4652</v>
      </c>
      <c r="C907" s="25" t="s">
        <v>4673</v>
      </c>
      <c r="D907" s="571" t="s">
        <v>4590</v>
      </c>
      <c r="E907" s="25" t="s">
        <v>4672</v>
      </c>
      <c r="F907" s="25" t="s">
        <v>4618</v>
      </c>
      <c r="G907" s="25" t="s">
        <v>4604</v>
      </c>
    </row>
    <row r="908" spans="1:7" x14ac:dyDescent="0.25">
      <c r="A908" s="131" t="s">
        <v>288</v>
      </c>
      <c r="B908" s="25" t="s">
        <v>4655</v>
      </c>
      <c r="C908" s="25" t="s">
        <v>4673</v>
      </c>
      <c r="D908" s="571" t="s">
        <v>4590</v>
      </c>
      <c r="E908" s="25" t="s">
        <v>4672</v>
      </c>
      <c r="F908" s="25" t="s">
        <v>4618</v>
      </c>
      <c r="G908" s="25" t="s">
        <v>4604</v>
      </c>
    </row>
    <row r="909" spans="1:7" x14ac:dyDescent="0.25">
      <c r="A909" s="131" t="s">
        <v>288</v>
      </c>
      <c r="B909" s="25" t="s">
        <v>4543</v>
      </c>
      <c r="C909" s="25" t="s">
        <v>4673</v>
      </c>
      <c r="D909" s="571" t="s">
        <v>4590</v>
      </c>
      <c r="E909" s="25" t="s">
        <v>4672</v>
      </c>
      <c r="F909" s="25" t="s">
        <v>4618</v>
      </c>
      <c r="G909" s="25" t="s">
        <v>4603</v>
      </c>
    </row>
    <row r="910" spans="1:7" x14ac:dyDescent="0.25">
      <c r="A910" s="131" t="s">
        <v>288</v>
      </c>
      <c r="B910" s="25" t="s">
        <v>4536</v>
      </c>
      <c r="C910" s="25" t="s">
        <v>4673</v>
      </c>
      <c r="D910" s="571" t="s">
        <v>4590</v>
      </c>
      <c r="E910" s="25" t="s">
        <v>4672</v>
      </c>
      <c r="F910" s="25" t="s">
        <v>4618</v>
      </c>
      <c r="G910" s="25" t="s">
        <v>4764</v>
      </c>
    </row>
    <row r="911" spans="1:7" x14ac:dyDescent="0.25">
      <c r="A911" s="131" t="s">
        <v>288</v>
      </c>
      <c r="B911" s="25" t="s">
        <v>4543</v>
      </c>
      <c r="C911" s="25" t="s">
        <v>4673</v>
      </c>
      <c r="D911" s="571" t="s">
        <v>4590</v>
      </c>
      <c r="E911" s="25" t="s">
        <v>4672</v>
      </c>
      <c r="F911" s="25" t="s">
        <v>4618</v>
      </c>
      <c r="G911" s="25" t="s">
        <v>4604</v>
      </c>
    </row>
    <row r="912" spans="1:7" x14ac:dyDescent="0.25">
      <c r="A912" s="131" t="s">
        <v>288</v>
      </c>
      <c r="B912" s="25" t="s">
        <v>4544</v>
      </c>
      <c r="C912" s="25" t="s">
        <v>4674</v>
      </c>
      <c r="D912" s="571" t="s">
        <v>4590</v>
      </c>
      <c r="E912" s="25" t="s">
        <v>4672</v>
      </c>
      <c r="F912" s="25" t="s">
        <v>4618</v>
      </c>
      <c r="G912" s="25" t="s">
        <v>4828</v>
      </c>
    </row>
    <row r="913" spans="1:7" x14ac:dyDescent="0.25">
      <c r="A913" s="131" t="s">
        <v>288</v>
      </c>
      <c r="B913" s="25" t="s">
        <v>4651</v>
      </c>
      <c r="C913" s="25" t="s">
        <v>4674</v>
      </c>
      <c r="D913" s="571" t="s">
        <v>4590</v>
      </c>
      <c r="E913" s="25" t="s">
        <v>4672</v>
      </c>
      <c r="F913" s="25" t="s">
        <v>4618</v>
      </c>
      <c r="G913" s="25" t="s">
        <v>4842</v>
      </c>
    </row>
    <row r="914" spans="1:7" x14ac:dyDescent="0.25">
      <c r="A914" s="131" t="s">
        <v>288</v>
      </c>
      <c r="B914" s="25" t="s">
        <v>4543</v>
      </c>
      <c r="C914" s="25" t="s">
        <v>4673</v>
      </c>
      <c r="D914" s="571" t="s">
        <v>4590</v>
      </c>
      <c r="E914" s="25" t="s">
        <v>4672</v>
      </c>
      <c r="F914" s="25" t="s">
        <v>4618</v>
      </c>
      <c r="G914" s="25" t="s">
        <v>4639</v>
      </c>
    </row>
    <row r="915" spans="1:7" x14ac:dyDescent="0.25">
      <c r="A915" s="131" t="s">
        <v>288</v>
      </c>
      <c r="B915" s="25" t="s">
        <v>4536</v>
      </c>
      <c r="C915" s="25" t="s">
        <v>4673</v>
      </c>
      <c r="D915" s="571" t="s">
        <v>4590</v>
      </c>
      <c r="E915" s="25" t="s">
        <v>4672</v>
      </c>
      <c r="F915" s="25" t="s">
        <v>4618</v>
      </c>
      <c r="G915" s="25" t="s">
        <v>4831</v>
      </c>
    </row>
    <row r="916" spans="1:7" x14ac:dyDescent="0.25">
      <c r="A916" s="131" t="s">
        <v>288</v>
      </c>
      <c r="B916" s="25" t="s">
        <v>4543</v>
      </c>
      <c r="C916" s="25" t="s">
        <v>4673</v>
      </c>
      <c r="D916" s="571" t="s">
        <v>4590</v>
      </c>
      <c r="E916" s="25" t="s">
        <v>4672</v>
      </c>
      <c r="F916" s="25" t="s">
        <v>4618</v>
      </c>
      <c r="G916" s="25" t="s">
        <v>4878</v>
      </c>
    </row>
    <row r="917" spans="1:7" x14ac:dyDescent="0.25">
      <c r="A917" s="131" t="s">
        <v>288</v>
      </c>
      <c r="B917" s="25" t="s">
        <v>4543</v>
      </c>
      <c r="C917" s="25" t="s">
        <v>4673</v>
      </c>
      <c r="D917" s="571" t="s">
        <v>4590</v>
      </c>
      <c r="E917" s="25" t="s">
        <v>4672</v>
      </c>
      <c r="F917" s="25" t="s">
        <v>4618</v>
      </c>
      <c r="G917" s="25" t="s">
        <v>4879</v>
      </c>
    </row>
    <row r="918" spans="1:7" x14ac:dyDescent="0.25">
      <c r="A918" s="131" t="s">
        <v>288</v>
      </c>
      <c r="B918" s="25" t="s">
        <v>4536</v>
      </c>
      <c r="C918" s="25" t="s">
        <v>4673</v>
      </c>
      <c r="D918" s="571" t="s">
        <v>4590</v>
      </c>
      <c r="E918" s="25" t="s">
        <v>4672</v>
      </c>
      <c r="F918" s="25" t="s">
        <v>4618</v>
      </c>
      <c r="G918" s="25" t="s">
        <v>4682</v>
      </c>
    </row>
    <row r="919" spans="1:7" x14ac:dyDescent="0.25">
      <c r="A919" s="131" t="s">
        <v>288</v>
      </c>
      <c r="B919" s="25" t="s">
        <v>4667</v>
      </c>
      <c r="C919" s="25" t="s">
        <v>4673</v>
      </c>
      <c r="D919" s="571" t="s">
        <v>4590</v>
      </c>
      <c r="E919" s="25" t="s">
        <v>4672</v>
      </c>
      <c r="F919" s="25" t="s">
        <v>4618</v>
      </c>
      <c r="G919" s="25" t="s">
        <v>4860</v>
      </c>
    </row>
    <row r="920" spans="1:7" x14ac:dyDescent="0.25">
      <c r="A920" s="131" t="s">
        <v>288</v>
      </c>
      <c r="B920" s="25" t="s">
        <v>4662</v>
      </c>
      <c r="C920" s="25" t="s">
        <v>4673</v>
      </c>
      <c r="D920" s="571" t="s">
        <v>4590</v>
      </c>
      <c r="E920" s="25" t="s">
        <v>4672</v>
      </c>
      <c r="F920" s="25" t="s">
        <v>4618</v>
      </c>
      <c r="G920" s="25" t="s">
        <v>4685</v>
      </c>
    </row>
    <row r="921" spans="1:7" x14ac:dyDescent="0.25">
      <c r="A921" s="131" t="s">
        <v>288</v>
      </c>
      <c r="B921" s="25" t="s">
        <v>4667</v>
      </c>
      <c r="C921" s="25" t="s">
        <v>4673</v>
      </c>
      <c r="D921" s="571" t="s">
        <v>4590</v>
      </c>
      <c r="E921" s="25" t="s">
        <v>4672</v>
      </c>
      <c r="F921" s="25" t="s">
        <v>4618</v>
      </c>
      <c r="G921" s="25" t="s">
        <v>4860</v>
      </c>
    </row>
    <row r="922" spans="1:7" x14ac:dyDescent="0.25">
      <c r="A922" s="131" t="s">
        <v>288</v>
      </c>
      <c r="B922" s="25" t="s">
        <v>4543</v>
      </c>
      <c r="C922" s="25" t="s">
        <v>4673</v>
      </c>
      <c r="D922" s="571" t="s">
        <v>4590</v>
      </c>
      <c r="E922" s="25" t="s">
        <v>4672</v>
      </c>
      <c r="F922" s="25" t="s">
        <v>4618</v>
      </c>
      <c r="G922" s="25" t="s">
        <v>4604</v>
      </c>
    </row>
    <row r="923" spans="1:7" x14ac:dyDescent="0.25">
      <c r="A923" s="131" t="s">
        <v>288</v>
      </c>
      <c r="B923" s="25" t="s">
        <v>4558</v>
      </c>
      <c r="C923" s="25" t="s">
        <v>4674</v>
      </c>
      <c r="D923" s="571" t="s">
        <v>4590</v>
      </c>
      <c r="E923" s="25" t="s">
        <v>4672</v>
      </c>
      <c r="F923" s="25" t="s">
        <v>4618</v>
      </c>
      <c r="G923" s="25" t="s">
        <v>4880</v>
      </c>
    </row>
    <row r="924" spans="1:7" x14ac:dyDescent="0.25">
      <c r="A924" s="131" t="s">
        <v>288</v>
      </c>
      <c r="B924" s="25" t="s">
        <v>4562</v>
      </c>
      <c r="C924" s="25" t="s">
        <v>4673</v>
      </c>
      <c r="D924" s="571" t="s">
        <v>4590</v>
      </c>
      <c r="E924" s="25" t="s">
        <v>4672</v>
      </c>
      <c r="F924" s="25" t="s">
        <v>4618</v>
      </c>
      <c r="G924" s="25" t="s">
        <v>4676</v>
      </c>
    </row>
    <row r="925" spans="1:7" x14ac:dyDescent="0.25">
      <c r="A925" s="131" t="s">
        <v>288</v>
      </c>
      <c r="B925" s="25" t="s">
        <v>4543</v>
      </c>
      <c r="C925" s="25" t="s">
        <v>4673</v>
      </c>
      <c r="D925" s="571" t="s">
        <v>4590</v>
      </c>
      <c r="E925" s="25" t="s">
        <v>4672</v>
      </c>
      <c r="F925" s="25" t="s">
        <v>4618</v>
      </c>
      <c r="G925" s="25" t="s">
        <v>4811</v>
      </c>
    </row>
    <row r="926" spans="1:7" x14ac:dyDescent="0.25">
      <c r="A926" s="131" t="s">
        <v>288</v>
      </c>
      <c r="B926" s="25" t="s">
        <v>4543</v>
      </c>
      <c r="C926" s="25" t="s">
        <v>4673</v>
      </c>
      <c r="D926" s="571" t="s">
        <v>4590</v>
      </c>
      <c r="E926" s="25" t="s">
        <v>4672</v>
      </c>
      <c r="F926" s="25" t="s">
        <v>4618</v>
      </c>
      <c r="G926" s="25" t="s">
        <v>4686</v>
      </c>
    </row>
    <row r="927" spans="1:7" x14ac:dyDescent="0.25">
      <c r="A927" s="131" t="s">
        <v>288</v>
      </c>
      <c r="B927" s="25" t="s">
        <v>4552</v>
      </c>
      <c r="C927" s="25" t="s">
        <v>4673</v>
      </c>
      <c r="D927" s="571" t="s">
        <v>4590</v>
      </c>
      <c r="E927" s="25" t="s">
        <v>4672</v>
      </c>
      <c r="F927" s="25" t="s">
        <v>4618</v>
      </c>
      <c r="G927" s="25" t="s">
        <v>4881</v>
      </c>
    </row>
    <row r="928" spans="1:7" x14ac:dyDescent="0.25">
      <c r="A928" s="131" t="s">
        <v>288</v>
      </c>
      <c r="B928" s="25" t="s">
        <v>4558</v>
      </c>
      <c r="C928" s="25" t="s">
        <v>4674</v>
      </c>
      <c r="D928" s="571" t="s">
        <v>4590</v>
      </c>
      <c r="E928" s="25" t="s">
        <v>4672</v>
      </c>
      <c r="F928" s="25" t="s">
        <v>4618</v>
      </c>
      <c r="G928" s="25" t="s">
        <v>4839</v>
      </c>
    </row>
    <row r="929" spans="1:7" x14ac:dyDescent="0.25">
      <c r="A929" s="131" t="s">
        <v>288</v>
      </c>
      <c r="B929" s="25" t="s">
        <v>4665</v>
      </c>
      <c r="C929" s="25" t="s">
        <v>4673</v>
      </c>
      <c r="D929" s="571" t="s">
        <v>4590</v>
      </c>
      <c r="E929" s="25" t="s">
        <v>4672</v>
      </c>
      <c r="F929" s="25" t="s">
        <v>4618</v>
      </c>
      <c r="G929" s="25" t="s">
        <v>4858</v>
      </c>
    </row>
    <row r="930" spans="1:7" x14ac:dyDescent="0.25">
      <c r="A930" s="131" t="s">
        <v>288</v>
      </c>
      <c r="B930" s="25" t="s">
        <v>4536</v>
      </c>
      <c r="C930" s="25" t="s">
        <v>4673</v>
      </c>
      <c r="D930" s="571" t="s">
        <v>4590</v>
      </c>
      <c r="E930" s="25" t="s">
        <v>4672</v>
      </c>
      <c r="F930" s="25" t="s">
        <v>4618</v>
      </c>
      <c r="G930" s="25" t="s">
        <v>4604</v>
      </c>
    </row>
    <row r="931" spans="1:7" x14ac:dyDescent="0.25">
      <c r="A931" s="131" t="s">
        <v>288</v>
      </c>
      <c r="B931" s="25" t="s">
        <v>4562</v>
      </c>
      <c r="C931" s="25" t="s">
        <v>4673</v>
      </c>
      <c r="D931" s="571" t="s">
        <v>4590</v>
      </c>
      <c r="E931" s="25" t="s">
        <v>4672</v>
      </c>
      <c r="F931" s="25" t="s">
        <v>4618</v>
      </c>
      <c r="G931" s="25" t="s">
        <v>4702</v>
      </c>
    </row>
    <row r="932" spans="1:7" x14ac:dyDescent="0.25">
      <c r="A932" s="131" t="s">
        <v>288</v>
      </c>
      <c r="B932" s="25" t="s">
        <v>4558</v>
      </c>
      <c r="C932" s="25" t="s">
        <v>4674</v>
      </c>
      <c r="D932" s="571" t="s">
        <v>4590</v>
      </c>
      <c r="E932" s="25" t="s">
        <v>4672</v>
      </c>
      <c r="F932" s="25" t="s">
        <v>4618</v>
      </c>
      <c r="G932" s="25" t="s">
        <v>1802</v>
      </c>
    </row>
    <row r="933" spans="1:7" x14ac:dyDescent="0.25">
      <c r="A933" s="131" t="s">
        <v>288</v>
      </c>
      <c r="B933" s="25" t="s">
        <v>4662</v>
      </c>
      <c r="C933" s="25" t="s">
        <v>4673</v>
      </c>
      <c r="D933" s="571" t="s">
        <v>4590</v>
      </c>
      <c r="E933" s="25" t="s">
        <v>4672</v>
      </c>
      <c r="F933" s="25" t="s">
        <v>4618</v>
      </c>
      <c r="G933" s="25" t="s">
        <v>1613</v>
      </c>
    </row>
    <row r="934" spans="1:7" x14ac:dyDescent="0.25">
      <c r="A934" s="131" t="s">
        <v>288</v>
      </c>
      <c r="B934" s="25" t="s">
        <v>4663</v>
      </c>
      <c r="C934" s="25" t="s">
        <v>4593</v>
      </c>
      <c r="D934" s="571" t="s">
        <v>4590</v>
      </c>
      <c r="E934" s="25" t="s">
        <v>4672</v>
      </c>
      <c r="F934" s="25" t="s">
        <v>4618</v>
      </c>
      <c r="G934" s="25" t="s">
        <v>4702</v>
      </c>
    </row>
    <row r="935" spans="1:7" x14ac:dyDescent="0.25">
      <c r="A935" s="131" t="s">
        <v>288</v>
      </c>
      <c r="B935" s="25" t="s">
        <v>4652</v>
      </c>
      <c r="C935" s="25" t="s">
        <v>4673</v>
      </c>
      <c r="D935" s="571" t="s">
        <v>4590</v>
      </c>
      <c r="E935" s="25" t="s">
        <v>4672</v>
      </c>
      <c r="F935" s="25" t="s">
        <v>4618</v>
      </c>
      <c r="G935" s="25" t="s">
        <v>4604</v>
      </c>
    </row>
    <row r="936" spans="1:7" x14ac:dyDescent="0.25">
      <c r="A936" s="131" t="s">
        <v>288</v>
      </c>
      <c r="B936" s="25" t="s">
        <v>4558</v>
      </c>
      <c r="C936" s="25" t="s">
        <v>4674</v>
      </c>
      <c r="D936" s="571" t="s">
        <v>4590</v>
      </c>
      <c r="E936" s="25" t="s">
        <v>4672</v>
      </c>
      <c r="F936" s="25" t="s">
        <v>4618</v>
      </c>
      <c r="G936" s="25" t="s">
        <v>4882</v>
      </c>
    </row>
    <row r="937" spans="1:7" x14ac:dyDescent="0.25">
      <c r="A937" s="131" t="s">
        <v>288</v>
      </c>
      <c r="B937" s="25" t="s">
        <v>4530</v>
      </c>
      <c r="C937" s="25" t="s">
        <v>4673</v>
      </c>
      <c r="D937" s="571" t="s">
        <v>4590</v>
      </c>
      <c r="E937" s="25" t="s">
        <v>4672</v>
      </c>
      <c r="F937" s="25" t="s">
        <v>4618</v>
      </c>
      <c r="G937" s="25" t="s">
        <v>4723</v>
      </c>
    </row>
    <row r="938" spans="1:7" x14ac:dyDescent="0.25">
      <c r="A938" s="131" t="s">
        <v>288</v>
      </c>
      <c r="B938" s="25" t="s">
        <v>4551</v>
      </c>
      <c r="C938" s="25" t="s">
        <v>4673</v>
      </c>
      <c r="D938" s="571" t="s">
        <v>4590</v>
      </c>
      <c r="E938" s="25" t="s">
        <v>4672</v>
      </c>
      <c r="F938" s="25" t="s">
        <v>4618</v>
      </c>
      <c r="G938" s="25" t="s">
        <v>4851</v>
      </c>
    </row>
    <row r="939" spans="1:7" x14ac:dyDescent="0.25">
      <c r="A939" s="131" t="s">
        <v>288</v>
      </c>
      <c r="B939" s="25" t="s">
        <v>4652</v>
      </c>
      <c r="C939" s="25" t="s">
        <v>4673</v>
      </c>
      <c r="D939" s="571" t="s">
        <v>4590</v>
      </c>
      <c r="E939" s="25" t="s">
        <v>4672</v>
      </c>
      <c r="F939" s="25" t="s">
        <v>4618</v>
      </c>
      <c r="G939" s="25" t="s">
        <v>4604</v>
      </c>
    </row>
    <row r="940" spans="1:7" x14ac:dyDescent="0.25">
      <c r="A940" s="131" t="s">
        <v>288</v>
      </c>
      <c r="B940" s="25" t="s">
        <v>4543</v>
      </c>
      <c r="C940" s="25" t="s">
        <v>4673</v>
      </c>
      <c r="D940" s="571" t="s">
        <v>4590</v>
      </c>
      <c r="E940" s="25" t="s">
        <v>4672</v>
      </c>
      <c r="F940" s="25" t="s">
        <v>4618</v>
      </c>
      <c r="G940" s="25" t="s">
        <v>4752</v>
      </c>
    </row>
    <row r="941" spans="1:7" x14ac:dyDescent="0.25">
      <c r="A941" s="131" t="s">
        <v>288</v>
      </c>
      <c r="B941" s="25" t="s">
        <v>4543</v>
      </c>
      <c r="C941" s="25" t="s">
        <v>4673</v>
      </c>
      <c r="D941" s="571" t="s">
        <v>4590</v>
      </c>
      <c r="E941" s="25" t="s">
        <v>4672</v>
      </c>
      <c r="F941" s="25" t="s">
        <v>4618</v>
      </c>
      <c r="G941" s="25" t="s">
        <v>4864</v>
      </c>
    </row>
    <row r="942" spans="1:7" x14ac:dyDescent="0.25">
      <c r="A942" s="131" t="s">
        <v>288</v>
      </c>
      <c r="B942" s="25" t="s">
        <v>4542</v>
      </c>
      <c r="C942" s="25" t="s">
        <v>4673</v>
      </c>
      <c r="D942" s="571" t="s">
        <v>4590</v>
      </c>
      <c r="E942" s="25" t="s">
        <v>4672</v>
      </c>
      <c r="F942" s="25" t="s">
        <v>4618</v>
      </c>
      <c r="G942" s="25" t="s">
        <v>4604</v>
      </c>
    </row>
    <row r="943" spans="1:7" x14ac:dyDescent="0.25">
      <c r="A943" s="131" t="s">
        <v>288</v>
      </c>
      <c r="B943" s="25" t="s">
        <v>4652</v>
      </c>
      <c r="C943" s="25" t="s">
        <v>4673</v>
      </c>
      <c r="D943" s="571" t="s">
        <v>4590</v>
      </c>
      <c r="E943" s="25" t="s">
        <v>4672</v>
      </c>
      <c r="F943" s="25" t="s">
        <v>4618</v>
      </c>
      <c r="G943" s="25" t="s">
        <v>4883</v>
      </c>
    </row>
    <row r="944" spans="1:7" x14ac:dyDescent="0.25">
      <c r="A944" s="131" t="s">
        <v>288</v>
      </c>
      <c r="B944" s="25" t="s">
        <v>4574</v>
      </c>
      <c r="C944" s="25" t="s">
        <v>4673</v>
      </c>
      <c r="D944" s="571" t="s">
        <v>4590</v>
      </c>
      <c r="E944" s="25" t="s">
        <v>4672</v>
      </c>
      <c r="F944" s="25" t="s">
        <v>4618</v>
      </c>
      <c r="G944" s="25" t="s">
        <v>4837</v>
      </c>
    </row>
    <row r="945" spans="1:7" x14ac:dyDescent="0.25">
      <c r="A945" s="131" t="s">
        <v>288</v>
      </c>
      <c r="B945" s="25" t="s">
        <v>4543</v>
      </c>
      <c r="C945" s="25" t="s">
        <v>4673</v>
      </c>
      <c r="D945" s="571" t="s">
        <v>4590</v>
      </c>
      <c r="E945" s="25" t="s">
        <v>4672</v>
      </c>
      <c r="F945" s="25" t="s">
        <v>4618</v>
      </c>
      <c r="G945" s="25" t="s">
        <v>4884</v>
      </c>
    </row>
    <row r="946" spans="1:7" x14ac:dyDescent="0.25">
      <c r="A946" s="131" t="s">
        <v>288</v>
      </c>
      <c r="B946" s="25" t="s">
        <v>4661</v>
      </c>
      <c r="C946" s="25" t="s">
        <v>4674</v>
      </c>
      <c r="D946" s="571" t="s">
        <v>4590</v>
      </c>
      <c r="E946" s="25" t="s">
        <v>4672</v>
      </c>
      <c r="F946" s="25" t="s">
        <v>4618</v>
      </c>
      <c r="G946" s="25" t="s">
        <v>4601</v>
      </c>
    </row>
    <row r="947" spans="1:7" x14ac:dyDescent="0.25">
      <c r="A947" s="131" t="s">
        <v>288</v>
      </c>
      <c r="B947" s="25" t="s">
        <v>4537</v>
      </c>
      <c r="C947" s="25" t="s">
        <v>4673</v>
      </c>
      <c r="D947" s="571" t="s">
        <v>4590</v>
      </c>
      <c r="E947" s="25" t="s">
        <v>4672</v>
      </c>
      <c r="F947" s="25" t="s">
        <v>4618</v>
      </c>
      <c r="G947" s="25" t="s">
        <v>4702</v>
      </c>
    </row>
    <row r="948" spans="1:7" x14ac:dyDescent="0.25">
      <c r="A948" s="131" t="s">
        <v>288</v>
      </c>
      <c r="B948" s="25" t="s">
        <v>4525</v>
      </c>
      <c r="C948" s="25" t="s">
        <v>4673</v>
      </c>
      <c r="D948" s="571" t="s">
        <v>4590</v>
      </c>
      <c r="E948" s="25" t="s">
        <v>4672</v>
      </c>
      <c r="F948" s="25" t="s">
        <v>4618</v>
      </c>
      <c r="G948" s="25" t="s">
        <v>4604</v>
      </c>
    </row>
    <row r="949" spans="1:7" x14ac:dyDescent="0.25">
      <c r="A949" s="131" t="s">
        <v>288</v>
      </c>
      <c r="B949" s="25" t="s">
        <v>4543</v>
      </c>
      <c r="C949" s="25" t="s">
        <v>4673</v>
      </c>
      <c r="D949" s="571" t="s">
        <v>4590</v>
      </c>
      <c r="E949" s="25" t="s">
        <v>4672</v>
      </c>
      <c r="F949" s="25" t="s">
        <v>4618</v>
      </c>
      <c r="G949" s="25" t="s">
        <v>4885</v>
      </c>
    </row>
    <row r="950" spans="1:7" x14ac:dyDescent="0.25">
      <c r="A950" s="131" t="s">
        <v>288</v>
      </c>
      <c r="B950" s="25" t="s">
        <v>4574</v>
      </c>
      <c r="C950" s="25" t="s">
        <v>4673</v>
      </c>
      <c r="D950" s="571" t="s">
        <v>4590</v>
      </c>
      <c r="E950" s="25" t="s">
        <v>4672</v>
      </c>
      <c r="F950" s="25" t="s">
        <v>4618</v>
      </c>
      <c r="G950" s="25" t="s">
        <v>4851</v>
      </c>
    </row>
    <row r="951" spans="1:7" x14ac:dyDescent="0.25">
      <c r="A951" s="131" t="s">
        <v>288</v>
      </c>
      <c r="B951" s="25" t="s">
        <v>4536</v>
      </c>
      <c r="C951" s="25" t="s">
        <v>4673</v>
      </c>
      <c r="D951" s="571" t="s">
        <v>4590</v>
      </c>
      <c r="E951" s="25" t="s">
        <v>4672</v>
      </c>
      <c r="F951" s="25" t="s">
        <v>4618</v>
      </c>
      <c r="G951" s="25" t="s">
        <v>4676</v>
      </c>
    </row>
    <row r="952" spans="1:7" x14ac:dyDescent="0.25">
      <c r="A952" s="131" t="s">
        <v>288</v>
      </c>
      <c r="B952" s="25" t="s">
        <v>4662</v>
      </c>
      <c r="C952" s="25" t="s">
        <v>4673</v>
      </c>
      <c r="D952" s="571" t="s">
        <v>4590</v>
      </c>
      <c r="E952" s="25" t="s">
        <v>4672</v>
      </c>
      <c r="F952" s="25" t="s">
        <v>4618</v>
      </c>
      <c r="G952" s="25" t="s">
        <v>4833</v>
      </c>
    </row>
    <row r="953" spans="1:7" x14ac:dyDescent="0.25">
      <c r="A953" s="131" t="s">
        <v>288</v>
      </c>
      <c r="B953" s="25" t="s">
        <v>4558</v>
      </c>
      <c r="C953" s="25" t="s">
        <v>4674</v>
      </c>
      <c r="D953" s="571" t="s">
        <v>4590</v>
      </c>
      <c r="E953" s="25" t="s">
        <v>4672</v>
      </c>
      <c r="F953" s="25" t="s">
        <v>4618</v>
      </c>
      <c r="G953" s="25" t="s">
        <v>4723</v>
      </c>
    </row>
    <row r="954" spans="1:7" x14ac:dyDescent="0.25">
      <c r="A954" s="131" t="s">
        <v>288</v>
      </c>
      <c r="B954" s="25" t="s">
        <v>4523</v>
      </c>
      <c r="C954" s="25" t="s">
        <v>4673</v>
      </c>
      <c r="D954" s="571" t="s">
        <v>4590</v>
      </c>
      <c r="E954" s="25" t="s">
        <v>4672</v>
      </c>
      <c r="F954" s="25" t="s">
        <v>4618</v>
      </c>
      <c r="G954" s="25" t="s">
        <v>4676</v>
      </c>
    </row>
    <row r="955" spans="1:7" x14ac:dyDescent="0.25">
      <c r="A955" s="131" t="s">
        <v>288</v>
      </c>
      <c r="B955" s="25" t="s">
        <v>4543</v>
      </c>
      <c r="C955" s="25" t="s">
        <v>4673</v>
      </c>
      <c r="D955" s="571" t="s">
        <v>4590</v>
      </c>
      <c r="E955" s="25" t="s">
        <v>4672</v>
      </c>
      <c r="F955" s="25" t="s">
        <v>4618</v>
      </c>
      <c r="G955" s="25" t="s">
        <v>4886</v>
      </c>
    </row>
    <row r="956" spans="1:7" x14ac:dyDescent="0.25">
      <c r="A956" s="131" t="s">
        <v>288</v>
      </c>
      <c r="B956" s="25" t="s">
        <v>4665</v>
      </c>
      <c r="C956" s="25" t="s">
        <v>4673</v>
      </c>
      <c r="D956" s="571" t="s">
        <v>4590</v>
      </c>
      <c r="E956" s="25" t="s">
        <v>4672</v>
      </c>
      <c r="F956" s="25" t="s">
        <v>4618</v>
      </c>
      <c r="G956" s="25" t="s">
        <v>4676</v>
      </c>
    </row>
    <row r="957" spans="1:7" x14ac:dyDescent="0.25">
      <c r="A957" s="131" t="s">
        <v>288</v>
      </c>
      <c r="B957" s="25" t="s">
        <v>4530</v>
      </c>
      <c r="C957" s="25" t="s">
        <v>4673</v>
      </c>
      <c r="D957" s="571" t="s">
        <v>4590</v>
      </c>
      <c r="E957" s="25" t="s">
        <v>4672</v>
      </c>
      <c r="F957" s="25" t="s">
        <v>4618</v>
      </c>
      <c r="G957" s="25" t="s">
        <v>4676</v>
      </c>
    </row>
    <row r="958" spans="1:7" x14ac:dyDescent="0.25">
      <c r="A958" s="131" t="s">
        <v>288</v>
      </c>
      <c r="B958" s="25" t="s">
        <v>4543</v>
      </c>
      <c r="C958" s="25" t="s">
        <v>4673</v>
      </c>
      <c r="D958" s="571" t="s">
        <v>4590</v>
      </c>
      <c r="E958" s="25" t="s">
        <v>4672</v>
      </c>
      <c r="F958" s="25" t="s">
        <v>4618</v>
      </c>
      <c r="G958" s="25" t="s">
        <v>4745</v>
      </c>
    </row>
    <row r="959" spans="1:7" x14ac:dyDescent="0.25">
      <c r="A959" s="131" t="s">
        <v>288</v>
      </c>
      <c r="B959" s="25" t="s">
        <v>4574</v>
      </c>
      <c r="C959" s="25" t="s">
        <v>4673</v>
      </c>
      <c r="D959" s="571" t="s">
        <v>4590</v>
      </c>
      <c r="E959" s="25" t="s">
        <v>4672</v>
      </c>
      <c r="F959" s="25" t="s">
        <v>4618</v>
      </c>
      <c r="G959" s="25" t="s">
        <v>4839</v>
      </c>
    </row>
    <row r="960" spans="1:7" x14ac:dyDescent="0.25">
      <c r="A960" s="131" t="s">
        <v>288</v>
      </c>
      <c r="B960" s="25" t="s">
        <v>4537</v>
      </c>
      <c r="C960" s="25" t="s">
        <v>4673</v>
      </c>
      <c r="D960" s="571" t="s">
        <v>4590</v>
      </c>
      <c r="E960" s="25" t="s">
        <v>4672</v>
      </c>
      <c r="F960" s="25" t="s">
        <v>4618</v>
      </c>
      <c r="G960" s="25" t="s">
        <v>4676</v>
      </c>
    </row>
    <row r="961" spans="1:7" x14ac:dyDescent="0.25">
      <c r="A961" s="131" t="s">
        <v>288</v>
      </c>
      <c r="B961" s="25" t="s">
        <v>4667</v>
      </c>
      <c r="C961" s="25" t="s">
        <v>4673</v>
      </c>
      <c r="D961" s="571" t="s">
        <v>4590</v>
      </c>
      <c r="E961" s="25" t="s">
        <v>4672</v>
      </c>
      <c r="F961" s="25" t="s">
        <v>4618</v>
      </c>
      <c r="G961" s="25" t="s">
        <v>4870</v>
      </c>
    </row>
    <row r="962" spans="1:7" x14ac:dyDescent="0.25">
      <c r="A962" s="131" t="s">
        <v>288</v>
      </c>
      <c r="B962" s="25" t="s">
        <v>4543</v>
      </c>
      <c r="C962" s="25" t="s">
        <v>4673</v>
      </c>
      <c r="D962" s="571" t="s">
        <v>4590</v>
      </c>
      <c r="E962" s="25" t="s">
        <v>4672</v>
      </c>
      <c r="F962" s="25" t="s">
        <v>4618</v>
      </c>
      <c r="G962" s="25" t="s">
        <v>4729</v>
      </c>
    </row>
    <row r="963" spans="1:7" x14ac:dyDescent="0.25">
      <c r="A963" s="131" t="s">
        <v>288</v>
      </c>
      <c r="B963" s="25" t="s">
        <v>4574</v>
      </c>
      <c r="C963" s="25" t="s">
        <v>4673</v>
      </c>
      <c r="D963" s="571" t="s">
        <v>4590</v>
      </c>
      <c r="E963" s="25" t="s">
        <v>4672</v>
      </c>
      <c r="F963" s="25" t="s">
        <v>4618</v>
      </c>
      <c r="G963" s="25" t="s">
        <v>2013</v>
      </c>
    </row>
    <row r="964" spans="1:7" x14ac:dyDescent="0.25">
      <c r="A964" s="131" t="s">
        <v>288</v>
      </c>
      <c r="B964" s="25" t="s">
        <v>4551</v>
      </c>
      <c r="C964" s="25" t="s">
        <v>4673</v>
      </c>
      <c r="D964" s="571" t="s">
        <v>4590</v>
      </c>
      <c r="E964" s="25" t="s">
        <v>4672</v>
      </c>
      <c r="F964" s="25" t="s">
        <v>4618</v>
      </c>
      <c r="G964" s="25" t="s">
        <v>4887</v>
      </c>
    </row>
    <row r="965" spans="1:7" x14ac:dyDescent="0.25">
      <c r="A965" s="131" t="s">
        <v>288</v>
      </c>
      <c r="B965" s="25" t="s">
        <v>4664</v>
      </c>
      <c r="C965" s="25" t="s">
        <v>4673</v>
      </c>
      <c r="D965" s="571" t="s">
        <v>4590</v>
      </c>
      <c r="E965" s="25" t="s">
        <v>4672</v>
      </c>
      <c r="F965" s="25" t="s">
        <v>4618</v>
      </c>
      <c r="G965" s="25" t="s">
        <v>4888</v>
      </c>
    </row>
    <row r="966" spans="1:7" x14ac:dyDescent="0.25">
      <c r="A966" s="131" t="s">
        <v>288</v>
      </c>
      <c r="B966" s="25" t="s">
        <v>4543</v>
      </c>
      <c r="C966" s="25" t="s">
        <v>4673</v>
      </c>
      <c r="D966" s="571" t="s">
        <v>4590</v>
      </c>
      <c r="E966" s="25" t="s">
        <v>4672</v>
      </c>
      <c r="F966" s="25" t="s">
        <v>4618</v>
      </c>
      <c r="G966" s="25" t="s">
        <v>4870</v>
      </c>
    </row>
    <row r="967" spans="1:7" x14ac:dyDescent="0.25">
      <c r="A967" s="131" t="s">
        <v>288</v>
      </c>
      <c r="B967" s="25" t="s">
        <v>4550</v>
      </c>
      <c r="C967" s="25" t="s">
        <v>4673</v>
      </c>
      <c r="D967" s="571" t="s">
        <v>4590</v>
      </c>
      <c r="E967" s="25" t="s">
        <v>4672</v>
      </c>
      <c r="F967" s="25" t="s">
        <v>4618</v>
      </c>
      <c r="G967" s="25" t="s">
        <v>4760</v>
      </c>
    </row>
    <row r="968" spans="1:7" x14ac:dyDescent="0.25">
      <c r="A968" s="131" t="s">
        <v>288</v>
      </c>
      <c r="B968" s="25" t="s">
        <v>4536</v>
      </c>
      <c r="C968" s="25" t="s">
        <v>4673</v>
      </c>
      <c r="D968" s="571" t="s">
        <v>4590</v>
      </c>
      <c r="E968" s="25" t="s">
        <v>4672</v>
      </c>
      <c r="F968" s="25" t="s">
        <v>4618</v>
      </c>
      <c r="G968" s="25" t="s">
        <v>4676</v>
      </c>
    </row>
    <row r="969" spans="1:7" x14ac:dyDescent="0.25">
      <c r="A969" s="131" t="s">
        <v>288</v>
      </c>
      <c r="B969" s="25" t="s">
        <v>4652</v>
      </c>
      <c r="C969" s="25" t="s">
        <v>4673</v>
      </c>
      <c r="D969" s="571" t="s">
        <v>4590</v>
      </c>
      <c r="E969" s="25" t="s">
        <v>4672</v>
      </c>
      <c r="F969" s="25" t="s">
        <v>4618</v>
      </c>
      <c r="G969" s="25" t="s">
        <v>4737</v>
      </c>
    </row>
    <row r="970" spans="1:7" x14ac:dyDescent="0.25">
      <c r="A970" s="131" t="s">
        <v>288</v>
      </c>
      <c r="B970" s="25" t="s">
        <v>4543</v>
      </c>
      <c r="C970" s="25" t="s">
        <v>4673</v>
      </c>
      <c r="D970" s="571" t="s">
        <v>4590</v>
      </c>
      <c r="E970" s="25" t="s">
        <v>4672</v>
      </c>
      <c r="F970" s="25" t="s">
        <v>4618</v>
      </c>
      <c r="G970" s="25" t="s">
        <v>4889</v>
      </c>
    </row>
    <row r="971" spans="1:7" x14ac:dyDescent="0.25">
      <c r="A971" s="131" t="s">
        <v>288</v>
      </c>
      <c r="B971" s="25" t="s">
        <v>4537</v>
      </c>
      <c r="C971" s="25" t="s">
        <v>4673</v>
      </c>
      <c r="D971" s="571" t="s">
        <v>4590</v>
      </c>
      <c r="E971" s="25" t="s">
        <v>4672</v>
      </c>
      <c r="F971" s="25" t="s">
        <v>4618</v>
      </c>
      <c r="G971" s="25" t="s">
        <v>4702</v>
      </c>
    </row>
    <row r="972" spans="1:7" x14ac:dyDescent="0.25">
      <c r="A972" s="131" t="s">
        <v>288</v>
      </c>
      <c r="B972" s="25" t="s">
        <v>4543</v>
      </c>
      <c r="C972" s="25" t="s">
        <v>4673</v>
      </c>
      <c r="D972" s="571" t="s">
        <v>4590</v>
      </c>
      <c r="E972" s="25" t="s">
        <v>4672</v>
      </c>
      <c r="F972" s="25" t="s">
        <v>4618</v>
      </c>
      <c r="G972" s="25" t="s">
        <v>4890</v>
      </c>
    </row>
    <row r="973" spans="1:7" x14ac:dyDescent="0.25">
      <c r="A973" s="131" t="s">
        <v>288</v>
      </c>
      <c r="B973" s="25" t="s">
        <v>4543</v>
      </c>
      <c r="C973" s="25" t="s">
        <v>4673</v>
      </c>
      <c r="D973" s="571" t="s">
        <v>4590</v>
      </c>
      <c r="E973" s="25" t="s">
        <v>4672</v>
      </c>
      <c r="F973" s="25" t="s">
        <v>4618</v>
      </c>
      <c r="G973" s="25" t="s">
        <v>4889</v>
      </c>
    </row>
    <row r="974" spans="1:7" x14ac:dyDescent="0.25">
      <c r="A974" s="131" t="s">
        <v>288</v>
      </c>
      <c r="B974" s="25" t="s">
        <v>4543</v>
      </c>
      <c r="C974" s="25" t="s">
        <v>4673</v>
      </c>
      <c r="D974" s="571" t="s">
        <v>4590</v>
      </c>
      <c r="E974" s="25" t="s">
        <v>4672</v>
      </c>
      <c r="F974" s="25" t="s">
        <v>4618</v>
      </c>
      <c r="G974" s="25" t="s">
        <v>4603</v>
      </c>
    </row>
    <row r="975" spans="1:7" x14ac:dyDescent="0.25">
      <c r="A975" s="131" t="s">
        <v>288</v>
      </c>
      <c r="B975" s="25" t="s">
        <v>4543</v>
      </c>
      <c r="C975" s="25" t="s">
        <v>4673</v>
      </c>
      <c r="D975" s="571" t="s">
        <v>4590</v>
      </c>
      <c r="E975" s="25" t="s">
        <v>4672</v>
      </c>
      <c r="F975" s="25" t="s">
        <v>4618</v>
      </c>
      <c r="G975" s="25" t="s">
        <v>1424</v>
      </c>
    </row>
    <row r="976" spans="1:7" x14ac:dyDescent="0.25">
      <c r="A976" s="131" t="s">
        <v>288</v>
      </c>
      <c r="B976" s="25" t="s">
        <v>4555</v>
      </c>
      <c r="C976" s="25" t="s">
        <v>4674</v>
      </c>
      <c r="D976" s="571" t="s">
        <v>4590</v>
      </c>
      <c r="E976" s="25" t="s">
        <v>4672</v>
      </c>
      <c r="F976" s="25" t="s">
        <v>4618</v>
      </c>
      <c r="G976" s="25" t="s">
        <v>4825</v>
      </c>
    </row>
    <row r="977" spans="1:7" x14ac:dyDescent="0.25">
      <c r="A977" s="131" t="s">
        <v>288</v>
      </c>
      <c r="B977" s="25" t="s">
        <v>4576</v>
      </c>
      <c r="C977" s="25" t="s">
        <v>4673</v>
      </c>
      <c r="D977" s="571" t="s">
        <v>4590</v>
      </c>
      <c r="E977" s="25" t="s">
        <v>4672</v>
      </c>
      <c r="F977" s="25" t="s">
        <v>4618</v>
      </c>
      <c r="G977" s="25" t="s">
        <v>4605</v>
      </c>
    </row>
    <row r="978" spans="1:7" x14ac:dyDescent="0.25">
      <c r="A978" s="131" t="s">
        <v>288</v>
      </c>
      <c r="B978" s="25" t="s">
        <v>4543</v>
      </c>
      <c r="C978" s="25" t="s">
        <v>4673</v>
      </c>
      <c r="D978" s="571" t="s">
        <v>4590</v>
      </c>
      <c r="E978" s="25" t="s">
        <v>4672</v>
      </c>
      <c r="F978" s="25" t="s">
        <v>4618</v>
      </c>
      <c r="G978" s="25" t="s">
        <v>4891</v>
      </c>
    </row>
    <row r="979" spans="1:7" x14ac:dyDescent="0.25">
      <c r="A979" s="131" t="s">
        <v>288</v>
      </c>
      <c r="B979" s="25" t="s">
        <v>4664</v>
      </c>
      <c r="C979" s="25" t="s">
        <v>4673</v>
      </c>
      <c r="D979" s="571" t="s">
        <v>4590</v>
      </c>
      <c r="E979" s="25" t="s">
        <v>4672</v>
      </c>
      <c r="F979" s="25" t="s">
        <v>4618</v>
      </c>
      <c r="G979" s="25" t="s">
        <v>4806</v>
      </c>
    </row>
    <row r="980" spans="1:7" x14ac:dyDescent="0.25">
      <c r="A980" s="131" t="s">
        <v>288</v>
      </c>
      <c r="B980" s="25" t="s">
        <v>4655</v>
      </c>
      <c r="C980" s="25" t="s">
        <v>4673</v>
      </c>
      <c r="D980" s="571" t="s">
        <v>4590</v>
      </c>
      <c r="E980" s="25" t="s">
        <v>4672</v>
      </c>
      <c r="F980" s="25" t="s">
        <v>4618</v>
      </c>
      <c r="G980" s="25" t="s">
        <v>4604</v>
      </c>
    </row>
    <row r="981" spans="1:7" x14ac:dyDescent="0.25">
      <c r="A981" s="131" t="s">
        <v>288</v>
      </c>
      <c r="B981" s="25" t="s">
        <v>4558</v>
      </c>
      <c r="C981" s="25" t="s">
        <v>4674</v>
      </c>
      <c r="D981" s="571" t="s">
        <v>4590</v>
      </c>
      <c r="E981" s="25" t="s">
        <v>4672</v>
      </c>
      <c r="F981" s="25" t="s">
        <v>4618</v>
      </c>
      <c r="G981" s="25" t="s">
        <v>4723</v>
      </c>
    </row>
    <row r="982" spans="1:7" x14ac:dyDescent="0.25">
      <c r="A982" s="131" t="s">
        <v>288</v>
      </c>
      <c r="B982" s="25" t="s">
        <v>4576</v>
      </c>
      <c r="C982" s="25" t="s">
        <v>4673</v>
      </c>
      <c r="D982" s="571" t="s">
        <v>4590</v>
      </c>
      <c r="E982" s="25" t="s">
        <v>4672</v>
      </c>
      <c r="F982" s="25" t="s">
        <v>4618</v>
      </c>
      <c r="G982" s="25" t="s">
        <v>4853</v>
      </c>
    </row>
    <row r="983" spans="1:7" x14ac:dyDescent="0.25">
      <c r="A983" s="131" t="s">
        <v>288</v>
      </c>
      <c r="B983" s="25" t="s">
        <v>4552</v>
      </c>
      <c r="C983" s="25" t="s">
        <v>4673</v>
      </c>
      <c r="D983" s="571" t="s">
        <v>4590</v>
      </c>
      <c r="E983" s="25" t="s">
        <v>4672</v>
      </c>
      <c r="F983" s="25" t="s">
        <v>4618</v>
      </c>
      <c r="G983" s="25" t="s">
        <v>4892</v>
      </c>
    </row>
    <row r="984" spans="1:7" x14ac:dyDescent="0.25">
      <c r="A984" s="131" t="s">
        <v>288</v>
      </c>
      <c r="B984" s="25" t="s">
        <v>4543</v>
      </c>
      <c r="C984" s="25" t="s">
        <v>4673</v>
      </c>
      <c r="D984" s="571" t="s">
        <v>4590</v>
      </c>
      <c r="E984" s="25" t="s">
        <v>4672</v>
      </c>
      <c r="F984" s="25" t="s">
        <v>4618</v>
      </c>
      <c r="G984" s="25" t="s">
        <v>4632</v>
      </c>
    </row>
    <row r="985" spans="1:7" x14ac:dyDescent="0.25">
      <c r="A985" s="131" t="s">
        <v>288</v>
      </c>
      <c r="B985" s="25" t="s">
        <v>4558</v>
      </c>
      <c r="C985" s="25" t="s">
        <v>4674</v>
      </c>
      <c r="D985" s="571" t="s">
        <v>4590</v>
      </c>
      <c r="E985" s="25" t="s">
        <v>4672</v>
      </c>
      <c r="F985" s="25" t="s">
        <v>4618</v>
      </c>
      <c r="G985" s="25" t="s">
        <v>4866</v>
      </c>
    </row>
    <row r="986" spans="1:7" x14ac:dyDescent="0.25">
      <c r="A986" s="131" t="s">
        <v>288</v>
      </c>
      <c r="B986" s="25" t="s">
        <v>4542</v>
      </c>
      <c r="C986" s="25" t="s">
        <v>4673</v>
      </c>
      <c r="D986" s="571" t="s">
        <v>4590</v>
      </c>
      <c r="E986" s="25" t="s">
        <v>4672</v>
      </c>
      <c r="F986" s="25" t="s">
        <v>4618</v>
      </c>
      <c r="G986" s="25" t="s">
        <v>1424</v>
      </c>
    </row>
    <row r="987" spans="1:7" x14ac:dyDescent="0.25">
      <c r="A987" s="131" t="s">
        <v>288</v>
      </c>
      <c r="B987" s="25" t="s">
        <v>4651</v>
      </c>
      <c r="C987" s="25" t="s">
        <v>4674</v>
      </c>
      <c r="D987" s="571" t="s">
        <v>4590</v>
      </c>
      <c r="E987" s="25" t="s">
        <v>4672</v>
      </c>
      <c r="F987" s="25" t="s">
        <v>4618</v>
      </c>
      <c r="G987" s="25" t="s">
        <v>4685</v>
      </c>
    </row>
    <row r="988" spans="1:7" x14ac:dyDescent="0.25">
      <c r="A988" s="131" t="s">
        <v>288</v>
      </c>
      <c r="B988" s="25" t="s">
        <v>4577</v>
      </c>
      <c r="C988" s="25" t="s">
        <v>4673</v>
      </c>
      <c r="D988" s="571" t="s">
        <v>4590</v>
      </c>
      <c r="E988" s="25" t="s">
        <v>4672</v>
      </c>
      <c r="F988" s="25" t="s">
        <v>4618</v>
      </c>
      <c r="G988" s="25" t="s">
        <v>4606</v>
      </c>
    </row>
    <row r="989" spans="1:7" x14ac:dyDescent="0.25">
      <c r="A989" s="131" t="s">
        <v>288</v>
      </c>
      <c r="B989" s="25" t="s">
        <v>4543</v>
      </c>
      <c r="C989" s="25" t="s">
        <v>4673</v>
      </c>
      <c r="D989" s="571" t="s">
        <v>4590</v>
      </c>
      <c r="E989" s="25" t="s">
        <v>4672</v>
      </c>
      <c r="F989" s="25" t="s">
        <v>4618</v>
      </c>
      <c r="G989" s="25" t="s">
        <v>4893</v>
      </c>
    </row>
    <row r="990" spans="1:7" x14ac:dyDescent="0.25">
      <c r="A990" s="131" t="s">
        <v>288</v>
      </c>
      <c r="B990" s="25" t="s">
        <v>4543</v>
      </c>
      <c r="C990" s="25" t="s">
        <v>4673</v>
      </c>
      <c r="D990" s="571" t="s">
        <v>4590</v>
      </c>
      <c r="E990" s="25" t="s">
        <v>4672</v>
      </c>
      <c r="F990" s="25" t="s">
        <v>4618</v>
      </c>
      <c r="G990" s="25" t="s">
        <v>4603</v>
      </c>
    </row>
    <row r="991" spans="1:7" x14ac:dyDescent="0.25">
      <c r="A991" s="131" t="s">
        <v>288</v>
      </c>
      <c r="B991" s="25" t="s">
        <v>4543</v>
      </c>
      <c r="C991" s="25" t="s">
        <v>4673</v>
      </c>
      <c r="D991" s="571" t="s">
        <v>4590</v>
      </c>
      <c r="E991" s="25" t="s">
        <v>4672</v>
      </c>
      <c r="F991" s="25" t="s">
        <v>4618</v>
      </c>
      <c r="G991" s="25" t="s">
        <v>4708</v>
      </c>
    </row>
    <row r="992" spans="1:7" x14ac:dyDescent="0.25">
      <c r="A992" s="131" t="s">
        <v>288</v>
      </c>
      <c r="B992" s="25" t="s">
        <v>4558</v>
      </c>
      <c r="C992" s="25" t="s">
        <v>4674</v>
      </c>
      <c r="D992" s="571" t="s">
        <v>4590</v>
      </c>
      <c r="E992" s="25" t="s">
        <v>4672</v>
      </c>
      <c r="F992" s="25" t="s">
        <v>4618</v>
      </c>
      <c r="G992" s="25" t="s">
        <v>4646</v>
      </c>
    </row>
    <row r="993" spans="1:7" x14ac:dyDescent="0.25">
      <c r="A993" s="131" t="s">
        <v>288</v>
      </c>
      <c r="B993" s="25" t="s">
        <v>4536</v>
      </c>
      <c r="C993" s="25" t="s">
        <v>4673</v>
      </c>
      <c r="D993" s="571" t="s">
        <v>4590</v>
      </c>
      <c r="E993" s="25" t="s">
        <v>4672</v>
      </c>
      <c r="F993" s="25" t="s">
        <v>4618</v>
      </c>
      <c r="G993" s="25" t="s">
        <v>4894</v>
      </c>
    </row>
    <row r="994" spans="1:7" x14ac:dyDescent="0.25">
      <c r="A994" s="131" t="s">
        <v>288</v>
      </c>
      <c r="B994" s="25" t="s">
        <v>4558</v>
      </c>
      <c r="C994" s="25" t="s">
        <v>4674</v>
      </c>
      <c r="D994" s="571" t="s">
        <v>4590</v>
      </c>
      <c r="E994" s="25" t="s">
        <v>4672</v>
      </c>
      <c r="F994" s="25" t="s">
        <v>4618</v>
      </c>
      <c r="G994" s="25" t="s">
        <v>4703</v>
      </c>
    </row>
    <row r="995" spans="1:7" x14ac:dyDescent="0.25">
      <c r="A995" s="131" t="s">
        <v>288</v>
      </c>
      <c r="B995" s="25" t="s">
        <v>4536</v>
      </c>
      <c r="C995" s="25" t="s">
        <v>4673</v>
      </c>
      <c r="D995" s="571" t="s">
        <v>4590</v>
      </c>
      <c r="E995" s="25" t="s">
        <v>4672</v>
      </c>
      <c r="F995" s="25" t="s">
        <v>4618</v>
      </c>
      <c r="G995" s="25" t="s">
        <v>4682</v>
      </c>
    </row>
    <row r="996" spans="1:7" x14ac:dyDescent="0.25">
      <c r="A996" s="131" t="s">
        <v>288</v>
      </c>
      <c r="B996" s="25" t="s">
        <v>4543</v>
      </c>
      <c r="C996" s="25" t="s">
        <v>4673</v>
      </c>
      <c r="D996" s="571" t="s">
        <v>4590</v>
      </c>
      <c r="E996" s="25" t="s">
        <v>4672</v>
      </c>
      <c r="F996" s="25" t="s">
        <v>4618</v>
      </c>
      <c r="G996" s="25" t="s">
        <v>4631</v>
      </c>
    </row>
    <row r="997" spans="1:7" x14ac:dyDescent="0.25">
      <c r="A997" s="131" t="s">
        <v>288</v>
      </c>
      <c r="B997" s="25" t="s">
        <v>4652</v>
      </c>
      <c r="C997" s="25" t="s">
        <v>4673</v>
      </c>
      <c r="D997" s="571" t="s">
        <v>4590</v>
      </c>
      <c r="E997" s="25" t="s">
        <v>4672</v>
      </c>
      <c r="F997" s="25" t="s">
        <v>4618</v>
      </c>
      <c r="G997" s="25" t="s">
        <v>4895</v>
      </c>
    </row>
    <row r="998" spans="1:7" x14ac:dyDescent="0.25">
      <c r="A998" s="131" t="s">
        <v>288</v>
      </c>
      <c r="B998" s="25" t="s">
        <v>4527</v>
      </c>
      <c r="C998" s="25" t="s">
        <v>4673</v>
      </c>
      <c r="D998" s="571" t="s">
        <v>4590</v>
      </c>
      <c r="E998" s="25" t="s">
        <v>4672</v>
      </c>
      <c r="F998" s="25" t="s">
        <v>4618</v>
      </c>
      <c r="G998" s="25" t="s">
        <v>4689</v>
      </c>
    </row>
    <row r="999" spans="1:7" x14ac:dyDescent="0.25">
      <c r="A999" s="131" t="s">
        <v>288</v>
      </c>
      <c r="B999" s="25" t="s">
        <v>4576</v>
      </c>
      <c r="C999" s="25" t="s">
        <v>4673</v>
      </c>
      <c r="D999" s="571" t="s">
        <v>4590</v>
      </c>
      <c r="E999" s="25" t="s">
        <v>4672</v>
      </c>
      <c r="F999" s="25" t="s">
        <v>4618</v>
      </c>
      <c r="G999" s="25" t="s">
        <v>4676</v>
      </c>
    </row>
    <row r="1000" spans="1:7" x14ac:dyDescent="0.25">
      <c r="A1000" s="131" t="s">
        <v>288</v>
      </c>
      <c r="B1000" s="25" t="s">
        <v>4550</v>
      </c>
      <c r="C1000" s="25" t="s">
        <v>4673</v>
      </c>
      <c r="D1000" s="571" t="s">
        <v>4590</v>
      </c>
      <c r="E1000" s="25" t="s">
        <v>4672</v>
      </c>
      <c r="F1000" s="25" t="s">
        <v>4618</v>
      </c>
      <c r="G1000" s="25" t="s">
        <v>4735</v>
      </c>
    </row>
    <row r="1001" spans="1:7" x14ac:dyDescent="0.25">
      <c r="A1001" s="131" t="s">
        <v>288</v>
      </c>
      <c r="B1001" s="25" t="s">
        <v>4530</v>
      </c>
      <c r="C1001" s="25" t="s">
        <v>4673</v>
      </c>
      <c r="D1001" s="571" t="s">
        <v>4590</v>
      </c>
      <c r="E1001" s="25" t="s">
        <v>4672</v>
      </c>
      <c r="F1001" s="25" t="s">
        <v>4618</v>
      </c>
      <c r="G1001" s="25" t="s">
        <v>4874</v>
      </c>
    </row>
    <row r="1002" spans="1:7" x14ac:dyDescent="0.25">
      <c r="A1002" s="131" t="s">
        <v>288</v>
      </c>
      <c r="B1002" s="25" t="s">
        <v>4662</v>
      </c>
      <c r="C1002" s="25" t="s">
        <v>4673</v>
      </c>
      <c r="D1002" s="571" t="s">
        <v>4590</v>
      </c>
      <c r="E1002" s="25" t="s">
        <v>4672</v>
      </c>
      <c r="F1002" s="25" t="s">
        <v>4618</v>
      </c>
      <c r="G1002" s="25" t="s">
        <v>1121</v>
      </c>
    </row>
    <row r="1003" spans="1:7" x14ac:dyDescent="0.25">
      <c r="A1003" s="131" t="s">
        <v>288</v>
      </c>
      <c r="B1003" s="25" t="s">
        <v>4577</v>
      </c>
      <c r="C1003" s="25" t="s">
        <v>4673</v>
      </c>
      <c r="D1003" s="571" t="s">
        <v>4590</v>
      </c>
      <c r="E1003" s="25" t="s">
        <v>4672</v>
      </c>
      <c r="F1003" s="25" t="s">
        <v>4618</v>
      </c>
      <c r="G1003" s="25" t="s">
        <v>4896</v>
      </c>
    </row>
    <row r="1004" spans="1:7" x14ac:dyDescent="0.25">
      <c r="A1004" s="131" t="s">
        <v>288</v>
      </c>
      <c r="B1004" s="25" t="s">
        <v>4536</v>
      </c>
      <c r="C1004" s="25" t="s">
        <v>4673</v>
      </c>
      <c r="D1004" s="571" t="s">
        <v>4590</v>
      </c>
      <c r="E1004" s="25" t="s">
        <v>4672</v>
      </c>
      <c r="F1004" s="25" t="s">
        <v>4618</v>
      </c>
      <c r="G1004" s="25" t="s">
        <v>4689</v>
      </c>
    </row>
    <row r="1005" spans="1:7" x14ac:dyDescent="0.25">
      <c r="A1005" s="131" t="s">
        <v>288</v>
      </c>
      <c r="B1005" s="25" t="s">
        <v>4652</v>
      </c>
      <c r="C1005" s="25" t="s">
        <v>4673</v>
      </c>
      <c r="D1005" s="571" t="s">
        <v>4590</v>
      </c>
      <c r="E1005" s="25" t="s">
        <v>4672</v>
      </c>
      <c r="F1005" s="25" t="s">
        <v>4618</v>
      </c>
      <c r="G1005" s="25" t="s">
        <v>4604</v>
      </c>
    </row>
    <row r="1006" spans="1:7" x14ac:dyDescent="0.25">
      <c r="A1006" s="131" t="s">
        <v>288</v>
      </c>
      <c r="B1006" s="25" t="s">
        <v>4552</v>
      </c>
      <c r="C1006" s="25" t="s">
        <v>4673</v>
      </c>
      <c r="D1006" s="571" t="s">
        <v>4590</v>
      </c>
      <c r="E1006" s="25" t="s">
        <v>4672</v>
      </c>
      <c r="F1006" s="25" t="s">
        <v>4618</v>
      </c>
      <c r="G1006" s="25" t="s">
        <v>4897</v>
      </c>
    </row>
    <row r="1007" spans="1:7" x14ac:dyDescent="0.25">
      <c r="A1007" s="131" t="s">
        <v>288</v>
      </c>
      <c r="B1007" s="25" t="s">
        <v>4574</v>
      </c>
      <c r="C1007" s="25" t="s">
        <v>4673</v>
      </c>
      <c r="D1007" s="571" t="s">
        <v>4590</v>
      </c>
      <c r="E1007" s="25" t="s">
        <v>4672</v>
      </c>
      <c r="F1007" s="25" t="s">
        <v>4618</v>
      </c>
      <c r="G1007" s="25" t="s">
        <v>4681</v>
      </c>
    </row>
    <row r="1008" spans="1:7" x14ac:dyDescent="0.25">
      <c r="A1008" s="131" t="s">
        <v>288</v>
      </c>
      <c r="B1008" s="25" t="s">
        <v>4552</v>
      </c>
      <c r="C1008" s="25" t="s">
        <v>4673</v>
      </c>
      <c r="D1008" s="571" t="s">
        <v>4590</v>
      </c>
      <c r="E1008" s="25" t="s">
        <v>4672</v>
      </c>
      <c r="F1008" s="25" t="s">
        <v>4618</v>
      </c>
      <c r="G1008" s="25" t="s">
        <v>4898</v>
      </c>
    </row>
    <row r="1009" spans="1:7" x14ac:dyDescent="0.25">
      <c r="A1009" s="131" t="s">
        <v>288</v>
      </c>
      <c r="B1009" s="25" t="s">
        <v>4652</v>
      </c>
      <c r="C1009" s="25" t="s">
        <v>4673</v>
      </c>
      <c r="D1009" s="571" t="s">
        <v>4590</v>
      </c>
      <c r="E1009" s="25" t="s">
        <v>4672</v>
      </c>
      <c r="F1009" s="25" t="s">
        <v>4618</v>
      </c>
      <c r="G1009" s="25" t="s">
        <v>4605</v>
      </c>
    </row>
    <row r="1010" spans="1:7" x14ac:dyDescent="0.25">
      <c r="A1010" s="131" t="s">
        <v>288</v>
      </c>
      <c r="B1010" s="25" t="s">
        <v>4664</v>
      </c>
      <c r="C1010" s="25" t="s">
        <v>4673</v>
      </c>
      <c r="D1010" s="571" t="s">
        <v>4590</v>
      </c>
      <c r="E1010" s="25" t="s">
        <v>4672</v>
      </c>
      <c r="F1010" s="25" t="s">
        <v>4618</v>
      </c>
      <c r="G1010" s="25" t="s">
        <v>4899</v>
      </c>
    </row>
    <row r="1011" spans="1:7" x14ac:dyDescent="0.25">
      <c r="A1011" s="131" t="s">
        <v>288</v>
      </c>
      <c r="B1011" s="25" t="s">
        <v>4558</v>
      </c>
      <c r="C1011" s="25" t="s">
        <v>4674</v>
      </c>
      <c r="D1011" s="571" t="s">
        <v>4590</v>
      </c>
      <c r="E1011" s="25" t="s">
        <v>4672</v>
      </c>
      <c r="F1011" s="25" t="s">
        <v>4618</v>
      </c>
      <c r="G1011" s="25" t="s">
        <v>4723</v>
      </c>
    </row>
    <row r="1012" spans="1:7" x14ac:dyDescent="0.25">
      <c r="A1012" s="131" t="s">
        <v>288</v>
      </c>
      <c r="B1012" s="25" t="s">
        <v>4536</v>
      </c>
      <c r="C1012" s="25" t="s">
        <v>4673</v>
      </c>
      <c r="D1012" s="571" t="s">
        <v>4590</v>
      </c>
      <c r="E1012" s="25" t="s">
        <v>4672</v>
      </c>
      <c r="F1012" s="25" t="s">
        <v>4618</v>
      </c>
      <c r="G1012" s="25" t="s">
        <v>4606</v>
      </c>
    </row>
    <row r="1013" spans="1:7" x14ac:dyDescent="0.25">
      <c r="A1013" s="131" t="s">
        <v>288</v>
      </c>
      <c r="B1013" s="25" t="s">
        <v>4537</v>
      </c>
      <c r="C1013" s="25" t="s">
        <v>4673</v>
      </c>
      <c r="D1013" s="571" t="s">
        <v>4590</v>
      </c>
      <c r="E1013" s="25" t="s">
        <v>4672</v>
      </c>
      <c r="F1013" s="25" t="s">
        <v>4618</v>
      </c>
      <c r="G1013" s="25" t="s">
        <v>4713</v>
      </c>
    </row>
    <row r="1014" spans="1:7" x14ac:dyDescent="0.25">
      <c r="A1014" s="131" t="s">
        <v>288</v>
      </c>
      <c r="B1014" s="25" t="s">
        <v>4652</v>
      </c>
      <c r="C1014" s="25" t="s">
        <v>4673</v>
      </c>
      <c r="D1014" s="571" t="s">
        <v>4590</v>
      </c>
      <c r="E1014" s="25" t="s">
        <v>4672</v>
      </c>
      <c r="F1014" s="25" t="s">
        <v>4618</v>
      </c>
      <c r="G1014" s="25" t="s">
        <v>4760</v>
      </c>
    </row>
    <row r="1015" spans="1:7" x14ac:dyDescent="0.25">
      <c r="A1015" s="131" t="s">
        <v>288</v>
      </c>
      <c r="B1015" s="25" t="s">
        <v>4543</v>
      </c>
      <c r="C1015" s="25" t="s">
        <v>4673</v>
      </c>
      <c r="D1015" s="571" t="s">
        <v>4590</v>
      </c>
      <c r="E1015" s="25" t="s">
        <v>4672</v>
      </c>
      <c r="F1015" s="25" t="s">
        <v>4618</v>
      </c>
      <c r="G1015" s="25" t="s">
        <v>4839</v>
      </c>
    </row>
    <row r="1016" spans="1:7" x14ac:dyDescent="0.25">
      <c r="A1016" s="131" t="s">
        <v>288</v>
      </c>
      <c r="B1016" s="25" t="s">
        <v>4543</v>
      </c>
      <c r="C1016" s="25" t="s">
        <v>4673</v>
      </c>
      <c r="D1016" s="571" t="s">
        <v>4590</v>
      </c>
      <c r="E1016" s="25" t="s">
        <v>4672</v>
      </c>
      <c r="F1016" s="25" t="s">
        <v>4618</v>
      </c>
      <c r="G1016" s="25" t="s">
        <v>4900</v>
      </c>
    </row>
    <row r="1017" spans="1:7" x14ac:dyDescent="0.25">
      <c r="A1017" s="131" t="s">
        <v>288</v>
      </c>
      <c r="B1017" s="25" t="s">
        <v>4549</v>
      </c>
      <c r="C1017" s="25" t="s">
        <v>4673</v>
      </c>
      <c r="D1017" s="571" t="s">
        <v>4590</v>
      </c>
      <c r="E1017" s="25" t="s">
        <v>4672</v>
      </c>
      <c r="F1017" s="25" t="s">
        <v>4618</v>
      </c>
      <c r="G1017" s="25" t="s">
        <v>4879</v>
      </c>
    </row>
    <row r="1018" spans="1:7" x14ac:dyDescent="0.25">
      <c r="A1018" s="131" t="s">
        <v>288</v>
      </c>
      <c r="B1018" s="25" t="s">
        <v>4542</v>
      </c>
      <c r="C1018" s="25" t="s">
        <v>4673</v>
      </c>
      <c r="D1018" s="571" t="s">
        <v>4590</v>
      </c>
      <c r="E1018" s="25" t="s">
        <v>4672</v>
      </c>
      <c r="F1018" s="25" t="s">
        <v>4618</v>
      </c>
      <c r="G1018" s="25" t="s">
        <v>4604</v>
      </c>
    </row>
    <row r="1019" spans="1:7" x14ac:dyDescent="0.25">
      <c r="A1019" s="131" t="s">
        <v>288</v>
      </c>
      <c r="B1019" s="25" t="s">
        <v>4557</v>
      </c>
      <c r="C1019" s="25" t="s">
        <v>4673</v>
      </c>
      <c r="D1019" s="571" t="s">
        <v>4590</v>
      </c>
      <c r="E1019" s="25" t="s">
        <v>4672</v>
      </c>
      <c r="F1019" s="25" t="s">
        <v>4618</v>
      </c>
      <c r="G1019" s="25" t="s">
        <v>4604</v>
      </c>
    </row>
    <row r="1020" spans="1:7" x14ac:dyDescent="0.25">
      <c r="A1020" s="131" t="s">
        <v>288</v>
      </c>
      <c r="B1020" s="25" t="s">
        <v>4543</v>
      </c>
      <c r="C1020" s="25" t="s">
        <v>4673</v>
      </c>
      <c r="D1020" s="571" t="s">
        <v>4590</v>
      </c>
      <c r="E1020" s="25" t="s">
        <v>4672</v>
      </c>
      <c r="F1020" s="25" t="s">
        <v>4618</v>
      </c>
      <c r="G1020" s="25" t="s">
        <v>4730</v>
      </c>
    </row>
    <row r="1021" spans="1:7" x14ac:dyDescent="0.25">
      <c r="A1021" s="131" t="s">
        <v>288</v>
      </c>
      <c r="B1021" s="25" t="s">
        <v>4576</v>
      </c>
      <c r="C1021" s="25" t="s">
        <v>4673</v>
      </c>
      <c r="D1021" s="571" t="s">
        <v>4590</v>
      </c>
      <c r="E1021" s="25" t="s">
        <v>4672</v>
      </c>
      <c r="F1021" s="25" t="s">
        <v>4618</v>
      </c>
      <c r="G1021" s="25" t="s">
        <v>4702</v>
      </c>
    </row>
    <row r="1022" spans="1:7" x14ac:dyDescent="0.25">
      <c r="A1022" s="131" t="s">
        <v>288</v>
      </c>
      <c r="B1022" s="25" t="s">
        <v>4543</v>
      </c>
      <c r="C1022" s="25" t="s">
        <v>4673</v>
      </c>
      <c r="D1022" s="571" t="s">
        <v>4590</v>
      </c>
      <c r="E1022" s="25" t="s">
        <v>4672</v>
      </c>
      <c r="F1022" s="25" t="s">
        <v>4618</v>
      </c>
      <c r="G1022" s="25" t="s">
        <v>4604</v>
      </c>
    </row>
    <row r="1023" spans="1:7" x14ac:dyDescent="0.25">
      <c r="A1023" s="131" t="s">
        <v>288</v>
      </c>
      <c r="B1023" s="25" t="s">
        <v>4552</v>
      </c>
      <c r="C1023" s="25" t="s">
        <v>4673</v>
      </c>
      <c r="D1023" s="571" t="s">
        <v>4590</v>
      </c>
      <c r="E1023" s="25" t="s">
        <v>4672</v>
      </c>
      <c r="F1023" s="25" t="s">
        <v>4618</v>
      </c>
      <c r="G1023" s="25" t="s">
        <v>4801</v>
      </c>
    </row>
    <row r="1024" spans="1:7" x14ac:dyDescent="0.25">
      <c r="A1024" s="131" t="s">
        <v>288</v>
      </c>
      <c r="B1024" s="25" t="s">
        <v>4543</v>
      </c>
      <c r="C1024" s="25" t="s">
        <v>4673</v>
      </c>
      <c r="D1024" s="571" t="s">
        <v>4590</v>
      </c>
      <c r="E1024" s="25" t="s">
        <v>4672</v>
      </c>
      <c r="F1024" s="25" t="s">
        <v>4618</v>
      </c>
      <c r="G1024" s="25" t="s">
        <v>4602</v>
      </c>
    </row>
    <row r="1025" spans="1:7" x14ac:dyDescent="0.25">
      <c r="A1025" s="131" t="s">
        <v>288</v>
      </c>
      <c r="B1025" s="25" t="s">
        <v>4652</v>
      </c>
      <c r="C1025" s="25" t="s">
        <v>4673</v>
      </c>
      <c r="D1025" s="571" t="s">
        <v>4590</v>
      </c>
      <c r="E1025" s="25" t="s">
        <v>4672</v>
      </c>
      <c r="F1025" s="25" t="s">
        <v>4618</v>
      </c>
      <c r="G1025" s="25" t="s">
        <v>4609</v>
      </c>
    </row>
    <row r="1026" spans="1:7" x14ac:dyDescent="0.25">
      <c r="A1026" s="131" t="s">
        <v>288</v>
      </c>
      <c r="B1026" s="25" t="s">
        <v>4542</v>
      </c>
      <c r="C1026" s="25" t="s">
        <v>4673</v>
      </c>
      <c r="D1026" s="571" t="s">
        <v>4590</v>
      </c>
      <c r="E1026" s="25" t="s">
        <v>4672</v>
      </c>
      <c r="F1026" s="25" t="s">
        <v>4618</v>
      </c>
      <c r="G1026" s="25" t="s">
        <v>4901</v>
      </c>
    </row>
    <row r="1027" spans="1:7" x14ac:dyDescent="0.25">
      <c r="A1027" s="131" t="s">
        <v>288</v>
      </c>
      <c r="B1027" s="25" t="s">
        <v>4576</v>
      </c>
      <c r="C1027" s="25" t="s">
        <v>4673</v>
      </c>
      <c r="D1027" s="571" t="s">
        <v>4590</v>
      </c>
      <c r="E1027" s="25" t="s">
        <v>4672</v>
      </c>
      <c r="F1027" s="25" t="s">
        <v>4618</v>
      </c>
      <c r="G1027" s="25" t="s">
        <v>1121</v>
      </c>
    </row>
    <row r="1028" spans="1:7" x14ac:dyDescent="0.25">
      <c r="A1028" s="131" t="s">
        <v>288</v>
      </c>
      <c r="B1028" s="25" t="s">
        <v>4551</v>
      </c>
      <c r="C1028" s="25" t="s">
        <v>4673</v>
      </c>
      <c r="D1028" s="571" t="s">
        <v>4590</v>
      </c>
      <c r="E1028" s="25" t="s">
        <v>4672</v>
      </c>
      <c r="F1028" s="25" t="s">
        <v>4618</v>
      </c>
      <c r="G1028" s="25" t="s">
        <v>4902</v>
      </c>
    </row>
    <row r="1029" spans="1:7" x14ac:dyDescent="0.25">
      <c r="A1029" s="131" t="s">
        <v>288</v>
      </c>
      <c r="B1029" s="25" t="s">
        <v>4664</v>
      </c>
      <c r="C1029" s="25" t="s">
        <v>4673</v>
      </c>
      <c r="D1029" s="571" t="s">
        <v>4590</v>
      </c>
      <c r="E1029" s="25" t="s">
        <v>4672</v>
      </c>
      <c r="F1029" s="25" t="s">
        <v>4618</v>
      </c>
      <c r="G1029" s="25" t="s">
        <v>4903</v>
      </c>
    </row>
    <row r="1030" spans="1:7" x14ac:dyDescent="0.25">
      <c r="A1030" s="131" t="s">
        <v>288</v>
      </c>
      <c r="B1030" s="25" t="s">
        <v>4652</v>
      </c>
      <c r="C1030" s="25" t="s">
        <v>4673</v>
      </c>
      <c r="D1030" s="571" t="s">
        <v>4590</v>
      </c>
      <c r="E1030" s="25" t="s">
        <v>4672</v>
      </c>
      <c r="F1030" s="25" t="s">
        <v>4618</v>
      </c>
      <c r="G1030" s="25" t="s">
        <v>4735</v>
      </c>
    </row>
    <row r="1031" spans="1:7" x14ac:dyDescent="0.25">
      <c r="A1031" s="131" t="s">
        <v>288</v>
      </c>
      <c r="B1031" s="25" t="s">
        <v>4543</v>
      </c>
      <c r="C1031" s="25" t="s">
        <v>4673</v>
      </c>
      <c r="D1031" s="571" t="s">
        <v>4590</v>
      </c>
      <c r="E1031" s="25" t="s">
        <v>4672</v>
      </c>
      <c r="F1031" s="25" t="s">
        <v>4618</v>
      </c>
      <c r="G1031" s="25" t="s">
        <v>4886</v>
      </c>
    </row>
    <row r="1032" spans="1:7" x14ac:dyDescent="0.25">
      <c r="A1032" s="131" t="s">
        <v>288</v>
      </c>
      <c r="B1032" s="25" t="s">
        <v>4543</v>
      </c>
      <c r="C1032" s="25" t="s">
        <v>4673</v>
      </c>
      <c r="D1032" s="571" t="s">
        <v>4590</v>
      </c>
      <c r="E1032" s="25" t="s">
        <v>4672</v>
      </c>
      <c r="F1032" s="25" t="s">
        <v>4618</v>
      </c>
      <c r="G1032" s="25" t="s">
        <v>4904</v>
      </c>
    </row>
    <row r="1033" spans="1:7" x14ac:dyDescent="0.25">
      <c r="A1033" s="131" t="s">
        <v>288</v>
      </c>
      <c r="B1033" s="25" t="s">
        <v>4562</v>
      </c>
      <c r="C1033" s="25" t="s">
        <v>4673</v>
      </c>
      <c r="D1033" s="571" t="s">
        <v>4590</v>
      </c>
      <c r="E1033" s="25" t="s">
        <v>4672</v>
      </c>
      <c r="F1033" s="25" t="s">
        <v>4618</v>
      </c>
      <c r="G1033" s="25" t="s">
        <v>4765</v>
      </c>
    </row>
    <row r="1034" spans="1:7" x14ac:dyDescent="0.25">
      <c r="A1034" s="131" t="s">
        <v>288</v>
      </c>
      <c r="B1034" s="25" t="s">
        <v>4536</v>
      </c>
      <c r="C1034" s="25" t="s">
        <v>4673</v>
      </c>
      <c r="D1034" s="571" t="s">
        <v>4590</v>
      </c>
      <c r="E1034" s="25" t="s">
        <v>4672</v>
      </c>
      <c r="F1034" s="25" t="s">
        <v>4618</v>
      </c>
      <c r="G1034" s="25" t="s">
        <v>4694</v>
      </c>
    </row>
    <row r="1035" spans="1:7" x14ac:dyDescent="0.25">
      <c r="A1035" s="131" t="s">
        <v>288</v>
      </c>
      <c r="B1035" s="25" t="s">
        <v>4577</v>
      </c>
      <c r="C1035" s="25" t="s">
        <v>4673</v>
      </c>
      <c r="D1035" s="571" t="s">
        <v>4590</v>
      </c>
      <c r="E1035" s="25" t="s">
        <v>4672</v>
      </c>
      <c r="F1035" s="25" t="s">
        <v>4618</v>
      </c>
      <c r="G1035" s="25" t="s">
        <v>4708</v>
      </c>
    </row>
    <row r="1036" spans="1:7" x14ac:dyDescent="0.25">
      <c r="A1036" s="131" t="s">
        <v>288</v>
      </c>
      <c r="B1036" s="25" t="s">
        <v>4659</v>
      </c>
      <c r="C1036" s="25" t="s">
        <v>4673</v>
      </c>
      <c r="D1036" s="571" t="s">
        <v>4590</v>
      </c>
      <c r="E1036" s="25" t="s">
        <v>4672</v>
      </c>
      <c r="F1036" s="25" t="s">
        <v>4618</v>
      </c>
      <c r="G1036" s="25" t="s">
        <v>4600</v>
      </c>
    </row>
    <row r="1037" spans="1:7" x14ac:dyDescent="0.25">
      <c r="A1037" s="131" t="s">
        <v>288</v>
      </c>
      <c r="B1037" s="25" t="s">
        <v>4543</v>
      </c>
      <c r="C1037" s="25" t="s">
        <v>4673</v>
      </c>
      <c r="D1037" s="571" t="s">
        <v>4590</v>
      </c>
      <c r="E1037" s="25" t="s">
        <v>4672</v>
      </c>
      <c r="F1037" s="25" t="s">
        <v>4618</v>
      </c>
      <c r="G1037" s="25" t="s">
        <v>1124</v>
      </c>
    </row>
    <row r="1038" spans="1:7" x14ac:dyDescent="0.25">
      <c r="A1038" s="131" t="s">
        <v>288</v>
      </c>
      <c r="B1038" s="25" t="s">
        <v>4525</v>
      </c>
      <c r="C1038" s="25" t="s">
        <v>4673</v>
      </c>
      <c r="D1038" s="571" t="s">
        <v>4590</v>
      </c>
      <c r="E1038" s="25" t="s">
        <v>4672</v>
      </c>
      <c r="F1038" s="25" t="s">
        <v>4618</v>
      </c>
      <c r="G1038" s="25" t="s">
        <v>4803</v>
      </c>
    </row>
    <row r="1039" spans="1:7" x14ac:dyDescent="0.25">
      <c r="A1039" s="131" t="s">
        <v>288</v>
      </c>
      <c r="B1039" s="25" t="s">
        <v>4652</v>
      </c>
      <c r="C1039" s="25" t="s">
        <v>4673</v>
      </c>
      <c r="D1039" s="571" t="s">
        <v>4590</v>
      </c>
      <c r="E1039" s="25" t="s">
        <v>4672</v>
      </c>
      <c r="F1039" s="25" t="s">
        <v>4618</v>
      </c>
      <c r="G1039" s="25" t="s">
        <v>4905</v>
      </c>
    </row>
    <row r="1040" spans="1:7" x14ac:dyDescent="0.25">
      <c r="A1040" s="131" t="s">
        <v>288</v>
      </c>
      <c r="B1040" s="25" t="s">
        <v>4551</v>
      </c>
      <c r="C1040" s="25" t="s">
        <v>4673</v>
      </c>
      <c r="D1040" s="571" t="s">
        <v>4590</v>
      </c>
      <c r="E1040" s="25" t="s">
        <v>4672</v>
      </c>
      <c r="F1040" s="25" t="s">
        <v>4618</v>
      </c>
      <c r="G1040" s="25" t="s">
        <v>4676</v>
      </c>
    </row>
    <row r="1041" spans="1:7" x14ac:dyDescent="0.25">
      <c r="A1041" s="131" t="s">
        <v>288</v>
      </c>
      <c r="B1041" s="25" t="s">
        <v>4536</v>
      </c>
      <c r="C1041" s="25" t="s">
        <v>4673</v>
      </c>
      <c r="D1041" s="571" t="s">
        <v>4590</v>
      </c>
      <c r="E1041" s="25" t="s">
        <v>4672</v>
      </c>
      <c r="F1041" s="25" t="s">
        <v>4618</v>
      </c>
      <c r="G1041" s="25" t="s">
        <v>4716</v>
      </c>
    </row>
    <row r="1042" spans="1:7" x14ac:dyDescent="0.25">
      <c r="A1042" s="131" t="s">
        <v>288</v>
      </c>
      <c r="B1042" s="25" t="s">
        <v>4542</v>
      </c>
      <c r="C1042" s="25" t="s">
        <v>4673</v>
      </c>
      <c r="D1042" s="571" t="s">
        <v>4590</v>
      </c>
      <c r="E1042" s="25" t="s">
        <v>4672</v>
      </c>
      <c r="F1042" s="25" t="s">
        <v>4618</v>
      </c>
      <c r="G1042" s="25" t="s">
        <v>4906</v>
      </c>
    </row>
    <row r="1043" spans="1:7" x14ac:dyDescent="0.25">
      <c r="A1043" s="131" t="s">
        <v>288</v>
      </c>
      <c r="B1043" s="25" t="s">
        <v>4542</v>
      </c>
      <c r="C1043" s="25" t="s">
        <v>4673</v>
      </c>
      <c r="D1043" s="571" t="s">
        <v>4590</v>
      </c>
      <c r="E1043" s="25" t="s">
        <v>4672</v>
      </c>
      <c r="F1043" s="25" t="s">
        <v>4618</v>
      </c>
      <c r="G1043" s="25" t="s">
        <v>4603</v>
      </c>
    </row>
    <row r="1044" spans="1:7" x14ac:dyDescent="0.25">
      <c r="A1044" s="131" t="s">
        <v>288</v>
      </c>
      <c r="B1044" s="25" t="s">
        <v>4577</v>
      </c>
      <c r="C1044" s="25" t="s">
        <v>4673</v>
      </c>
      <c r="D1044" s="571" t="s">
        <v>4590</v>
      </c>
      <c r="E1044" s="25" t="s">
        <v>4672</v>
      </c>
      <c r="F1044" s="25" t="s">
        <v>4618</v>
      </c>
      <c r="G1044" s="25" t="s">
        <v>4639</v>
      </c>
    </row>
    <row r="1045" spans="1:7" x14ac:dyDescent="0.25">
      <c r="A1045" s="131" t="s">
        <v>288</v>
      </c>
      <c r="B1045" s="25" t="s">
        <v>4576</v>
      </c>
      <c r="C1045" s="25" t="s">
        <v>4673</v>
      </c>
      <c r="D1045" s="571" t="s">
        <v>4590</v>
      </c>
      <c r="E1045" s="25" t="s">
        <v>4672</v>
      </c>
      <c r="F1045" s="25" t="s">
        <v>4618</v>
      </c>
      <c r="G1045" s="25" t="s">
        <v>4723</v>
      </c>
    </row>
    <row r="1046" spans="1:7" x14ac:dyDescent="0.25">
      <c r="A1046" s="131" t="s">
        <v>288</v>
      </c>
      <c r="B1046" s="25" t="s">
        <v>4543</v>
      </c>
      <c r="C1046" s="25" t="s">
        <v>4673</v>
      </c>
      <c r="D1046" s="571" t="s">
        <v>4590</v>
      </c>
      <c r="E1046" s="25" t="s">
        <v>4672</v>
      </c>
      <c r="F1046" s="25" t="s">
        <v>4618</v>
      </c>
      <c r="G1046" s="25" t="s">
        <v>4896</v>
      </c>
    </row>
    <row r="1047" spans="1:7" x14ac:dyDescent="0.25">
      <c r="A1047" s="131" t="s">
        <v>288</v>
      </c>
      <c r="B1047" s="25" t="s">
        <v>4546</v>
      </c>
      <c r="C1047" s="25" t="s">
        <v>4673</v>
      </c>
      <c r="D1047" s="571" t="s">
        <v>4590</v>
      </c>
      <c r="E1047" s="25" t="s">
        <v>4672</v>
      </c>
      <c r="F1047" s="25" t="s">
        <v>4618</v>
      </c>
      <c r="G1047" s="25" t="s">
        <v>4765</v>
      </c>
    </row>
    <row r="1048" spans="1:7" x14ac:dyDescent="0.25">
      <c r="A1048" s="131" t="s">
        <v>288</v>
      </c>
      <c r="B1048" s="25" t="s">
        <v>4543</v>
      </c>
      <c r="C1048" s="25" t="s">
        <v>4673</v>
      </c>
      <c r="D1048" s="571" t="s">
        <v>4590</v>
      </c>
      <c r="E1048" s="25" t="s">
        <v>4672</v>
      </c>
      <c r="F1048" s="25" t="s">
        <v>4618</v>
      </c>
      <c r="G1048" s="25" t="s">
        <v>4811</v>
      </c>
    </row>
    <row r="1049" spans="1:7" x14ac:dyDescent="0.25">
      <c r="A1049" s="131" t="s">
        <v>288</v>
      </c>
      <c r="B1049" s="25" t="s">
        <v>4530</v>
      </c>
      <c r="C1049" s="25" t="s">
        <v>4673</v>
      </c>
      <c r="D1049" s="571" t="s">
        <v>4590</v>
      </c>
      <c r="E1049" s="25" t="s">
        <v>4672</v>
      </c>
      <c r="F1049" s="25" t="s">
        <v>4618</v>
      </c>
      <c r="G1049" s="25" t="s">
        <v>4723</v>
      </c>
    </row>
    <row r="1050" spans="1:7" x14ac:dyDescent="0.25">
      <c r="A1050" s="131" t="s">
        <v>288</v>
      </c>
      <c r="B1050" s="25" t="s">
        <v>4558</v>
      </c>
      <c r="C1050" s="25" t="s">
        <v>4674</v>
      </c>
      <c r="D1050" s="571" t="s">
        <v>4590</v>
      </c>
      <c r="E1050" s="25" t="s">
        <v>4672</v>
      </c>
      <c r="F1050" s="25" t="s">
        <v>4618</v>
      </c>
      <c r="G1050" s="25" t="s">
        <v>4723</v>
      </c>
    </row>
    <row r="1051" spans="1:7" x14ac:dyDescent="0.25">
      <c r="A1051" s="131" t="s">
        <v>288</v>
      </c>
      <c r="B1051" s="25" t="s">
        <v>4542</v>
      </c>
      <c r="C1051" s="25" t="s">
        <v>4673</v>
      </c>
      <c r="D1051" s="571" t="s">
        <v>4590</v>
      </c>
      <c r="E1051" s="25" t="s">
        <v>4672</v>
      </c>
      <c r="F1051" s="25" t="s">
        <v>4618</v>
      </c>
      <c r="G1051" s="25" t="s">
        <v>4604</v>
      </c>
    </row>
    <row r="1052" spans="1:7" x14ac:dyDescent="0.25">
      <c r="A1052" s="131" t="s">
        <v>288</v>
      </c>
      <c r="B1052" s="25" t="s">
        <v>4652</v>
      </c>
      <c r="C1052" s="25" t="s">
        <v>4673</v>
      </c>
      <c r="D1052" s="571" t="s">
        <v>4590</v>
      </c>
      <c r="E1052" s="25" t="s">
        <v>4672</v>
      </c>
      <c r="F1052" s="25" t="s">
        <v>4618</v>
      </c>
      <c r="G1052" s="25" t="s">
        <v>4750</v>
      </c>
    </row>
    <row r="1053" spans="1:7" x14ac:dyDescent="0.25">
      <c r="A1053" s="131" t="s">
        <v>288</v>
      </c>
      <c r="B1053" s="25" t="s">
        <v>4551</v>
      </c>
      <c r="C1053" s="25" t="s">
        <v>4673</v>
      </c>
      <c r="D1053" s="571" t="s">
        <v>4590</v>
      </c>
      <c r="E1053" s="25" t="s">
        <v>4672</v>
      </c>
      <c r="F1053" s="25" t="s">
        <v>4618</v>
      </c>
      <c r="G1053" s="25" t="s">
        <v>4694</v>
      </c>
    </row>
    <row r="1054" spans="1:7" x14ac:dyDescent="0.25">
      <c r="A1054" s="131" t="s">
        <v>288</v>
      </c>
      <c r="B1054" s="25" t="s">
        <v>4558</v>
      </c>
      <c r="C1054" s="25" t="s">
        <v>4674</v>
      </c>
      <c r="D1054" s="571" t="s">
        <v>4590</v>
      </c>
      <c r="E1054" s="25" t="s">
        <v>4672</v>
      </c>
      <c r="F1054" s="25" t="s">
        <v>4618</v>
      </c>
      <c r="G1054" s="25" t="s">
        <v>4794</v>
      </c>
    </row>
    <row r="1055" spans="1:7" x14ac:dyDescent="0.25">
      <c r="A1055" s="131" t="s">
        <v>288</v>
      </c>
      <c r="B1055" s="25" t="s">
        <v>4543</v>
      </c>
      <c r="C1055" s="25" t="s">
        <v>4673</v>
      </c>
      <c r="D1055" s="571" t="s">
        <v>4590</v>
      </c>
      <c r="E1055" s="25" t="s">
        <v>4672</v>
      </c>
      <c r="F1055" s="25" t="s">
        <v>4618</v>
      </c>
      <c r="G1055" s="25" t="s">
        <v>4696</v>
      </c>
    </row>
    <row r="1056" spans="1:7" x14ac:dyDescent="0.25">
      <c r="A1056" s="131" t="s">
        <v>288</v>
      </c>
      <c r="B1056" s="25" t="s">
        <v>4543</v>
      </c>
      <c r="C1056" s="25" t="s">
        <v>4673</v>
      </c>
      <c r="D1056" s="571" t="s">
        <v>4590</v>
      </c>
      <c r="E1056" s="25" t="s">
        <v>4672</v>
      </c>
      <c r="F1056" s="25" t="s">
        <v>4618</v>
      </c>
      <c r="G1056" s="25" t="s">
        <v>4707</v>
      </c>
    </row>
    <row r="1057" spans="1:7" x14ac:dyDescent="0.25">
      <c r="A1057" s="131" t="s">
        <v>288</v>
      </c>
      <c r="B1057" s="25" t="s">
        <v>4652</v>
      </c>
      <c r="C1057" s="25" t="s">
        <v>4673</v>
      </c>
      <c r="D1057" s="571" t="s">
        <v>4590</v>
      </c>
      <c r="E1057" s="25" t="s">
        <v>4672</v>
      </c>
      <c r="F1057" s="25" t="s">
        <v>4618</v>
      </c>
      <c r="G1057" s="25" t="s">
        <v>4707</v>
      </c>
    </row>
    <row r="1058" spans="1:7" x14ac:dyDescent="0.25">
      <c r="A1058" s="131" t="s">
        <v>288</v>
      </c>
      <c r="B1058" s="25" t="s">
        <v>4577</v>
      </c>
      <c r="C1058" s="25" t="s">
        <v>4673</v>
      </c>
      <c r="D1058" s="571" t="s">
        <v>4590</v>
      </c>
      <c r="E1058" s="25" t="s">
        <v>4672</v>
      </c>
      <c r="F1058" s="25" t="s">
        <v>4618</v>
      </c>
      <c r="G1058" s="25" t="s">
        <v>4604</v>
      </c>
    </row>
    <row r="1059" spans="1:7" x14ac:dyDescent="0.25">
      <c r="A1059" s="131" t="s">
        <v>288</v>
      </c>
      <c r="B1059" s="25" t="s">
        <v>4542</v>
      </c>
      <c r="C1059" s="25" t="s">
        <v>4673</v>
      </c>
      <c r="D1059" s="571" t="s">
        <v>4590</v>
      </c>
      <c r="E1059" s="25" t="s">
        <v>4672</v>
      </c>
      <c r="F1059" s="25" t="s">
        <v>4618</v>
      </c>
      <c r="G1059" s="25" t="s">
        <v>4891</v>
      </c>
    </row>
    <row r="1060" spans="1:7" x14ac:dyDescent="0.25">
      <c r="A1060" s="131" t="s">
        <v>288</v>
      </c>
      <c r="B1060" s="25" t="s">
        <v>4543</v>
      </c>
      <c r="C1060" s="25" t="s">
        <v>4673</v>
      </c>
      <c r="D1060" s="571" t="s">
        <v>4590</v>
      </c>
      <c r="E1060" s="25" t="s">
        <v>4672</v>
      </c>
      <c r="F1060" s="25" t="s">
        <v>4618</v>
      </c>
      <c r="G1060" s="25" t="s">
        <v>4907</v>
      </c>
    </row>
    <row r="1061" spans="1:7" x14ac:dyDescent="0.25">
      <c r="A1061" s="131" t="s">
        <v>288</v>
      </c>
      <c r="B1061" s="25" t="s">
        <v>4652</v>
      </c>
      <c r="C1061" s="25" t="s">
        <v>4673</v>
      </c>
      <c r="D1061" s="571" t="s">
        <v>4590</v>
      </c>
      <c r="E1061" s="25" t="s">
        <v>4672</v>
      </c>
      <c r="F1061" s="25" t="s">
        <v>4618</v>
      </c>
      <c r="G1061" s="25" t="s">
        <v>4604</v>
      </c>
    </row>
    <row r="1062" spans="1:7" x14ac:dyDescent="0.25">
      <c r="A1062" s="131" t="s">
        <v>288</v>
      </c>
      <c r="B1062" s="25" t="s">
        <v>4550</v>
      </c>
      <c r="C1062" s="25" t="s">
        <v>4673</v>
      </c>
      <c r="D1062" s="571" t="s">
        <v>4590</v>
      </c>
      <c r="E1062" s="25" t="s">
        <v>4672</v>
      </c>
      <c r="F1062" s="25" t="s">
        <v>4618</v>
      </c>
      <c r="G1062" s="25" t="s">
        <v>4773</v>
      </c>
    </row>
    <row r="1063" spans="1:7" x14ac:dyDescent="0.25">
      <c r="A1063" s="131" t="s">
        <v>288</v>
      </c>
      <c r="B1063" s="25" t="s">
        <v>4552</v>
      </c>
      <c r="C1063" s="25" t="s">
        <v>4673</v>
      </c>
      <c r="D1063" s="571" t="s">
        <v>4590</v>
      </c>
      <c r="E1063" s="25" t="s">
        <v>4672</v>
      </c>
      <c r="F1063" s="25" t="s">
        <v>4618</v>
      </c>
      <c r="G1063" s="25" t="s">
        <v>4682</v>
      </c>
    </row>
    <row r="1064" spans="1:7" x14ac:dyDescent="0.25">
      <c r="A1064" s="131" t="s">
        <v>288</v>
      </c>
      <c r="B1064" s="25" t="s">
        <v>4542</v>
      </c>
      <c r="C1064" s="25" t="s">
        <v>4673</v>
      </c>
      <c r="D1064" s="571" t="s">
        <v>4590</v>
      </c>
      <c r="E1064" s="25" t="s">
        <v>4672</v>
      </c>
      <c r="F1064" s="25" t="s">
        <v>4618</v>
      </c>
      <c r="G1064" s="25" t="s">
        <v>4680</v>
      </c>
    </row>
    <row r="1065" spans="1:7" x14ac:dyDescent="0.25">
      <c r="A1065" s="131" t="s">
        <v>288</v>
      </c>
      <c r="B1065" s="25" t="s">
        <v>4546</v>
      </c>
      <c r="C1065" s="25" t="s">
        <v>4673</v>
      </c>
      <c r="D1065" s="571" t="s">
        <v>4590</v>
      </c>
      <c r="E1065" s="25" t="s">
        <v>4672</v>
      </c>
      <c r="F1065" s="25" t="s">
        <v>4618</v>
      </c>
      <c r="G1065" s="25" t="s">
        <v>4683</v>
      </c>
    </row>
    <row r="1066" spans="1:7" x14ac:dyDescent="0.25">
      <c r="A1066" s="131" t="s">
        <v>288</v>
      </c>
      <c r="B1066" s="25" t="s">
        <v>4543</v>
      </c>
      <c r="C1066" s="25" t="s">
        <v>4673</v>
      </c>
      <c r="D1066" s="571" t="s">
        <v>4590</v>
      </c>
      <c r="E1066" s="25" t="s">
        <v>4672</v>
      </c>
      <c r="F1066" s="25" t="s">
        <v>4618</v>
      </c>
      <c r="G1066" s="25" t="s">
        <v>4689</v>
      </c>
    </row>
    <row r="1067" spans="1:7" x14ac:dyDescent="0.25">
      <c r="A1067" s="131" t="s">
        <v>288</v>
      </c>
      <c r="B1067" s="25" t="s">
        <v>4572</v>
      </c>
      <c r="C1067" s="25" t="s">
        <v>4673</v>
      </c>
      <c r="D1067" s="571" t="s">
        <v>4590</v>
      </c>
      <c r="E1067" s="25" t="s">
        <v>4672</v>
      </c>
      <c r="F1067" s="25" t="s">
        <v>4618</v>
      </c>
      <c r="G1067" s="25" t="s">
        <v>4837</v>
      </c>
    </row>
    <row r="1068" spans="1:7" x14ac:dyDescent="0.25">
      <c r="A1068" s="131" t="s">
        <v>288</v>
      </c>
      <c r="B1068" s="25" t="s">
        <v>4543</v>
      </c>
      <c r="C1068" s="25" t="s">
        <v>4673</v>
      </c>
      <c r="D1068" s="571" t="s">
        <v>4590</v>
      </c>
      <c r="E1068" s="25" t="s">
        <v>4672</v>
      </c>
      <c r="F1068" s="25" t="s">
        <v>4618</v>
      </c>
      <c r="G1068" s="25" t="s">
        <v>4727</v>
      </c>
    </row>
    <row r="1069" spans="1:7" x14ac:dyDescent="0.25">
      <c r="A1069" s="131" t="s">
        <v>288</v>
      </c>
      <c r="B1069" s="25" t="s">
        <v>4558</v>
      </c>
      <c r="C1069" s="25" t="s">
        <v>4674</v>
      </c>
      <c r="D1069" s="571" t="s">
        <v>4590</v>
      </c>
      <c r="E1069" s="25" t="s">
        <v>4672</v>
      </c>
      <c r="F1069" s="25" t="s">
        <v>4618</v>
      </c>
      <c r="G1069" s="25" t="s">
        <v>4765</v>
      </c>
    </row>
    <row r="1070" spans="1:7" x14ac:dyDescent="0.25">
      <c r="A1070" s="131" t="s">
        <v>288</v>
      </c>
      <c r="B1070" s="25" t="s">
        <v>4525</v>
      </c>
      <c r="C1070" s="25" t="s">
        <v>4673</v>
      </c>
      <c r="D1070" s="571" t="s">
        <v>4590</v>
      </c>
      <c r="E1070" s="25" t="s">
        <v>4672</v>
      </c>
      <c r="F1070" s="25" t="s">
        <v>4618</v>
      </c>
      <c r="G1070" s="25" t="s">
        <v>4606</v>
      </c>
    </row>
    <row r="1071" spans="1:7" x14ac:dyDescent="0.25">
      <c r="A1071" s="131" t="s">
        <v>288</v>
      </c>
      <c r="B1071" s="25" t="s">
        <v>4543</v>
      </c>
      <c r="C1071" s="25" t="s">
        <v>4673</v>
      </c>
      <c r="D1071" s="571" t="s">
        <v>4590</v>
      </c>
      <c r="E1071" s="25" t="s">
        <v>4672</v>
      </c>
      <c r="F1071" s="25" t="s">
        <v>4618</v>
      </c>
      <c r="G1071" s="25" t="s">
        <v>4730</v>
      </c>
    </row>
    <row r="1072" spans="1:7" x14ac:dyDescent="0.25">
      <c r="A1072" s="131" t="s">
        <v>288</v>
      </c>
      <c r="B1072" s="25" t="s">
        <v>4558</v>
      </c>
      <c r="C1072" s="25" t="s">
        <v>4674</v>
      </c>
      <c r="D1072" s="571" t="s">
        <v>4590</v>
      </c>
      <c r="E1072" s="25" t="s">
        <v>4672</v>
      </c>
      <c r="F1072" s="25" t="s">
        <v>4618</v>
      </c>
      <c r="G1072" s="25" t="s">
        <v>4695</v>
      </c>
    </row>
    <row r="1073" spans="1:7" x14ac:dyDescent="0.25">
      <c r="A1073" s="131" t="s">
        <v>288</v>
      </c>
      <c r="B1073" s="25" t="s">
        <v>4574</v>
      </c>
      <c r="C1073" s="25" t="s">
        <v>4673</v>
      </c>
      <c r="D1073" s="571" t="s">
        <v>4590</v>
      </c>
      <c r="E1073" s="25" t="s">
        <v>4672</v>
      </c>
      <c r="F1073" s="25" t="s">
        <v>4618</v>
      </c>
      <c r="G1073" s="25" t="s">
        <v>4908</v>
      </c>
    </row>
    <row r="1074" spans="1:7" x14ac:dyDescent="0.25">
      <c r="A1074" s="131" t="s">
        <v>288</v>
      </c>
      <c r="B1074" s="25" t="s">
        <v>4576</v>
      </c>
      <c r="C1074" s="25" t="s">
        <v>4673</v>
      </c>
      <c r="D1074" s="571" t="s">
        <v>4590</v>
      </c>
      <c r="E1074" s="25" t="s">
        <v>4672</v>
      </c>
      <c r="F1074" s="25" t="s">
        <v>4618</v>
      </c>
      <c r="G1074" s="25" t="s">
        <v>4909</v>
      </c>
    </row>
    <row r="1075" spans="1:7" x14ac:dyDescent="0.25">
      <c r="A1075" s="131" t="s">
        <v>288</v>
      </c>
      <c r="B1075" s="25" t="s">
        <v>4551</v>
      </c>
      <c r="C1075" s="25" t="s">
        <v>4673</v>
      </c>
      <c r="D1075" s="571" t="s">
        <v>4590</v>
      </c>
      <c r="E1075" s="25" t="s">
        <v>4672</v>
      </c>
      <c r="F1075" s="25" t="s">
        <v>4618</v>
      </c>
      <c r="G1075" s="25" t="s">
        <v>4910</v>
      </c>
    </row>
    <row r="1076" spans="1:7" x14ac:dyDescent="0.25">
      <c r="A1076" s="131" t="s">
        <v>288</v>
      </c>
      <c r="B1076" s="25" t="s">
        <v>4558</v>
      </c>
      <c r="C1076" s="25" t="s">
        <v>4674</v>
      </c>
      <c r="D1076" s="571" t="s">
        <v>4590</v>
      </c>
      <c r="E1076" s="25" t="s">
        <v>4672</v>
      </c>
      <c r="F1076" s="25" t="s">
        <v>4618</v>
      </c>
      <c r="G1076" s="25" t="s">
        <v>4802</v>
      </c>
    </row>
    <row r="1077" spans="1:7" x14ac:dyDescent="0.25">
      <c r="A1077" s="131" t="s">
        <v>288</v>
      </c>
      <c r="B1077" s="25" t="s">
        <v>4558</v>
      </c>
      <c r="C1077" s="25" t="s">
        <v>4674</v>
      </c>
      <c r="D1077" s="571" t="s">
        <v>4590</v>
      </c>
      <c r="E1077" s="25" t="s">
        <v>4672</v>
      </c>
      <c r="F1077" s="25" t="s">
        <v>4618</v>
      </c>
      <c r="G1077" s="25" t="s">
        <v>4686</v>
      </c>
    </row>
    <row r="1078" spans="1:7" x14ac:dyDescent="0.25">
      <c r="A1078" s="131" t="s">
        <v>288</v>
      </c>
      <c r="B1078" s="25" t="s">
        <v>4552</v>
      </c>
      <c r="C1078" s="25" t="s">
        <v>4673</v>
      </c>
      <c r="D1078" s="571" t="s">
        <v>4590</v>
      </c>
      <c r="E1078" s="25" t="s">
        <v>4672</v>
      </c>
      <c r="F1078" s="25" t="s">
        <v>4618</v>
      </c>
      <c r="G1078" s="25" t="s">
        <v>4911</v>
      </c>
    </row>
    <row r="1079" spans="1:7" x14ac:dyDescent="0.25">
      <c r="A1079" s="131" t="s">
        <v>288</v>
      </c>
      <c r="B1079" s="25" t="s">
        <v>4536</v>
      </c>
      <c r="C1079" s="25" t="s">
        <v>4673</v>
      </c>
      <c r="D1079" s="571" t="s">
        <v>4590</v>
      </c>
      <c r="E1079" s="25" t="s">
        <v>4672</v>
      </c>
      <c r="F1079" s="25" t="s">
        <v>4618</v>
      </c>
      <c r="G1079" s="25" t="s">
        <v>4912</v>
      </c>
    </row>
    <row r="1080" spans="1:7" x14ac:dyDescent="0.25">
      <c r="A1080" s="131" t="s">
        <v>288</v>
      </c>
      <c r="B1080" s="25" t="s">
        <v>4561</v>
      </c>
      <c r="C1080" s="25" t="s">
        <v>4673</v>
      </c>
      <c r="D1080" s="571" t="s">
        <v>4590</v>
      </c>
      <c r="E1080" s="25" t="s">
        <v>4672</v>
      </c>
      <c r="F1080" s="25" t="s">
        <v>4618</v>
      </c>
      <c r="G1080" s="25" t="s">
        <v>4910</v>
      </c>
    </row>
    <row r="1081" spans="1:7" x14ac:dyDescent="0.25">
      <c r="A1081" s="131" t="s">
        <v>288</v>
      </c>
      <c r="B1081" s="25" t="s">
        <v>4552</v>
      </c>
      <c r="C1081" s="25" t="s">
        <v>4673</v>
      </c>
      <c r="D1081" s="571" t="s">
        <v>4590</v>
      </c>
      <c r="E1081" s="25" t="s">
        <v>4672</v>
      </c>
      <c r="F1081" s="25" t="s">
        <v>4618</v>
      </c>
      <c r="G1081" s="25" t="s">
        <v>4912</v>
      </c>
    </row>
    <row r="1082" spans="1:7" x14ac:dyDescent="0.25">
      <c r="A1082" s="131" t="s">
        <v>288</v>
      </c>
      <c r="B1082" s="25" t="s">
        <v>4543</v>
      </c>
      <c r="C1082" s="25" t="s">
        <v>4673</v>
      </c>
      <c r="D1082" s="571" t="s">
        <v>4590</v>
      </c>
      <c r="E1082" s="25" t="s">
        <v>4672</v>
      </c>
      <c r="F1082" s="25" t="s">
        <v>4618</v>
      </c>
      <c r="G1082" s="25" t="s">
        <v>4694</v>
      </c>
    </row>
    <row r="1083" spans="1:7" x14ac:dyDescent="0.25">
      <c r="A1083" s="131" t="s">
        <v>288</v>
      </c>
      <c r="B1083" s="25" t="s">
        <v>4543</v>
      </c>
      <c r="C1083" s="25" t="s">
        <v>4673</v>
      </c>
      <c r="D1083" s="571" t="s">
        <v>4590</v>
      </c>
      <c r="E1083" s="25" t="s">
        <v>4672</v>
      </c>
      <c r="F1083" s="25" t="s">
        <v>4618</v>
      </c>
      <c r="G1083" s="25" t="s">
        <v>4913</v>
      </c>
    </row>
    <row r="1084" spans="1:7" x14ac:dyDescent="0.25">
      <c r="A1084" s="131" t="s">
        <v>288</v>
      </c>
      <c r="B1084" s="25" t="s">
        <v>4543</v>
      </c>
      <c r="C1084" s="25" t="s">
        <v>4673</v>
      </c>
      <c r="D1084" s="571" t="s">
        <v>4590</v>
      </c>
      <c r="E1084" s="25" t="s">
        <v>4672</v>
      </c>
      <c r="F1084" s="25" t="s">
        <v>4618</v>
      </c>
      <c r="G1084" s="25" t="s">
        <v>4639</v>
      </c>
    </row>
    <row r="1085" spans="1:7" x14ac:dyDescent="0.25">
      <c r="A1085" s="131" t="s">
        <v>288</v>
      </c>
      <c r="B1085" s="25" t="s">
        <v>4536</v>
      </c>
      <c r="C1085" s="25" t="s">
        <v>4673</v>
      </c>
      <c r="D1085" s="571" t="s">
        <v>4590</v>
      </c>
      <c r="E1085" s="25" t="s">
        <v>4672</v>
      </c>
      <c r="F1085" s="25" t="s">
        <v>4618</v>
      </c>
      <c r="G1085" s="25" t="s">
        <v>4723</v>
      </c>
    </row>
    <row r="1086" spans="1:7" x14ac:dyDescent="0.25">
      <c r="A1086" s="131" t="s">
        <v>288</v>
      </c>
      <c r="B1086" s="25" t="s">
        <v>4662</v>
      </c>
      <c r="C1086" s="25" t="s">
        <v>4673</v>
      </c>
      <c r="D1086" s="571" t="s">
        <v>4590</v>
      </c>
      <c r="E1086" s="25" t="s">
        <v>4672</v>
      </c>
      <c r="F1086" s="25" t="s">
        <v>4618</v>
      </c>
      <c r="G1086" s="25" t="s">
        <v>4688</v>
      </c>
    </row>
    <row r="1087" spans="1:7" x14ac:dyDescent="0.25">
      <c r="A1087" s="131" t="s">
        <v>288</v>
      </c>
      <c r="B1087" s="25" t="s">
        <v>4664</v>
      </c>
      <c r="C1087" s="25" t="s">
        <v>4673</v>
      </c>
      <c r="D1087" s="571" t="s">
        <v>4590</v>
      </c>
      <c r="E1087" s="25" t="s">
        <v>4672</v>
      </c>
      <c r="F1087" s="25" t="s">
        <v>4618</v>
      </c>
      <c r="G1087" s="25" t="s">
        <v>4914</v>
      </c>
    </row>
    <row r="1088" spans="1:7" x14ac:dyDescent="0.25">
      <c r="A1088" s="131" t="s">
        <v>288</v>
      </c>
      <c r="B1088" s="25" t="s">
        <v>4652</v>
      </c>
      <c r="C1088" s="25" t="s">
        <v>4673</v>
      </c>
      <c r="D1088" s="571" t="s">
        <v>4590</v>
      </c>
      <c r="E1088" s="25" t="s">
        <v>4672</v>
      </c>
      <c r="F1088" s="25" t="s">
        <v>4618</v>
      </c>
      <c r="G1088" s="25" t="s">
        <v>4773</v>
      </c>
    </row>
    <row r="1089" spans="1:7" x14ac:dyDescent="0.25">
      <c r="A1089" s="131" t="s">
        <v>288</v>
      </c>
      <c r="B1089" s="25" t="s">
        <v>4543</v>
      </c>
      <c r="C1089" s="25" t="s">
        <v>4673</v>
      </c>
      <c r="D1089" s="571" t="s">
        <v>4590</v>
      </c>
      <c r="E1089" s="25" t="s">
        <v>4672</v>
      </c>
      <c r="F1089" s="25" t="s">
        <v>4618</v>
      </c>
      <c r="G1089" s="25" t="s">
        <v>4604</v>
      </c>
    </row>
    <row r="1090" spans="1:7" x14ac:dyDescent="0.25">
      <c r="A1090" s="131" t="s">
        <v>288</v>
      </c>
      <c r="B1090" s="25" t="s">
        <v>4652</v>
      </c>
      <c r="C1090" s="25" t="s">
        <v>4673</v>
      </c>
      <c r="D1090" s="571" t="s">
        <v>4590</v>
      </c>
      <c r="E1090" s="25" t="s">
        <v>4672</v>
      </c>
      <c r="F1090" s="25" t="s">
        <v>4618</v>
      </c>
      <c r="G1090" s="25" t="s">
        <v>4799</v>
      </c>
    </row>
    <row r="1091" spans="1:7" x14ac:dyDescent="0.25">
      <c r="A1091" s="131" t="s">
        <v>288</v>
      </c>
      <c r="B1091" s="25" t="s">
        <v>4543</v>
      </c>
      <c r="C1091" s="25" t="s">
        <v>4673</v>
      </c>
      <c r="D1091" s="571" t="s">
        <v>4590</v>
      </c>
      <c r="E1091" s="25" t="s">
        <v>4672</v>
      </c>
      <c r="F1091" s="25" t="s">
        <v>4618</v>
      </c>
      <c r="G1091" s="25" t="s">
        <v>4915</v>
      </c>
    </row>
    <row r="1092" spans="1:7" x14ac:dyDescent="0.25">
      <c r="A1092" s="131" t="s">
        <v>288</v>
      </c>
      <c r="B1092" s="25" t="s">
        <v>4550</v>
      </c>
      <c r="C1092" s="25" t="s">
        <v>4673</v>
      </c>
      <c r="D1092" s="571" t="s">
        <v>4590</v>
      </c>
      <c r="E1092" s="25" t="s">
        <v>4672</v>
      </c>
      <c r="F1092" s="25" t="s">
        <v>4618</v>
      </c>
      <c r="G1092" s="25" t="s">
        <v>4604</v>
      </c>
    </row>
    <row r="1093" spans="1:7" x14ac:dyDescent="0.25">
      <c r="A1093" s="131" t="s">
        <v>288</v>
      </c>
      <c r="B1093" s="25" t="s">
        <v>4552</v>
      </c>
      <c r="C1093" s="25" t="s">
        <v>4673</v>
      </c>
      <c r="D1093" s="571" t="s">
        <v>4590</v>
      </c>
      <c r="E1093" s="25" t="s">
        <v>4672</v>
      </c>
      <c r="F1093" s="25" t="s">
        <v>4618</v>
      </c>
      <c r="G1093" s="25" t="s">
        <v>4732</v>
      </c>
    </row>
    <row r="1094" spans="1:7" x14ac:dyDescent="0.25">
      <c r="A1094" s="131" t="s">
        <v>288</v>
      </c>
      <c r="B1094" s="25" t="s">
        <v>4552</v>
      </c>
      <c r="C1094" s="25" t="s">
        <v>4673</v>
      </c>
      <c r="D1094" s="571" t="s">
        <v>4590</v>
      </c>
      <c r="E1094" s="25" t="s">
        <v>4672</v>
      </c>
      <c r="F1094" s="25" t="s">
        <v>4618</v>
      </c>
      <c r="G1094" s="25" t="s">
        <v>4683</v>
      </c>
    </row>
    <row r="1095" spans="1:7" x14ac:dyDescent="0.25">
      <c r="A1095" s="131" t="s">
        <v>288</v>
      </c>
      <c r="B1095" s="25" t="s">
        <v>4543</v>
      </c>
      <c r="C1095" s="25" t="s">
        <v>4673</v>
      </c>
      <c r="D1095" s="571" t="s">
        <v>4590</v>
      </c>
      <c r="E1095" s="25" t="s">
        <v>4672</v>
      </c>
      <c r="F1095" s="25" t="s">
        <v>4618</v>
      </c>
      <c r="G1095" s="25" t="s">
        <v>4698</v>
      </c>
    </row>
    <row r="1096" spans="1:7" x14ac:dyDescent="0.25">
      <c r="A1096" s="131" t="s">
        <v>288</v>
      </c>
      <c r="B1096" s="25" t="s">
        <v>4576</v>
      </c>
      <c r="C1096" s="25" t="s">
        <v>4673</v>
      </c>
      <c r="D1096" s="571" t="s">
        <v>4590</v>
      </c>
      <c r="E1096" s="25" t="s">
        <v>4672</v>
      </c>
      <c r="F1096" s="25" t="s">
        <v>4618</v>
      </c>
      <c r="G1096" s="25" t="s">
        <v>4730</v>
      </c>
    </row>
    <row r="1097" spans="1:7" x14ac:dyDescent="0.25">
      <c r="A1097" s="131" t="s">
        <v>288</v>
      </c>
      <c r="B1097" s="25" t="s">
        <v>4543</v>
      </c>
      <c r="C1097" s="25" t="s">
        <v>4673</v>
      </c>
      <c r="D1097" s="571" t="s">
        <v>4590</v>
      </c>
      <c r="E1097" s="25" t="s">
        <v>4672</v>
      </c>
      <c r="F1097" s="25" t="s">
        <v>4618</v>
      </c>
      <c r="G1097" s="25" t="s">
        <v>4716</v>
      </c>
    </row>
    <row r="1098" spans="1:7" x14ac:dyDescent="0.25">
      <c r="A1098" s="131" t="s">
        <v>288</v>
      </c>
      <c r="B1098" s="25" t="s">
        <v>4537</v>
      </c>
      <c r="C1098" s="25" t="s">
        <v>4673</v>
      </c>
      <c r="D1098" s="571" t="s">
        <v>4590</v>
      </c>
      <c r="E1098" s="25" t="s">
        <v>4672</v>
      </c>
      <c r="F1098" s="25" t="s">
        <v>4618</v>
      </c>
      <c r="G1098" s="25" t="s">
        <v>4610</v>
      </c>
    </row>
    <row r="1099" spans="1:7" x14ac:dyDescent="0.25">
      <c r="A1099" s="131" t="s">
        <v>288</v>
      </c>
      <c r="B1099" s="25" t="s">
        <v>4530</v>
      </c>
      <c r="C1099" s="25" t="s">
        <v>4673</v>
      </c>
      <c r="D1099" s="571" t="s">
        <v>4590</v>
      </c>
      <c r="E1099" s="25" t="s">
        <v>4672</v>
      </c>
      <c r="F1099" s="25" t="s">
        <v>4618</v>
      </c>
      <c r="G1099" s="25" t="s">
        <v>1121</v>
      </c>
    </row>
    <row r="1100" spans="1:7" x14ac:dyDescent="0.25">
      <c r="A1100" s="131" t="s">
        <v>288</v>
      </c>
      <c r="B1100" s="25" t="s">
        <v>4576</v>
      </c>
      <c r="C1100" s="25" t="s">
        <v>4673</v>
      </c>
      <c r="D1100" s="571" t="s">
        <v>4590</v>
      </c>
      <c r="E1100" s="25" t="s">
        <v>4672</v>
      </c>
      <c r="F1100" s="25" t="s">
        <v>4618</v>
      </c>
      <c r="G1100" s="25" t="s">
        <v>4676</v>
      </c>
    </row>
    <row r="1101" spans="1:7" x14ac:dyDescent="0.25">
      <c r="A1101" s="131" t="s">
        <v>288</v>
      </c>
      <c r="B1101" s="25" t="s">
        <v>4530</v>
      </c>
      <c r="C1101" s="25" t="s">
        <v>4673</v>
      </c>
      <c r="D1101" s="571" t="s">
        <v>4590</v>
      </c>
      <c r="E1101" s="25" t="s">
        <v>4672</v>
      </c>
      <c r="F1101" s="25" t="s">
        <v>4618</v>
      </c>
      <c r="G1101" s="25" t="s">
        <v>4723</v>
      </c>
    </row>
    <row r="1102" spans="1:7" x14ac:dyDescent="0.25">
      <c r="A1102" s="131" t="s">
        <v>288</v>
      </c>
      <c r="B1102" s="25" t="s">
        <v>4558</v>
      </c>
      <c r="C1102" s="25" t="s">
        <v>4674</v>
      </c>
      <c r="D1102" s="571" t="s">
        <v>4590</v>
      </c>
      <c r="E1102" s="25" t="s">
        <v>4672</v>
      </c>
      <c r="F1102" s="25" t="s">
        <v>4618</v>
      </c>
      <c r="G1102" s="25" t="s">
        <v>1121</v>
      </c>
    </row>
    <row r="1103" spans="1:7" x14ac:dyDescent="0.25">
      <c r="A1103" s="131" t="s">
        <v>288</v>
      </c>
      <c r="B1103" s="25" t="s">
        <v>4543</v>
      </c>
      <c r="C1103" s="25" t="s">
        <v>4673</v>
      </c>
      <c r="D1103" s="571" t="s">
        <v>4590</v>
      </c>
      <c r="E1103" s="25" t="s">
        <v>4672</v>
      </c>
      <c r="F1103" s="25" t="s">
        <v>4618</v>
      </c>
      <c r="G1103" s="25" t="s">
        <v>4693</v>
      </c>
    </row>
    <row r="1104" spans="1:7" x14ac:dyDescent="0.25">
      <c r="A1104" s="131" t="s">
        <v>288</v>
      </c>
      <c r="B1104" s="25" t="s">
        <v>4563</v>
      </c>
      <c r="C1104" s="25" t="s">
        <v>4673</v>
      </c>
      <c r="D1104" s="571" t="s">
        <v>4590</v>
      </c>
      <c r="E1104" s="25" t="s">
        <v>4672</v>
      </c>
      <c r="F1104" s="25" t="s">
        <v>4618</v>
      </c>
      <c r="G1104" s="25" t="s">
        <v>4916</v>
      </c>
    </row>
    <row r="1105" spans="1:7" x14ac:dyDescent="0.25">
      <c r="A1105" s="131" t="s">
        <v>288</v>
      </c>
      <c r="B1105" s="25" t="s">
        <v>4550</v>
      </c>
      <c r="C1105" s="25" t="s">
        <v>4673</v>
      </c>
      <c r="D1105" s="571" t="s">
        <v>4590</v>
      </c>
      <c r="E1105" s="25" t="s">
        <v>4672</v>
      </c>
      <c r="F1105" s="25" t="s">
        <v>4618</v>
      </c>
      <c r="G1105" s="25" t="s">
        <v>4604</v>
      </c>
    </row>
    <row r="1106" spans="1:7" x14ac:dyDescent="0.25">
      <c r="A1106" s="131" t="s">
        <v>288</v>
      </c>
      <c r="B1106" s="25" t="s">
        <v>4558</v>
      </c>
      <c r="C1106" s="25" t="s">
        <v>4674</v>
      </c>
      <c r="D1106" s="571" t="s">
        <v>4590</v>
      </c>
      <c r="E1106" s="25" t="s">
        <v>4672</v>
      </c>
      <c r="F1106" s="25" t="s">
        <v>4618</v>
      </c>
      <c r="G1106" s="25" t="s">
        <v>4681</v>
      </c>
    </row>
    <row r="1107" spans="1:7" x14ac:dyDescent="0.25">
      <c r="A1107" s="131" t="s">
        <v>288</v>
      </c>
      <c r="B1107" s="25" t="s">
        <v>4652</v>
      </c>
      <c r="C1107" s="25" t="s">
        <v>4673</v>
      </c>
      <c r="D1107" s="571" t="s">
        <v>4590</v>
      </c>
      <c r="E1107" s="25" t="s">
        <v>4672</v>
      </c>
      <c r="F1107" s="25" t="s">
        <v>4618</v>
      </c>
      <c r="G1107" s="25" t="s">
        <v>4604</v>
      </c>
    </row>
    <row r="1108" spans="1:7" x14ac:dyDescent="0.25">
      <c r="A1108" s="131" t="s">
        <v>288</v>
      </c>
      <c r="B1108" s="25" t="s">
        <v>4652</v>
      </c>
      <c r="C1108" s="25" t="s">
        <v>4673</v>
      </c>
      <c r="D1108" s="571" t="s">
        <v>4590</v>
      </c>
      <c r="E1108" s="25" t="s">
        <v>4672</v>
      </c>
      <c r="F1108" s="25" t="s">
        <v>4618</v>
      </c>
      <c r="G1108" s="25" t="s">
        <v>4605</v>
      </c>
    </row>
    <row r="1109" spans="1:7" x14ac:dyDescent="0.25">
      <c r="A1109" s="131" t="s">
        <v>288</v>
      </c>
      <c r="B1109" s="25" t="s">
        <v>4562</v>
      </c>
      <c r="C1109" s="25" t="s">
        <v>4673</v>
      </c>
      <c r="D1109" s="571" t="s">
        <v>4590</v>
      </c>
      <c r="E1109" s="25" t="s">
        <v>4672</v>
      </c>
      <c r="F1109" s="25" t="s">
        <v>4618</v>
      </c>
      <c r="G1109" s="25" t="s">
        <v>4837</v>
      </c>
    </row>
    <row r="1110" spans="1:7" x14ac:dyDescent="0.25">
      <c r="A1110" s="131" t="s">
        <v>288</v>
      </c>
      <c r="B1110" s="25" t="s">
        <v>4652</v>
      </c>
      <c r="C1110" s="25" t="s">
        <v>4673</v>
      </c>
      <c r="D1110" s="571" t="s">
        <v>4590</v>
      </c>
      <c r="E1110" s="25" t="s">
        <v>4672</v>
      </c>
      <c r="F1110" s="25" t="s">
        <v>4618</v>
      </c>
      <c r="G1110" s="25" t="s">
        <v>4680</v>
      </c>
    </row>
    <row r="1111" spans="1:7" x14ac:dyDescent="0.25">
      <c r="A1111" s="131" t="s">
        <v>288</v>
      </c>
      <c r="B1111" s="25" t="s">
        <v>4558</v>
      </c>
      <c r="C1111" s="25" t="s">
        <v>4674</v>
      </c>
      <c r="D1111" s="571" t="s">
        <v>4590</v>
      </c>
      <c r="E1111" s="25" t="s">
        <v>4672</v>
      </c>
      <c r="F1111" s="25" t="s">
        <v>4618</v>
      </c>
      <c r="G1111" s="25" t="s">
        <v>4917</v>
      </c>
    </row>
    <row r="1112" spans="1:7" x14ac:dyDescent="0.25">
      <c r="A1112" s="131" t="s">
        <v>288</v>
      </c>
      <c r="B1112" s="25" t="s">
        <v>4563</v>
      </c>
      <c r="C1112" s="25" t="s">
        <v>4673</v>
      </c>
      <c r="D1112" s="571" t="s">
        <v>4590</v>
      </c>
      <c r="E1112" s="25" t="s">
        <v>4672</v>
      </c>
      <c r="F1112" s="25" t="s">
        <v>4618</v>
      </c>
      <c r="G1112" s="25" t="s">
        <v>4732</v>
      </c>
    </row>
    <row r="1113" spans="1:7" x14ac:dyDescent="0.25">
      <c r="A1113" s="131" t="s">
        <v>288</v>
      </c>
      <c r="B1113" s="25" t="s">
        <v>4543</v>
      </c>
      <c r="C1113" s="25" t="s">
        <v>4673</v>
      </c>
      <c r="D1113" s="571" t="s">
        <v>4590</v>
      </c>
      <c r="E1113" s="25" t="s">
        <v>4672</v>
      </c>
      <c r="F1113" s="25" t="s">
        <v>4618</v>
      </c>
      <c r="G1113" s="25" t="s">
        <v>4805</v>
      </c>
    </row>
    <row r="1114" spans="1:7" x14ac:dyDescent="0.25">
      <c r="A1114" s="131" t="s">
        <v>288</v>
      </c>
      <c r="B1114" s="25" t="s">
        <v>4663</v>
      </c>
      <c r="C1114" s="25" t="s">
        <v>4593</v>
      </c>
      <c r="D1114" s="571" t="s">
        <v>4590</v>
      </c>
      <c r="E1114" s="25" t="s">
        <v>4672</v>
      </c>
      <c r="F1114" s="25" t="s">
        <v>4618</v>
      </c>
      <c r="G1114" s="25" t="s">
        <v>4676</v>
      </c>
    </row>
    <row r="1115" spans="1:7" x14ac:dyDescent="0.25">
      <c r="A1115" s="131" t="s">
        <v>288</v>
      </c>
      <c r="B1115" s="25" t="s">
        <v>4542</v>
      </c>
      <c r="C1115" s="25" t="s">
        <v>4673</v>
      </c>
      <c r="D1115" s="571" t="s">
        <v>4590</v>
      </c>
      <c r="E1115" s="25" t="s">
        <v>4672</v>
      </c>
      <c r="F1115" s="25" t="s">
        <v>4618</v>
      </c>
      <c r="G1115" s="25" t="s">
        <v>4632</v>
      </c>
    </row>
    <row r="1116" spans="1:7" x14ac:dyDescent="0.25">
      <c r="A1116" s="131" t="s">
        <v>288</v>
      </c>
      <c r="B1116" s="25" t="s">
        <v>4543</v>
      </c>
      <c r="C1116" s="25" t="s">
        <v>4673</v>
      </c>
      <c r="D1116" s="571" t="s">
        <v>4590</v>
      </c>
      <c r="E1116" s="25" t="s">
        <v>4672</v>
      </c>
      <c r="F1116" s="25" t="s">
        <v>4618</v>
      </c>
      <c r="G1116" s="25" t="s">
        <v>4707</v>
      </c>
    </row>
    <row r="1117" spans="1:7" x14ac:dyDescent="0.25">
      <c r="A1117" s="131" t="s">
        <v>288</v>
      </c>
      <c r="B1117" s="25" t="s">
        <v>4543</v>
      </c>
      <c r="C1117" s="25" t="s">
        <v>4673</v>
      </c>
      <c r="D1117" s="571" t="s">
        <v>4590</v>
      </c>
      <c r="E1117" s="25" t="s">
        <v>4672</v>
      </c>
      <c r="F1117" s="25" t="s">
        <v>4618</v>
      </c>
      <c r="G1117" s="25" t="s">
        <v>4918</v>
      </c>
    </row>
    <row r="1118" spans="1:7" x14ac:dyDescent="0.25">
      <c r="A1118" s="131" t="s">
        <v>288</v>
      </c>
      <c r="B1118" s="25" t="s">
        <v>4543</v>
      </c>
      <c r="C1118" s="25" t="s">
        <v>4673</v>
      </c>
      <c r="D1118" s="571" t="s">
        <v>4590</v>
      </c>
      <c r="E1118" s="25" t="s">
        <v>4672</v>
      </c>
      <c r="F1118" s="25" t="s">
        <v>4618</v>
      </c>
      <c r="G1118" s="25" t="s">
        <v>4919</v>
      </c>
    </row>
    <row r="1119" spans="1:7" x14ac:dyDescent="0.25">
      <c r="A1119" s="131" t="s">
        <v>288</v>
      </c>
      <c r="B1119" s="25" t="s">
        <v>4543</v>
      </c>
      <c r="C1119" s="25" t="s">
        <v>4673</v>
      </c>
      <c r="D1119" s="571" t="s">
        <v>4590</v>
      </c>
      <c r="E1119" s="25" t="s">
        <v>4672</v>
      </c>
      <c r="F1119" s="25" t="s">
        <v>4618</v>
      </c>
      <c r="G1119" s="25" t="s">
        <v>1424</v>
      </c>
    </row>
    <row r="1120" spans="1:7" x14ac:dyDescent="0.25">
      <c r="A1120" s="131" t="s">
        <v>288</v>
      </c>
      <c r="B1120" s="25" t="s">
        <v>4543</v>
      </c>
      <c r="C1120" s="25" t="s">
        <v>4673</v>
      </c>
      <c r="D1120" s="571" t="s">
        <v>4590</v>
      </c>
      <c r="E1120" s="25" t="s">
        <v>4672</v>
      </c>
      <c r="F1120" s="25" t="s">
        <v>4618</v>
      </c>
      <c r="G1120" s="25" t="s">
        <v>4803</v>
      </c>
    </row>
    <row r="1121" spans="1:7" x14ac:dyDescent="0.25">
      <c r="A1121" s="131" t="s">
        <v>288</v>
      </c>
      <c r="B1121" s="25" t="s">
        <v>4523</v>
      </c>
      <c r="C1121" s="25" t="s">
        <v>4673</v>
      </c>
      <c r="D1121" s="571" t="s">
        <v>4590</v>
      </c>
      <c r="E1121" s="25" t="s">
        <v>4672</v>
      </c>
      <c r="F1121" s="25" t="s">
        <v>4618</v>
      </c>
      <c r="G1121" s="25" t="s">
        <v>4604</v>
      </c>
    </row>
    <row r="1122" spans="1:7" x14ac:dyDescent="0.25">
      <c r="A1122" s="131" t="s">
        <v>288</v>
      </c>
      <c r="B1122" s="25" t="s">
        <v>4652</v>
      </c>
      <c r="C1122" s="25" t="s">
        <v>4673</v>
      </c>
      <c r="D1122" s="571" t="s">
        <v>4590</v>
      </c>
      <c r="E1122" s="25" t="s">
        <v>4672</v>
      </c>
      <c r="F1122" s="25" t="s">
        <v>4618</v>
      </c>
      <c r="G1122" s="25" t="s">
        <v>4707</v>
      </c>
    </row>
    <row r="1123" spans="1:7" x14ac:dyDescent="0.25">
      <c r="A1123" s="131" t="s">
        <v>288</v>
      </c>
      <c r="B1123" s="25" t="s">
        <v>4558</v>
      </c>
      <c r="C1123" s="25" t="s">
        <v>4674</v>
      </c>
      <c r="D1123" s="571" t="s">
        <v>4590</v>
      </c>
      <c r="E1123" s="25" t="s">
        <v>4672</v>
      </c>
      <c r="F1123" s="25" t="s">
        <v>4618</v>
      </c>
      <c r="G1123" s="25" t="s">
        <v>4705</v>
      </c>
    </row>
    <row r="1124" spans="1:7" x14ac:dyDescent="0.25">
      <c r="A1124" s="131" t="s">
        <v>288</v>
      </c>
      <c r="B1124" s="25" t="s">
        <v>4543</v>
      </c>
      <c r="C1124" s="25" t="s">
        <v>4673</v>
      </c>
      <c r="D1124" s="571" t="s">
        <v>4590</v>
      </c>
      <c r="E1124" s="25" t="s">
        <v>4672</v>
      </c>
      <c r="F1124" s="25" t="s">
        <v>4618</v>
      </c>
      <c r="G1124" s="25" t="s">
        <v>4604</v>
      </c>
    </row>
    <row r="1125" spans="1:7" x14ac:dyDescent="0.25">
      <c r="A1125" s="131" t="s">
        <v>288</v>
      </c>
      <c r="B1125" s="25" t="s">
        <v>4536</v>
      </c>
      <c r="C1125" s="25" t="s">
        <v>4673</v>
      </c>
      <c r="D1125" s="571" t="s">
        <v>4590</v>
      </c>
      <c r="E1125" s="25" t="s">
        <v>4672</v>
      </c>
      <c r="F1125" s="25" t="s">
        <v>4618</v>
      </c>
      <c r="G1125" s="25" t="s">
        <v>4682</v>
      </c>
    </row>
    <row r="1126" spans="1:7" x14ac:dyDescent="0.25">
      <c r="A1126" s="131" t="s">
        <v>288</v>
      </c>
      <c r="B1126" s="25" t="s">
        <v>4664</v>
      </c>
      <c r="C1126" s="25" t="s">
        <v>4673</v>
      </c>
      <c r="D1126" s="571" t="s">
        <v>4590</v>
      </c>
      <c r="E1126" s="25" t="s">
        <v>4672</v>
      </c>
      <c r="F1126" s="25" t="s">
        <v>4618</v>
      </c>
      <c r="G1126" s="25" t="s">
        <v>4876</v>
      </c>
    </row>
    <row r="1127" spans="1:7" x14ac:dyDescent="0.25">
      <c r="A1127" s="131" t="s">
        <v>288</v>
      </c>
      <c r="B1127" s="25" t="s">
        <v>4670</v>
      </c>
      <c r="C1127" s="25" t="s">
        <v>4673</v>
      </c>
      <c r="D1127" s="571" t="s">
        <v>4590</v>
      </c>
      <c r="E1127" s="25" t="s">
        <v>4672</v>
      </c>
      <c r="F1127" s="25" t="s">
        <v>4618</v>
      </c>
      <c r="G1127" s="25" t="s">
        <v>4910</v>
      </c>
    </row>
    <row r="1128" spans="1:7" x14ac:dyDescent="0.25">
      <c r="A1128" s="131" t="s">
        <v>288</v>
      </c>
      <c r="B1128" s="25" t="s">
        <v>4550</v>
      </c>
      <c r="C1128" s="25" t="s">
        <v>4673</v>
      </c>
      <c r="D1128" s="571" t="s">
        <v>4590</v>
      </c>
      <c r="E1128" s="25" t="s">
        <v>4672</v>
      </c>
      <c r="F1128" s="25" t="s">
        <v>4618</v>
      </c>
      <c r="G1128" s="25" t="s">
        <v>4737</v>
      </c>
    </row>
    <row r="1129" spans="1:7" x14ac:dyDescent="0.25">
      <c r="A1129" s="131" t="s">
        <v>288</v>
      </c>
      <c r="B1129" s="25" t="s">
        <v>4536</v>
      </c>
      <c r="C1129" s="25" t="s">
        <v>4673</v>
      </c>
      <c r="D1129" s="571" t="s">
        <v>4590</v>
      </c>
      <c r="E1129" s="25" t="s">
        <v>4672</v>
      </c>
      <c r="F1129" s="25" t="s">
        <v>4618</v>
      </c>
      <c r="G1129" s="25" t="s">
        <v>4768</v>
      </c>
    </row>
    <row r="1130" spans="1:7" x14ac:dyDescent="0.25">
      <c r="A1130" s="131" t="s">
        <v>288</v>
      </c>
      <c r="B1130" s="25" t="s">
        <v>4536</v>
      </c>
      <c r="C1130" s="25" t="s">
        <v>4673</v>
      </c>
      <c r="D1130" s="571" t="s">
        <v>4590</v>
      </c>
      <c r="E1130" s="25" t="s">
        <v>4672</v>
      </c>
      <c r="F1130" s="25" t="s">
        <v>4618</v>
      </c>
      <c r="G1130" s="25" t="s">
        <v>4920</v>
      </c>
    </row>
    <row r="1131" spans="1:7" x14ac:dyDescent="0.25">
      <c r="A1131" s="131" t="s">
        <v>288</v>
      </c>
      <c r="B1131" s="25" t="s">
        <v>4543</v>
      </c>
      <c r="C1131" s="25" t="s">
        <v>4673</v>
      </c>
      <c r="D1131" s="571" t="s">
        <v>4590</v>
      </c>
      <c r="E1131" s="25" t="s">
        <v>4672</v>
      </c>
      <c r="F1131" s="25" t="s">
        <v>4618</v>
      </c>
      <c r="G1131" s="25" t="s">
        <v>2057</v>
      </c>
    </row>
    <row r="1132" spans="1:7" x14ac:dyDescent="0.25">
      <c r="A1132" s="131" t="s">
        <v>288</v>
      </c>
      <c r="B1132" s="25" t="s">
        <v>4552</v>
      </c>
      <c r="C1132" s="25" t="s">
        <v>4673</v>
      </c>
      <c r="D1132" s="571" t="s">
        <v>4590</v>
      </c>
      <c r="E1132" s="25" t="s">
        <v>4672</v>
      </c>
      <c r="F1132" s="25" t="s">
        <v>4618</v>
      </c>
      <c r="G1132" s="25" t="s">
        <v>4685</v>
      </c>
    </row>
    <row r="1133" spans="1:7" x14ac:dyDescent="0.25">
      <c r="A1133" s="131" t="s">
        <v>288</v>
      </c>
      <c r="B1133" s="25" t="s">
        <v>4543</v>
      </c>
      <c r="C1133" s="25" t="s">
        <v>4673</v>
      </c>
      <c r="D1133" s="571" t="s">
        <v>4590</v>
      </c>
      <c r="E1133" s="25" t="s">
        <v>4672</v>
      </c>
      <c r="F1133" s="25" t="s">
        <v>4618</v>
      </c>
      <c r="G1133" s="25" t="s">
        <v>4680</v>
      </c>
    </row>
    <row r="1134" spans="1:7" x14ac:dyDescent="0.25">
      <c r="A1134" s="131" t="s">
        <v>288</v>
      </c>
      <c r="B1134" s="25" t="s">
        <v>4574</v>
      </c>
      <c r="C1134" s="25" t="s">
        <v>4673</v>
      </c>
      <c r="D1134" s="571" t="s">
        <v>4590</v>
      </c>
      <c r="E1134" s="25" t="s">
        <v>4672</v>
      </c>
      <c r="F1134" s="25" t="s">
        <v>4618</v>
      </c>
      <c r="G1134" s="25" t="s">
        <v>4921</v>
      </c>
    </row>
    <row r="1135" spans="1:7" x14ac:dyDescent="0.25">
      <c r="A1135" s="131" t="s">
        <v>288</v>
      </c>
      <c r="B1135" s="25" t="s">
        <v>4542</v>
      </c>
      <c r="C1135" s="25" t="s">
        <v>4673</v>
      </c>
      <c r="D1135" s="571" t="s">
        <v>4590</v>
      </c>
      <c r="E1135" s="25" t="s">
        <v>4672</v>
      </c>
      <c r="F1135" s="25" t="s">
        <v>4618</v>
      </c>
      <c r="G1135" s="25" t="s">
        <v>4893</v>
      </c>
    </row>
    <row r="1136" spans="1:7" x14ac:dyDescent="0.25">
      <c r="A1136" s="131" t="s">
        <v>288</v>
      </c>
      <c r="B1136" s="25" t="s">
        <v>4530</v>
      </c>
      <c r="C1136" s="25" t="s">
        <v>4673</v>
      </c>
      <c r="D1136" s="571" t="s">
        <v>4590</v>
      </c>
      <c r="E1136" s="25" t="s">
        <v>4672</v>
      </c>
      <c r="F1136" s="25" t="s">
        <v>4618</v>
      </c>
      <c r="G1136" s="25" t="s">
        <v>4922</v>
      </c>
    </row>
    <row r="1137" spans="1:7" x14ac:dyDescent="0.25">
      <c r="A1137" s="131" t="s">
        <v>288</v>
      </c>
      <c r="B1137" s="25" t="s">
        <v>4577</v>
      </c>
      <c r="C1137" s="25" t="s">
        <v>4673</v>
      </c>
      <c r="D1137" s="571" t="s">
        <v>4590</v>
      </c>
      <c r="E1137" s="25" t="s">
        <v>4672</v>
      </c>
      <c r="F1137" s="25" t="s">
        <v>4618</v>
      </c>
      <c r="G1137" s="25" t="s">
        <v>4803</v>
      </c>
    </row>
    <row r="1138" spans="1:7" x14ac:dyDescent="0.25">
      <c r="A1138" s="131" t="s">
        <v>288</v>
      </c>
      <c r="B1138" s="25" t="s">
        <v>4536</v>
      </c>
      <c r="C1138" s="25" t="s">
        <v>4673</v>
      </c>
      <c r="D1138" s="571" t="s">
        <v>4590</v>
      </c>
      <c r="E1138" s="25" t="s">
        <v>4672</v>
      </c>
      <c r="F1138" s="25" t="s">
        <v>4618</v>
      </c>
      <c r="G1138" s="25" t="s">
        <v>4709</v>
      </c>
    </row>
    <row r="1139" spans="1:7" x14ac:dyDescent="0.25">
      <c r="A1139" s="131" t="s">
        <v>288</v>
      </c>
      <c r="B1139" s="25" t="s">
        <v>4543</v>
      </c>
      <c r="C1139" s="25" t="s">
        <v>4673</v>
      </c>
      <c r="D1139" s="571" t="s">
        <v>4590</v>
      </c>
      <c r="E1139" s="25" t="s">
        <v>4672</v>
      </c>
      <c r="F1139" s="25" t="s">
        <v>4618</v>
      </c>
      <c r="G1139" s="25" t="s">
        <v>4923</v>
      </c>
    </row>
    <row r="1140" spans="1:7" x14ac:dyDescent="0.25">
      <c r="A1140" s="131" t="s">
        <v>288</v>
      </c>
      <c r="B1140" s="25" t="s">
        <v>4543</v>
      </c>
      <c r="C1140" s="25" t="s">
        <v>4673</v>
      </c>
      <c r="D1140" s="571" t="s">
        <v>4590</v>
      </c>
      <c r="E1140" s="25" t="s">
        <v>4672</v>
      </c>
      <c r="F1140" s="25" t="s">
        <v>4618</v>
      </c>
      <c r="G1140" s="25" t="s">
        <v>4924</v>
      </c>
    </row>
    <row r="1141" spans="1:7" x14ac:dyDescent="0.25">
      <c r="A1141" s="131" t="s">
        <v>288</v>
      </c>
      <c r="B1141" s="25" t="s">
        <v>4543</v>
      </c>
      <c r="C1141" s="25" t="s">
        <v>4673</v>
      </c>
      <c r="D1141" s="571" t="s">
        <v>4590</v>
      </c>
      <c r="E1141" s="25" t="s">
        <v>4672</v>
      </c>
      <c r="F1141" s="25" t="s">
        <v>4618</v>
      </c>
      <c r="G1141" s="25" t="s">
        <v>4805</v>
      </c>
    </row>
    <row r="1142" spans="1:7" x14ac:dyDescent="0.25">
      <c r="A1142" s="131" t="s">
        <v>288</v>
      </c>
      <c r="B1142" s="25" t="s">
        <v>4662</v>
      </c>
      <c r="C1142" s="25" t="s">
        <v>4673</v>
      </c>
      <c r="D1142" s="571" t="s">
        <v>4590</v>
      </c>
      <c r="E1142" s="25" t="s">
        <v>4672</v>
      </c>
      <c r="F1142" s="25" t="s">
        <v>4618</v>
      </c>
      <c r="G1142" s="25" t="s">
        <v>4764</v>
      </c>
    </row>
    <row r="1143" spans="1:7" x14ac:dyDescent="0.25">
      <c r="A1143" s="131" t="s">
        <v>288</v>
      </c>
      <c r="B1143" s="25" t="s">
        <v>4543</v>
      </c>
      <c r="C1143" s="25" t="s">
        <v>4673</v>
      </c>
      <c r="D1143" s="571" t="s">
        <v>4590</v>
      </c>
      <c r="E1143" s="25" t="s">
        <v>4672</v>
      </c>
      <c r="F1143" s="25" t="s">
        <v>4618</v>
      </c>
      <c r="G1143" s="25" t="s">
        <v>4604</v>
      </c>
    </row>
    <row r="1144" spans="1:7" x14ac:dyDescent="0.25">
      <c r="A1144" s="131" t="s">
        <v>288</v>
      </c>
      <c r="B1144" s="25" t="s">
        <v>4543</v>
      </c>
      <c r="C1144" s="25" t="s">
        <v>4673</v>
      </c>
      <c r="D1144" s="571" t="s">
        <v>4590</v>
      </c>
      <c r="E1144" s="25" t="s">
        <v>4672</v>
      </c>
      <c r="F1144" s="25" t="s">
        <v>4618</v>
      </c>
      <c r="G1144" s="25" t="s">
        <v>4626</v>
      </c>
    </row>
    <row r="1145" spans="1:7" x14ac:dyDescent="0.25">
      <c r="A1145" s="131" t="s">
        <v>288</v>
      </c>
      <c r="B1145" s="25" t="s">
        <v>4558</v>
      </c>
      <c r="C1145" s="25" t="s">
        <v>4674</v>
      </c>
      <c r="D1145" s="571" t="s">
        <v>4590</v>
      </c>
      <c r="E1145" s="25" t="s">
        <v>4672</v>
      </c>
      <c r="F1145" s="25" t="s">
        <v>4618</v>
      </c>
      <c r="G1145" s="25" t="s">
        <v>4689</v>
      </c>
    </row>
    <row r="1146" spans="1:7" x14ac:dyDescent="0.25">
      <c r="A1146" s="131" t="s">
        <v>288</v>
      </c>
      <c r="B1146" s="25" t="s">
        <v>4579</v>
      </c>
      <c r="C1146" s="25" t="s">
        <v>4674</v>
      </c>
      <c r="D1146" s="571" t="s">
        <v>4590</v>
      </c>
      <c r="E1146" s="25" t="s">
        <v>4672</v>
      </c>
      <c r="F1146" s="25" t="s">
        <v>4618</v>
      </c>
      <c r="G1146" s="25" t="s">
        <v>4730</v>
      </c>
    </row>
    <row r="1147" spans="1:7" x14ac:dyDescent="0.25">
      <c r="A1147" s="131" t="s">
        <v>288</v>
      </c>
      <c r="B1147" s="25" t="s">
        <v>4543</v>
      </c>
      <c r="C1147" s="25" t="s">
        <v>4673</v>
      </c>
      <c r="D1147" s="571" t="s">
        <v>4590</v>
      </c>
      <c r="E1147" s="25" t="s">
        <v>4672</v>
      </c>
      <c r="F1147" s="25" t="s">
        <v>4618</v>
      </c>
      <c r="G1147" s="25" t="s">
        <v>4626</v>
      </c>
    </row>
    <row r="1148" spans="1:7" x14ac:dyDescent="0.25">
      <c r="A1148" s="131" t="s">
        <v>288</v>
      </c>
      <c r="B1148" s="25" t="s">
        <v>4543</v>
      </c>
      <c r="C1148" s="25" t="s">
        <v>4673</v>
      </c>
      <c r="D1148" s="571" t="s">
        <v>4590</v>
      </c>
      <c r="E1148" s="25" t="s">
        <v>4672</v>
      </c>
      <c r="F1148" s="25" t="s">
        <v>4618</v>
      </c>
      <c r="G1148" s="25" t="s">
        <v>4923</v>
      </c>
    </row>
    <row r="1149" spans="1:7" x14ac:dyDescent="0.25">
      <c r="A1149" s="131" t="s">
        <v>288</v>
      </c>
      <c r="B1149" s="25" t="s">
        <v>4543</v>
      </c>
      <c r="C1149" s="25" t="s">
        <v>4673</v>
      </c>
      <c r="D1149" s="571" t="s">
        <v>4590</v>
      </c>
      <c r="E1149" s="25" t="s">
        <v>4672</v>
      </c>
      <c r="F1149" s="25" t="s">
        <v>4618</v>
      </c>
      <c r="G1149" s="25" t="s">
        <v>4925</v>
      </c>
    </row>
    <row r="1150" spans="1:7" x14ac:dyDescent="0.25">
      <c r="A1150" s="131" t="s">
        <v>288</v>
      </c>
      <c r="B1150" s="25" t="s">
        <v>4558</v>
      </c>
      <c r="C1150" s="25" t="s">
        <v>4674</v>
      </c>
      <c r="D1150" s="571" t="s">
        <v>4590</v>
      </c>
      <c r="E1150" s="25" t="s">
        <v>4672</v>
      </c>
      <c r="F1150" s="25" t="s">
        <v>4618</v>
      </c>
      <c r="G1150" s="25" t="s">
        <v>4705</v>
      </c>
    </row>
    <row r="1151" spans="1:7" x14ac:dyDescent="0.25">
      <c r="A1151" s="131" t="s">
        <v>288</v>
      </c>
      <c r="B1151" s="25" t="s">
        <v>4576</v>
      </c>
      <c r="C1151" s="25" t="s">
        <v>4673</v>
      </c>
      <c r="D1151" s="571" t="s">
        <v>4590</v>
      </c>
      <c r="E1151" s="25" t="s">
        <v>4672</v>
      </c>
      <c r="F1151" s="25" t="s">
        <v>4618</v>
      </c>
      <c r="G1151" s="25" t="s">
        <v>4606</v>
      </c>
    </row>
    <row r="1152" spans="1:7" x14ac:dyDescent="0.25">
      <c r="A1152" s="131" t="s">
        <v>288</v>
      </c>
      <c r="B1152" s="25" t="s">
        <v>4543</v>
      </c>
      <c r="C1152" s="25" t="s">
        <v>4673</v>
      </c>
      <c r="D1152" s="571" t="s">
        <v>4590</v>
      </c>
      <c r="E1152" s="25" t="s">
        <v>4672</v>
      </c>
      <c r="F1152" s="25" t="s">
        <v>4618</v>
      </c>
      <c r="G1152" s="25" t="s">
        <v>4906</v>
      </c>
    </row>
    <row r="1153" spans="1:7" x14ac:dyDescent="0.25">
      <c r="A1153" s="131" t="s">
        <v>288</v>
      </c>
      <c r="B1153" s="25" t="s">
        <v>4652</v>
      </c>
      <c r="C1153" s="25" t="s">
        <v>4673</v>
      </c>
      <c r="D1153" s="571" t="s">
        <v>4590</v>
      </c>
      <c r="E1153" s="25" t="s">
        <v>4672</v>
      </c>
      <c r="F1153" s="25" t="s">
        <v>4618</v>
      </c>
      <c r="G1153" s="25" t="s">
        <v>4604</v>
      </c>
    </row>
    <row r="1154" spans="1:7" x14ac:dyDescent="0.25">
      <c r="A1154" s="131" t="s">
        <v>288</v>
      </c>
      <c r="B1154" s="25" t="s">
        <v>4657</v>
      </c>
      <c r="C1154" s="25" t="s">
        <v>4673</v>
      </c>
      <c r="D1154" s="571" t="s">
        <v>4590</v>
      </c>
      <c r="E1154" s="25" t="s">
        <v>4672</v>
      </c>
      <c r="F1154" s="25" t="s">
        <v>4618</v>
      </c>
      <c r="G1154" s="25" t="s">
        <v>4787</v>
      </c>
    </row>
    <row r="1155" spans="1:7" x14ac:dyDescent="0.25">
      <c r="A1155" s="131" t="s">
        <v>288</v>
      </c>
      <c r="B1155" s="25" t="s">
        <v>4558</v>
      </c>
      <c r="C1155" s="25" t="s">
        <v>4674</v>
      </c>
      <c r="D1155" s="571" t="s">
        <v>4590</v>
      </c>
      <c r="E1155" s="25" t="s">
        <v>4672</v>
      </c>
      <c r="F1155" s="25" t="s">
        <v>4618</v>
      </c>
      <c r="G1155" s="25" t="s">
        <v>4926</v>
      </c>
    </row>
    <row r="1156" spans="1:7" x14ac:dyDescent="0.25">
      <c r="A1156" s="131" t="s">
        <v>288</v>
      </c>
      <c r="B1156" s="25" t="s">
        <v>4525</v>
      </c>
      <c r="C1156" s="25" t="s">
        <v>4673</v>
      </c>
      <c r="D1156" s="571" t="s">
        <v>4590</v>
      </c>
      <c r="E1156" s="25" t="s">
        <v>4672</v>
      </c>
      <c r="F1156" s="25" t="s">
        <v>4618</v>
      </c>
      <c r="G1156" s="25" t="s">
        <v>4832</v>
      </c>
    </row>
    <row r="1157" spans="1:7" x14ac:dyDescent="0.25">
      <c r="A1157" s="131" t="s">
        <v>288</v>
      </c>
      <c r="B1157" s="25" t="s">
        <v>4577</v>
      </c>
      <c r="C1157" s="25" t="s">
        <v>4673</v>
      </c>
      <c r="D1157" s="571" t="s">
        <v>4590</v>
      </c>
      <c r="E1157" s="25" t="s">
        <v>4672</v>
      </c>
      <c r="F1157" s="25" t="s">
        <v>4618</v>
      </c>
      <c r="G1157" s="25" t="s">
        <v>4693</v>
      </c>
    </row>
    <row r="1158" spans="1:7" x14ac:dyDescent="0.25">
      <c r="A1158" s="131" t="s">
        <v>288</v>
      </c>
      <c r="B1158" s="25" t="s">
        <v>4552</v>
      </c>
      <c r="C1158" s="25" t="s">
        <v>4673</v>
      </c>
      <c r="D1158" s="571" t="s">
        <v>4590</v>
      </c>
      <c r="E1158" s="25" t="s">
        <v>4672</v>
      </c>
      <c r="F1158" s="25" t="s">
        <v>4618</v>
      </c>
      <c r="G1158" s="25" t="s">
        <v>4732</v>
      </c>
    </row>
    <row r="1159" spans="1:7" x14ac:dyDescent="0.25">
      <c r="A1159" s="131" t="s">
        <v>288</v>
      </c>
      <c r="B1159" s="25" t="s">
        <v>4576</v>
      </c>
      <c r="C1159" s="25" t="s">
        <v>4673</v>
      </c>
      <c r="D1159" s="571" t="s">
        <v>4590</v>
      </c>
      <c r="E1159" s="25" t="s">
        <v>4672</v>
      </c>
      <c r="F1159" s="25" t="s">
        <v>4618</v>
      </c>
      <c r="G1159" s="25" t="s">
        <v>4927</v>
      </c>
    </row>
    <row r="1160" spans="1:7" x14ac:dyDescent="0.25">
      <c r="A1160" s="131" t="s">
        <v>288</v>
      </c>
      <c r="B1160" s="25" t="s">
        <v>4574</v>
      </c>
      <c r="C1160" s="25" t="s">
        <v>4673</v>
      </c>
      <c r="D1160" s="571" t="s">
        <v>4590</v>
      </c>
      <c r="E1160" s="25" t="s">
        <v>4672</v>
      </c>
      <c r="F1160" s="25" t="s">
        <v>4618</v>
      </c>
      <c r="G1160" s="25" t="s">
        <v>4893</v>
      </c>
    </row>
    <row r="1161" spans="1:7" x14ac:dyDescent="0.25">
      <c r="A1161" s="131" t="s">
        <v>288</v>
      </c>
      <c r="B1161" s="25" t="s">
        <v>4543</v>
      </c>
      <c r="C1161" s="25" t="s">
        <v>4673</v>
      </c>
      <c r="D1161" s="571" t="s">
        <v>4590</v>
      </c>
      <c r="E1161" s="25" t="s">
        <v>4672</v>
      </c>
      <c r="F1161" s="25" t="s">
        <v>4618</v>
      </c>
      <c r="G1161" s="25" t="s">
        <v>4901</v>
      </c>
    </row>
    <row r="1162" spans="1:7" x14ac:dyDescent="0.25">
      <c r="A1162" s="131" t="s">
        <v>288</v>
      </c>
      <c r="B1162" s="25" t="s">
        <v>4543</v>
      </c>
      <c r="C1162" s="25" t="s">
        <v>4673</v>
      </c>
      <c r="D1162" s="571" t="s">
        <v>4590</v>
      </c>
      <c r="E1162" s="25" t="s">
        <v>4672</v>
      </c>
      <c r="F1162" s="25" t="s">
        <v>4618</v>
      </c>
      <c r="G1162" s="25" t="s">
        <v>4639</v>
      </c>
    </row>
    <row r="1163" spans="1:7" x14ac:dyDescent="0.25">
      <c r="A1163" s="131" t="s">
        <v>288</v>
      </c>
      <c r="B1163" s="25" t="s">
        <v>4552</v>
      </c>
      <c r="C1163" s="25" t="s">
        <v>4673</v>
      </c>
      <c r="D1163" s="571" t="s">
        <v>4590</v>
      </c>
      <c r="E1163" s="25" t="s">
        <v>4672</v>
      </c>
      <c r="F1163" s="25" t="s">
        <v>4618</v>
      </c>
      <c r="G1163" s="25" t="s">
        <v>4764</v>
      </c>
    </row>
    <row r="1164" spans="1:7" x14ac:dyDescent="0.25">
      <c r="A1164" s="131" t="s">
        <v>288</v>
      </c>
      <c r="B1164" s="25" t="s">
        <v>4543</v>
      </c>
      <c r="C1164" s="25" t="s">
        <v>4673</v>
      </c>
      <c r="D1164" s="571" t="s">
        <v>4590</v>
      </c>
      <c r="E1164" s="25" t="s">
        <v>4672</v>
      </c>
      <c r="F1164" s="25" t="s">
        <v>4618</v>
      </c>
      <c r="G1164" s="25" t="s">
        <v>4601</v>
      </c>
    </row>
    <row r="1165" spans="1:7" x14ac:dyDescent="0.25">
      <c r="A1165" s="131" t="s">
        <v>288</v>
      </c>
      <c r="B1165" s="25" t="s">
        <v>4577</v>
      </c>
      <c r="C1165" s="25" t="s">
        <v>4673</v>
      </c>
      <c r="D1165" s="571" t="s">
        <v>4590</v>
      </c>
      <c r="E1165" s="25" t="s">
        <v>4672</v>
      </c>
      <c r="F1165" s="25" t="s">
        <v>4618</v>
      </c>
      <c r="G1165" s="25" t="s">
        <v>4626</v>
      </c>
    </row>
    <row r="1166" spans="1:7" x14ac:dyDescent="0.25">
      <c r="A1166" s="131" t="s">
        <v>288</v>
      </c>
      <c r="B1166" s="25" t="s">
        <v>4558</v>
      </c>
      <c r="C1166" s="25" t="s">
        <v>4674</v>
      </c>
      <c r="D1166" s="571" t="s">
        <v>4590</v>
      </c>
      <c r="E1166" s="25" t="s">
        <v>4672</v>
      </c>
      <c r="F1166" s="25" t="s">
        <v>4618</v>
      </c>
      <c r="G1166" s="25" t="s">
        <v>1124</v>
      </c>
    </row>
    <row r="1167" spans="1:7" x14ac:dyDescent="0.25">
      <c r="A1167" s="131" t="s">
        <v>288</v>
      </c>
      <c r="B1167" s="25" t="s">
        <v>4652</v>
      </c>
      <c r="C1167" s="25" t="s">
        <v>4673</v>
      </c>
      <c r="D1167" s="571" t="s">
        <v>4590</v>
      </c>
      <c r="E1167" s="25" t="s">
        <v>4672</v>
      </c>
      <c r="F1167" s="25" t="s">
        <v>4618</v>
      </c>
      <c r="G1167" s="25" t="s">
        <v>4928</v>
      </c>
    </row>
    <row r="1168" spans="1:7" x14ac:dyDescent="0.25">
      <c r="A1168" s="131" t="s">
        <v>288</v>
      </c>
      <c r="B1168" s="25" t="s">
        <v>4574</v>
      </c>
      <c r="C1168" s="25" t="s">
        <v>4673</v>
      </c>
      <c r="D1168" s="571" t="s">
        <v>4590</v>
      </c>
      <c r="E1168" s="25" t="s">
        <v>4672</v>
      </c>
      <c r="F1168" s="25" t="s">
        <v>4618</v>
      </c>
      <c r="G1168" s="25" t="s">
        <v>4639</v>
      </c>
    </row>
    <row r="1169" spans="1:7" x14ac:dyDescent="0.25">
      <c r="A1169" s="131" t="s">
        <v>288</v>
      </c>
      <c r="B1169" s="25" t="s">
        <v>4543</v>
      </c>
      <c r="C1169" s="25" t="s">
        <v>4673</v>
      </c>
      <c r="D1169" s="571" t="s">
        <v>4590</v>
      </c>
      <c r="E1169" s="25" t="s">
        <v>4672</v>
      </c>
      <c r="F1169" s="25" t="s">
        <v>4618</v>
      </c>
      <c r="G1169" s="25" t="s">
        <v>1124</v>
      </c>
    </row>
    <row r="1170" spans="1:7" x14ac:dyDescent="0.25">
      <c r="A1170" s="131" t="s">
        <v>288</v>
      </c>
      <c r="B1170" s="25" t="s">
        <v>4574</v>
      </c>
      <c r="C1170" s="25" t="s">
        <v>4673</v>
      </c>
      <c r="D1170" s="571" t="s">
        <v>4590</v>
      </c>
      <c r="E1170" s="25" t="s">
        <v>4672</v>
      </c>
      <c r="F1170" s="25" t="s">
        <v>4618</v>
      </c>
      <c r="G1170" s="25" t="s">
        <v>4929</v>
      </c>
    </row>
    <row r="1171" spans="1:7" x14ac:dyDescent="0.25">
      <c r="A1171" s="131" t="s">
        <v>288</v>
      </c>
      <c r="B1171" s="25" t="s">
        <v>4550</v>
      </c>
      <c r="C1171" s="25" t="s">
        <v>4673</v>
      </c>
      <c r="D1171" s="571" t="s">
        <v>4590</v>
      </c>
      <c r="E1171" s="25" t="s">
        <v>4672</v>
      </c>
      <c r="F1171" s="25" t="s">
        <v>4618</v>
      </c>
      <c r="G1171" s="25" t="s">
        <v>4905</v>
      </c>
    </row>
    <row r="1172" spans="1:7" x14ac:dyDescent="0.25">
      <c r="A1172" s="131" t="s">
        <v>288</v>
      </c>
      <c r="B1172" s="25" t="s">
        <v>4543</v>
      </c>
      <c r="C1172" s="25" t="s">
        <v>4673</v>
      </c>
      <c r="D1172" s="571" t="s">
        <v>4590</v>
      </c>
      <c r="E1172" s="25" t="s">
        <v>4672</v>
      </c>
      <c r="F1172" s="25" t="s">
        <v>4618</v>
      </c>
      <c r="G1172" s="25" t="s">
        <v>4621</v>
      </c>
    </row>
    <row r="1173" spans="1:7" x14ac:dyDescent="0.25">
      <c r="A1173" s="131" t="s">
        <v>288</v>
      </c>
      <c r="B1173" s="25" t="s">
        <v>4652</v>
      </c>
      <c r="C1173" s="25" t="s">
        <v>4673</v>
      </c>
      <c r="D1173" s="571" t="s">
        <v>4590</v>
      </c>
      <c r="E1173" s="25" t="s">
        <v>4672</v>
      </c>
      <c r="F1173" s="25" t="s">
        <v>4618</v>
      </c>
      <c r="G1173" s="25" t="s">
        <v>4604</v>
      </c>
    </row>
    <row r="1174" spans="1:7" x14ac:dyDescent="0.25">
      <c r="A1174" s="131" t="s">
        <v>288</v>
      </c>
      <c r="B1174" s="25" t="s">
        <v>4527</v>
      </c>
      <c r="C1174" s="25" t="s">
        <v>4673</v>
      </c>
      <c r="D1174" s="571" t="s">
        <v>4590</v>
      </c>
      <c r="E1174" s="25" t="s">
        <v>4672</v>
      </c>
      <c r="F1174" s="25" t="s">
        <v>4618</v>
      </c>
      <c r="G1174" s="25" t="s">
        <v>4709</v>
      </c>
    </row>
    <row r="1175" spans="1:7" x14ac:dyDescent="0.25">
      <c r="A1175" s="131" t="s">
        <v>288</v>
      </c>
      <c r="B1175" s="25" t="s">
        <v>4543</v>
      </c>
      <c r="C1175" s="25" t="s">
        <v>4673</v>
      </c>
      <c r="D1175" s="571" t="s">
        <v>4590</v>
      </c>
      <c r="E1175" s="25" t="s">
        <v>4672</v>
      </c>
      <c r="F1175" s="25" t="s">
        <v>4618</v>
      </c>
      <c r="G1175" s="25" t="s">
        <v>4904</v>
      </c>
    </row>
    <row r="1176" spans="1:7" x14ac:dyDescent="0.25">
      <c r="A1176" s="131" t="s">
        <v>288</v>
      </c>
      <c r="B1176" s="25" t="s">
        <v>4577</v>
      </c>
      <c r="C1176" s="25" t="s">
        <v>4673</v>
      </c>
      <c r="D1176" s="571" t="s">
        <v>4590</v>
      </c>
      <c r="E1176" s="25" t="s">
        <v>4672</v>
      </c>
      <c r="F1176" s="25" t="s">
        <v>4618</v>
      </c>
      <c r="G1176" s="25" t="s">
        <v>4707</v>
      </c>
    </row>
    <row r="1177" spans="1:7" x14ac:dyDescent="0.25">
      <c r="A1177" s="131" t="s">
        <v>288</v>
      </c>
      <c r="B1177" s="25" t="s">
        <v>4537</v>
      </c>
      <c r="C1177" s="25" t="s">
        <v>4673</v>
      </c>
      <c r="D1177" s="571" t="s">
        <v>4590</v>
      </c>
      <c r="E1177" s="25" t="s">
        <v>4672</v>
      </c>
      <c r="F1177" s="25" t="s">
        <v>4618</v>
      </c>
      <c r="G1177" s="25" t="s">
        <v>4676</v>
      </c>
    </row>
    <row r="1178" spans="1:7" x14ac:dyDescent="0.25">
      <c r="A1178" s="131" t="s">
        <v>288</v>
      </c>
      <c r="B1178" s="25" t="s">
        <v>4543</v>
      </c>
      <c r="C1178" s="25" t="s">
        <v>4673</v>
      </c>
      <c r="D1178" s="571" t="s">
        <v>4590</v>
      </c>
      <c r="E1178" s="25" t="s">
        <v>4672</v>
      </c>
      <c r="F1178" s="25" t="s">
        <v>4618</v>
      </c>
      <c r="G1178" s="25" t="s">
        <v>4889</v>
      </c>
    </row>
    <row r="1179" spans="1:7" x14ac:dyDescent="0.25">
      <c r="A1179" s="131" t="s">
        <v>288</v>
      </c>
      <c r="B1179" s="25" t="s">
        <v>4543</v>
      </c>
      <c r="C1179" s="25" t="s">
        <v>4673</v>
      </c>
      <c r="D1179" s="571" t="s">
        <v>4590</v>
      </c>
      <c r="E1179" s="25" t="s">
        <v>4672</v>
      </c>
      <c r="F1179" s="25" t="s">
        <v>4618</v>
      </c>
      <c r="G1179" s="25" t="s">
        <v>4906</v>
      </c>
    </row>
    <row r="1180" spans="1:7" x14ac:dyDescent="0.25">
      <c r="A1180" s="131" t="s">
        <v>288</v>
      </c>
      <c r="B1180" s="25" t="s">
        <v>4558</v>
      </c>
      <c r="C1180" s="25" t="s">
        <v>4674</v>
      </c>
      <c r="D1180" s="571" t="s">
        <v>4590</v>
      </c>
      <c r="E1180" s="25" t="s">
        <v>4672</v>
      </c>
      <c r="F1180" s="25" t="s">
        <v>4618</v>
      </c>
      <c r="G1180" s="25" t="s">
        <v>4866</v>
      </c>
    </row>
    <row r="1181" spans="1:7" x14ac:dyDescent="0.25">
      <c r="A1181" s="131" t="s">
        <v>288</v>
      </c>
      <c r="B1181" s="25" t="s">
        <v>4552</v>
      </c>
      <c r="C1181" s="25" t="s">
        <v>4673</v>
      </c>
      <c r="D1181" s="571" t="s">
        <v>4590</v>
      </c>
      <c r="E1181" s="25" t="s">
        <v>4672</v>
      </c>
      <c r="F1181" s="25" t="s">
        <v>4618</v>
      </c>
      <c r="G1181" s="25" t="s">
        <v>4692</v>
      </c>
    </row>
    <row r="1182" spans="1:7" x14ac:dyDescent="0.25">
      <c r="A1182" s="131" t="s">
        <v>288</v>
      </c>
      <c r="B1182" s="25" t="s">
        <v>4655</v>
      </c>
      <c r="C1182" s="25" t="s">
        <v>4673</v>
      </c>
      <c r="D1182" s="571" t="s">
        <v>4590</v>
      </c>
      <c r="E1182" s="25" t="s">
        <v>4672</v>
      </c>
      <c r="F1182" s="25" t="s">
        <v>4618</v>
      </c>
      <c r="G1182" s="25" t="s">
        <v>4832</v>
      </c>
    </row>
    <row r="1183" spans="1:7" x14ac:dyDescent="0.25">
      <c r="A1183" s="131" t="s">
        <v>288</v>
      </c>
      <c r="B1183" s="25" t="s">
        <v>4662</v>
      </c>
      <c r="C1183" s="25" t="s">
        <v>4673</v>
      </c>
      <c r="D1183" s="571" t="s">
        <v>4590</v>
      </c>
      <c r="E1183" s="25" t="s">
        <v>4672</v>
      </c>
      <c r="F1183" s="25" t="s">
        <v>4618</v>
      </c>
      <c r="G1183" s="25" t="s">
        <v>4692</v>
      </c>
    </row>
    <row r="1184" spans="1:7" x14ac:dyDescent="0.25">
      <c r="A1184" s="131" t="s">
        <v>288</v>
      </c>
      <c r="B1184" s="25" t="s">
        <v>4543</v>
      </c>
      <c r="C1184" s="25" t="s">
        <v>4673</v>
      </c>
      <c r="D1184" s="571" t="s">
        <v>4590</v>
      </c>
      <c r="E1184" s="25" t="s">
        <v>4672</v>
      </c>
      <c r="F1184" s="25" t="s">
        <v>4618</v>
      </c>
      <c r="G1184" s="25" t="s">
        <v>4610</v>
      </c>
    </row>
    <row r="1185" spans="1:7" x14ac:dyDescent="0.25">
      <c r="A1185" s="131" t="s">
        <v>288</v>
      </c>
      <c r="B1185" s="25" t="s">
        <v>4558</v>
      </c>
      <c r="C1185" s="25" t="s">
        <v>4674</v>
      </c>
      <c r="D1185" s="571" t="s">
        <v>4590</v>
      </c>
      <c r="E1185" s="25" t="s">
        <v>4672</v>
      </c>
      <c r="F1185" s="25" t="s">
        <v>4618</v>
      </c>
      <c r="G1185" s="25" t="s">
        <v>4705</v>
      </c>
    </row>
    <row r="1186" spans="1:7" x14ac:dyDescent="0.25">
      <c r="A1186" s="131" t="s">
        <v>288</v>
      </c>
      <c r="B1186" s="25" t="s">
        <v>4576</v>
      </c>
      <c r="C1186" s="25" t="s">
        <v>4673</v>
      </c>
      <c r="D1186" s="571" t="s">
        <v>4590</v>
      </c>
      <c r="E1186" s="25" t="s">
        <v>4672</v>
      </c>
      <c r="F1186" s="25" t="s">
        <v>4618</v>
      </c>
      <c r="G1186" s="25" t="s">
        <v>4930</v>
      </c>
    </row>
    <row r="1187" spans="1:7" x14ac:dyDescent="0.25">
      <c r="A1187" s="131" t="s">
        <v>288</v>
      </c>
      <c r="B1187" s="25" t="s">
        <v>4551</v>
      </c>
      <c r="C1187" s="25" t="s">
        <v>4673</v>
      </c>
      <c r="D1187" s="571" t="s">
        <v>4590</v>
      </c>
      <c r="E1187" s="25" t="s">
        <v>4672</v>
      </c>
      <c r="F1187" s="25" t="s">
        <v>4618</v>
      </c>
      <c r="G1187" s="25" t="s">
        <v>4689</v>
      </c>
    </row>
    <row r="1188" spans="1:7" x14ac:dyDescent="0.25">
      <c r="A1188" s="131" t="s">
        <v>288</v>
      </c>
      <c r="B1188" s="25" t="s">
        <v>4552</v>
      </c>
      <c r="C1188" s="25" t="s">
        <v>4673</v>
      </c>
      <c r="D1188" s="571" t="s">
        <v>4590</v>
      </c>
      <c r="E1188" s="25" t="s">
        <v>4672</v>
      </c>
      <c r="F1188" s="25" t="s">
        <v>4618</v>
      </c>
      <c r="G1188" s="25" t="s">
        <v>4765</v>
      </c>
    </row>
    <row r="1189" spans="1:7" x14ac:dyDescent="0.25">
      <c r="A1189" s="131" t="s">
        <v>288</v>
      </c>
      <c r="B1189" s="25" t="s">
        <v>4543</v>
      </c>
      <c r="C1189" s="25" t="s">
        <v>4673</v>
      </c>
      <c r="D1189" s="571" t="s">
        <v>4590</v>
      </c>
      <c r="E1189" s="25" t="s">
        <v>4672</v>
      </c>
      <c r="F1189" s="25" t="s">
        <v>4618</v>
      </c>
      <c r="G1189" s="25" t="s">
        <v>4931</v>
      </c>
    </row>
    <row r="1190" spans="1:7" x14ac:dyDescent="0.25">
      <c r="A1190" s="131" t="s">
        <v>288</v>
      </c>
      <c r="B1190" s="25" t="s">
        <v>4543</v>
      </c>
      <c r="C1190" s="25" t="s">
        <v>4673</v>
      </c>
      <c r="D1190" s="571" t="s">
        <v>4590</v>
      </c>
      <c r="E1190" s="25" t="s">
        <v>4672</v>
      </c>
      <c r="F1190" s="25" t="s">
        <v>4618</v>
      </c>
      <c r="G1190" s="25" t="s">
        <v>4724</v>
      </c>
    </row>
    <row r="1191" spans="1:7" x14ac:dyDescent="0.25">
      <c r="A1191" s="131" t="s">
        <v>288</v>
      </c>
      <c r="B1191" s="25" t="s">
        <v>4543</v>
      </c>
      <c r="C1191" s="25" t="s">
        <v>4673</v>
      </c>
      <c r="D1191" s="571" t="s">
        <v>4590</v>
      </c>
      <c r="E1191" s="25" t="s">
        <v>4672</v>
      </c>
      <c r="F1191" s="25" t="s">
        <v>4618</v>
      </c>
      <c r="G1191" s="25" t="s">
        <v>4604</v>
      </c>
    </row>
    <row r="1192" spans="1:7" x14ac:dyDescent="0.25">
      <c r="A1192" s="131" t="s">
        <v>288</v>
      </c>
      <c r="B1192" s="25" t="s">
        <v>4542</v>
      </c>
      <c r="C1192" s="25" t="s">
        <v>4673</v>
      </c>
      <c r="D1192" s="571" t="s">
        <v>4590</v>
      </c>
      <c r="E1192" s="25" t="s">
        <v>4672</v>
      </c>
      <c r="F1192" s="25" t="s">
        <v>4618</v>
      </c>
      <c r="G1192" s="25" t="s">
        <v>4604</v>
      </c>
    </row>
    <row r="1193" spans="1:7" x14ac:dyDescent="0.25">
      <c r="A1193" s="131" t="s">
        <v>288</v>
      </c>
      <c r="B1193" s="25" t="s">
        <v>4552</v>
      </c>
      <c r="C1193" s="25" t="s">
        <v>4673</v>
      </c>
      <c r="D1193" s="571" t="s">
        <v>4590</v>
      </c>
      <c r="E1193" s="25" t="s">
        <v>4672</v>
      </c>
      <c r="F1193" s="25" t="s">
        <v>4618</v>
      </c>
      <c r="G1193" s="25" t="s">
        <v>4732</v>
      </c>
    </row>
    <row r="1194" spans="1:7" x14ac:dyDescent="0.25">
      <c r="A1194" s="131" t="s">
        <v>288</v>
      </c>
      <c r="B1194" s="25" t="s">
        <v>4552</v>
      </c>
      <c r="C1194" s="25" t="s">
        <v>4673</v>
      </c>
      <c r="D1194" s="571" t="s">
        <v>4590</v>
      </c>
      <c r="E1194" s="25" t="s">
        <v>4672</v>
      </c>
      <c r="F1194" s="25" t="s">
        <v>4618</v>
      </c>
      <c r="G1194" s="25" t="s">
        <v>4732</v>
      </c>
    </row>
    <row r="1195" spans="1:7" x14ac:dyDescent="0.25">
      <c r="A1195" s="131" t="s">
        <v>288</v>
      </c>
      <c r="B1195" s="25" t="s">
        <v>4530</v>
      </c>
      <c r="C1195" s="25" t="s">
        <v>4673</v>
      </c>
      <c r="D1195" s="571" t="s">
        <v>4590</v>
      </c>
      <c r="E1195" s="25" t="s">
        <v>4672</v>
      </c>
      <c r="F1195" s="25" t="s">
        <v>4618</v>
      </c>
      <c r="G1195" s="25" t="s">
        <v>4723</v>
      </c>
    </row>
    <row r="1196" spans="1:7" x14ac:dyDescent="0.25">
      <c r="A1196" s="131" t="s">
        <v>288</v>
      </c>
      <c r="B1196" s="25" t="s">
        <v>4543</v>
      </c>
      <c r="C1196" s="25" t="s">
        <v>4673</v>
      </c>
      <c r="D1196" s="571" t="s">
        <v>4590</v>
      </c>
      <c r="E1196" s="25" t="s">
        <v>4672</v>
      </c>
      <c r="F1196" s="25" t="s">
        <v>4618</v>
      </c>
      <c r="G1196" s="25" t="s">
        <v>4879</v>
      </c>
    </row>
    <row r="1197" spans="1:7" x14ac:dyDescent="0.25">
      <c r="A1197" s="131" t="s">
        <v>288</v>
      </c>
      <c r="B1197" s="25" t="s">
        <v>4537</v>
      </c>
      <c r="C1197" s="25" t="s">
        <v>4673</v>
      </c>
      <c r="D1197" s="571" t="s">
        <v>4590</v>
      </c>
      <c r="E1197" s="25" t="s">
        <v>4672</v>
      </c>
      <c r="F1197" s="25" t="s">
        <v>4618</v>
      </c>
      <c r="G1197" s="25" t="s">
        <v>4853</v>
      </c>
    </row>
    <row r="1198" spans="1:7" x14ac:dyDescent="0.25">
      <c r="A1198" s="131" t="s">
        <v>288</v>
      </c>
      <c r="B1198" s="25" t="s">
        <v>4543</v>
      </c>
      <c r="C1198" s="25" t="s">
        <v>4673</v>
      </c>
      <c r="D1198" s="571" t="s">
        <v>4590</v>
      </c>
      <c r="E1198" s="25" t="s">
        <v>4672</v>
      </c>
      <c r="F1198" s="25" t="s">
        <v>4618</v>
      </c>
      <c r="G1198" s="25" t="s">
        <v>4603</v>
      </c>
    </row>
    <row r="1199" spans="1:7" x14ac:dyDescent="0.25">
      <c r="A1199" s="131" t="s">
        <v>288</v>
      </c>
      <c r="B1199" s="25" t="s">
        <v>4552</v>
      </c>
      <c r="C1199" s="25" t="s">
        <v>4673</v>
      </c>
      <c r="D1199" s="571" t="s">
        <v>4590</v>
      </c>
      <c r="E1199" s="25" t="s">
        <v>4672</v>
      </c>
      <c r="F1199" s="25" t="s">
        <v>4618</v>
      </c>
      <c r="G1199" s="25" t="s">
        <v>4932</v>
      </c>
    </row>
    <row r="1200" spans="1:7" x14ac:dyDescent="0.25">
      <c r="A1200" s="131" t="s">
        <v>288</v>
      </c>
      <c r="B1200" s="25" t="s">
        <v>4543</v>
      </c>
      <c r="C1200" s="25" t="s">
        <v>4673</v>
      </c>
      <c r="D1200" s="571" t="s">
        <v>4590</v>
      </c>
      <c r="E1200" s="25" t="s">
        <v>4672</v>
      </c>
      <c r="F1200" s="25" t="s">
        <v>4618</v>
      </c>
      <c r="G1200" s="25" t="s">
        <v>4606</v>
      </c>
    </row>
    <row r="1201" spans="1:7" x14ac:dyDescent="0.25">
      <c r="A1201" s="131" t="s">
        <v>288</v>
      </c>
      <c r="B1201" s="25" t="s">
        <v>4558</v>
      </c>
      <c r="C1201" s="25" t="s">
        <v>4674</v>
      </c>
      <c r="D1201" s="571" t="s">
        <v>4590</v>
      </c>
      <c r="E1201" s="25" t="s">
        <v>4672</v>
      </c>
      <c r="F1201" s="25" t="s">
        <v>4618</v>
      </c>
      <c r="G1201" s="25" t="s">
        <v>4614</v>
      </c>
    </row>
    <row r="1202" spans="1:7" x14ac:dyDescent="0.25">
      <c r="A1202" s="131" t="s">
        <v>288</v>
      </c>
      <c r="B1202" s="25" t="s">
        <v>4562</v>
      </c>
      <c r="C1202" s="25" t="s">
        <v>4673</v>
      </c>
      <c r="D1202" s="571" t="s">
        <v>4590</v>
      </c>
      <c r="E1202" s="25" t="s">
        <v>4672</v>
      </c>
      <c r="F1202" s="25" t="s">
        <v>4618</v>
      </c>
      <c r="G1202" s="25" t="s">
        <v>4681</v>
      </c>
    </row>
    <row r="1203" spans="1:7" x14ac:dyDescent="0.25">
      <c r="A1203" s="131" t="s">
        <v>288</v>
      </c>
      <c r="B1203" s="25" t="s">
        <v>4543</v>
      </c>
      <c r="C1203" s="25" t="s">
        <v>4673</v>
      </c>
      <c r="D1203" s="571" t="s">
        <v>4590</v>
      </c>
      <c r="E1203" s="25" t="s">
        <v>4672</v>
      </c>
      <c r="F1203" s="25" t="s">
        <v>4618</v>
      </c>
      <c r="G1203" s="25" t="s">
        <v>4742</v>
      </c>
    </row>
    <row r="1204" spans="1:7" x14ac:dyDescent="0.25">
      <c r="A1204" s="131" t="s">
        <v>288</v>
      </c>
      <c r="B1204" s="25" t="s">
        <v>4537</v>
      </c>
      <c r="C1204" s="25" t="s">
        <v>4673</v>
      </c>
      <c r="D1204" s="571" t="s">
        <v>4590</v>
      </c>
      <c r="E1204" s="25" t="s">
        <v>4672</v>
      </c>
      <c r="F1204" s="25" t="s">
        <v>4618</v>
      </c>
      <c r="G1204" s="25" t="s">
        <v>4713</v>
      </c>
    </row>
    <row r="1205" spans="1:7" x14ac:dyDescent="0.25">
      <c r="A1205" s="131" t="s">
        <v>288</v>
      </c>
      <c r="B1205" s="25" t="s">
        <v>4552</v>
      </c>
      <c r="C1205" s="25" t="s">
        <v>4673</v>
      </c>
      <c r="D1205" s="571" t="s">
        <v>4590</v>
      </c>
      <c r="E1205" s="25" t="s">
        <v>4672</v>
      </c>
      <c r="F1205" s="25" t="s">
        <v>4618</v>
      </c>
      <c r="G1205" s="25" t="s">
        <v>1609</v>
      </c>
    </row>
    <row r="1206" spans="1:7" x14ac:dyDescent="0.25">
      <c r="A1206" s="131" t="s">
        <v>288</v>
      </c>
      <c r="B1206" s="25" t="s">
        <v>4543</v>
      </c>
      <c r="C1206" s="25" t="s">
        <v>4673</v>
      </c>
      <c r="D1206" s="571" t="s">
        <v>4590</v>
      </c>
      <c r="E1206" s="25" t="s">
        <v>4672</v>
      </c>
      <c r="F1206" s="25" t="s">
        <v>4618</v>
      </c>
      <c r="G1206" s="25" t="s">
        <v>4933</v>
      </c>
    </row>
    <row r="1207" spans="1:7" x14ac:dyDescent="0.25">
      <c r="A1207" s="131" t="s">
        <v>288</v>
      </c>
      <c r="B1207" s="25" t="s">
        <v>4558</v>
      </c>
      <c r="C1207" s="25" t="s">
        <v>4674</v>
      </c>
      <c r="D1207" s="571" t="s">
        <v>4590</v>
      </c>
      <c r="E1207" s="25" t="s">
        <v>4672</v>
      </c>
      <c r="F1207" s="25" t="s">
        <v>4618</v>
      </c>
      <c r="G1207" s="25" t="s">
        <v>4646</v>
      </c>
    </row>
    <row r="1208" spans="1:7" x14ac:dyDescent="0.25">
      <c r="A1208" s="131" t="s">
        <v>288</v>
      </c>
      <c r="B1208" s="25" t="s">
        <v>4552</v>
      </c>
      <c r="C1208" s="25" t="s">
        <v>4673</v>
      </c>
      <c r="D1208" s="571" t="s">
        <v>4590</v>
      </c>
      <c r="E1208" s="25" t="s">
        <v>4672</v>
      </c>
      <c r="F1208" s="25" t="s">
        <v>4618</v>
      </c>
      <c r="G1208" s="25" t="s">
        <v>4683</v>
      </c>
    </row>
    <row r="1209" spans="1:7" x14ac:dyDescent="0.25">
      <c r="A1209" s="131" t="s">
        <v>288</v>
      </c>
      <c r="B1209" s="25" t="s">
        <v>4530</v>
      </c>
      <c r="C1209" s="25" t="s">
        <v>4673</v>
      </c>
      <c r="D1209" s="571" t="s">
        <v>4590</v>
      </c>
      <c r="E1209" s="25" t="s">
        <v>4672</v>
      </c>
      <c r="F1209" s="25" t="s">
        <v>4618</v>
      </c>
      <c r="G1209" s="25" t="s">
        <v>4703</v>
      </c>
    </row>
    <row r="1210" spans="1:7" x14ac:dyDescent="0.25">
      <c r="A1210" s="131" t="s">
        <v>288</v>
      </c>
      <c r="B1210" s="25" t="s">
        <v>4558</v>
      </c>
      <c r="C1210" s="25" t="s">
        <v>4674</v>
      </c>
      <c r="D1210" s="571" t="s">
        <v>4590</v>
      </c>
      <c r="E1210" s="25" t="s">
        <v>4672</v>
      </c>
      <c r="F1210" s="25" t="s">
        <v>4618</v>
      </c>
      <c r="G1210" s="25" t="s">
        <v>4934</v>
      </c>
    </row>
    <row r="1211" spans="1:7" x14ac:dyDescent="0.25">
      <c r="A1211" s="131" t="s">
        <v>288</v>
      </c>
      <c r="B1211" s="25" t="s">
        <v>4662</v>
      </c>
      <c r="C1211" s="25" t="s">
        <v>4673</v>
      </c>
      <c r="D1211" s="571" t="s">
        <v>4590</v>
      </c>
      <c r="E1211" s="25" t="s">
        <v>4672</v>
      </c>
      <c r="F1211" s="25" t="s">
        <v>4618</v>
      </c>
      <c r="G1211" s="25" t="s">
        <v>4732</v>
      </c>
    </row>
    <row r="1212" spans="1:7" x14ac:dyDescent="0.25">
      <c r="A1212" s="131" t="s">
        <v>288</v>
      </c>
      <c r="B1212" s="25" t="s">
        <v>4652</v>
      </c>
      <c r="C1212" s="25" t="s">
        <v>4673</v>
      </c>
      <c r="D1212" s="571" t="s">
        <v>4590</v>
      </c>
      <c r="E1212" s="25" t="s">
        <v>4672</v>
      </c>
      <c r="F1212" s="25" t="s">
        <v>4618</v>
      </c>
      <c r="G1212" s="25" t="s">
        <v>4906</v>
      </c>
    </row>
    <row r="1213" spans="1:7" x14ac:dyDescent="0.25">
      <c r="A1213" s="131" t="s">
        <v>288</v>
      </c>
      <c r="B1213" s="25" t="s">
        <v>4656</v>
      </c>
      <c r="C1213" s="25" t="s">
        <v>4673</v>
      </c>
      <c r="D1213" s="571" t="s">
        <v>4590</v>
      </c>
      <c r="E1213" s="25" t="s">
        <v>4672</v>
      </c>
      <c r="F1213" s="25" t="s">
        <v>4618</v>
      </c>
      <c r="G1213" s="25" t="s">
        <v>4685</v>
      </c>
    </row>
    <row r="1214" spans="1:7" x14ac:dyDescent="0.25">
      <c r="A1214" s="131" t="s">
        <v>288</v>
      </c>
      <c r="B1214" s="25" t="s">
        <v>4542</v>
      </c>
      <c r="C1214" s="25" t="s">
        <v>4673</v>
      </c>
      <c r="D1214" s="571" t="s">
        <v>4590</v>
      </c>
      <c r="E1214" s="25" t="s">
        <v>4672</v>
      </c>
      <c r="F1214" s="25" t="s">
        <v>4618</v>
      </c>
      <c r="G1214" s="25" t="s">
        <v>4639</v>
      </c>
    </row>
    <row r="1215" spans="1:7" x14ac:dyDescent="0.25">
      <c r="A1215" s="131" t="s">
        <v>288</v>
      </c>
      <c r="B1215" s="25" t="s">
        <v>4552</v>
      </c>
      <c r="C1215" s="25" t="s">
        <v>4673</v>
      </c>
      <c r="D1215" s="571" t="s">
        <v>4590</v>
      </c>
      <c r="E1215" s="25" t="s">
        <v>4672</v>
      </c>
      <c r="F1215" s="25" t="s">
        <v>4618</v>
      </c>
      <c r="G1215" s="25" t="s">
        <v>4682</v>
      </c>
    </row>
    <row r="1216" spans="1:7" x14ac:dyDescent="0.25">
      <c r="A1216" s="131" t="s">
        <v>288</v>
      </c>
      <c r="B1216" s="25" t="s">
        <v>4527</v>
      </c>
      <c r="C1216" s="25" t="s">
        <v>4673</v>
      </c>
      <c r="D1216" s="571" t="s">
        <v>4590</v>
      </c>
      <c r="E1216" s="25" t="s">
        <v>4672</v>
      </c>
      <c r="F1216" s="25" t="s">
        <v>4618</v>
      </c>
      <c r="G1216" s="25" t="s">
        <v>4689</v>
      </c>
    </row>
    <row r="1217" spans="1:7" x14ac:dyDescent="0.25">
      <c r="A1217" s="131" t="s">
        <v>288</v>
      </c>
      <c r="B1217" s="25" t="s">
        <v>4537</v>
      </c>
      <c r="C1217" s="25" t="s">
        <v>4673</v>
      </c>
      <c r="D1217" s="571" t="s">
        <v>4590</v>
      </c>
      <c r="E1217" s="25" t="s">
        <v>4672</v>
      </c>
      <c r="F1217" s="25" t="s">
        <v>4618</v>
      </c>
      <c r="G1217" s="25" t="s">
        <v>4606</v>
      </c>
    </row>
    <row r="1218" spans="1:7" x14ac:dyDescent="0.25">
      <c r="A1218" s="131" t="s">
        <v>288</v>
      </c>
      <c r="B1218" s="25" t="s">
        <v>4542</v>
      </c>
      <c r="C1218" s="25" t="s">
        <v>4673</v>
      </c>
      <c r="D1218" s="571" t="s">
        <v>4590</v>
      </c>
      <c r="E1218" s="25" t="s">
        <v>4672</v>
      </c>
      <c r="F1218" s="25" t="s">
        <v>4618</v>
      </c>
      <c r="G1218" s="25" t="s">
        <v>1124</v>
      </c>
    </row>
    <row r="1219" spans="1:7" x14ac:dyDescent="0.25">
      <c r="A1219" s="131" t="s">
        <v>288</v>
      </c>
      <c r="B1219" s="25" t="s">
        <v>4535</v>
      </c>
      <c r="C1219" s="25" t="s">
        <v>4673</v>
      </c>
      <c r="D1219" s="571" t="s">
        <v>4590</v>
      </c>
      <c r="E1219" s="25" t="s">
        <v>4672</v>
      </c>
      <c r="F1219" s="25" t="s">
        <v>4618</v>
      </c>
      <c r="G1219" s="25" t="s">
        <v>4806</v>
      </c>
    </row>
    <row r="1220" spans="1:7" x14ac:dyDescent="0.25">
      <c r="A1220" s="131" t="s">
        <v>288</v>
      </c>
      <c r="B1220" s="25" t="s">
        <v>4558</v>
      </c>
      <c r="C1220" s="25" t="s">
        <v>4674</v>
      </c>
      <c r="D1220" s="571" t="s">
        <v>4590</v>
      </c>
      <c r="E1220" s="25" t="s">
        <v>4672</v>
      </c>
      <c r="F1220" s="25" t="s">
        <v>4618</v>
      </c>
      <c r="G1220" s="25" t="s">
        <v>4723</v>
      </c>
    </row>
    <row r="1221" spans="1:7" x14ac:dyDescent="0.25">
      <c r="A1221" s="131" t="s">
        <v>288</v>
      </c>
      <c r="B1221" s="25" t="s">
        <v>4558</v>
      </c>
      <c r="C1221" s="25" t="s">
        <v>4674</v>
      </c>
      <c r="D1221" s="571" t="s">
        <v>4590</v>
      </c>
      <c r="E1221" s="25" t="s">
        <v>4672</v>
      </c>
      <c r="F1221" s="25" t="s">
        <v>4618</v>
      </c>
      <c r="G1221" s="25" t="s">
        <v>4702</v>
      </c>
    </row>
    <row r="1222" spans="1:7" x14ac:dyDescent="0.25">
      <c r="A1222" s="131" t="s">
        <v>288</v>
      </c>
      <c r="B1222" s="25" t="s">
        <v>4543</v>
      </c>
      <c r="C1222" s="25" t="s">
        <v>4673</v>
      </c>
      <c r="D1222" s="571" t="s">
        <v>4590</v>
      </c>
      <c r="E1222" s="25" t="s">
        <v>4672</v>
      </c>
      <c r="F1222" s="25" t="s">
        <v>4618</v>
      </c>
      <c r="G1222" s="25" t="s">
        <v>4678</v>
      </c>
    </row>
    <row r="1223" spans="1:7" x14ac:dyDescent="0.25">
      <c r="A1223" s="131" t="s">
        <v>288</v>
      </c>
      <c r="B1223" s="25" t="s">
        <v>4543</v>
      </c>
      <c r="C1223" s="25" t="s">
        <v>4673</v>
      </c>
      <c r="D1223" s="571" t="s">
        <v>4590</v>
      </c>
      <c r="E1223" s="25" t="s">
        <v>4672</v>
      </c>
      <c r="F1223" s="25" t="s">
        <v>4618</v>
      </c>
      <c r="G1223" s="25" t="s">
        <v>4895</v>
      </c>
    </row>
    <row r="1224" spans="1:7" x14ac:dyDescent="0.25">
      <c r="A1224" s="131" t="s">
        <v>288</v>
      </c>
      <c r="B1224" s="25" t="s">
        <v>4574</v>
      </c>
      <c r="C1224" s="25" t="s">
        <v>4673</v>
      </c>
      <c r="D1224" s="571" t="s">
        <v>4590</v>
      </c>
      <c r="E1224" s="25" t="s">
        <v>4672</v>
      </c>
      <c r="F1224" s="25" t="s">
        <v>4618</v>
      </c>
      <c r="G1224" s="25" t="s">
        <v>4810</v>
      </c>
    </row>
    <row r="1225" spans="1:7" x14ac:dyDescent="0.25">
      <c r="A1225" s="131" t="s">
        <v>288</v>
      </c>
      <c r="B1225" s="25" t="s">
        <v>4525</v>
      </c>
      <c r="C1225" s="25" t="s">
        <v>4673</v>
      </c>
      <c r="D1225" s="571" t="s">
        <v>4590</v>
      </c>
      <c r="E1225" s="25" t="s">
        <v>4672</v>
      </c>
      <c r="F1225" s="25" t="s">
        <v>4618</v>
      </c>
      <c r="G1225" s="25" t="s">
        <v>4604</v>
      </c>
    </row>
    <row r="1226" spans="1:7" x14ac:dyDescent="0.25">
      <c r="A1226" s="131" t="s">
        <v>288</v>
      </c>
      <c r="B1226" s="25" t="s">
        <v>4558</v>
      </c>
      <c r="C1226" s="25" t="s">
        <v>4674</v>
      </c>
      <c r="D1226" s="571" t="s">
        <v>4590</v>
      </c>
      <c r="E1226" s="25" t="s">
        <v>4672</v>
      </c>
      <c r="F1226" s="25" t="s">
        <v>4618</v>
      </c>
      <c r="G1226" s="25" t="s">
        <v>4935</v>
      </c>
    </row>
    <row r="1227" spans="1:7" x14ac:dyDescent="0.25">
      <c r="A1227" s="131" t="s">
        <v>288</v>
      </c>
      <c r="B1227" s="25" t="s">
        <v>4530</v>
      </c>
      <c r="C1227" s="25" t="s">
        <v>4673</v>
      </c>
      <c r="D1227" s="571" t="s">
        <v>4590</v>
      </c>
      <c r="E1227" s="25" t="s">
        <v>4672</v>
      </c>
      <c r="F1227" s="25" t="s">
        <v>4618</v>
      </c>
      <c r="G1227" s="25" t="s">
        <v>4695</v>
      </c>
    </row>
    <row r="1228" spans="1:7" x14ac:dyDescent="0.25">
      <c r="A1228" s="131" t="s">
        <v>288</v>
      </c>
      <c r="B1228" s="25" t="s">
        <v>4662</v>
      </c>
      <c r="C1228" s="25" t="s">
        <v>4673</v>
      </c>
      <c r="D1228" s="571" t="s">
        <v>4590</v>
      </c>
      <c r="E1228" s="25" t="s">
        <v>4672</v>
      </c>
      <c r="F1228" s="25" t="s">
        <v>4618</v>
      </c>
      <c r="G1228" s="25" t="s">
        <v>4916</v>
      </c>
    </row>
    <row r="1229" spans="1:7" x14ac:dyDescent="0.25">
      <c r="A1229" s="131" t="s">
        <v>288</v>
      </c>
      <c r="B1229" s="25" t="s">
        <v>4664</v>
      </c>
      <c r="C1229" s="25" t="s">
        <v>4673</v>
      </c>
      <c r="D1229" s="571" t="s">
        <v>4590</v>
      </c>
      <c r="E1229" s="25" t="s">
        <v>4672</v>
      </c>
      <c r="F1229" s="25" t="s">
        <v>4618</v>
      </c>
      <c r="G1229" s="25" t="s">
        <v>4603</v>
      </c>
    </row>
    <row r="1230" spans="1:7" x14ac:dyDescent="0.25">
      <c r="A1230" s="131" t="s">
        <v>288</v>
      </c>
      <c r="B1230" s="25" t="s">
        <v>4543</v>
      </c>
      <c r="C1230" s="25" t="s">
        <v>4673</v>
      </c>
      <c r="D1230" s="571" t="s">
        <v>4590</v>
      </c>
      <c r="E1230" s="25" t="s">
        <v>4672</v>
      </c>
      <c r="F1230" s="25" t="s">
        <v>4618</v>
      </c>
      <c r="G1230" s="25" t="s">
        <v>4708</v>
      </c>
    </row>
    <row r="1231" spans="1:7" x14ac:dyDescent="0.25">
      <c r="A1231" s="131" t="s">
        <v>288</v>
      </c>
      <c r="B1231" s="25" t="s">
        <v>4652</v>
      </c>
      <c r="C1231" s="25" t="s">
        <v>4673</v>
      </c>
      <c r="D1231" s="571" t="s">
        <v>4590</v>
      </c>
      <c r="E1231" s="25" t="s">
        <v>4672</v>
      </c>
      <c r="F1231" s="25" t="s">
        <v>4618</v>
      </c>
      <c r="G1231" s="25" t="s">
        <v>4604</v>
      </c>
    </row>
    <row r="1232" spans="1:7" x14ac:dyDescent="0.25">
      <c r="A1232" s="131" t="s">
        <v>288</v>
      </c>
      <c r="B1232" s="25" t="s">
        <v>4657</v>
      </c>
      <c r="C1232" s="25" t="s">
        <v>4673</v>
      </c>
      <c r="D1232" s="571" t="s">
        <v>4590</v>
      </c>
      <c r="E1232" s="25" t="s">
        <v>4672</v>
      </c>
      <c r="F1232" s="25" t="s">
        <v>4618</v>
      </c>
      <c r="G1232" s="25" t="s">
        <v>4604</v>
      </c>
    </row>
    <row r="1233" spans="1:7" x14ac:dyDescent="0.25">
      <c r="A1233" s="131" t="s">
        <v>288</v>
      </c>
      <c r="B1233" s="25" t="s">
        <v>4558</v>
      </c>
      <c r="C1233" s="25" t="s">
        <v>4674</v>
      </c>
      <c r="D1233" s="571" t="s">
        <v>4590</v>
      </c>
      <c r="E1233" s="25" t="s">
        <v>4672</v>
      </c>
      <c r="F1233" s="25" t="s">
        <v>4618</v>
      </c>
      <c r="G1233" s="25" t="s">
        <v>4676</v>
      </c>
    </row>
    <row r="1234" spans="1:7" x14ac:dyDescent="0.25">
      <c r="A1234" s="131" t="s">
        <v>288</v>
      </c>
      <c r="B1234" s="25" t="s">
        <v>4543</v>
      </c>
      <c r="C1234" s="25" t="s">
        <v>4673</v>
      </c>
      <c r="D1234" s="571" t="s">
        <v>4590</v>
      </c>
      <c r="E1234" s="25" t="s">
        <v>4672</v>
      </c>
      <c r="F1234" s="25" t="s">
        <v>4618</v>
      </c>
      <c r="G1234" s="25" t="s">
        <v>4714</v>
      </c>
    </row>
    <row r="1235" spans="1:7" x14ac:dyDescent="0.25">
      <c r="A1235" s="131" t="s">
        <v>288</v>
      </c>
      <c r="B1235" s="25" t="s">
        <v>4657</v>
      </c>
      <c r="C1235" s="25" t="s">
        <v>4673</v>
      </c>
      <c r="D1235" s="571" t="s">
        <v>4590</v>
      </c>
      <c r="E1235" s="25" t="s">
        <v>4672</v>
      </c>
      <c r="F1235" s="25" t="s">
        <v>4618</v>
      </c>
      <c r="G1235" s="25" t="s">
        <v>4787</v>
      </c>
    </row>
    <row r="1236" spans="1:7" x14ac:dyDescent="0.25">
      <c r="A1236" s="131" t="s">
        <v>288</v>
      </c>
      <c r="B1236" s="25" t="s">
        <v>4530</v>
      </c>
      <c r="C1236" s="25" t="s">
        <v>4673</v>
      </c>
      <c r="D1236" s="571" t="s">
        <v>4590</v>
      </c>
      <c r="E1236" s="25" t="s">
        <v>4672</v>
      </c>
      <c r="F1236" s="25" t="s">
        <v>4618</v>
      </c>
      <c r="G1236" s="25" t="s">
        <v>4705</v>
      </c>
    </row>
    <row r="1237" spans="1:7" x14ac:dyDescent="0.25">
      <c r="A1237" s="131" t="s">
        <v>288</v>
      </c>
      <c r="B1237" s="25" t="s">
        <v>4576</v>
      </c>
      <c r="C1237" s="25" t="s">
        <v>4673</v>
      </c>
      <c r="D1237" s="571" t="s">
        <v>4590</v>
      </c>
      <c r="E1237" s="25" t="s">
        <v>4672</v>
      </c>
      <c r="F1237" s="25" t="s">
        <v>4618</v>
      </c>
      <c r="G1237" s="25" t="s">
        <v>4610</v>
      </c>
    </row>
    <row r="1238" spans="1:7" x14ac:dyDescent="0.25">
      <c r="A1238" s="131" t="s">
        <v>288</v>
      </c>
      <c r="B1238" s="25" t="s">
        <v>4550</v>
      </c>
      <c r="C1238" s="25" t="s">
        <v>4673</v>
      </c>
      <c r="D1238" s="571" t="s">
        <v>4590</v>
      </c>
      <c r="E1238" s="25" t="s">
        <v>4672</v>
      </c>
      <c r="F1238" s="25" t="s">
        <v>4618</v>
      </c>
      <c r="G1238" s="25" t="s">
        <v>4604</v>
      </c>
    </row>
    <row r="1239" spans="1:7" x14ac:dyDescent="0.25">
      <c r="A1239" s="131" t="s">
        <v>288</v>
      </c>
      <c r="B1239" s="25" t="s">
        <v>4656</v>
      </c>
      <c r="C1239" s="25" t="s">
        <v>4673</v>
      </c>
      <c r="D1239" s="571" t="s">
        <v>4590</v>
      </c>
      <c r="E1239" s="25" t="s">
        <v>4672</v>
      </c>
      <c r="F1239" s="25" t="s">
        <v>4618</v>
      </c>
      <c r="G1239" s="25" t="s">
        <v>4685</v>
      </c>
    </row>
    <row r="1240" spans="1:7" x14ac:dyDescent="0.25">
      <c r="A1240" s="131" t="s">
        <v>288</v>
      </c>
      <c r="B1240" s="25" t="s">
        <v>4543</v>
      </c>
      <c r="C1240" s="25" t="s">
        <v>4673</v>
      </c>
      <c r="D1240" s="571" t="s">
        <v>4590</v>
      </c>
      <c r="E1240" s="25" t="s">
        <v>4672</v>
      </c>
      <c r="F1240" s="25" t="s">
        <v>4618</v>
      </c>
      <c r="G1240" s="25" t="s">
        <v>4604</v>
      </c>
    </row>
    <row r="1241" spans="1:7" x14ac:dyDescent="0.25">
      <c r="A1241" s="131" t="s">
        <v>288</v>
      </c>
      <c r="B1241" s="25" t="s">
        <v>4663</v>
      </c>
      <c r="C1241" s="25" t="s">
        <v>4593</v>
      </c>
      <c r="D1241" s="571" t="s">
        <v>4590</v>
      </c>
      <c r="E1241" s="25" t="s">
        <v>4672</v>
      </c>
      <c r="F1241" s="25" t="s">
        <v>4618</v>
      </c>
      <c r="G1241" s="25" t="s">
        <v>4702</v>
      </c>
    </row>
    <row r="1242" spans="1:7" x14ac:dyDescent="0.25">
      <c r="A1242" s="131" t="s">
        <v>288</v>
      </c>
      <c r="B1242" s="25" t="s">
        <v>4552</v>
      </c>
      <c r="C1242" s="25" t="s">
        <v>4673</v>
      </c>
      <c r="D1242" s="571" t="s">
        <v>4590</v>
      </c>
      <c r="E1242" s="25" t="s">
        <v>4672</v>
      </c>
      <c r="F1242" s="25" t="s">
        <v>4618</v>
      </c>
      <c r="G1242" s="25" t="s">
        <v>4831</v>
      </c>
    </row>
    <row r="1243" spans="1:7" x14ac:dyDescent="0.25">
      <c r="A1243" s="131" t="s">
        <v>288</v>
      </c>
      <c r="B1243" s="25" t="s">
        <v>4537</v>
      </c>
      <c r="C1243" s="25" t="s">
        <v>4673</v>
      </c>
      <c r="D1243" s="571" t="s">
        <v>4590</v>
      </c>
      <c r="E1243" s="25" t="s">
        <v>4672</v>
      </c>
      <c r="F1243" s="25" t="s">
        <v>4618</v>
      </c>
      <c r="G1243" s="25" t="s">
        <v>1121</v>
      </c>
    </row>
    <row r="1244" spans="1:7" x14ac:dyDescent="0.25">
      <c r="A1244" s="131" t="s">
        <v>288</v>
      </c>
      <c r="B1244" s="25" t="s">
        <v>4543</v>
      </c>
      <c r="C1244" s="25" t="s">
        <v>4673</v>
      </c>
      <c r="D1244" s="571" t="s">
        <v>4590</v>
      </c>
      <c r="E1244" s="25" t="s">
        <v>4672</v>
      </c>
      <c r="F1244" s="25" t="s">
        <v>4618</v>
      </c>
      <c r="G1244" s="25" t="s">
        <v>4610</v>
      </c>
    </row>
    <row r="1245" spans="1:7" x14ac:dyDescent="0.25">
      <c r="A1245" s="131" t="s">
        <v>288</v>
      </c>
      <c r="B1245" s="25" t="s">
        <v>4527</v>
      </c>
      <c r="C1245" s="25" t="s">
        <v>4673</v>
      </c>
      <c r="D1245" s="571" t="s">
        <v>4590</v>
      </c>
      <c r="E1245" s="25" t="s">
        <v>4672</v>
      </c>
      <c r="F1245" s="25" t="s">
        <v>4618</v>
      </c>
      <c r="G1245" s="25" t="s">
        <v>4689</v>
      </c>
    </row>
    <row r="1246" spans="1:7" x14ac:dyDescent="0.25">
      <c r="A1246" s="131" t="s">
        <v>288</v>
      </c>
      <c r="B1246" s="25" t="s">
        <v>4543</v>
      </c>
      <c r="C1246" s="25" t="s">
        <v>4673</v>
      </c>
      <c r="D1246" s="571" t="s">
        <v>4590</v>
      </c>
      <c r="E1246" s="25" t="s">
        <v>4672</v>
      </c>
      <c r="F1246" s="25" t="s">
        <v>4618</v>
      </c>
      <c r="G1246" s="25" t="s">
        <v>4621</v>
      </c>
    </row>
    <row r="1247" spans="1:7" x14ac:dyDescent="0.25">
      <c r="A1247" s="131" t="s">
        <v>288</v>
      </c>
      <c r="B1247" s="25" t="s">
        <v>4562</v>
      </c>
      <c r="C1247" s="25" t="s">
        <v>4673</v>
      </c>
      <c r="D1247" s="571" t="s">
        <v>4590</v>
      </c>
      <c r="E1247" s="25" t="s">
        <v>4672</v>
      </c>
      <c r="F1247" s="25" t="s">
        <v>4618</v>
      </c>
      <c r="G1247" s="25" t="s">
        <v>4681</v>
      </c>
    </row>
    <row r="1248" spans="1:7" x14ac:dyDescent="0.25">
      <c r="A1248" s="131" t="s">
        <v>288</v>
      </c>
      <c r="B1248" s="25" t="s">
        <v>4525</v>
      </c>
      <c r="C1248" s="25" t="s">
        <v>4673</v>
      </c>
      <c r="D1248" s="571" t="s">
        <v>4590</v>
      </c>
      <c r="E1248" s="25" t="s">
        <v>4672</v>
      </c>
      <c r="F1248" s="25" t="s">
        <v>4618</v>
      </c>
      <c r="G1248" s="25" t="s">
        <v>4936</v>
      </c>
    </row>
    <row r="1249" spans="1:7" x14ac:dyDescent="0.25">
      <c r="A1249" s="131" t="s">
        <v>288</v>
      </c>
      <c r="B1249" s="25" t="s">
        <v>4543</v>
      </c>
      <c r="C1249" s="25" t="s">
        <v>4673</v>
      </c>
      <c r="D1249" s="571" t="s">
        <v>4590</v>
      </c>
      <c r="E1249" s="25" t="s">
        <v>4672</v>
      </c>
      <c r="F1249" s="25" t="s">
        <v>4618</v>
      </c>
      <c r="G1249" s="25" t="s">
        <v>4937</v>
      </c>
    </row>
    <row r="1250" spans="1:7" x14ac:dyDescent="0.25">
      <c r="A1250" s="131" t="s">
        <v>288</v>
      </c>
      <c r="B1250" s="25" t="s">
        <v>4552</v>
      </c>
      <c r="C1250" s="25" t="s">
        <v>4673</v>
      </c>
      <c r="D1250" s="571" t="s">
        <v>4590</v>
      </c>
      <c r="E1250" s="25" t="s">
        <v>4672</v>
      </c>
      <c r="F1250" s="25" t="s">
        <v>4618</v>
      </c>
      <c r="G1250" s="25" t="s">
        <v>4897</v>
      </c>
    </row>
    <row r="1251" spans="1:7" x14ac:dyDescent="0.25">
      <c r="A1251" s="131" t="s">
        <v>288</v>
      </c>
      <c r="B1251" s="25" t="s">
        <v>4662</v>
      </c>
      <c r="C1251" s="25" t="s">
        <v>4673</v>
      </c>
      <c r="D1251" s="571" t="s">
        <v>4590</v>
      </c>
      <c r="E1251" s="25" t="s">
        <v>4672</v>
      </c>
      <c r="F1251" s="25" t="s">
        <v>4618</v>
      </c>
      <c r="G1251" s="25" t="s">
        <v>4938</v>
      </c>
    </row>
    <row r="1252" spans="1:7" x14ac:dyDescent="0.25">
      <c r="A1252" s="131" t="s">
        <v>288</v>
      </c>
      <c r="B1252" s="25" t="s">
        <v>4671</v>
      </c>
      <c r="C1252" s="25" t="s">
        <v>4673</v>
      </c>
      <c r="D1252" s="571" t="s">
        <v>4590</v>
      </c>
      <c r="E1252" s="25" t="s">
        <v>4672</v>
      </c>
      <c r="F1252" s="25" t="s">
        <v>4618</v>
      </c>
      <c r="G1252" s="25" t="s">
        <v>4689</v>
      </c>
    </row>
    <row r="1253" spans="1:7" x14ac:dyDescent="0.25">
      <c r="A1253" s="131" t="s">
        <v>288</v>
      </c>
      <c r="B1253" s="25" t="s">
        <v>4652</v>
      </c>
      <c r="C1253" s="25" t="s">
        <v>4673</v>
      </c>
      <c r="D1253" s="571" t="s">
        <v>4590</v>
      </c>
      <c r="E1253" s="25" t="s">
        <v>4672</v>
      </c>
      <c r="F1253" s="25" t="s">
        <v>4618</v>
      </c>
      <c r="G1253" s="25" t="s">
        <v>4747</v>
      </c>
    </row>
    <row r="1254" spans="1:7" x14ac:dyDescent="0.25">
      <c r="A1254" s="131" t="s">
        <v>288</v>
      </c>
      <c r="B1254" s="25" t="s">
        <v>4550</v>
      </c>
      <c r="C1254" s="25" t="s">
        <v>4673</v>
      </c>
      <c r="D1254" s="571" t="s">
        <v>4590</v>
      </c>
      <c r="E1254" s="25" t="s">
        <v>4672</v>
      </c>
      <c r="F1254" s="25" t="s">
        <v>4618</v>
      </c>
      <c r="G1254" s="25" t="s">
        <v>4747</v>
      </c>
    </row>
    <row r="1255" spans="1:7" x14ac:dyDescent="0.25">
      <c r="A1255" s="131" t="s">
        <v>288</v>
      </c>
      <c r="B1255" s="25" t="s">
        <v>4536</v>
      </c>
      <c r="C1255" s="25" t="s">
        <v>4673</v>
      </c>
      <c r="D1255" s="571" t="s">
        <v>4590</v>
      </c>
      <c r="E1255" s="25" t="s">
        <v>4672</v>
      </c>
      <c r="F1255" s="25" t="s">
        <v>4618</v>
      </c>
      <c r="G1255" s="25" t="s">
        <v>4676</v>
      </c>
    </row>
    <row r="1256" spans="1:7" x14ac:dyDescent="0.25">
      <c r="A1256" s="131" t="s">
        <v>288</v>
      </c>
      <c r="B1256" s="25" t="s">
        <v>4561</v>
      </c>
      <c r="C1256" s="25" t="s">
        <v>4673</v>
      </c>
      <c r="D1256" s="571" t="s">
        <v>4590</v>
      </c>
      <c r="E1256" s="25" t="s">
        <v>4672</v>
      </c>
      <c r="F1256" s="25" t="s">
        <v>4618</v>
      </c>
      <c r="G1256" s="25" t="s">
        <v>4910</v>
      </c>
    </row>
    <row r="1257" spans="1:7" x14ac:dyDescent="0.25">
      <c r="A1257" s="131" t="s">
        <v>288</v>
      </c>
      <c r="B1257" s="25" t="s">
        <v>4652</v>
      </c>
      <c r="C1257" s="25" t="s">
        <v>4673</v>
      </c>
      <c r="D1257" s="571" t="s">
        <v>4590</v>
      </c>
      <c r="E1257" s="25" t="s">
        <v>4672</v>
      </c>
      <c r="F1257" s="25" t="s">
        <v>4618</v>
      </c>
      <c r="G1257" s="25" t="s">
        <v>4799</v>
      </c>
    </row>
    <row r="1258" spans="1:7" x14ac:dyDescent="0.25">
      <c r="A1258" s="131" t="s">
        <v>288</v>
      </c>
      <c r="B1258" s="25" t="s">
        <v>4543</v>
      </c>
      <c r="C1258" s="25" t="s">
        <v>4673</v>
      </c>
      <c r="D1258" s="571" t="s">
        <v>4590</v>
      </c>
      <c r="E1258" s="25" t="s">
        <v>4672</v>
      </c>
      <c r="F1258" s="25" t="s">
        <v>4618</v>
      </c>
      <c r="G1258" s="25" t="s">
        <v>4604</v>
      </c>
    </row>
    <row r="1259" spans="1:7" x14ac:dyDescent="0.25">
      <c r="A1259" s="131" t="s">
        <v>288</v>
      </c>
      <c r="B1259" s="25" t="s">
        <v>4530</v>
      </c>
      <c r="C1259" s="25" t="s">
        <v>4673</v>
      </c>
      <c r="D1259" s="571" t="s">
        <v>4590</v>
      </c>
      <c r="E1259" s="25" t="s">
        <v>4672</v>
      </c>
      <c r="F1259" s="25" t="s">
        <v>4618</v>
      </c>
      <c r="G1259" s="25" t="s">
        <v>4676</v>
      </c>
    </row>
    <row r="1260" spans="1:7" x14ac:dyDescent="0.25">
      <c r="A1260" s="131" t="s">
        <v>288</v>
      </c>
      <c r="B1260" s="25" t="s">
        <v>4671</v>
      </c>
      <c r="C1260" s="25" t="s">
        <v>4673</v>
      </c>
      <c r="D1260" s="571" t="s">
        <v>4590</v>
      </c>
      <c r="E1260" s="25" t="s">
        <v>4672</v>
      </c>
      <c r="F1260" s="25" t="s">
        <v>4618</v>
      </c>
      <c r="G1260" s="25" t="s">
        <v>4689</v>
      </c>
    </row>
    <row r="1261" spans="1:7" x14ac:dyDescent="0.25">
      <c r="A1261" s="131" t="s">
        <v>288</v>
      </c>
      <c r="B1261" s="25" t="s">
        <v>4574</v>
      </c>
      <c r="C1261" s="25" t="s">
        <v>4673</v>
      </c>
      <c r="D1261" s="571" t="s">
        <v>4590</v>
      </c>
      <c r="E1261" s="25" t="s">
        <v>4672</v>
      </c>
      <c r="F1261" s="25" t="s">
        <v>4618</v>
      </c>
      <c r="G1261" s="25" t="s">
        <v>4939</v>
      </c>
    </row>
    <row r="1262" spans="1:7" x14ac:dyDescent="0.25">
      <c r="A1262" s="131" t="s">
        <v>288</v>
      </c>
      <c r="B1262" s="25" t="s">
        <v>4574</v>
      </c>
      <c r="C1262" s="25" t="s">
        <v>4673</v>
      </c>
      <c r="D1262" s="571" t="s">
        <v>4590</v>
      </c>
      <c r="E1262" s="25" t="s">
        <v>4672</v>
      </c>
      <c r="F1262" s="25" t="s">
        <v>4618</v>
      </c>
      <c r="G1262" s="25" t="s">
        <v>4689</v>
      </c>
    </row>
    <row r="1263" spans="1:7" x14ac:dyDescent="0.25">
      <c r="A1263" s="131" t="s">
        <v>288</v>
      </c>
      <c r="B1263" s="25" t="s">
        <v>4558</v>
      </c>
      <c r="C1263" s="25" t="s">
        <v>4674</v>
      </c>
      <c r="D1263" s="571" t="s">
        <v>4590</v>
      </c>
      <c r="E1263" s="25" t="s">
        <v>4672</v>
      </c>
      <c r="F1263" s="25" t="s">
        <v>4618</v>
      </c>
      <c r="G1263" s="25" t="s">
        <v>1121</v>
      </c>
    </row>
    <row r="1264" spans="1:7" x14ac:dyDescent="0.25">
      <c r="A1264" s="131" t="s">
        <v>288</v>
      </c>
      <c r="B1264" s="25" t="s">
        <v>4576</v>
      </c>
      <c r="C1264" s="25" t="s">
        <v>4673</v>
      </c>
      <c r="D1264" s="571" t="s">
        <v>4590</v>
      </c>
      <c r="E1264" s="25" t="s">
        <v>4672</v>
      </c>
      <c r="F1264" s="25" t="s">
        <v>4618</v>
      </c>
      <c r="G1264" s="25" t="s">
        <v>4723</v>
      </c>
    </row>
    <row r="1265" spans="1:7" x14ac:dyDescent="0.25">
      <c r="A1265" s="131" t="s">
        <v>288</v>
      </c>
      <c r="B1265" s="25" t="s">
        <v>4664</v>
      </c>
      <c r="C1265" s="25" t="s">
        <v>4673</v>
      </c>
      <c r="D1265" s="571" t="s">
        <v>4590</v>
      </c>
      <c r="E1265" s="25" t="s">
        <v>4672</v>
      </c>
      <c r="F1265" s="25" t="s">
        <v>4618</v>
      </c>
      <c r="G1265" s="25" t="s">
        <v>4919</v>
      </c>
    </row>
    <row r="1266" spans="1:7" x14ac:dyDescent="0.25">
      <c r="A1266" s="131" t="s">
        <v>288</v>
      </c>
      <c r="B1266" s="25" t="s">
        <v>4542</v>
      </c>
      <c r="C1266" s="25" t="s">
        <v>4673</v>
      </c>
      <c r="D1266" s="571" t="s">
        <v>4590</v>
      </c>
      <c r="E1266" s="25" t="s">
        <v>4672</v>
      </c>
      <c r="F1266" s="25" t="s">
        <v>4618</v>
      </c>
      <c r="G1266" s="25" t="s">
        <v>1424</v>
      </c>
    </row>
    <row r="1267" spans="1:7" x14ac:dyDescent="0.25">
      <c r="A1267" s="131" t="s">
        <v>288</v>
      </c>
      <c r="B1267" s="25" t="s">
        <v>4543</v>
      </c>
      <c r="C1267" s="25" t="s">
        <v>4673</v>
      </c>
      <c r="D1267" s="571" t="s">
        <v>4590</v>
      </c>
      <c r="E1267" s="25" t="s">
        <v>4672</v>
      </c>
      <c r="F1267" s="25" t="s">
        <v>4618</v>
      </c>
      <c r="G1267" s="25" t="s">
        <v>4705</v>
      </c>
    </row>
    <row r="1268" spans="1:7" x14ac:dyDescent="0.25">
      <c r="A1268" s="131" t="s">
        <v>288</v>
      </c>
      <c r="B1268" s="25" t="s">
        <v>4530</v>
      </c>
      <c r="C1268" s="25" t="s">
        <v>4673</v>
      </c>
      <c r="D1268" s="571" t="s">
        <v>4590</v>
      </c>
      <c r="E1268" s="25" t="s">
        <v>4672</v>
      </c>
      <c r="F1268" s="25" t="s">
        <v>4618</v>
      </c>
      <c r="G1268" s="25" t="s">
        <v>4940</v>
      </c>
    </row>
    <row r="1269" spans="1:7" x14ac:dyDescent="0.25">
      <c r="A1269" s="131" t="s">
        <v>288</v>
      </c>
      <c r="B1269" s="25" t="s">
        <v>4572</v>
      </c>
      <c r="C1269" s="25" t="s">
        <v>4673</v>
      </c>
      <c r="D1269" s="571" t="s">
        <v>4590</v>
      </c>
      <c r="E1269" s="25" t="s">
        <v>4672</v>
      </c>
      <c r="F1269" s="25" t="s">
        <v>4618</v>
      </c>
      <c r="G1269" s="25" t="s">
        <v>4837</v>
      </c>
    </row>
    <row r="1270" spans="1:7" x14ac:dyDescent="0.25">
      <c r="A1270" s="131" t="s">
        <v>288</v>
      </c>
      <c r="B1270" s="25" t="s">
        <v>4536</v>
      </c>
      <c r="C1270" s="25" t="s">
        <v>4673</v>
      </c>
      <c r="D1270" s="571" t="s">
        <v>4590</v>
      </c>
      <c r="E1270" s="25" t="s">
        <v>4672</v>
      </c>
      <c r="F1270" s="25" t="s">
        <v>4618</v>
      </c>
      <c r="G1270" s="25" t="s">
        <v>4941</v>
      </c>
    </row>
    <row r="1271" spans="1:7" x14ac:dyDescent="0.25">
      <c r="A1271" s="131" t="s">
        <v>288</v>
      </c>
      <c r="B1271" s="25" t="s">
        <v>4543</v>
      </c>
      <c r="C1271" s="25" t="s">
        <v>4673</v>
      </c>
      <c r="D1271" s="571" t="s">
        <v>4590</v>
      </c>
      <c r="E1271" s="25" t="s">
        <v>4672</v>
      </c>
      <c r="F1271" s="25" t="s">
        <v>4618</v>
      </c>
      <c r="G1271" s="25" t="s">
        <v>4606</v>
      </c>
    </row>
    <row r="1272" spans="1:7" x14ac:dyDescent="0.25">
      <c r="A1272" s="131" t="s">
        <v>288</v>
      </c>
      <c r="B1272" s="25" t="s">
        <v>4543</v>
      </c>
      <c r="C1272" s="25" t="s">
        <v>4673</v>
      </c>
      <c r="D1272" s="571" t="s">
        <v>4590</v>
      </c>
      <c r="E1272" s="25" t="s">
        <v>4672</v>
      </c>
      <c r="F1272" s="25" t="s">
        <v>4618</v>
      </c>
      <c r="G1272" s="25" t="s">
        <v>4778</v>
      </c>
    </row>
    <row r="1273" spans="1:7" x14ac:dyDescent="0.25">
      <c r="A1273" s="131" t="s">
        <v>288</v>
      </c>
      <c r="B1273" s="25" t="s">
        <v>4652</v>
      </c>
      <c r="C1273" s="25" t="s">
        <v>4673</v>
      </c>
      <c r="D1273" s="571" t="s">
        <v>4590</v>
      </c>
      <c r="E1273" s="25" t="s">
        <v>4672</v>
      </c>
      <c r="F1273" s="25" t="s">
        <v>4618</v>
      </c>
      <c r="G1273" s="25" t="s">
        <v>4942</v>
      </c>
    </row>
    <row r="1274" spans="1:7" x14ac:dyDescent="0.25">
      <c r="A1274" s="131" t="s">
        <v>288</v>
      </c>
      <c r="B1274" s="25" t="s">
        <v>4670</v>
      </c>
      <c r="C1274" s="25" t="s">
        <v>4673</v>
      </c>
      <c r="D1274" s="571" t="s">
        <v>4590</v>
      </c>
      <c r="E1274" s="25" t="s">
        <v>4672</v>
      </c>
      <c r="F1274" s="25" t="s">
        <v>4618</v>
      </c>
      <c r="G1274" s="25" t="s">
        <v>4910</v>
      </c>
    </row>
    <row r="1275" spans="1:7" x14ac:dyDescent="0.25">
      <c r="A1275" s="131" t="s">
        <v>288</v>
      </c>
      <c r="B1275" s="25" t="s">
        <v>4523</v>
      </c>
      <c r="C1275" s="25" t="s">
        <v>4673</v>
      </c>
      <c r="D1275" s="571" t="s">
        <v>4590</v>
      </c>
      <c r="E1275" s="25" t="s">
        <v>4672</v>
      </c>
      <c r="F1275" s="25" t="s">
        <v>4618</v>
      </c>
      <c r="G1275" s="25" t="s">
        <v>4681</v>
      </c>
    </row>
    <row r="1276" spans="1:7" x14ac:dyDescent="0.25">
      <c r="A1276" s="131" t="s">
        <v>288</v>
      </c>
      <c r="B1276" s="25" t="s">
        <v>4551</v>
      </c>
      <c r="C1276" s="25" t="s">
        <v>4673</v>
      </c>
      <c r="D1276" s="571" t="s">
        <v>4590</v>
      </c>
      <c r="E1276" s="25" t="s">
        <v>4672</v>
      </c>
      <c r="F1276" s="25" t="s">
        <v>4618</v>
      </c>
      <c r="G1276" s="25" t="s">
        <v>4938</v>
      </c>
    </row>
    <row r="1277" spans="1:7" x14ac:dyDescent="0.25">
      <c r="A1277" s="131" t="s">
        <v>288</v>
      </c>
      <c r="B1277" s="25" t="s">
        <v>4543</v>
      </c>
      <c r="C1277" s="25" t="s">
        <v>4673</v>
      </c>
      <c r="D1277" s="571" t="s">
        <v>4590</v>
      </c>
      <c r="E1277" s="25" t="s">
        <v>4672</v>
      </c>
      <c r="F1277" s="25" t="s">
        <v>4618</v>
      </c>
      <c r="G1277" s="25" t="s">
        <v>4730</v>
      </c>
    </row>
    <row r="1278" spans="1:7" x14ac:dyDescent="0.25">
      <c r="A1278" s="131" t="s">
        <v>288</v>
      </c>
      <c r="B1278" s="25" t="s">
        <v>4574</v>
      </c>
      <c r="C1278" s="25" t="s">
        <v>4673</v>
      </c>
      <c r="D1278" s="571" t="s">
        <v>4590</v>
      </c>
      <c r="E1278" s="25" t="s">
        <v>4672</v>
      </c>
      <c r="F1278" s="25" t="s">
        <v>4618</v>
      </c>
      <c r="G1278" s="25" t="s">
        <v>4676</v>
      </c>
    </row>
    <row r="1279" spans="1:7" x14ac:dyDescent="0.25">
      <c r="A1279" s="131" t="s">
        <v>288</v>
      </c>
      <c r="B1279" s="25" t="s">
        <v>4550</v>
      </c>
      <c r="C1279" s="25" t="s">
        <v>4673</v>
      </c>
      <c r="D1279" s="571" t="s">
        <v>4590</v>
      </c>
      <c r="E1279" s="25" t="s">
        <v>4672</v>
      </c>
      <c r="F1279" s="25" t="s">
        <v>4618</v>
      </c>
      <c r="G1279" s="25" t="s">
        <v>4747</v>
      </c>
    </row>
    <row r="1280" spans="1:7" x14ac:dyDescent="0.25">
      <c r="A1280" s="131" t="s">
        <v>288</v>
      </c>
      <c r="B1280" s="25" t="s">
        <v>4651</v>
      </c>
      <c r="C1280" s="25" t="s">
        <v>4674</v>
      </c>
      <c r="D1280" s="571" t="s">
        <v>4590</v>
      </c>
      <c r="E1280" s="25" t="s">
        <v>4672</v>
      </c>
      <c r="F1280" s="25" t="s">
        <v>4618</v>
      </c>
      <c r="G1280" s="25" t="s">
        <v>4688</v>
      </c>
    </row>
    <row r="1281" spans="1:7" x14ac:dyDescent="0.25">
      <c r="A1281" s="131" t="s">
        <v>288</v>
      </c>
      <c r="B1281" s="25" t="s">
        <v>4543</v>
      </c>
      <c r="C1281" s="25" t="s">
        <v>4673</v>
      </c>
      <c r="D1281" s="571" t="s">
        <v>4590</v>
      </c>
      <c r="E1281" s="25" t="s">
        <v>4672</v>
      </c>
      <c r="F1281" s="25" t="s">
        <v>4618</v>
      </c>
      <c r="G1281" s="25" t="s">
        <v>4807</v>
      </c>
    </row>
    <row r="1282" spans="1:7" x14ac:dyDescent="0.25">
      <c r="A1282" s="131" t="s">
        <v>288</v>
      </c>
      <c r="B1282" s="25" t="s">
        <v>4577</v>
      </c>
      <c r="C1282" s="25" t="s">
        <v>4673</v>
      </c>
      <c r="D1282" s="571" t="s">
        <v>4590</v>
      </c>
      <c r="E1282" s="25" t="s">
        <v>4672</v>
      </c>
      <c r="F1282" s="25" t="s">
        <v>4618</v>
      </c>
      <c r="G1282" s="25" t="s">
        <v>4604</v>
      </c>
    </row>
    <row r="1283" spans="1:7" x14ac:dyDescent="0.25">
      <c r="A1283" s="131" t="s">
        <v>288</v>
      </c>
      <c r="B1283" s="25" t="s">
        <v>4562</v>
      </c>
      <c r="C1283" s="25" t="s">
        <v>4673</v>
      </c>
      <c r="D1283" s="571" t="s">
        <v>4590</v>
      </c>
      <c r="E1283" s="25" t="s">
        <v>4672</v>
      </c>
      <c r="F1283" s="25" t="s">
        <v>4618</v>
      </c>
      <c r="G1283" s="25" t="s">
        <v>4676</v>
      </c>
    </row>
    <row r="1284" spans="1:7" x14ac:dyDescent="0.25">
      <c r="A1284" s="131" t="s">
        <v>288</v>
      </c>
      <c r="B1284" s="25" t="s">
        <v>4550</v>
      </c>
      <c r="C1284" s="25" t="s">
        <v>4673</v>
      </c>
      <c r="D1284" s="571" t="s">
        <v>4590</v>
      </c>
      <c r="E1284" s="25" t="s">
        <v>4672</v>
      </c>
      <c r="F1284" s="25" t="s">
        <v>4618</v>
      </c>
      <c r="G1284" s="25" t="s">
        <v>4747</v>
      </c>
    </row>
    <row r="1285" spans="1:7" x14ac:dyDescent="0.25">
      <c r="A1285" s="131" t="s">
        <v>288</v>
      </c>
      <c r="B1285" s="25" t="s">
        <v>4543</v>
      </c>
      <c r="C1285" s="25" t="s">
        <v>4673</v>
      </c>
      <c r="D1285" s="571" t="s">
        <v>4590</v>
      </c>
      <c r="E1285" s="25" t="s">
        <v>4672</v>
      </c>
      <c r="F1285" s="25" t="s">
        <v>4618</v>
      </c>
      <c r="G1285" s="25" t="s">
        <v>4730</v>
      </c>
    </row>
    <row r="1286" spans="1:7" x14ac:dyDescent="0.25">
      <c r="A1286" s="131" t="s">
        <v>288</v>
      </c>
      <c r="B1286" s="25" t="s">
        <v>4558</v>
      </c>
      <c r="C1286" s="25" t="s">
        <v>4674</v>
      </c>
      <c r="D1286" s="571" t="s">
        <v>4590</v>
      </c>
      <c r="E1286" s="25" t="s">
        <v>4672</v>
      </c>
      <c r="F1286" s="25" t="s">
        <v>4618</v>
      </c>
      <c r="G1286" s="25" t="s">
        <v>4943</v>
      </c>
    </row>
    <row r="1287" spans="1:7" x14ac:dyDescent="0.25">
      <c r="A1287" s="131" t="s">
        <v>288</v>
      </c>
      <c r="B1287" s="25" t="s">
        <v>4662</v>
      </c>
      <c r="C1287" s="25" t="s">
        <v>4673</v>
      </c>
      <c r="D1287" s="571" t="s">
        <v>4590</v>
      </c>
      <c r="E1287" s="25" t="s">
        <v>4672</v>
      </c>
      <c r="F1287" s="25" t="s">
        <v>4618</v>
      </c>
      <c r="G1287" s="25" t="s">
        <v>4944</v>
      </c>
    </row>
    <row r="1288" spans="1:7" x14ac:dyDescent="0.25">
      <c r="A1288" s="131" t="s">
        <v>288</v>
      </c>
      <c r="B1288" s="25" t="s">
        <v>4562</v>
      </c>
      <c r="C1288" s="25" t="s">
        <v>4673</v>
      </c>
      <c r="D1288" s="571" t="s">
        <v>4590</v>
      </c>
      <c r="E1288" s="25" t="s">
        <v>4672</v>
      </c>
      <c r="F1288" s="25" t="s">
        <v>4618</v>
      </c>
      <c r="G1288" s="25" t="s">
        <v>4702</v>
      </c>
    </row>
    <row r="1289" spans="1:7" x14ac:dyDescent="0.25">
      <c r="A1289" s="131" t="s">
        <v>288</v>
      </c>
      <c r="B1289" s="25" t="s">
        <v>4543</v>
      </c>
      <c r="C1289" s="25" t="s">
        <v>4673</v>
      </c>
      <c r="D1289" s="571" t="s">
        <v>4590</v>
      </c>
      <c r="E1289" s="25" t="s">
        <v>4672</v>
      </c>
      <c r="F1289" s="25" t="s">
        <v>4618</v>
      </c>
      <c r="G1289" s="25" t="s">
        <v>4945</v>
      </c>
    </row>
    <row r="1290" spans="1:7" x14ac:dyDescent="0.25">
      <c r="A1290" s="131" t="s">
        <v>288</v>
      </c>
      <c r="B1290" s="25" t="s">
        <v>4552</v>
      </c>
      <c r="C1290" s="25" t="s">
        <v>4673</v>
      </c>
      <c r="D1290" s="571" t="s">
        <v>4590</v>
      </c>
      <c r="E1290" s="25" t="s">
        <v>4672</v>
      </c>
      <c r="F1290" s="25" t="s">
        <v>4618</v>
      </c>
      <c r="G1290" s="25" t="s">
        <v>4742</v>
      </c>
    </row>
    <row r="1291" spans="1:7" x14ac:dyDescent="0.25">
      <c r="A1291" s="131" t="s">
        <v>288</v>
      </c>
      <c r="B1291" s="25" t="s">
        <v>4543</v>
      </c>
      <c r="C1291" s="25" t="s">
        <v>4673</v>
      </c>
      <c r="D1291" s="571" t="s">
        <v>4590</v>
      </c>
      <c r="E1291" s="25" t="s">
        <v>4672</v>
      </c>
      <c r="F1291" s="25" t="s">
        <v>4618</v>
      </c>
      <c r="G1291" s="25" t="s">
        <v>4909</v>
      </c>
    </row>
    <row r="1292" spans="1:7" x14ac:dyDescent="0.25">
      <c r="A1292" s="131" t="s">
        <v>288</v>
      </c>
      <c r="B1292" s="25" t="s">
        <v>4530</v>
      </c>
      <c r="C1292" s="25" t="s">
        <v>4673</v>
      </c>
      <c r="D1292" s="571" t="s">
        <v>4590</v>
      </c>
      <c r="E1292" s="25" t="s">
        <v>4672</v>
      </c>
      <c r="F1292" s="25" t="s">
        <v>4618</v>
      </c>
      <c r="G1292" s="25" t="s">
        <v>4646</v>
      </c>
    </row>
    <row r="1293" spans="1:7" x14ac:dyDescent="0.25">
      <c r="A1293" s="131" t="s">
        <v>288</v>
      </c>
      <c r="B1293" s="25" t="s">
        <v>4662</v>
      </c>
      <c r="C1293" s="25" t="s">
        <v>4673</v>
      </c>
      <c r="D1293" s="571" t="s">
        <v>4590</v>
      </c>
      <c r="E1293" s="25" t="s">
        <v>4672</v>
      </c>
      <c r="F1293" s="25" t="s">
        <v>4618</v>
      </c>
      <c r="G1293" s="25" t="s">
        <v>4692</v>
      </c>
    </row>
    <row r="1294" spans="1:7" x14ac:dyDescent="0.25">
      <c r="A1294" s="131" t="s">
        <v>288</v>
      </c>
      <c r="B1294" s="25" t="s">
        <v>4558</v>
      </c>
      <c r="C1294" s="25" t="s">
        <v>4674</v>
      </c>
      <c r="D1294" s="571" t="s">
        <v>4590</v>
      </c>
      <c r="E1294" s="25" t="s">
        <v>4672</v>
      </c>
      <c r="F1294" s="25" t="s">
        <v>4618</v>
      </c>
      <c r="G1294" s="25" t="s">
        <v>4705</v>
      </c>
    </row>
    <row r="1295" spans="1:7" x14ac:dyDescent="0.25">
      <c r="A1295" s="131" t="s">
        <v>288</v>
      </c>
      <c r="B1295" s="25" t="s">
        <v>4662</v>
      </c>
      <c r="C1295" s="25" t="s">
        <v>4673</v>
      </c>
      <c r="D1295" s="571" t="s">
        <v>4590</v>
      </c>
      <c r="E1295" s="25" t="s">
        <v>4672</v>
      </c>
      <c r="F1295" s="25" t="s">
        <v>4618</v>
      </c>
      <c r="G1295" s="25" t="s">
        <v>4946</v>
      </c>
    </row>
    <row r="1296" spans="1:7" x14ac:dyDescent="0.25">
      <c r="A1296" s="131" t="s">
        <v>288</v>
      </c>
      <c r="B1296" s="25" t="s">
        <v>4543</v>
      </c>
      <c r="C1296" s="25" t="s">
        <v>4673</v>
      </c>
      <c r="D1296" s="571" t="s">
        <v>4590</v>
      </c>
      <c r="E1296" s="25" t="s">
        <v>4672</v>
      </c>
      <c r="F1296" s="25" t="s">
        <v>4618</v>
      </c>
      <c r="G1296" s="25" t="s">
        <v>1424</v>
      </c>
    </row>
    <row r="1297" spans="1:7" x14ac:dyDescent="0.25">
      <c r="A1297" s="131" t="s">
        <v>288</v>
      </c>
      <c r="B1297" s="25" t="s">
        <v>4543</v>
      </c>
      <c r="C1297" s="25" t="s">
        <v>4673</v>
      </c>
      <c r="D1297" s="571" t="s">
        <v>4590</v>
      </c>
      <c r="E1297" s="25" t="s">
        <v>4672</v>
      </c>
      <c r="F1297" s="25" t="s">
        <v>4618</v>
      </c>
      <c r="G1297" s="25" t="s">
        <v>4650</v>
      </c>
    </row>
    <row r="1298" spans="1:7" x14ac:dyDescent="0.25">
      <c r="A1298" s="131" t="s">
        <v>288</v>
      </c>
      <c r="B1298" s="25" t="s">
        <v>4652</v>
      </c>
      <c r="C1298" s="25" t="s">
        <v>4673</v>
      </c>
      <c r="D1298" s="571" t="s">
        <v>4590</v>
      </c>
      <c r="E1298" s="25" t="s">
        <v>4672</v>
      </c>
      <c r="F1298" s="25" t="s">
        <v>4618</v>
      </c>
      <c r="G1298" s="25" t="s">
        <v>4604</v>
      </c>
    </row>
    <row r="1299" spans="1:7" x14ac:dyDescent="0.25">
      <c r="A1299" s="131" t="s">
        <v>288</v>
      </c>
      <c r="B1299" s="25" t="s">
        <v>4543</v>
      </c>
      <c r="C1299" s="25" t="s">
        <v>4673</v>
      </c>
      <c r="D1299" s="571" t="s">
        <v>4590</v>
      </c>
      <c r="E1299" s="25" t="s">
        <v>4672</v>
      </c>
      <c r="F1299" s="25" t="s">
        <v>4618</v>
      </c>
      <c r="G1299" s="25" t="s">
        <v>4603</v>
      </c>
    </row>
    <row r="1300" spans="1:7" x14ac:dyDescent="0.25">
      <c r="A1300" s="131" t="s">
        <v>288</v>
      </c>
      <c r="B1300" s="25" t="s">
        <v>4558</v>
      </c>
      <c r="C1300" s="25" t="s">
        <v>4674</v>
      </c>
      <c r="D1300" s="571" t="s">
        <v>4590</v>
      </c>
      <c r="E1300" s="25" t="s">
        <v>4672</v>
      </c>
      <c r="F1300" s="25" t="s">
        <v>4618</v>
      </c>
      <c r="G1300" s="25" t="s">
        <v>4676</v>
      </c>
    </row>
    <row r="1301" spans="1:7" x14ac:dyDescent="0.25">
      <c r="A1301" s="131" t="s">
        <v>288</v>
      </c>
      <c r="B1301" s="25" t="s">
        <v>4527</v>
      </c>
      <c r="C1301" s="25" t="s">
        <v>4673</v>
      </c>
      <c r="D1301" s="571" t="s">
        <v>4590</v>
      </c>
      <c r="E1301" s="25" t="s">
        <v>4672</v>
      </c>
      <c r="F1301" s="25" t="s">
        <v>4618</v>
      </c>
      <c r="G1301" s="25" t="s">
        <v>4689</v>
      </c>
    </row>
    <row r="1302" spans="1:7" x14ac:dyDescent="0.25">
      <c r="A1302" s="131" t="s">
        <v>288</v>
      </c>
      <c r="B1302" s="25" t="s">
        <v>4537</v>
      </c>
      <c r="C1302" s="25" t="s">
        <v>4673</v>
      </c>
      <c r="D1302" s="571" t="s">
        <v>4590</v>
      </c>
      <c r="E1302" s="25" t="s">
        <v>4672</v>
      </c>
      <c r="F1302" s="25" t="s">
        <v>4618</v>
      </c>
      <c r="G1302" s="25" t="s">
        <v>4702</v>
      </c>
    </row>
    <row r="1303" spans="1:7" x14ac:dyDescent="0.25">
      <c r="A1303" s="131" t="s">
        <v>288</v>
      </c>
      <c r="B1303" s="25" t="s">
        <v>4527</v>
      </c>
      <c r="C1303" s="25" t="s">
        <v>4673</v>
      </c>
      <c r="D1303" s="571" t="s">
        <v>4590</v>
      </c>
      <c r="E1303" s="25" t="s">
        <v>4672</v>
      </c>
      <c r="F1303" s="25" t="s">
        <v>4618</v>
      </c>
      <c r="G1303" s="25" t="s">
        <v>4689</v>
      </c>
    </row>
    <row r="1304" spans="1:7" x14ac:dyDescent="0.25">
      <c r="A1304" s="131" t="s">
        <v>288</v>
      </c>
      <c r="B1304" s="25" t="s">
        <v>4652</v>
      </c>
      <c r="C1304" s="25" t="s">
        <v>4673</v>
      </c>
      <c r="D1304" s="571" t="s">
        <v>4590</v>
      </c>
      <c r="E1304" s="25" t="s">
        <v>4672</v>
      </c>
      <c r="F1304" s="25" t="s">
        <v>4618</v>
      </c>
      <c r="G1304" s="25" t="s">
        <v>4724</v>
      </c>
    </row>
    <row r="1305" spans="1:7" x14ac:dyDescent="0.25">
      <c r="A1305" s="131" t="s">
        <v>288</v>
      </c>
      <c r="B1305" s="25" t="s">
        <v>4542</v>
      </c>
      <c r="C1305" s="25" t="s">
        <v>4673</v>
      </c>
      <c r="D1305" s="571" t="s">
        <v>4590</v>
      </c>
      <c r="E1305" s="25" t="s">
        <v>4672</v>
      </c>
      <c r="F1305" s="25" t="s">
        <v>4618</v>
      </c>
      <c r="G1305" s="25" t="s">
        <v>4604</v>
      </c>
    </row>
    <row r="1306" spans="1:7" x14ac:dyDescent="0.25">
      <c r="A1306" s="131" t="s">
        <v>288</v>
      </c>
      <c r="B1306" s="25" t="s">
        <v>4536</v>
      </c>
      <c r="C1306" s="25" t="s">
        <v>4673</v>
      </c>
      <c r="D1306" s="571" t="s">
        <v>4590</v>
      </c>
      <c r="E1306" s="25" t="s">
        <v>4672</v>
      </c>
      <c r="F1306" s="25" t="s">
        <v>4618</v>
      </c>
      <c r="G1306" s="25" t="s">
        <v>4681</v>
      </c>
    </row>
    <row r="1307" spans="1:7" x14ac:dyDescent="0.25">
      <c r="A1307" s="131" t="s">
        <v>288</v>
      </c>
      <c r="B1307" s="25" t="s">
        <v>4652</v>
      </c>
      <c r="C1307" s="25" t="s">
        <v>4673</v>
      </c>
      <c r="D1307" s="571" t="s">
        <v>4590</v>
      </c>
      <c r="E1307" s="25" t="s">
        <v>4672</v>
      </c>
      <c r="F1307" s="25" t="s">
        <v>4618</v>
      </c>
      <c r="G1307" s="25" t="s">
        <v>4604</v>
      </c>
    </row>
    <row r="1308" spans="1:7" x14ac:dyDescent="0.25">
      <c r="A1308" s="131" t="s">
        <v>288</v>
      </c>
      <c r="B1308" s="25" t="s">
        <v>4558</v>
      </c>
      <c r="C1308" s="25" t="s">
        <v>4674</v>
      </c>
      <c r="D1308" s="571" t="s">
        <v>4590</v>
      </c>
      <c r="E1308" s="25" t="s">
        <v>4672</v>
      </c>
      <c r="F1308" s="25" t="s">
        <v>4618</v>
      </c>
      <c r="G1308" s="25" t="s">
        <v>4681</v>
      </c>
    </row>
    <row r="1309" spans="1:7" x14ac:dyDescent="0.25">
      <c r="A1309" s="131" t="s">
        <v>288</v>
      </c>
      <c r="B1309" s="25" t="s">
        <v>4543</v>
      </c>
      <c r="C1309" s="25" t="s">
        <v>4673</v>
      </c>
      <c r="D1309" s="571" t="s">
        <v>4590</v>
      </c>
      <c r="E1309" s="25" t="s">
        <v>4672</v>
      </c>
      <c r="F1309" s="25" t="s">
        <v>4618</v>
      </c>
      <c r="G1309" s="25" t="s">
        <v>4936</v>
      </c>
    </row>
    <row r="1310" spans="1:7" x14ac:dyDescent="0.25">
      <c r="A1310" s="131" t="s">
        <v>288</v>
      </c>
      <c r="B1310" s="25" t="s">
        <v>4663</v>
      </c>
      <c r="C1310" s="25" t="s">
        <v>4593</v>
      </c>
      <c r="D1310" s="571" t="s">
        <v>4590</v>
      </c>
      <c r="E1310" s="25" t="s">
        <v>4672</v>
      </c>
      <c r="F1310" s="25" t="s">
        <v>4618</v>
      </c>
      <c r="G1310" s="25" t="s">
        <v>4702</v>
      </c>
    </row>
    <row r="1311" spans="1:7" x14ac:dyDescent="0.25">
      <c r="A1311" s="131" t="s">
        <v>288</v>
      </c>
      <c r="B1311" s="25" t="s">
        <v>4558</v>
      </c>
      <c r="C1311" s="25" t="s">
        <v>4674</v>
      </c>
      <c r="D1311" s="571" t="s">
        <v>4590</v>
      </c>
      <c r="E1311" s="25" t="s">
        <v>4672</v>
      </c>
      <c r="F1311" s="25" t="s">
        <v>4618</v>
      </c>
      <c r="G1311" s="25" t="s">
        <v>4723</v>
      </c>
    </row>
    <row r="1312" spans="1:7" x14ac:dyDescent="0.25">
      <c r="A1312" s="131" t="s">
        <v>288</v>
      </c>
      <c r="B1312" s="25" t="s">
        <v>4652</v>
      </c>
      <c r="C1312" s="25" t="s">
        <v>4673</v>
      </c>
      <c r="D1312" s="571" t="s">
        <v>4590</v>
      </c>
      <c r="E1312" s="25" t="s">
        <v>4672</v>
      </c>
      <c r="F1312" s="25" t="s">
        <v>4618</v>
      </c>
      <c r="G1312" s="25" t="s">
        <v>4747</v>
      </c>
    </row>
    <row r="1313" spans="1:7" x14ac:dyDescent="0.25">
      <c r="A1313" s="131" t="s">
        <v>288</v>
      </c>
      <c r="B1313" s="25" t="s">
        <v>4527</v>
      </c>
      <c r="C1313" s="25" t="s">
        <v>4673</v>
      </c>
      <c r="D1313" s="571" t="s">
        <v>4590</v>
      </c>
      <c r="E1313" s="25" t="s">
        <v>4672</v>
      </c>
      <c r="F1313" s="25" t="s">
        <v>4618</v>
      </c>
      <c r="G1313" s="25" t="s">
        <v>4689</v>
      </c>
    </row>
    <row r="1314" spans="1:7" x14ac:dyDescent="0.25">
      <c r="A1314" s="131" t="s">
        <v>288</v>
      </c>
      <c r="B1314" s="25" t="s">
        <v>4543</v>
      </c>
      <c r="C1314" s="25" t="s">
        <v>4673</v>
      </c>
      <c r="D1314" s="571" t="s">
        <v>4590</v>
      </c>
      <c r="E1314" s="25" t="s">
        <v>4672</v>
      </c>
      <c r="F1314" s="25" t="s">
        <v>4618</v>
      </c>
      <c r="G1314" s="25" t="s">
        <v>4707</v>
      </c>
    </row>
    <row r="1315" spans="1:7" x14ac:dyDescent="0.25">
      <c r="A1315" s="131" t="s">
        <v>288</v>
      </c>
      <c r="B1315" s="25" t="s">
        <v>4536</v>
      </c>
      <c r="C1315" s="25" t="s">
        <v>4673</v>
      </c>
      <c r="D1315" s="571" t="s">
        <v>4590</v>
      </c>
      <c r="E1315" s="25" t="s">
        <v>4672</v>
      </c>
      <c r="F1315" s="25" t="s">
        <v>4618</v>
      </c>
      <c r="G1315" s="25" t="s">
        <v>4682</v>
      </c>
    </row>
    <row r="1316" spans="1:7" x14ac:dyDescent="0.25">
      <c r="A1316" s="131" t="s">
        <v>288</v>
      </c>
      <c r="B1316" s="25" t="s">
        <v>4558</v>
      </c>
      <c r="C1316" s="25" t="s">
        <v>4674</v>
      </c>
      <c r="D1316" s="571" t="s">
        <v>4590</v>
      </c>
      <c r="E1316" s="25" t="s">
        <v>4672</v>
      </c>
      <c r="F1316" s="25" t="s">
        <v>4618</v>
      </c>
      <c r="G1316" s="25" t="s">
        <v>4935</v>
      </c>
    </row>
    <row r="1317" spans="1:7" x14ac:dyDescent="0.25">
      <c r="A1317" s="131" t="s">
        <v>288</v>
      </c>
      <c r="B1317" s="25" t="s">
        <v>4543</v>
      </c>
      <c r="C1317" s="25" t="s">
        <v>4673</v>
      </c>
      <c r="D1317" s="571" t="s">
        <v>4590</v>
      </c>
      <c r="E1317" s="25" t="s">
        <v>4672</v>
      </c>
      <c r="F1317" s="25" t="s">
        <v>4618</v>
      </c>
      <c r="G1317" s="25" t="s">
        <v>4947</v>
      </c>
    </row>
    <row r="1318" spans="1:7" x14ac:dyDescent="0.25">
      <c r="A1318" s="131" t="s">
        <v>288</v>
      </c>
      <c r="B1318" s="25" t="s">
        <v>4536</v>
      </c>
      <c r="C1318" s="25" t="s">
        <v>4673</v>
      </c>
      <c r="D1318" s="571" t="s">
        <v>4590</v>
      </c>
      <c r="E1318" s="25" t="s">
        <v>4672</v>
      </c>
      <c r="F1318" s="25" t="s">
        <v>4618</v>
      </c>
      <c r="G1318" s="25" t="s">
        <v>4910</v>
      </c>
    </row>
    <row r="1319" spans="1:7" x14ac:dyDescent="0.25">
      <c r="A1319" s="131" t="s">
        <v>288</v>
      </c>
      <c r="B1319" s="25" t="s">
        <v>4662</v>
      </c>
      <c r="C1319" s="25" t="s">
        <v>4673</v>
      </c>
      <c r="D1319" s="571" t="s">
        <v>4590</v>
      </c>
      <c r="E1319" s="25" t="s">
        <v>4672</v>
      </c>
      <c r="F1319" s="25" t="s">
        <v>4618</v>
      </c>
      <c r="G1319" s="25" t="s">
        <v>4732</v>
      </c>
    </row>
    <row r="1320" spans="1:7" x14ac:dyDescent="0.25">
      <c r="A1320" s="131" t="s">
        <v>288</v>
      </c>
      <c r="B1320" s="25" t="s">
        <v>4525</v>
      </c>
      <c r="C1320" s="25" t="s">
        <v>4673</v>
      </c>
      <c r="D1320" s="571" t="s">
        <v>4590</v>
      </c>
      <c r="E1320" s="25" t="s">
        <v>4672</v>
      </c>
      <c r="F1320" s="25" t="s">
        <v>4618</v>
      </c>
      <c r="G1320" s="25" t="s">
        <v>4637</v>
      </c>
    </row>
    <row r="1321" spans="1:7" x14ac:dyDescent="0.25">
      <c r="A1321" s="131" t="s">
        <v>288</v>
      </c>
      <c r="B1321" s="25" t="s">
        <v>4543</v>
      </c>
      <c r="C1321" s="25" t="s">
        <v>4673</v>
      </c>
      <c r="D1321" s="571" t="s">
        <v>4590</v>
      </c>
      <c r="E1321" s="25" t="s">
        <v>4672</v>
      </c>
      <c r="F1321" s="25" t="s">
        <v>4618</v>
      </c>
      <c r="G1321" s="25" t="s">
        <v>4605</v>
      </c>
    </row>
    <row r="1322" spans="1:7" x14ac:dyDescent="0.25">
      <c r="A1322" s="131" t="s">
        <v>288</v>
      </c>
      <c r="B1322" s="25" t="s">
        <v>4543</v>
      </c>
      <c r="C1322" s="25" t="s">
        <v>4673</v>
      </c>
      <c r="D1322" s="571" t="s">
        <v>4590</v>
      </c>
      <c r="E1322" s="25" t="s">
        <v>4672</v>
      </c>
      <c r="F1322" s="25" t="s">
        <v>4618</v>
      </c>
      <c r="G1322" s="25" t="s">
        <v>1373</v>
      </c>
    </row>
    <row r="1323" spans="1:7" x14ac:dyDescent="0.25">
      <c r="A1323" s="131" t="s">
        <v>288</v>
      </c>
      <c r="B1323" s="25" t="s">
        <v>4543</v>
      </c>
      <c r="C1323" s="25" t="s">
        <v>4673</v>
      </c>
      <c r="D1323" s="571" t="s">
        <v>4590</v>
      </c>
      <c r="E1323" s="25" t="s">
        <v>4672</v>
      </c>
      <c r="F1323" s="25" t="s">
        <v>4618</v>
      </c>
      <c r="G1323" s="25" t="s">
        <v>4604</v>
      </c>
    </row>
    <row r="1324" spans="1:7" x14ac:dyDescent="0.25">
      <c r="A1324" s="131" t="s">
        <v>288</v>
      </c>
      <c r="B1324" s="25" t="s">
        <v>4552</v>
      </c>
      <c r="C1324" s="25" t="s">
        <v>4673</v>
      </c>
      <c r="D1324" s="571" t="s">
        <v>4590</v>
      </c>
      <c r="E1324" s="25" t="s">
        <v>4672</v>
      </c>
      <c r="F1324" s="25" t="s">
        <v>4618</v>
      </c>
      <c r="G1324" s="25" t="s">
        <v>4802</v>
      </c>
    </row>
    <row r="1325" spans="1:7" x14ac:dyDescent="0.25">
      <c r="A1325" s="131" t="s">
        <v>288</v>
      </c>
      <c r="B1325" s="25" t="s">
        <v>4543</v>
      </c>
      <c r="C1325" s="25" t="s">
        <v>4673</v>
      </c>
      <c r="D1325" s="571" t="s">
        <v>4590</v>
      </c>
      <c r="E1325" s="25" t="s">
        <v>4672</v>
      </c>
      <c r="F1325" s="25" t="s">
        <v>4618</v>
      </c>
      <c r="G1325" s="25" t="s">
        <v>4948</v>
      </c>
    </row>
    <row r="1326" spans="1:7" x14ac:dyDescent="0.25">
      <c r="A1326" s="131" t="s">
        <v>288</v>
      </c>
      <c r="B1326" s="25" t="s">
        <v>4543</v>
      </c>
      <c r="C1326" s="25" t="s">
        <v>4673</v>
      </c>
      <c r="D1326" s="571" t="s">
        <v>4590</v>
      </c>
      <c r="E1326" s="25" t="s">
        <v>4672</v>
      </c>
      <c r="F1326" s="25" t="s">
        <v>4618</v>
      </c>
      <c r="G1326" s="25" t="s">
        <v>4949</v>
      </c>
    </row>
    <row r="1327" spans="1:7" x14ac:dyDescent="0.25">
      <c r="A1327" s="131" t="s">
        <v>288</v>
      </c>
      <c r="B1327" s="25" t="s">
        <v>4543</v>
      </c>
      <c r="C1327" s="25" t="s">
        <v>4673</v>
      </c>
      <c r="D1327" s="571" t="s">
        <v>4590</v>
      </c>
      <c r="E1327" s="25" t="s">
        <v>4672</v>
      </c>
      <c r="F1327" s="25" t="s">
        <v>4618</v>
      </c>
      <c r="G1327" s="25" t="s">
        <v>4604</v>
      </c>
    </row>
    <row r="1328" spans="1:7" x14ac:dyDescent="0.25">
      <c r="A1328" s="131" t="s">
        <v>288</v>
      </c>
      <c r="B1328" s="25" t="s">
        <v>4527</v>
      </c>
      <c r="C1328" s="25" t="s">
        <v>4673</v>
      </c>
      <c r="D1328" s="571" t="s">
        <v>4590</v>
      </c>
      <c r="E1328" s="25" t="s">
        <v>4672</v>
      </c>
      <c r="F1328" s="25" t="s">
        <v>4618</v>
      </c>
      <c r="G1328" s="25" t="s">
        <v>4689</v>
      </c>
    </row>
    <row r="1329" spans="1:7" x14ac:dyDescent="0.25">
      <c r="A1329" s="131" t="s">
        <v>288</v>
      </c>
      <c r="B1329" s="25" t="s">
        <v>4527</v>
      </c>
      <c r="C1329" s="25" t="s">
        <v>4673</v>
      </c>
      <c r="D1329" s="571" t="s">
        <v>4590</v>
      </c>
      <c r="E1329" s="25" t="s">
        <v>4672</v>
      </c>
      <c r="F1329" s="25" t="s">
        <v>4618</v>
      </c>
      <c r="G1329" s="25" t="s">
        <v>4943</v>
      </c>
    </row>
    <row r="1330" spans="1:7" x14ac:dyDescent="0.25">
      <c r="A1330" s="131" t="s">
        <v>288</v>
      </c>
      <c r="B1330" s="25" t="s">
        <v>4576</v>
      </c>
      <c r="C1330" s="25" t="s">
        <v>4673</v>
      </c>
      <c r="D1330" s="571" t="s">
        <v>4590</v>
      </c>
      <c r="E1330" s="25" t="s">
        <v>4672</v>
      </c>
      <c r="F1330" s="25" t="s">
        <v>4618</v>
      </c>
      <c r="G1330" s="25" t="s">
        <v>4676</v>
      </c>
    </row>
    <row r="1331" spans="1:7" x14ac:dyDescent="0.25">
      <c r="A1331" s="131" t="s">
        <v>288</v>
      </c>
      <c r="B1331" s="25" t="s">
        <v>4543</v>
      </c>
      <c r="C1331" s="25" t="s">
        <v>4673</v>
      </c>
      <c r="D1331" s="571" t="s">
        <v>4590</v>
      </c>
      <c r="E1331" s="25" t="s">
        <v>4672</v>
      </c>
      <c r="F1331" s="25" t="s">
        <v>4618</v>
      </c>
      <c r="G1331" s="25" t="s">
        <v>4950</v>
      </c>
    </row>
    <row r="1332" spans="1:7" x14ac:dyDescent="0.25">
      <c r="A1332" s="131" t="s">
        <v>288</v>
      </c>
      <c r="B1332" s="25" t="s">
        <v>4558</v>
      </c>
      <c r="C1332" s="25" t="s">
        <v>4674</v>
      </c>
      <c r="D1332" s="571" t="s">
        <v>4590</v>
      </c>
      <c r="E1332" s="25" t="s">
        <v>4672</v>
      </c>
      <c r="F1332" s="25" t="s">
        <v>4618</v>
      </c>
      <c r="G1332" s="25" t="s">
        <v>4951</v>
      </c>
    </row>
    <row r="1333" spans="1:7" x14ac:dyDescent="0.25">
      <c r="A1333" s="131" t="s">
        <v>288</v>
      </c>
      <c r="B1333" s="25" t="s">
        <v>4543</v>
      </c>
      <c r="C1333" s="25" t="s">
        <v>4673</v>
      </c>
      <c r="D1333" s="571" t="s">
        <v>4590</v>
      </c>
      <c r="E1333" s="25" t="s">
        <v>4672</v>
      </c>
      <c r="F1333" s="25" t="s">
        <v>4618</v>
      </c>
      <c r="G1333" s="25" t="s">
        <v>4708</v>
      </c>
    </row>
    <row r="1334" spans="1:7" x14ac:dyDescent="0.25">
      <c r="A1334" s="131" t="s">
        <v>288</v>
      </c>
      <c r="B1334" s="25" t="s">
        <v>4552</v>
      </c>
      <c r="C1334" s="25" t="s">
        <v>4673</v>
      </c>
      <c r="D1334" s="571" t="s">
        <v>4590</v>
      </c>
      <c r="E1334" s="25" t="s">
        <v>4672</v>
      </c>
      <c r="F1334" s="25" t="s">
        <v>4618</v>
      </c>
      <c r="G1334" s="25" t="s">
        <v>4732</v>
      </c>
    </row>
    <row r="1335" spans="1:7" x14ac:dyDescent="0.25">
      <c r="A1335" s="131" t="s">
        <v>288</v>
      </c>
      <c r="B1335" s="25" t="s">
        <v>4537</v>
      </c>
      <c r="C1335" s="25" t="s">
        <v>4673</v>
      </c>
      <c r="D1335" s="571" t="s">
        <v>4590</v>
      </c>
      <c r="E1335" s="25" t="s">
        <v>4672</v>
      </c>
      <c r="F1335" s="25" t="s">
        <v>4618</v>
      </c>
      <c r="G1335" s="25" t="s">
        <v>4676</v>
      </c>
    </row>
    <row r="1336" spans="1:7" x14ac:dyDescent="0.25">
      <c r="A1336" s="131" t="s">
        <v>288</v>
      </c>
      <c r="B1336" s="25" t="s">
        <v>4536</v>
      </c>
      <c r="C1336" s="25" t="s">
        <v>4673</v>
      </c>
      <c r="D1336" s="571" t="s">
        <v>4590</v>
      </c>
      <c r="E1336" s="25" t="s">
        <v>4672</v>
      </c>
      <c r="F1336" s="25" t="s">
        <v>4618</v>
      </c>
      <c r="G1336" s="25" t="s">
        <v>4682</v>
      </c>
    </row>
    <row r="1337" spans="1:7" x14ac:dyDescent="0.25">
      <c r="A1337" s="131" t="s">
        <v>288</v>
      </c>
      <c r="B1337" s="25" t="s">
        <v>4543</v>
      </c>
      <c r="C1337" s="25" t="s">
        <v>4673</v>
      </c>
      <c r="D1337" s="571" t="s">
        <v>4590</v>
      </c>
      <c r="E1337" s="25" t="s">
        <v>4672</v>
      </c>
      <c r="F1337" s="25" t="s">
        <v>4618</v>
      </c>
      <c r="G1337" s="25" t="s">
        <v>4604</v>
      </c>
    </row>
    <row r="1338" spans="1:7" x14ac:dyDescent="0.25">
      <c r="A1338" s="131" t="s">
        <v>288</v>
      </c>
      <c r="B1338" s="25" t="s">
        <v>4527</v>
      </c>
      <c r="C1338" s="25" t="s">
        <v>4673</v>
      </c>
      <c r="D1338" s="571" t="s">
        <v>4590</v>
      </c>
      <c r="E1338" s="25" t="s">
        <v>4672</v>
      </c>
      <c r="F1338" s="25" t="s">
        <v>4618</v>
      </c>
      <c r="G1338" s="25" t="s">
        <v>4952</v>
      </c>
    </row>
    <row r="1339" spans="1:7" x14ac:dyDescent="0.25">
      <c r="A1339" s="131" t="s">
        <v>288</v>
      </c>
      <c r="B1339" s="25" t="s">
        <v>4562</v>
      </c>
      <c r="C1339" s="25" t="s">
        <v>4673</v>
      </c>
      <c r="D1339" s="571" t="s">
        <v>4590</v>
      </c>
      <c r="E1339" s="25" t="s">
        <v>4672</v>
      </c>
      <c r="F1339" s="25" t="s">
        <v>4618</v>
      </c>
      <c r="G1339" s="25" t="s">
        <v>4906</v>
      </c>
    </row>
    <row r="1340" spans="1:7" x14ac:dyDescent="0.25">
      <c r="A1340" s="131" t="s">
        <v>288</v>
      </c>
      <c r="B1340" s="25" t="s">
        <v>4552</v>
      </c>
      <c r="C1340" s="25" t="s">
        <v>4673</v>
      </c>
      <c r="D1340" s="571" t="s">
        <v>4590</v>
      </c>
      <c r="E1340" s="25" t="s">
        <v>4672</v>
      </c>
      <c r="F1340" s="25" t="s">
        <v>4618</v>
      </c>
      <c r="G1340" s="25" t="s">
        <v>4953</v>
      </c>
    </row>
    <row r="1341" spans="1:7" x14ac:dyDescent="0.25">
      <c r="A1341" s="131" t="s">
        <v>288</v>
      </c>
      <c r="B1341" s="25" t="s">
        <v>4662</v>
      </c>
      <c r="C1341" s="25" t="s">
        <v>4673</v>
      </c>
      <c r="D1341" s="571" t="s">
        <v>4590</v>
      </c>
      <c r="E1341" s="25" t="s">
        <v>4672</v>
      </c>
      <c r="F1341" s="25" t="s">
        <v>4618</v>
      </c>
      <c r="G1341" s="25" t="s">
        <v>4954</v>
      </c>
    </row>
    <row r="1342" spans="1:7" x14ac:dyDescent="0.25">
      <c r="A1342" s="131" t="s">
        <v>288</v>
      </c>
      <c r="B1342" s="25" t="s">
        <v>4527</v>
      </c>
      <c r="C1342" s="25" t="s">
        <v>4673</v>
      </c>
      <c r="D1342" s="571" t="s">
        <v>4590</v>
      </c>
      <c r="E1342" s="25" t="s">
        <v>4672</v>
      </c>
      <c r="F1342" s="25" t="s">
        <v>4618</v>
      </c>
      <c r="G1342" s="25" t="s">
        <v>4955</v>
      </c>
    </row>
    <row r="1343" spans="1:7" x14ac:dyDescent="0.25">
      <c r="A1343" s="131" t="s">
        <v>288</v>
      </c>
      <c r="B1343" s="25" t="s">
        <v>4558</v>
      </c>
      <c r="C1343" s="25" t="s">
        <v>4674</v>
      </c>
      <c r="D1343" s="571" t="s">
        <v>4590</v>
      </c>
      <c r="E1343" s="25" t="s">
        <v>4672</v>
      </c>
      <c r="F1343" s="25" t="s">
        <v>4618</v>
      </c>
      <c r="G1343" s="25" t="s">
        <v>1121</v>
      </c>
    </row>
    <row r="1344" spans="1:7" x14ac:dyDescent="0.25">
      <c r="A1344" s="131" t="s">
        <v>288</v>
      </c>
      <c r="B1344" s="25" t="s">
        <v>4543</v>
      </c>
      <c r="C1344" s="25" t="s">
        <v>4673</v>
      </c>
      <c r="D1344" s="571" t="s">
        <v>4590</v>
      </c>
      <c r="E1344" s="25" t="s">
        <v>4672</v>
      </c>
      <c r="F1344" s="25" t="s">
        <v>4618</v>
      </c>
      <c r="G1344" s="25" t="s">
        <v>4637</v>
      </c>
    </row>
    <row r="1345" spans="1:7" x14ac:dyDescent="0.25">
      <c r="A1345" s="131" t="s">
        <v>288</v>
      </c>
      <c r="B1345" s="25" t="s">
        <v>4543</v>
      </c>
      <c r="C1345" s="25" t="s">
        <v>4673</v>
      </c>
      <c r="D1345" s="571" t="s">
        <v>4590</v>
      </c>
      <c r="E1345" s="25" t="s">
        <v>4672</v>
      </c>
      <c r="F1345" s="25" t="s">
        <v>4618</v>
      </c>
      <c r="G1345" s="25" t="s">
        <v>4604</v>
      </c>
    </row>
    <row r="1346" spans="1:7" x14ac:dyDescent="0.25">
      <c r="A1346" s="131" t="s">
        <v>288</v>
      </c>
      <c r="B1346" s="25" t="s">
        <v>4558</v>
      </c>
      <c r="C1346" s="25" t="s">
        <v>4674</v>
      </c>
      <c r="D1346" s="571" t="s">
        <v>4590</v>
      </c>
      <c r="E1346" s="25" t="s">
        <v>4672</v>
      </c>
      <c r="F1346" s="25" t="s">
        <v>4618</v>
      </c>
      <c r="G1346" s="25" t="s">
        <v>4812</v>
      </c>
    </row>
    <row r="1347" spans="1:7" x14ac:dyDescent="0.25">
      <c r="A1347" s="131" t="s">
        <v>288</v>
      </c>
      <c r="B1347" s="25" t="s">
        <v>4558</v>
      </c>
      <c r="C1347" s="25" t="s">
        <v>4674</v>
      </c>
      <c r="D1347" s="571" t="s">
        <v>4590</v>
      </c>
      <c r="E1347" s="25" t="s">
        <v>4672</v>
      </c>
      <c r="F1347" s="25" t="s">
        <v>4618</v>
      </c>
      <c r="G1347" s="25" t="s">
        <v>4956</v>
      </c>
    </row>
    <row r="1348" spans="1:7" x14ac:dyDescent="0.25">
      <c r="A1348" s="131" t="s">
        <v>288</v>
      </c>
      <c r="B1348" s="25" t="s">
        <v>4651</v>
      </c>
      <c r="C1348" s="25" t="s">
        <v>4674</v>
      </c>
      <c r="D1348" s="571" t="s">
        <v>4590</v>
      </c>
      <c r="E1348" s="25" t="s">
        <v>4672</v>
      </c>
      <c r="F1348" s="25" t="s">
        <v>4618</v>
      </c>
      <c r="G1348" s="25" t="s">
        <v>4685</v>
      </c>
    </row>
    <row r="1349" spans="1:7" x14ac:dyDescent="0.25">
      <c r="A1349" s="131" t="s">
        <v>288</v>
      </c>
      <c r="B1349" s="25" t="s">
        <v>4536</v>
      </c>
      <c r="C1349" s="25" t="s">
        <v>4673</v>
      </c>
      <c r="D1349" s="571" t="s">
        <v>4590</v>
      </c>
      <c r="E1349" s="25" t="s">
        <v>4672</v>
      </c>
      <c r="F1349" s="25" t="s">
        <v>4618</v>
      </c>
      <c r="G1349" s="25" t="s">
        <v>4957</v>
      </c>
    </row>
    <row r="1350" spans="1:7" x14ac:dyDescent="0.25">
      <c r="A1350" s="131" t="s">
        <v>288</v>
      </c>
      <c r="B1350" s="25" t="s">
        <v>4543</v>
      </c>
      <c r="C1350" s="25" t="s">
        <v>4673</v>
      </c>
      <c r="D1350" s="571" t="s">
        <v>4590</v>
      </c>
      <c r="E1350" s="25" t="s">
        <v>4672</v>
      </c>
      <c r="F1350" s="25" t="s">
        <v>4618</v>
      </c>
      <c r="G1350" s="25" t="s">
        <v>4687</v>
      </c>
    </row>
    <row r="1351" spans="1:7" x14ac:dyDescent="0.25">
      <c r="A1351" s="131" t="s">
        <v>288</v>
      </c>
      <c r="B1351" s="25" t="s">
        <v>4659</v>
      </c>
      <c r="C1351" s="25" t="s">
        <v>4673</v>
      </c>
      <c r="D1351" s="571" t="s">
        <v>4590</v>
      </c>
      <c r="E1351" s="25" t="s">
        <v>4672</v>
      </c>
      <c r="F1351" s="25" t="s">
        <v>4618</v>
      </c>
      <c r="G1351" s="25" t="s">
        <v>4958</v>
      </c>
    </row>
    <row r="1352" spans="1:7" x14ac:dyDescent="0.25">
      <c r="A1352" s="131" t="s">
        <v>288</v>
      </c>
      <c r="B1352" s="25" t="s">
        <v>4558</v>
      </c>
      <c r="C1352" s="25" t="s">
        <v>4674</v>
      </c>
      <c r="D1352" s="571" t="s">
        <v>4590</v>
      </c>
      <c r="E1352" s="25" t="s">
        <v>4672</v>
      </c>
      <c r="F1352" s="25" t="s">
        <v>4618</v>
      </c>
      <c r="G1352" s="25" t="s">
        <v>4794</v>
      </c>
    </row>
    <row r="1353" spans="1:7" x14ac:dyDescent="0.25">
      <c r="A1353" s="131" t="s">
        <v>288</v>
      </c>
      <c r="B1353" s="25" t="s">
        <v>4552</v>
      </c>
      <c r="C1353" s="25" t="s">
        <v>4673</v>
      </c>
      <c r="D1353" s="571" t="s">
        <v>4590</v>
      </c>
      <c r="E1353" s="25" t="s">
        <v>4672</v>
      </c>
      <c r="F1353" s="25" t="s">
        <v>4618</v>
      </c>
      <c r="G1353" s="25" t="s">
        <v>4897</v>
      </c>
    </row>
    <row r="1354" spans="1:7" x14ac:dyDescent="0.25">
      <c r="A1354" s="131" t="s">
        <v>288</v>
      </c>
      <c r="B1354" s="25" t="s">
        <v>4558</v>
      </c>
      <c r="C1354" s="25" t="s">
        <v>4674</v>
      </c>
      <c r="D1354" s="571" t="s">
        <v>4590</v>
      </c>
      <c r="E1354" s="25" t="s">
        <v>4672</v>
      </c>
      <c r="F1354" s="25" t="s">
        <v>4618</v>
      </c>
      <c r="G1354" s="25" t="s">
        <v>4756</v>
      </c>
    </row>
    <row r="1355" spans="1:7" x14ac:dyDescent="0.25">
      <c r="A1355" s="131" t="s">
        <v>288</v>
      </c>
      <c r="B1355" s="25" t="s">
        <v>4558</v>
      </c>
      <c r="C1355" s="25" t="s">
        <v>4674</v>
      </c>
      <c r="D1355" s="571" t="s">
        <v>4590</v>
      </c>
      <c r="E1355" s="25" t="s">
        <v>4672</v>
      </c>
      <c r="F1355" s="25" t="s">
        <v>4618</v>
      </c>
      <c r="G1355" s="25" t="s">
        <v>4716</v>
      </c>
    </row>
    <row r="1356" spans="1:7" x14ac:dyDescent="0.25">
      <c r="A1356" s="131" t="s">
        <v>288</v>
      </c>
      <c r="B1356" s="25" t="s">
        <v>4657</v>
      </c>
      <c r="C1356" s="25" t="s">
        <v>4673</v>
      </c>
      <c r="D1356" s="571" t="s">
        <v>4590</v>
      </c>
      <c r="E1356" s="25" t="s">
        <v>4672</v>
      </c>
      <c r="F1356" s="25" t="s">
        <v>4618</v>
      </c>
      <c r="G1356" s="25" t="s">
        <v>4604</v>
      </c>
    </row>
    <row r="1357" spans="1:7" x14ac:dyDescent="0.25">
      <c r="A1357" s="131" t="s">
        <v>288</v>
      </c>
      <c r="B1357" s="25" t="s">
        <v>4576</v>
      </c>
      <c r="C1357" s="25" t="s">
        <v>4673</v>
      </c>
      <c r="D1357" s="571" t="s">
        <v>4590</v>
      </c>
      <c r="E1357" s="25" t="s">
        <v>4672</v>
      </c>
      <c r="F1357" s="25" t="s">
        <v>4618</v>
      </c>
      <c r="G1357" s="25" t="s">
        <v>4732</v>
      </c>
    </row>
    <row r="1358" spans="1:7" x14ac:dyDescent="0.25">
      <c r="A1358" s="131" t="s">
        <v>288</v>
      </c>
      <c r="B1358" s="25" t="s">
        <v>4542</v>
      </c>
      <c r="C1358" s="25" t="s">
        <v>4673</v>
      </c>
      <c r="D1358" s="571" t="s">
        <v>4590</v>
      </c>
      <c r="E1358" s="25" t="s">
        <v>4672</v>
      </c>
      <c r="F1358" s="25" t="s">
        <v>4618</v>
      </c>
      <c r="G1358" s="25" t="s">
        <v>1373</v>
      </c>
    </row>
    <row r="1359" spans="1:7" x14ac:dyDescent="0.25">
      <c r="A1359" s="131" t="s">
        <v>288</v>
      </c>
      <c r="B1359" s="25" t="s">
        <v>4574</v>
      </c>
      <c r="C1359" s="25" t="s">
        <v>4673</v>
      </c>
      <c r="D1359" s="571" t="s">
        <v>4590</v>
      </c>
      <c r="E1359" s="25" t="s">
        <v>4672</v>
      </c>
      <c r="F1359" s="25" t="s">
        <v>4618</v>
      </c>
      <c r="G1359" s="25" t="s">
        <v>4726</v>
      </c>
    </row>
    <row r="1360" spans="1:7" x14ac:dyDescent="0.25">
      <c r="A1360" s="131" t="s">
        <v>288</v>
      </c>
      <c r="B1360" s="25" t="s">
        <v>4537</v>
      </c>
      <c r="C1360" s="25" t="s">
        <v>4673</v>
      </c>
      <c r="D1360" s="571" t="s">
        <v>4590</v>
      </c>
      <c r="E1360" s="25" t="s">
        <v>4672</v>
      </c>
      <c r="F1360" s="25" t="s">
        <v>4618</v>
      </c>
      <c r="G1360" s="25" t="s">
        <v>4730</v>
      </c>
    </row>
    <row r="1361" spans="1:7" x14ac:dyDescent="0.25">
      <c r="A1361" s="131" t="s">
        <v>288</v>
      </c>
      <c r="B1361" s="25" t="s">
        <v>4536</v>
      </c>
      <c r="C1361" s="25" t="s">
        <v>4673</v>
      </c>
      <c r="D1361" s="571" t="s">
        <v>4590</v>
      </c>
      <c r="E1361" s="25" t="s">
        <v>4672</v>
      </c>
      <c r="F1361" s="25" t="s">
        <v>4618</v>
      </c>
      <c r="G1361" s="25" t="s">
        <v>4764</v>
      </c>
    </row>
    <row r="1362" spans="1:7" x14ac:dyDescent="0.25">
      <c r="A1362" s="131" t="s">
        <v>288</v>
      </c>
      <c r="B1362" s="25" t="s">
        <v>4551</v>
      </c>
      <c r="C1362" s="25" t="s">
        <v>4673</v>
      </c>
      <c r="D1362" s="571" t="s">
        <v>4590</v>
      </c>
      <c r="E1362" s="25" t="s">
        <v>4672</v>
      </c>
      <c r="F1362" s="25" t="s">
        <v>4618</v>
      </c>
      <c r="G1362" s="25" t="s">
        <v>4676</v>
      </c>
    </row>
    <row r="1363" spans="1:7" x14ac:dyDescent="0.25">
      <c r="A1363" s="131" t="s">
        <v>288</v>
      </c>
      <c r="B1363" s="25" t="s">
        <v>4543</v>
      </c>
      <c r="C1363" s="25" t="s">
        <v>4673</v>
      </c>
      <c r="D1363" s="571" t="s">
        <v>4590</v>
      </c>
      <c r="E1363" s="25" t="s">
        <v>4672</v>
      </c>
      <c r="F1363" s="25" t="s">
        <v>4618</v>
      </c>
      <c r="G1363" s="25" t="s">
        <v>4959</v>
      </c>
    </row>
    <row r="1364" spans="1:7" x14ac:dyDescent="0.25">
      <c r="A1364" s="131" t="s">
        <v>288</v>
      </c>
      <c r="B1364" s="25" t="s">
        <v>4536</v>
      </c>
      <c r="C1364" s="25" t="s">
        <v>4673</v>
      </c>
      <c r="D1364" s="571" t="s">
        <v>4590</v>
      </c>
      <c r="E1364" s="25" t="s">
        <v>4672</v>
      </c>
      <c r="F1364" s="25" t="s">
        <v>4618</v>
      </c>
      <c r="G1364" s="25" t="s">
        <v>4957</v>
      </c>
    </row>
    <row r="1365" spans="1:7" x14ac:dyDescent="0.25">
      <c r="A1365" s="131" t="s">
        <v>288</v>
      </c>
      <c r="B1365" s="25" t="s">
        <v>4576</v>
      </c>
      <c r="C1365" s="25" t="s">
        <v>4673</v>
      </c>
      <c r="D1365" s="571" t="s">
        <v>4590</v>
      </c>
      <c r="E1365" s="25" t="s">
        <v>4672</v>
      </c>
      <c r="F1365" s="25" t="s">
        <v>4618</v>
      </c>
      <c r="G1365" s="25" t="s">
        <v>4960</v>
      </c>
    </row>
    <row r="1366" spans="1:7" x14ac:dyDescent="0.25">
      <c r="A1366" s="131" t="s">
        <v>288</v>
      </c>
      <c r="B1366" s="25" t="s">
        <v>4574</v>
      </c>
      <c r="C1366" s="25" t="s">
        <v>4673</v>
      </c>
      <c r="D1366" s="571" t="s">
        <v>4590</v>
      </c>
      <c r="E1366" s="25" t="s">
        <v>4672</v>
      </c>
      <c r="F1366" s="25" t="s">
        <v>4618</v>
      </c>
      <c r="G1366" s="25" t="s">
        <v>4699</v>
      </c>
    </row>
    <row r="1367" spans="1:7" x14ac:dyDescent="0.25">
      <c r="A1367" s="131" t="s">
        <v>288</v>
      </c>
      <c r="B1367" s="25" t="s">
        <v>4574</v>
      </c>
      <c r="C1367" s="25" t="s">
        <v>4673</v>
      </c>
      <c r="D1367" s="571" t="s">
        <v>4590</v>
      </c>
      <c r="E1367" s="25" t="s">
        <v>4672</v>
      </c>
      <c r="F1367" s="25" t="s">
        <v>4618</v>
      </c>
      <c r="G1367" s="25" t="s">
        <v>4961</v>
      </c>
    </row>
    <row r="1368" spans="1:7" x14ac:dyDescent="0.25">
      <c r="A1368" s="131" t="s">
        <v>288</v>
      </c>
      <c r="B1368" s="25" t="s">
        <v>4652</v>
      </c>
      <c r="C1368" s="25" t="s">
        <v>4673</v>
      </c>
      <c r="D1368" s="571" t="s">
        <v>4590</v>
      </c>
      <c r="E1368" s="25" t="s">
        <v>4672</v>
      </c>
      <c r="F1368" s="25" t="s">
        <v>4618</v>
      </c>
      <c r="G1368" s="25" t="s">
        <v>4747</v>
      </c>
    </row>
    <row r="1369" spans="1:7" x14ac:dyDescent="0.25">
      <c r="A1369" s="131" t="s">
        <v>288</v>
      </c>
      <c r="B1369" s="25" t="s">
        <v>4663</v>
      </c>
      <c r="C1369" s="25" t="s">
        <v>4593</v>
      </c>
      <c r="D1369" s="571" t="s">
        <v>4590</v>
      </c>
      <c r="E1369" s="25" t="s">
        <v>4672</v>
      </c>
      <c r="F1369" s="25" t="s">
        <v>4618</v>
      </c>
      <c r="G1369" s="25" t="s">
        <v>4951</v>
      </c>
    </row>
    <row r="1370" spans="1:7" x14ac:dyDescent="0.25">
      <c r="A1370" s="131" t="s">
        <v>288</v>
      </c>
      <c r="B1370" s="25" t="s">
        <v>4543</v>
      </c>
      <c r="C1370" s="25" t="s">
        <v>4673</v>
      </c>
      <c r="D1370" s="571" t="s">
        <v>4590</v>
      </c>
      <c r="E1370" s="25" t="s">
        <v>4672</v>
      </c>
      <c r="F1370" s="25" t="s">
        <v>4618</v>
      </c>
      <c r="G1370" s="25" t="s">
        <v>4962</v>
      </c>
    </row>
    <row r="1371" spans="1:7" x14ac:dyDescent="0.25">
      <c r="A1371" s="131" t="s">
        <v>288</v>
      </c>
      <c r="B1371" s="25" t="s">
        <v>4558</v>
      </c>
      <c r="C1371" s="25" t="s">
        <v>4674</v>
      </c>
      <c r="D1371" s="571" t="s">
        <v>4590</v>
      </c>
      <c r="E1371" s="25" t="s">
        <v>4672</v>
      </c>
      <c r="F1371" s="25" t="s">
        <v>4618</v>
      </c>
      <c r="G1371" s="25" t="s">
        <v>4682</v>
      </c>
    </row>
    <row r="1372" spans="1:7" x14ac:dyDescent="0.25">
      <c r="A1372" s="131" t="s">
        <v>288</v>
      </c>
      <c r="B1372" s="25" t="s">
        <v>4525</v>
      </c>
      <c r="C1372" s="25" t="s">
        <v>4673</v>
      </c>
      <c r="D1372" s="571" t="s">
        <v>4590</v>
      </c>
      <c r="E1372" s="25" t="s">
        <v>4672</v>
      </c>
      <c r="F1372" s="25" t="s">
        <v>4618</v>
      </c>
      <c r="G1372" s="25" t="s">
        <v>4603</v>
      </c>
    </row>
    <row r="1373" spans="1:7" x14ac:dyDescent="0.25">
      <c r="A1373" s="131" t="s">
        <v>288</v>
      </c>
      <c r="B1373" s="25" t="s">
        <v>4525</v>
      </c>
      <c r="C1373" s="25" t="s">
        <v>4673</v>
      </c>
      <c r="D1373" s="571" t="s">
        <v>4590</v>
      </c>
      <c r="E1373" s="25" t="s">
        <v>4672</v>
      </c>
      <c r="F1373" s="25" t="s">
        <v>4618</v>
      </c>
      <c r="G1373" s="25" t="s">
        <v>4604</v>
      </c>
    </row>
    <row r="1374" spans="1:7" x14ac:dyDescent="0.25">
      <c r="A1374" s="131" t="s">
        <v>288</v>
      </c>
      <c r="B1374" s="25" t="s">
        <v>4671</v>
      </c>
      <c r="C1374" s="25" t="s">
        <v>4673</v>
      </c>
      <c r="D1374" s="571" t="s">
        <v>4590</v>
      </c>
      <c r="E1374" s="25" t="s">
        <v>4672</v>
      </c>
      <c r="F1374" s="25" t="s">
        <v>4618</v>
      </c>
      <c r="G1374" s="25" t="s">
        <v>4689</v>
      </c>
    </row>
    <row r="1375" spans="1:7" x14ac:dyDescent="0.25">
      <c r="A1375" s="131" t="s">
        <v>288</v>
      </c>
      <c r="B1375" s="25" t="s">
        <v>4537</v>
      </c>
      <c r="C1375" s="25" t="s">
        <v>4673</v>
      </c>
      <c r="D1375" s="571" t="s">
        <v>4590</v>
      </c>
      <c r="E1375" s="25" t="s">
        <v>4672</v>
      </c>
      <c r="F1375" s="25" t="s">
        <v>4618</v>
      </c>
      <c r="G1375" s="25" t="s">
        <v>4676</v>
      </c>
    </row>
    <row r="1376" spans="1:7" x14ac:dyDescent="0.25">
      <c r="A1376" s="131" t="s">
        <v>288</v>
      </c>
      <c r="B1376" s="25" t="s">
        <v>4530</v>
      </c>
      <c r="C1376" s="25" t="s">
        <v>4673</v>
      </c>
      <c r="D1376" s="571" t="s">
        <v>4590</v>
      </c>
      <c r="E1376" s="25" t="s">
        <v>4672</v>
      </c>
      <c r="F1376" s="25" t="s">
        <v>4618</v>
      </c>
      <c r="G1376" s="25" t="s">
        <v>4689</v>
      </c>
    </row>
    <row r="1377" spans="1:7" x14ac:dyDescent="0.25">
      <c r="A1377" s="131" t="s">
        <v>288</v>
      </c>
      <c r="B1377" s="25" t="s">
        <v>4574</v>
      </c>
      <c r="C1377" s="25" t="s">
        <v>4673</v>
      </c>
      <c r="D1377" s="571" t="s">
        <v>4590</v>
      </c>
      <c r="E1377" s="25" t="s">
        <v>4672</v>
      </c>
      <c r="F1377" s="25" t="s">
        <v>4618</v>
      </c>
      <c r="G1377" s="25" t="s">
        <v>4676</v>
      </c>
    </row>
    <row r="1378" spans="1:7" x14ac:dyDescent="0.25">
      <c r="A1378" s="131" t="s">
        <v>288</v>
      </c>
      <c r="B1378" s="25" t="s">
        <v>4577</v>
      </c>
      <c r="C1378" s="25" t="s">
        <v>4673</v>
      </c>
      <c r="D1378" s="571" t="s">
        <v>4590</v>
      </c>
      <c r="E1378" s="25" t="s">
        <v>4672</v>
      </c>
      <c r="F1378" s="25" t="s">
        <v>4618</v>
      </c>
      <c r="G1378" s="25" t="s">
        <v>4605</v>
      </c>
    </row>
    <row r="1379" spans="1:7" x14ac:dyDescent="0.25">
      <c r="A1379" s="131" t="s">
        <v>288</v>
      </c>
      <c r="B1379" s="25" t="s">
        <v>4552</v>
      </c>
      <c r="C1379" s="25" t="s">
        <v>4673</v>
      </c>
      <c r="D1379" s="571" t="s">
        <v>4590</v>
      </c>
      <c r="E1379" s="25" t="s">
        <v>4672</v>
      </c>
      <c r="F1379" s="25" t="s">
        <v>4618</v>
      </c>
      <c r="G1379" s="25" t="s">
        <v>4732</v>
      </c>
    </row>
    <row r="1380" spans="1:7" x14ac:dyDescent="0.25">
      <c r="A1380" s="131" t="s">
        <v>288</v>
      </c>
      <c r="B1380" s="25" t="s">
        <v>4550</v>
      </c>
      <c r="C1380" s="25" t="s">
        <v>4673</v>
      </c>
      <c r="D1380" s="571" t="s">
        <v>4590</v>
      </c>
      <c r="E1380" s="25" t="s">
        <v>4672</v>
      </c>
      <c r="F1380" s="25" t="s">
        <v>4618</v>
      </c>
      <c r="G1380" s="25" t="s">
        <v>4604</v>
      </c>
    </row>
    <row r="1381" spans="1:7" x14ac:dyDescent="0.25">
      <c r="A1381" s="131" t="s">
        <v>288</v>
      </c>
      <c r="B1381" s="25" t="s">
        <v>4652</v>
      </c>
      <c r="C1381" s="25" t="s">
        <v>4673</v>
      </c>
      <c r="D1381" s="571" t="s">
        <v>4590</v>
      </c>
      <c r="E1381" s="25" t="s">
        <v>4672</v>
      </c>
      <c r="F1381" s="25" t="s">
        <v>4618</v>
      </c>
      <c r="G1381" s="25" t="s">
        <v>4604</v>
      </c>
    </row>
    <row r="1382" spans="1:7" x14ac:dyDescent="0.25">
      <c r="A1382" s="131" t="s">
        <v>288</v>
      </c>
      <c r="B1382" s="25" t="s">
        <v>4652</v>
      </c>
      <c r="C1382" s="25" t="s">
        <v>4673</v>
      </c>
      <c r="D1382" s="571" t="s">
        <v>4590</v>
      </c>
      <c r="E1382" s="25" t="s">
        <v>4672</v>
      </c>
      <c r="F1382" s="25" t="s">
        <v>4618</v>
      </c>
      <c r="G1382" s="25" t="s">
        <v>4604</v>
      </c>
    </row>
    <row r="1383" spans="1:7" x14ac:dyDescent="0.25">
      <c r="A1383" s="131" t="s">
        <v>288</v>
      </c>
      <c r="B1383" s="25" t="s">
        <v>4543</v>
      </c>
      <c r="C1383" s="25" t="s">
        <v>4673</v>
      </c>
      <c r="D1383" s="571" t="s">
        <v>4590</v>
      </c>
      <c r="E1383" s="25" t="s">
        <v>4672</v>
      </c>
      <c r="F1383" s="25" t="s">
        <v>4618</v>
      </c>
      <c r="G1383" s="25" t="s">
        <v>4704</v>
      </c>
    </row>
    <row r="1384" spans="1:7" x14ac:dyDescent="0.25">
      <c r="A1384" s="131" t="s">
        <v>288</v>
      </c>
      <c r="B1384" s="25" t="s">
        <v>4652</v>
      </c>
      <c r="C1384" s="25" t="s">
        <v>4673</v>
      </c>
      <c r="D1384" s="571" t="s">
        <v>4590</v>
      </c>
      <c r="E1384" s="25" t="s">
        <v>4672</v>
      </c>
      <c r="F1384" s="25" t="s">
        <v>4618</v>
      </c>
      <c r="G1384" s="25" t="s">
        <v>4963</v>
      </c>
    </row>
    <row r="1385" spans="1:7" x14ac:dyDescent="0.25">
      <c r="A1385" s="131" t="s">
        <v>288</v>
      </c>
      <c r="B1385" s="25" t="s">
        <v>4670</v>
      </c>
      <c r="C1385" s="25" t="s">
        <v>4673</v>
      </c>
      <c r="D1385" s="571" t="s">
        <v>4590</v>
      </c>
      <c r="E1385" s="25" t="s">
        <v>4672</v>
      </c>
      <c r="F1385" s="25" t="s">
        <v>4618</v>
      </c>
      <c r="G1385" s="25" t="s">
        <v>4964</v>
      </c>
    </row>
    <row r="1386" spans="1:7" x14ac:dyDescent="0.25">
      <c r="A1386" s="131" t="s">
        <v>288</v>
      </c>
      <c r="B1386" s="25" t="s">
        <v>4543</v>
      </c>
      <c r="C1386" s="25" t="s">
        <v>4673</v>
      </c>
      <c r="D1386" s="571" t="s">
        <v>4590</v>
      </c>
      <c r="E1386" s="25" t="s">
        <v>4672</v>
      </c>
      <c r="F1386" s="25" t="s">
        <v>4618</v>
      </c>
      <c r="G1386" s="25" t="s">
        <v>4604</v>
      </c>
    </row>
    <row r="1387" spans="1:7" x14ac:dyDescent="0.25">
      <c r="A1387" s="131" t="s">
        <v>288</v>
      </c>
      <c r="B1387" s="25" t="s">
        <v>4652</v>
      </c>
      <c r="C1387" s="25" t="s">
        <v>4673</v>
      </c>
      <c r="D1387" s="571" t="s">
        <v>4590</v>
      </c>
      <c r="E1387" s="25" t="s">
        <v>4672</v>
      </c>
      <c r="F1387" s="25" t="s">
        <v>4618</v>
      </c>
      <c r="G1387" s="25" t="s">
        <v>4724</v>
      </c>
    </row>
    <row r="1388" spans="1:7" x14ac:dyDescent="0.25">
      <c r="A1388" s="131" t="s">
        <v>288</v>
      </c>
      <c r="B1388" s="25" t="s">
        <v>4527</v>
      </c>
      <c r="C1388" s="25" t="s">
        <v>4673</v>
      </c>
      <c r="D1388" s="571" t="s">
        <v>4590</v>
      </c>
      <c r="E1388" s="25" t="s">
        <v>4672</v>
      </c>
      <c r="F1388" s="25" t="s">
        <v>4618</v>
      </c>
      <c r="G1388" s="25" t="s">
        <v>4689</v>
      </c>
    </row>
    <row r="1389" spans="1:7" x14ac:dyDescent="0.25">
      <c r="A1389" s="131" t="s">
        <v>288</v>
      </c>
      <c r="B1389" s="25" t="s">
        <v>4542</v>
      </c>
      <c r="C1389" s="25" t="s">
        <v>4673</v>
      </c>
      <c r="D1389" s="571" t="s">
        <v>4590</v>
      </c>
      <c r="E1389" s="25" t="s">
        <v>4672</v>
      </c>
      <c r="F1389" s="25" t="s">
        <v>4618</v>
      </c>
      <c r="G1389" s="25" t="s">
        <v>4965</v>
      </c>
    </row>
    <row r="1390" spans="1:7" x14ac:dyDescent="0.25">
      <c r="A1390" s="131" t="s">
        <v>288</v>
      </c>
      <c r="B1390" s="25" t="s">
        <v>4543</v>
      </c>
      <c r="C1390" s="25" t="s">
        <v>4673</v>
      </c>
      <c r="D1390" s="571" t="s">
        <v>4590</v>
      </c>
      <c r="E1390" s="25" t="s">
        <v>4672</v>
      </c>
      <c r="F1390" s="25" t="s">
        <v>4618</v>
      </c>
      <c r="G1390" s="25" t="s">
        <v>2013</v>
      </c>
    </row>
    <row r="1391" spans="1:7" x14ac:dyDescent="0.25">
      <c r="A1391" s="131" t="s">
        <v>288</v>
      </c>
      <c r="B1391" s="25" t="s">
        <v>4652</v>
      </c>
      <c r="C1391" s="25" t="s">
        <v>4673</v>
      </c>
      <c r="D1391" s="571" t="s">
        <v>4590</v>
      </c>
      <c r="E1391" s="25" t="s">
        <v>4672</v>
      </c>
      <c r="F1391" s="25" t="s">
        <v>4618</v>
      </c>
      <c r="G1391" s="25" t="s">
        <v>4832</v>
      </c>
    </row>
    <row r="1392" spans="1:7" x14ac:dyDescent="0.25">
      <c r="A1392" s="131" t="s">
        <v>288</v>
      </c>
      <c r="B1392" s="25" t="s">
        <v>4543</v>
      </c>
      <c r="C1392" s="25" t="s">
        <v>4673</v>
      </c>
      <c r="D1392" s="571" t="s">
        <v>4590</v>
      </c>
      <c r="E1392" s="25" t="s">
        <v>4672</v>
      </c>
      <c r="F1392" s="25" t="s">
        <v>4618</v>
      </c>
      <c r="G1392" s="25" t="s">
        <v>4966</v>
      </c>
    </row>
    <row r="1393" spans="1:7" x14ac:dyDescent="0.25">
      <c r="A1393" s="131" t="s">
        <v>288</v>
      </c>
      <c r="B1393" s="25" t="s">
        <v>4543</v>
      </c>
      <c r="C1393" s="25" t="s">
        <v>4673</v>
      </c>
      <c r="D1393" s="571" t="s">
        <v>4590</v>
      </c>
      <c r="E1393" s="25" t="s">
        <v>4672</v>
      </c>
      <c r="F1393" s="25" t="s">
        <v>4618</v>
      </c>
      <c r="G1393" s="25" t="s">
        <v>4602</v>
      </c>
    </row>
    <row r="1394" spans="1:7" x14ac:dyDescent="0.25">
      <c r="A1394" s="131" t="s">
        <v>288</v>
      </c>
      <c r="B1394" s="25" t="s">
        <v>4558</v>
      </c>
      <c r="C1394" s="25" t="s">
        <v>4674</v>
      </c>
      <c r="D1394" s="571" t="s">
        <v>4590</v>
      </c>
      <c r="E1394" s="25" t="s">
        <v>4672</v>
      </c>
      <c r="F1394" s="25" t="s">
        <v>4618</v>
      </c>
      <c r="G1394" s="25" t="s">
        <v>4843</v>
      </c>
    </row>
    <row r="1395" spans="1:7" x14ac:dyDescent="0.25">
      <c r="A1395" s="131" t="s">
        <v>288</v>
      </c>
      <c r="B1395" s="25" t="s">
        <v>4543</v>
      </c>
      <c r="C1395" s="25" t="s">
        <v>4673</v>
      </c>
      <c r="D1395" s="571" t="s">
        <v>4590</v>
      </c>
      <c r="E1395" s="25" t="s">
        <v>4672</v>
      </c>
      <c r="F1395" s="25" t="s">
        <v>4618</v>
      </c>
      <c r="G1395" s="25" t="s">
        <v>4967</v>
      </c>
    </row>
    <row r="1396" spans="1:7" x14ac:dyDescent="0.25">
      <c r="A1396" s="131" t="s">
        <v>288</v>
      </c>
      <c r="B1396" s="25" t="s">
        <v>4543</v>
      </c>
      <c r="C1396" s="25" t="s">
        <v>4673</v>
      </c>
      <c r="D1396" s="571" t="s">
        <v>4590</v>
      </c>
      <c r="E1396" s="25" t="s">
        <v>4672</v>
      </c>
      <c r="F1396" s="25" t="s">
        <v>4618</v>
      </c>
      <c r="G1396" s="25" t="s">
        <v>4604</v>
      </c>
    </row>
    <row r="1397" spans="1:7" x14ac:dyDescent="0.25">
      <c r="A1397" s="131" t="s">
        <v>288</v>
      </c>
      <c r="B1397" s="25" t="s">
        <v>4558</v>
      </c>
      <c r="C1397" s="25" t="s">
        <v>4674</v>
      </c>
      <c r="D1397" s="571" t="s">
        <v>4590</v>
      </c>
      <c r="E1397" s="25" t="s">
        <v>4672</v>
      </c>
      <c r="F1397" s="25" t="s">
        <v>4618</v>
      </c>
      <c r="G1397" s="25" t="s">
        <v>4723</v>
      </c>
    </row>
    <row r="1398" spans="1:7" x14ac:dyDescent="0.25">
      <c r="A1398" s="131" t="s">
        <v>288</v>
      </c>
      <c r="B1398" s="25" t="s">
        <v>4543</v>
      </c>
      <c r="C1398" s="25" t="s">
        <v>4673</v>
      </c>
      <c r="D1398" s="571" t="s">
        <v>4590</v>
      </c>
      <c r="E1398" s="25" t="s">
        <v>4672</v>
      </c>
      <c r="F1398" s="25" t="s">
        <v>4618</v>
      </c>
      <c r="G1398" s="25" t="s">
        <v>4778</v>
      </c>
    </row>
    <row r="1399" spans="1:7" x14ac:dyDescent="0.25">
      <c r="A1399" s="131" t="s">
        <v>288</v>
      </c>
      <c r="B1399" s="25" t="s">
        <v>4552</v>
      </c>
      <c r="C1399" s="25" t="s">
        <v>4673</v>
      </c>
      <c r="D1399" s="571" t="s">
        <v>4590</v>
      </c>
      <c r="E1399" s="25" t="s">
        <v>4672</v>
      </c>
      <c r="F1399" s="25" t="s">
        <v>4618</v>
      </c>
      <c r="G1399" s="25" t="s">
        <v>4802</v>
      </c>
    </row>
    <row r="1400" spans="1:7" x14ac:dyDescent="0.25">
      <c r="A1400" s="131" t="s">
        <v>288</v>
      </c>
      <c r="B1400" s="25" t="s">
        <v>4652</v>
      </c>
      <c r="C1400" s="25" t="s">
        <v>4673</v>
      </c>
      <c r="D1400" s="571" t="s">
        <v>4590</v>
      </c>
      <c r="E1400" s="25" t="s">
        <v>4672</v>
      </c>
      <c r="F1400" s="25" t="s">
        <v>4618</v>
      </c>
      <c r="G1400" s="25" t="s">
        <v>4604</v>
      </c>
    </row>
    <row r="1401" spans="1:7" x14ac:dyDescent="0.25">
      <c r="A1401" s="131" t="s">
        <v>288</v>
      </c>
      <c r="B1401" s="25" t="s">
        <v>4543</v>
      </c>
      <c r="C1401" s="25" t="s">
        <v>4673</v>
      </c>
      <c r="D1401" s="571" t="s">
        <v>4590</v>
      </c>
      <c r="E1401" s="25" t="s">
        <v>4672</v>
      </c>
      <c r="F1401" s="25" t="s">
        <v>4618</v>
      </c>
      <c r="G1401" s="25" t="s">
        <v>4968</v>
      </c>
    </row>
    <row r="1402" spans="1:7" x14ac:dyDescent="0.25">
      <c r="A1402" s="131" t="s">
        <v>288</v>
      </c>
      <c r="B1402" s="25" t="s">
        <v>4543</v>
      </c>
      <c r="C1402" s="25" t="s">
        <v>4673</v>
      </c>
      <c r="D1402" s="571" t="s">
        <v>4590</v>
      </c>
      <c r="E1402" s="25" t="s">
        <v>4672</v>
      </c>
      <c r="F1402" s="25" t="s">
        <v>4618</v>
      </c>
      <c r="G1402" s="25" t="s">
        <v>4969</v>
      </c>
    </row>
    <row r="1403" spans="1:7" x14ac:dyDescent="0.25">
      <c r="A1403" s="131" t="s">
        <v>288</v>
      </c>
      <c r="B1403" s="25" t="s">
        <v>4543</v>
      </c>
      <c r="C1403" s="25" t="s">
        <v>4673</v>
      </c>
      <c r="D1403" s="571" t="s">
        <v>4590</v>
      </c>
      <c r="E1403" s="25" t="s">
        <v>4672</v>
      </c>
      <c r="F1403" s="25" t="s">
        <v>4618</v>
      </c>
      <c r="G1403" s="25" t="s">
        <v>4818</v>
      </c>
    </row>
    <row r="1404" spans="1:7" x14ac:dyDescent="0.25">
      <c r="A1404" s="131" t="s">
        <v>288</v>
      </c>
      <c r="B1404" s="25" t="s">
        <v>4543</v>
      </c>
      <c r="C1404" s="25" t="s">
        <v>4673</v>
      </c>
      <c r="D1404" s="571" t="s">
        <v>4590</v>
      </c>
      <c r="E1404" s="25" t="s">
        <v>4672</v>
      </c>
      <c r="F1404" s="25" t="s">
        <v>4618</v>
      </c>
      <c r="G1404" s="25" t="s">
        <v>4970</v>
      </c>
    </row>
    <row r="1405" spans="1:7" x14ac:dyDescent="0.25">
      <c r="A1405" s="131" t="s">
        <v>288</v>
      </c>
      <c r="B1405" s="25" t="s">
        <v>4542</v>
      </c>
      <c r="C1405" s="25" t="s">
        <v>4673</v>
      </c>
      <c r="D1405" s="571" t="s">
        <v>4590</v>
      </c>
      <c r="E1405" s="25" t="s">
        <v>4672</v>
      </c>
      <c r="F1405" s="25" t="s">
        <v>4618</v>
      </c>
      <c r="G1405" s="25" t="s">
        <v>4604</v>
      </c>
    </row>
    <row r="1406" spans="1:7" x14ac:dyDescent="0.25">
      <c r="A1406" s="131" t="s">
        <v>288</v>
      </c>
      <c r="B1406" s="25" t="s">
        <v>4527</v>
      </c>
      <c r="C1406" s="25" t="s">
        <v>4673</v>
      </c>
      <c r="D1406" s="571" t="s">
        <v>4590</v>
      </c>
      <c r="E1406" s="25" t="s">
        <v>4672</v>
      </c>
      <c r="F1406" s="25" t="s">
        <v>4618</v>
      </c>
      <c r="G1406" s="25" t="s">
        <v>4943</v>
      </c>
    </row>
    <row r="1407" spans="1:7" x14ac:dyDescent="0.25">
      <c r="A1407" s="131" t="s">
        <v>288</v>
      </c>
      <c r="B1407" s="25" t="s">
        <v>4543</v>
      </c>
      <c r="C1407" s="25" t="s">
        <v>4673</v>
      </c>
      <c r="D1407" s="571" t="s">
        <v>4590</v>
      </c>
      <c r="E1407" s="25" t="s">
        <v>4672</v>
      </c>
      <c r="F1407" s="25" t="s">
        <v>4618</v>
      </c>
      <c r="G1407" s="25" t="s">
        <v>4744</v>
      </c>
    </row>
    <row r="1408" spans="1:7" x14ac:dyDescent="0.25">
      <c r="A1408" s="131" t="s">
        <v>288</v>
      </c>
      <c r="B1408" s="25" t="s">
        <v>4542</v>
      </c>
      <c r="C1408" s="25" t="s">
        <v>4673</v>
      </c>
      <c r="D1408" s="571" t="s">
        <v>4590</v>
      </c>
      <c r="E1408" s="25" t="s">
        <v>4672</v>
      </c>
      <c r="F1408" s="25" t="s">
        <v>4618</v>
      </c>
      <c r="G1408" s="25" t="s">
        <v>2013</v>
      </c>
    </row>
    <row r="1409" spans="1:7" x14ac:dyDescent="0.25">
      <c r="A1409" s="131" t="s">
        <v>288</v>
      </c>
      <c r="B1409" s="25" t="s">
        <v>4552</v>
      </c>
      <c r="C1409" s="25" t="s">
        <v>4673</v>
      </c>
      <c r="D1409" s="571" t="s">
        <v>4590</v>
      </c>
      <c r="E1409" s="25" t="s">
        <v>4672</v>
      </c>
      <c r="F1409" s="25" t="s">
        <v>4618</v>
      </c>
      <c r="G1409" s="25" t="s">
        <v>4932</v>
      </c>
    </row>
    <row r="1410" spans="1:7" x14ac:dyDescent="0.25">
      <c r="A1410" s="131" t="s">
        <v>288</v>
      </c>
      <c r="B1410" s="25" t="s">
        <v>4652</v>
      </c>
      <c r="C1410" s="25" t="s">
        <v>4673</v>
      </c>
      <c r="D1410" s="571" t="s">
        <v>4590</v>
      </c>
      <c r="E1410" s="25" t="s">
        <v>4672</v>
      </c>
      <c r="F1410" s="25" t="s">
        <v>4618</v>
      </c>
      <c r="G1410" s="25" t="s">
        <v>4802</v>
      </c>
    </row>
    <row r="1411" spans="1:7" x14ac:dyDescent="0.25">
      <c r="A1411" s="131" t="s">
        <v>288</v>
      </c>
      <c r="B1411" s="25" t="s">
        <v>4657</v>
      </c>
      <c r="C1411" s="25" t="s">
        <v>4673</v>
      </c>
      <c r="D1411" s="571" t="s">
        <v>4590</v>
      </c>
      <c r="E1411" s="25" t="s">
        <v>4672</v>
      </c>
      <c r="F1411" s="25" t="s">
        <v>4618</v>
      </c>
      <c r="G1411" s="25" t="s">
        <v>4971</v>
      </c>
    </row>
    <row r="1412" spans="1:7" x14ac:dyDescent="0.25">
      <c r="A1412" s="131" t="s">
        <v>288</v>
      </c>
      <c r="B1412" s="25" t="s">
        <v>4543</v>
      </c>
      <c r="C1412" s="25" t="s">
        <v>4673</v>
      </c>
      <c r="D1412" s="571" t="s">
        <v>4590</v>
      </c>
      <c r="E1412" s="25" t="s">
        <v>4672</v>
      </c>
      <c r="F1412" s="25" t="s">
        <v>4618</v>
      </c>
      <c r="G1412" s="25" t="s">
        <v>4604</v>
      </c>
    </row>
    <row r="1413" spans="1:7" x14ac:dyDescent="0.25">
      <c r="A1413" s="131" t="s">
        <v>288</v>
      </c>
      <c r="B1413" s="25" t="s">
        <v>4558</v>
      </c>
      <c r="C1413" s="25" t="s">
        <v>4674</v>
      </c>
      <c r="D1413" s="571" t="s">
        <v>4590</v>
      </c>
      <c r="E1413" s="25" t="s">
        <v>4672</v>
      </c>
      <c r="F1413" s="25" t="s">
        <v>4618</v>
      </c>
      <c r="G1413" s="25" t="s">
        <v>4705</v>
      </c>
    </row>
    <row r="1414" spans="1:7" x14ac:dyDescent="0.25">
      <c r="A1414" s="131" t="s">
        <v>288</v>
      </c>
      <c r="B1414" s="25" t="s">
        <v>4543</v>
      </c>
      <c r="C1414" s="25" t="s">
        <v>4673</v>
      </c>
      <c r="D1414" s="571" t="s">
        <v>4590</v>
      </c>
      <c r="E1414" s="25" t="s">
        <v>4672</v>
      </c>
      <c r="F1414" s="25" t="s">
        <v>4618</v>
      </c>
      <c r="G1414" s="25" t="s">
        <v>4965</v>
      </c>
    </row>
    <row r="1415" spans="1:7" x14ac:dyDescent="0.25">
      <c r="A1415" s="131" t="s">
        <v>288</v>
      </c>
      <c r="B1415" s="25" t="s">
        <v>4527</v>
      </c>
      <c r="C1415" s="25" t="s">
        <v>4673</v>
      </c>
      <c r="D1415" s="571" t="s">
        <v>4590</v>
      </c>
      <c r="E1415" s="25" t="s">
        <v>4672</v>
      </c>
      <c r="F1415" s="25" t="s">
        <v>4618</v>
      </c>
      <c r="G1415" s="25" t="s">
        <v>4943</v>
      </c>
    </row>
    <row r="1416" spans="1:7" x14ac:dyDescent="0.25">
      <c r="A1416" s="131" t="s">
        <v>322</v>
      </c>
      <c r="B1416" s="25" t="s">
        <v>4972</v>
      </c>
      <c r="C1416" s="25" t="s">
        <v>4593</v>
      </c>
      <c r="D1416" s="571" t="s">
        <v>4590</v>
      </c>
      <c r="E1416" s="25" t="s">
        <v>4975</v>
      </c>
      <c r="F1416" s="25" t="s">
        <v>4973</v>
      </c>
      <c r="G1416" s="25" t="s">
        <v>4909</v>
      </c>
    </row>
    <row r="1417" spans="1:7" x14ac:dyDescent="0.25">
      <c r="A1417" s="131" t="s">
        <v>322</v>
      </c>
      <c r="B1417" s="25" t="s">
        <v>4972</v>
      </c>
      <c r="C1417" s="25" t="s">
        <v>4593</v>
      </c>
      <c r="D1417" s="571" t="s">
        <v>4590</v>
      </c>
      <c r="E1417" s="25" t="s">
        <v>4975</v>
      </c>
      <c r="F1417" s="25" t="s">
        <v>4973</v>
      </c>
      <c r="G1417" s="25" t="s">
        <v>4948</v>
      </c>
    </row>
    <row r="1418" spans="1:7" x14ac:dyDescent="0.25">
      <c r="A1418" s="131" t="s">
        <v>322</v>
      </c>
      <c r="B1418" s="25" t="s">
        <v>4972</v>
      </c>
      <c r="C1418" s="25" t="s">
        <v>4593</v>
      </c>
      <c r="D1418" s="571" t="s">
        <v>4590</v>
      </c>
      <c r="E1418" s="25" t="s">
        <v>4975</v>
      </c>
      <c r="F1418" s="25" t="s">
        <v>4973</v>
      </c>
      <c r="G1418" s="25" t="s">
        <v>4650</v>
      </c>
    </row>
    <row r="1419" spans="1:7" x14ac:dyDescent="0.25">
      <c r="A1419" s="131" t="s">
        <v>322</v>
      </c>
      <c r="B1419" s="25" t="s">
        <v>4972</v>
      </c>
      <c r="C1419" s="25" t="s">
        <v>4593</v>
      </c>
      <c r="D1419" s="571" t="s">
        <v>4590</v>
      </c>
      <c r="E1419" s="25" t="s">
        <v>4975</v>
      </c>
      <c r="F1419" s="25" t="s">
        <v>4973</v>
      </c>
      <c r="G1419" s="25" t="s">
        <v>4974</v>
      </c>
    </row>
    <row r="1420" spans="1:7" x14ac:dyDescent="0.25">
      <c r="A1420" s="131" t="s">
        <v>81</v>
      </c>
      <c r="B1420" s="25" t="s">
        <v>4976</v>
      </c>
      <c r="C1420" s="25" t="s">
        <v>4673</v>
      </c>
      <c r="D1420" s="571" t="s">
        <v>4590</v>
      </c>
      <c r="E1420" s="25" t="s">
        <v>4978</v>
      </c>
      <c r="F1420" s="25" t="s">
        <v>4618</v>
      </c>
      <c r="G1420" s="25" t="s">
        <v>4979</v>
      </c>
    </row>
    <row r="1421" spans="1:7" x14ac:dyDescent="0.25">
      <c r="A1421" s="131" t="s">
        <v>81</v>
      </c>
      <c r="B1421" s="25" t="s">
        <v>4977</v>
      </c>
      <c r="C1421" s="25" t="s">
        <v>4673</v>
      </c>
      <c r="D1421" s="571" t="s">
        <v>4590</v>
      </c>
      <c r="E1421" s="25" t="s">
        <v>4978</v>
      </c>
      <c r="F1421" s="25" t="s">
        <v>4618</v>
      </c>
      <c r="G1421" s="25" t="s">
        <v>1288</v>
      </c>
    </row>
    <row r="1422" spans="1:7" x14ac:dyDescent="0.25">
      <c r="A1422" s="131" t="s">
        <v>81</v>
      </c>
      <c r="B1422" s="25" t="s">
        <v>4976</v>
      </c>
      <c r="C1422" s="25" t="s">
        <v>4673</v>
      </c>
      <c r="D1422" s="571" t="s">
        <v>4590</v>
      </c>
      <c r="E1422" s="25" t="s">
        <v>4978</v>
      </c>
      <c r="F1422" s="25" t="s">
        <v>4618</v>
      </c>
      <c r="G1422" s="25" t="s">
        <v>4727</v>
      </c>
    </row>
    <row r="1423" spans="1:7" x14ac:dyDescent="0.25">
      <c r="A1423" s="131" t="s">
        <v>81</v>
      </c>
      <c r="B1423" s="25" t="s">
        <v>4451</v>
      </c>
      <c r="C1423" s="25" t="s">
        <v>4673</v>
      </c>
      <c r="D1423" s="571" t="s">
        <v>4590</v>
      </c>
      <c r="E1423" s="25" t="s">
        <v>4978</v>
      </c>
      <c r="F1423" s="25" t="s">
        <v>4618</v>
      </c>
      <c r="G1423" s="25" t="s">
        <v>1288</v>
      </c>
    </row>
    <row r="1424" spans="1:7" x14ac:dyDescent="0.25">
      <c r="A1424" s="131" t="s">
        <v>81</v>
      </c>
      <c r="B1424" s="25" t="s">
        <v>4460</v>
      </c>
      <c r="C1424" s="25" t="s">
        <v>4982</v>
      </c>
      <c r="D1424" s="571" t="s">
        <v>4590</v>
      </c>
      <c r="E1424" s="25" t="s">
        <v>4978</v>
      </c>
      <c r="F1424" s="25" t="s">
        <v>4618</v>
      </c>
      <c r="G1424" s="25" t="s">
        <v>4839</v>
      </c>
    </row>
    <row r="1425" spans="1:9" x14ac:dyDescent="0.25">
      <c r="A1425" s="131" t="s">
        <v>81</v>
      </c>
      <c r="B1425" s="25" t="s">
        <v>4460</v>
      </c>
      <c r="C1425" s="25" t="s">
        <v>4982</v>
      </c>
      <c r="D1425" s="571" t="s">
        <v>4590</v>
      </c>
      <c r="E1425" s="25" t="s">
        <v>4978</v>
      </c>
      <c r="F1425" s="25" t="s">
        <v>4618</v>
      </c>
      <c r="G1425" s="25" t="s">
        <v>4980</v>
      </c>
    </row>
    <row r="1426" spans="1:9" x14ac:dyDescent="0.25">
      <c r="A1426" s="131" t="s">
        <v>81</v>
      </c>
      <c r="B1426" s="25" t="s">
        <v>4460</v>
      </c>
      <c r="C1426" s="25" t="s">
        <v>4982</v>
      </c>
      <c r="D1426" s="571" t="s">
        <v>4590</v>
      </c>
      <c r="E1426" s="25" t="s">
        <v>4978</v>
      </c>
      <c r="F1426" s="25" t="s">
        <v>4618</v>
      </c>
      <c r="G1426" s="25" t="s">
        <v>4980</v>
      </c>
    </row>
    <row r="1427" spans="1:9" x14ac:dyDescent="0.25">
      <c r="A1427" s="131" t="s">
        <v>81</v>
      </c>
      <c r="B1427" s="25" t="s">
        <v>4460</v>
      </c>
      <c r="C1427" s="25" t="s">
        <v>4982</v>
      </c>
      <c r="D1427" s="571" t="s">
        <v>4590</v>
      </c>
      <c r="E1427" s="25" t="s">
        <v>4978</v>
      </c>
      <c r="F1427" s="25" t="s">
        <v>4618</v>
      </c>
      <c r="G1427" s="25" t="s">
        <v>4980</v>
      </c>
    </row>
    <row r="1428" spans="1:9" x14ac:dyDescent="0.25">
      <c r="A1428" s="131" t="s">
        <v>81</v>
      </c>
      <c r="B1428" s="25" t="s">
        <v>4460</v>
      </c>
      <c r="C1428" s="25" t="s">
        <v>4982</v>
      </c>
      <c r="D1428" s="571" t="s">
        <v>4590</v>
      </c>
      <c r="E1428" s="25" t="s">
        <v>4978</v>
      </c>
      <c r="F1428" s="25" t="s">
        <v>4618</v>
      </c>
      <c r="G1428" s="25" t="s">
        <v>4980</v>
      </c>
    </row>
    <row r="1429" spans="1:9" x14ac:dyDescent="0.25">
      <c r="A1429" s="131" t="s">
        <v>81</v>
      </c>
      <c r="B1429" s="25" t="s">
        <v>4461</v>
      </c>
      <c r="C1429" s="25" t="s">
        <v>4982</v>
      </c>
      <c r="D1429" s="571" t="s">
        <v>4590</v>
      </c>
      <c r="E1429" s="25" t="s">
        <v>4978</v>
      </c>
      <c r="F1429" s="25" t="s">
        <v>4618</v>
      </c>
      <c r="G1429" s="25" t="s">
        <v>4791</v>
      </c>
    </row>
    <row r="1430" spans="1:9" x14ac:dyDescent="0.25">
      <c r="A1430" s="131" t="s">
        <v>81</v>
      </c>
      <c r="B1430" s="25" t="s">
        <v>4461</v>
      </c>
      <c r="C1430" s="25" t="s">
        <v>4982</v>
      </c>
      <c r="D1430" s="571" t="s">
        <v>4590</v>
      </c>
      <c r="E1430" s="25" t="s">
        <v>4978</v>
      </c>
      <c r="F1430" s="25" t="s">
        <v>4618</v>
      </c>
      <c r="G1430" s="25" t="s">
        <v>4791</v>
      </c>
    </row>
    <row r="1431" spans="1:9" x14ac:dyDescent="0.25">
      <c r="A1431" s="131" t="s">
        <v>81</v>
      </c>
      <c r="B1431" s="25" t="s">
        <v>4461</v>
      </c>
      <c r="C1431" s="25" t="s">
        <v>4982</v>
      </c>
      <c r="D1431" s="571" t="s">
        <v>4590</v>
      </c>
      <c r="E1431" s="25" t="s">
        <v>4978</v>
      </c>
      <c r="F1431" s="25" t="s">
        <v>4618</v>
      </c>
      <c r="G1431" s="25" t="s">
        <v>4791</v>
      </c>
    </row>
    <row r="1432" spans="1:9" x14ac:dyDescent="0.25">
      <c r="A1432" s="131" t="s">
        <v>81</v>
      </c>
      <c r="B1432" s="25" t="s">
        <v>4460</v>
      </c>
      <c r="C1432" s="25" t="s">
        <v>4982</v>
      </c>
      <c r="D1432" s="571" t="s">
        <v>4590</v>
      </c>
      <c r="E1432" s="25" t="s">
        <v>4978</v>
      </c>
      <c r="F1432" s="25" t="s">
        <v>4618</v>
      </c>
      <c r="G1432" s="25" t="s">
        <v>4981</v>
      </c>
    </row>
    <row r="1433" spans="1:9" x14ac:dyDescent="0.25">
      <c r="A1433" s="131" t="s">
        <v>81</v>
      </c>
      <c r="B1433" s="25" t="s">
        <v>4460</v>
      </c>
      <c r="C1433" s="25" t="s">
        <v>4982</v>
      </c>
      <c r="D1433" s="571" t="s">
        <v>4590</v>
      </c>
      <c r="E1433" s="25" t="s">
        <v>4978</v>
      </c>
      <c r="F1433" s="25" t="s">
        <v>4618</v>
      </c>
      <c r="G1433" s="25" t="s">
        <v>4980</v>
      </c>
    </row>
    <row r="1434" spans="1:9" x14ac:dyDescent="0.25">
      <c r="A1434" s="131" t="s">
        <v>81</v>
      </c>
      <c r="B1434" s="25" t="s">
        <v>4460</v>
      </c>
      <c r="C1434" s="25" t="s">
        <v>4982</v>
      </c>
      <c r="D1434" s="571" t="s">
        <v>4590</v>
      </c>
      <c r="E1434" s="25" t="s">
        <v>4978</v>
      </c>
      <c r="F1434" s="25" t="s">
        <v>4618</v>
      </c>
      <c r="G1434" s="25" t="s">
        <v>4839</v>
      </c>
    </row>
    <row r="1435" spans="1:9" x14ac:dyDescent="0.25">
      <c r="A1435" s="131" t="s">
        <v>81</v>
      </c>
      <c r="B1435" s="25" t="s">
        <v>4998</v>
      </c>
      <c r="C1435" s="25" t="s">
        <v>4673</v>
      </c>
      <c r="D1435" s="571" t="s">
        <v>4990</v>
      </c>
      <c r="E1435" s="25" t="s">
        <v>4999</v>
      </c>
      <c r="G1435" s="25" t="s">
        <v>5000</v>
      </c>
      <c r="H1435" s="571" t="s">
        <v>5001</v>
      </c>
    </row>
    <row r="1436" spans="1:9" x14ac:dyDescent="0.25">
      <c r="A1436" s="131" t="s">
        <v>326</v>
      </c>
      <c r="B1436" s="25" t="s">
        <v>5002</v>
      </c>
      <c r="C1436" s="25" t="s">
        <v>5004</v>
      </c>
      <c r="D1436" s="571" t="s">
        <v>4990</v>
      </c>
      <c r="E1436" s="25" t="s">
        <v>5003</v>
      </c>
      <c r="H1436" s="572" t="s">
        <v>5005</v>
      </c>
    </row>
    <row r="1437" spans="1:9" x14ac:dyDescent="0.25">
      <c r="A1437" s="131" t="s">
        <v>84</v>
      </c>
      <c r="B1437" s="25" t="s">
        <v>4983</v>
      </c>
      <c r="C1437" s="25" t="s">
        <v>4593</v>
      </c>
      <c r="D1437" s="571" t="s">
        <v>4990</v>
      </c>
      <c r="E1437" s="25" t="s">
        <v>4987</v>
      </c>
      <c r="G1437" s="25" t="s">
        <v>4994</v>
      </c>
      <c r="H1437" s="25" t="s">
        <v>4991</v>
      </c>
      <c r="I1437" s="25">
        <v>23721803</v>
      </c>
    </row>
    <row r="1438" spans="1:9" x14ac:dyDescent="0.25">
      <c r="A1438" s="131" t="s">
        <v>84</v>
      </c>
      <c r="B1438" s="25" t="s">
        <v>4983</v>
      </c>
      <c r="C1438" s="25" t="s">
        <v>4593</v>
      </c>
      <c r="D1438" s="571" t="s">
        <v>4990</v>
      </c>
      <c r="E1438" s="25" t="s">
        <v>4987</v>
      </c>
      <c r="G1438" s="25" t="s">
        <v>4994</v>
      </c>
      <c r="H1438" s="25" t="s">
        <v>4992</v>
      </c>
      <c r="I1438" s="25">
        <v>23768909</v>
      </c>
    </row>
    <row r="1439" spans="1:9" x14ac:dyDescent="0.25">
      <c r="A1439" s="131" t="s">
        <v>84</v>
      </c>
      <c r="B1439" s="25" t="s">
        <v>4984</v>
      </c>
      <c r="C1439" s="25" t="s">
        <v>4593</v>
      </c>
      <c r="D1439" s="571" t="s">
        <v>4990</v>
      </c>
      <c r="E1439" s="25" t="s">
        <v>4988</v>
      </c>
      <c r="H1439" s="25" t="s">
        <v>4993</v>
      </c>
      <c r="I1439" s="25"/>
    </row>
    <row r="1440" spans="1:9" x14ac:dyDescent="0.25">
      <c r="A1440" s="131" t="s">
        <v>3348</v>
      </c>
      <c r="B1440" s="25" t="s">
        <v>4985</v>
      </c>
      <c r="C1440" s="25" t="s">
        <v>4986</v>
      </c>
      <c r="D1440" s="571" t="s">
        <v>4990</v>
      </c>
      <c r="E1440" s="25" t="s">
        <v>4989</v>
      </c>
      <c r="G1440" s="25" t="s">
        <v>4995</v>
      </c>
      <c r="I1440" s="25">
        <v>10839924</v>
      </c>
    </row>
  </sheetData>
  <hyperlinks>
    <hyperlink ref="L5" r:id="rId1" display="http://www.ncbi.nlm.nih.gov/pubmed/21804595" xr:uid="{C52B6C21-57E9-46F4-B5B1-FD274021374B}"/>
    <hyperlink ref="M12" r:id="rId2" display="http://www.ncbi.nlm.nih.gov/pubmed/21804595" xr:uid="{34BA75DA-1BEB-4CE4-B65C-C026CBC1862B}"/>
    <hyperlink ref="L15" r:id="rId3" display="http://www.ncbi.nlm.nih.gov/pubmed/21804595" xr:uid="{7B59CCBD-AD02-441B-BB64-91ABE4C5CDF2}"/>
    <hyperlink ref="L56" r:id="rId4" display="http://www.ncbi.nlm.nih.gov/pubmed/21804595" xr:uid="{C1566FEF-9115-42F1-AFD0-8D4044A4A9E6}"/>
    <hyperlink ref="K56" r:id="rId5" display="http://www.ncbi.nlm.nih.gov/pubmed/24016212" xr:uid="{32BF5E4B-F125-4DC0-A1A0-395E5BDCA22D}"/>
    <hyperlink ref="K15" r:id="rId6" display="http://www.ncbi.nlm.nih.gov/pubmed/24016212" xr:uid="{BA7AA438-46C7-460A-8338-F63F20F89196}"/>
    <hyperlink ref="K5" r:id="rId7" display="http://www.ncbi.nlm.nih.gov/pubmed/24016212" xr:uid="{0EFC37F8-0BC3-4013-9A43-C9AE3B021EC3}"/>
    <hyperlink ref="L12" r:id="rId8" display="http://www.ncbi.nlm.nih.gov/pubmed/24016212" xr:uid="{BB24D18F-6CDF-45BF-8A24-3A89EFBF822F}"/>
    <hyperlink ref="K105" r:id="rId9" display="http://www.ncbi.nlm.nih.gov/pubmed/24016212" xr:uid="{37D347A8-9B31-4268-94AF-2F6BBDDC8953}"/>
    <hyperlink ref="K108" r:id="rId10" display="http://www.ncbi.nlm.nih.gov/pubmed/24016212" xr:uid="{28BAD110-197F-442D-8532-14205B4EAC52}"/>
    <hyperlink ref="M16" r:id="rId11" display="http://www.ncbi.nlm.nih.gov/pubmed/24016212" xr:uid="{11F1F43A-DA55-4983-9AFA-36B50271CA2E}"/>
    <hyperlink ref="M46" r:id="rId12" display="http://www.ncbi.nlm.nih.gov/pubmed/24016212" xr:uid="{694060F4-DCE3-4AE5-B6D8-C1BA5867C8ED}"/>
    <hyperlink ref="D4" r:id="rId13" xr:uid="{B06F5849-AF24-4898-902A-20832362E371}"/>
    <hyperlink ref="D5:D109" r:id="rId14" display="https://www.dgidb.org/" xr:uid="{C132D491-FF6A-402E-BA28-FD3071A88262}"/>
    <hyperlink ref="D110" r:id="rId15" xr:uid="{8593DDD1-941F-4CE7-A9B8-5032697F85D1}"/>
    <hyperlink ref="D111" r:id="rId16" xr:uid="{F80F4839-2176-4256-99EC-BE933554AB60}"/>
    <hyperlink ref="D112:D159" r:id="rId17" display="https://www.opentargets.org/" xr:uid="{9782719C-A043-4812-A62B-5E1B927831E3}"/>
    <hyperlink ref="D160:D199" r:id="rId18" display="https://www.opentargets.org/" xr:uid="{7B9A05E3-DA32-44A9-96E3-ED871586815A}"/>
    <hyperlink ref="D200" r:id="rId19" xr:uid="{9202FB94-A538-4B98-AAFE-DE37792BE877}"/>
    <hyperlink ref="D201:D1407" r:id="rId20" display="https://www.opentargets.org/" xr:uid="{411F13AE-0BB9-44E1-9B88-4C8F03252C3B}"/>
    <hyperlink ref="D1408:D1415" r:id="rId21" display="https://www.opentargets.org/" xr:uid="{178CBB7D-7B0B-4981-B693-43C9E485BC4C}"/>
    <hyperlink ref="D1416:D1419" r:id="rId22" display="https://www.opentargets.org/" xr:uid="{B84F2900-AB8A-4D57-88FD-320ED412977C}"/>
    <hyperlink ref="D1420:D1434" r:id="rId23" display="https://www.opentargets.org/" xr:uid="{0E266B73-37C1-41BD-A00B-C35BBE8B4DB3}"/>
    <hyperlink ref="D1437" r:id="rId24" xr:uid="{C6B4869C-CF4B-4782-B113-C5E18E13762F}"/>
    <hyperlink ref="D1438:D1440" r:id="rId25" display="https://pharos.nih.gov/" xr:uid="{084859B7-DBF3-4975-ABFB-2D358433709C}"/>
    <hyperlink ref="D1435" r:id="rId26" xr:uid="{0214FF8A-EE0E-4931-8CFE-3AE3FB7BCC02}"/>
    <hyperlink ref="H1435" r:id="rId27" xr:uid="{54A8A4B7-AD6E-4749-A23D-8E790FA10220}"/>
    <hyperlink ref="D1436" r:id="rId28" xr:uid="{9D074C1C-EFEB-46C9-86FF-BA12FDCB723C}"/>
  </hyperlinks>
  <pageMargins left="0.7" right="0.7" top="0.75" bottom="0.75" header="0.3" footer="0.3"/>
  <pageSetup paperSize="9" orientation="portrait"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8"/>
  <sheetViews>
    <sheetView workbookViewId="0"/>
  </sheetViews>
  <sheetFormatPr defaultColWidth="17.42578125" defaultRowHeight="15" x14ac:dyDescent="0.25"/>
  <cols>
    <col min="1" max="1" width="18.28515625" style="7" customWidth="1"/>
    <col min="2" max="2" width="11.42578125" customWidth="1"/>
    <col min="3" max="3" width="6.85546875" customWidth="1"/>
    <col min="4" max="4" width="13.140625" customWidth="1"/>
    <col min="5" max="5" width="13.140625" style="206" customWidth="1"/>
    <col min="6" max="7" width="7.7109375" customWidth="1"/>
    <col min="8" max="8" width="8.140625" customWidth="1"/>
    <col min="9" max="9" width="14" customWidth="1"/>
    <col min="11" max="11" width="10.5703125" customWidth="1"/>
    <col min="12" max="12" width="16.7109375" customWidth="1"/>
    <col min="13" max="13" width="10.42578125" style="25" customWidth="1"/>
    <col min="14" max="14" width="10" customWidth="1"/>
    <col min="15" max="15" width="17" style="226" customWidth="1"/>
    <col min="16" max="16" width="11" customWidth="1"/>
    <col min="17" max="17" width="12.85546875" customWidth="1"/>
    <col min="18" max="18" width="17.140625" customWidth="1"/>
    <col min="19" max="19" width="10.42578125" customWidth="1"/>
    <col min="20" max="20" width="13.85546875" customWidth="1"/>
    <col min="22" max="22" width="10.28515625" customWidth="1"/>
    <col min="23" max="23" width="10" customWidth="1"/>
    <col min="24" max="24" width="16.85546875" customWidth="1"/>
    <col min="25" max="25" width="9.85546875" customWidth="1"/>
    <col min="26" max="26" width="11.42578125" customWidth="1"/>
    <col min="27" max="27" width="17.42578125" style="25"/>
    <col min="28" max="28" width="8.85546875" style="25" customWidth="1"/>
    <col min="29" max="29" width="13.42578125" style="25" customWidth="1"/>
    <col min="30" max="30" width="17.140625" customWidth="1"/>
    <col min="31" max="31" width="8.5703125" customWidth="1"/>
    <col min="32" max="32" width="11.7109375" customWidth="1"/>
    <col min="33" max="33" width="8.7109375" customWidth="1"/>
    <col min="34" max="34" width="9.42578125" customWidth="1"/>
    <col min="35" max="35" width="48.42578125" customWidth="1"/>
  </cols>
  <sheetData>
    <row r="1" spans="1:35" x14ac:dyDescent="0.25">
      <c r="A1" s="1" t="s">
        <v>5017</v>
      </c>
      <c r="B1" s="27"/>
      <c r="C1" s="27"/>
      <c r="D1" s="27"/>
      <c r="E1" s="158"/>
      <c r="F1" s="27"/>
      <c r="G1" s="27"/>
      <c r="H1" s="27"/>
      <c r="I1" s="27"/>
      <c r="J1" s="27"/>
      <c r="K1" s="27"/>
      <c r="L1" s="27"/>
      <c r="M1" s="27"/>
      <c r="N1" s="27"/>
      <c r="O1" s="9"/>
      <c r="P1" s="27"/>
      <c r="Q1" s="27"/>
      <c r="R1" s="27"/>
      <c r="S1" s="27"/>
      <c r="T1" s="27"/>
      <c r="U1" s="27"/>
      <c r="V1" s="27"/>
      <c r="W1" s="27"/>
      <c r="X1" s="27"/>
      <c r="Y1" s="27"/>
      <c r="Z1" s="27"/>
      <c r="AA1" s="27"/>
      <c r="AB1" s="27"/>
      <c r="AC1" s="27"/>
      <c r="AD1" s="27"/>
      <c r="AE1" s="27"/>
      <c r="AF1" s="27"/>
      <c r="AG1" s="27"/>
      <c r="AH1" s="27"/>
      <c r="AI1" s="27"/>
    </row>
    <row r="2" spans="1:35" s="25" customFormat="1" ht="16.5" customHeight="1" x14ac:dyDescent="0.25">
      <c r="A2" s="5"/>
      <c r="B2" s="150"/>
      <c r="C2" s="150"/>
      <c r="D2" s="150"/>
      <c r="E2" s="124"/>
      <c r="F2" s="150"/>
      <c r="G2" s="150"/>
      <c r="H2" s="150"/>
      <c r="I2" s="150"/>
      <c r="J2" s="150"/>
      <c r="K2" s="27"/>
      <c r="L2" s="27"/>
      <c r="M2" s="27"/>
      <c r="N2" s="27"/>
      <c r="O2" s="9"/>
      <c r="P2" s="27"/>
      <c r="Q2" s="27"/>
      <c r="R2" s="27"/>
      <c r="S2" s="27"/>
      <c r="T2" s="27"/>
      <c r="U2" s="27"/>
      <c r="V2" s="27"/>
      <c r="W2" s="27"/>
      <c r="X2" s="27"/>
      <c r="Y2" s="27"/>
      <c r="Z2" s="27"/>
      <c r="AA2" s="27"/>
      <c r="AB2" s="27"/>
      <c r="AC2" s="27"/>
      <c r="AD2" s="27"/>
      <c r="AE2" s="27"/>
      <c r="AF2" s="27"/>
      <c r="AG2" s="27"/>
      <c r="AH2" s="27"/>
      <c r="AI2" s="27"/>
    </row>
    <row r="3" spans="1:35" s="23" customFormat="1" x14ac:dyDescent="0.25">
      <c r="A3" s="5"/>
      <c r="B3" s="27"/>
      <c r="C3" s="27"/>
      <c r="D3" s="27"/>
      <c r="E3" s="158"/>
      <c r="F3" s="27"/>
      <c r="G3" s="27"/>
      <c r="H3" s="27"/>
      <c r="I3" s="27"/>
      <c r="J3" s="27"/>
      <c r="K3" s="27"/>
      <c r="L3" s="27"/>
      <c r="M3" s="27"/>
      <c r="N3" s="27"/>
      <c r="O3" s="9"/>
      <c r="P3" s="27"/>
      <c r="Q3" s="27"/>
      <c r="R3" s="27"/>
      <c r="S3" s="27"/>
      <c r="T3" s="27"/>
      <c r="U3" s="27"/>
      <c r="V3" s="27"/>
      <c r="W3" s="27"/>
      <c r="X3" s="27"/>
      <c r="Y3" s="27"/>
      <c r="Z3" s="27"/>
      <c r="AA3" s="27"/>
      <c r="AB3" s="27"/>
      <c r="AC3" s="27"/>
      <c r="AD3" s="27"/>
      <c r="AE3" s="27"/>
      <c r="AF3" s="27"/>
      <c r="AG3" s="27"/>
      <c r="AH3" s="27"/>
      <c r="AI3" s="27"/>
    </row>
    <row r="4" spans="1:35" s="25" customFormat="1" x14ac:dyDescent="0.25">
      <c r="A4" s="36"/>
      <c r="B4" s="14"/>
      <c r="C4" s="15"/>
      <c r="D4" s="10"/>
      <c r="E4" s="159"/>
      <c r="F4" s="10"/>
      <c r="G4" s="10"/>
      <c r="H4" s="10"/>
      <c r="I4" s="10"/>
      <c r="J4" s="10"/>
      <c r="K4" s="596" t="s">
        <v>293</v>
      </c>
      <c r="L4" s="597"/>
      <c r="M4" s="598"/>
      <c r="N4" s="596" t="s">
        <v>294</v>
      </c>
      <c r="O4" s="597"/>
      <c r="P4" s="598"/>
      <c r="Q4" s="596" t="s">
        <v>295</v>
      </c>
      <c r="R4" s="597"/>
      <c r="S4" s="598"/>
      <c r="T4" s="596" t="s">
        <v>347</v>
      </c>
      <c r="U4" s="597"/>
      <c r="V4" s="597"/>
      <c r="W4" s="596" t="s">
        <v>348</v>
      </c>
      <c r="X4" s="597"/>
      <c r="Y4" s="598"/>
      <c r="Z4" s="596" t="s">
        <v>321</v>
      </c>
      <c r="AA4" s="597"/>
      <c r="AB4" s="598"/>
      <c r="AC4" s="599" t="s">
        <v>1071</v>
      </c>
      <c r="AD4" s="600"/>
      <c r="AE4" s="600"/>
      <c r="AF4" s="600"/>
      <c r="AG4" s="60"/>
      <c r="AH4" s="19"/>
      <c r="AI4" s="36"/>
    </row>
    <row r="5" spans="1:35" s="25" customFormat="1" x14ac:dyDescent="0.25">
      <c r="A5" s="36"/>
      <c r="B5" s="119"/>
      <c r="C5" s="11"/>
      <c r="D5" s="11"/>
      <c r="E5" s="209"/>
      <c r="F5" s="11"/>
      <c r="G5" s="11"/>
      <c r="H5" s="11"/>
      <c r="I5" s="11"/>
      <c r="J5" s="11"/>
      <c r="K5" s="592" t="s">
        <v>1065</v>
      </c>
      <c r="L5" s="593"/>
      <c r="M5" s="594"/>
      <c r="N5" s="592" t="s">
        <v>1066</v>
      </c>
      <c r="O5" s="593"/>
      <c r="P5" s="594"/>
      <c r="Q5" s="592" t="s">
        <v>1067</v>
      </c>
      <c r="R5" s="593"/>
      <c r="S5" s="594"/>
      <c r="T5" s="592" t="s">
        <v>343</v>
      </c>
      <c r="U5" s="593"/>
      <c r="V5" s="594"/>
      <c r="W5" s="592" t="s">
        <v>1068</v>
      </c>
      <c r="X5" s="593"/>
      <c r="Y5" s="594"/>
      <c r="Z5" s="592" t="s">
        <v>1069</v>
      </c>
      <c r="AA5" s="593"/>
      <c r="AB5" s="594"/>
      <c r="AC5" s="601" t="s">
        <v>1070</v>
      </c>
      <c r="AD5" s="602"/>
      <c r="AE5" s="602"/>
      <c r="AF5" s="602"/>
      <c r="AG5" s="386"/>
      <c r="AH5" s="20"/>
      <c r="AI5" s="36"/>
    </row>
    <row r="6" spans="1:35" s="25" customFormat="1" ht="34.5" customHeight="1" x14ac:dyDescent="0.25">
      <c r="A6" s="403" t="s">
        <v>3793</v>
      </c>
      <c r="B6" s="254" t="s">
        <v>974</v>
      </c>
      <c r="C6" s="254" t="s">
        <v>366</v>
      </c>
      <c r="D6" s="254" t="s">
        <v>380</v>
      </c>
      <c r="E6" s="404" t="s">
        <v>381</v>
      </c>
      <c r="F6" s="254" t="s">
        <v>1</v>
      </c>
      <c r="G6" s="254" t="s">
        <v>0</v>
      </c>
      <c r="H6" s="254" t="s">
        <v>975</v>
      </c>
      <c r="I6" s="254" t="s">
        <v>3810</v>
      </c>
      <c r="J6" s="255" t="s">
        <v>977</v>
      </c>
      <c r="K6" s="12" t="s">
        <v>2</v>
      </c>
      <c r="L6" s="12" t="s">
        <v>3</v>
      </c>
      <c r="M6" s="17" t="s">
        <v>4</v>
      </c>
      <c r="N6" s="16" t="s">
        <v>2</v>
      </c>
      <c r="O6" s="12" t="s">
        <v>3</v>
      </c>
      <c r="P6" s="17" t="s">
        <v>4</v>
      </c>
      <c r="Q6" s="16" t="s">
        <v>2</v>
      </c>
      <c r="R6" s="12" t="s">
        <v>3</v>
      </c>
      <c r="S6" s="17" t="s">
        <v>4</v>
      </c>
      <c r="T6" s="16" t="s">
        <v>2</v>
      </c>
      <c r="U6" s="12" t="s">
        <v>3</v>
      </c>
      <c r="V6" s="17" t="s">
        <v>4</v>
      </c>
      <c r="W6" s="16" t="s">
        <v>2</v>
      </c>
      <c r="X6" s="12" t="s">
        <v>3</v>
      </c>
      <c r="Y6" s="17" t="s">
        <v>4</v>
      </c>
      <c r="Z6" s="16" t="s">
        <v>2</v>
      </c>
      <c r="AA6" s="12" t="s">
        <v>3</v>
      </c>
      <c r="AB6" s="17" t="s">
        <v>4</v>
      </c>
      <c r="AC6" s="18" t="s">
        <v>5</v>
      </c>
      <c r="AD6" s="12" t="s">
        <v>3</v>
      </c>
      <c r="AE6" s="12" t="s">
        <v>6</v>
      </c>
      <c r="AF6" s="13" t="s">
        <v>2815</v>
      </c>
      <c r="AG6" s="12" t="s">
        <v>8</v>
      </c>
      <c r="AH6" s="21" t="s">
        <v>9</v>
      </c>
      <c r="AI6" s="405" t="s">
        <v>4043</v>
      </c>
    </row>
    <row r="7" spans="1:35" s="28" customFormat="1" ht="13.5" customHeight="1" x14ac:dyDescent="0.2">
      <c r="A7" s="210" t="s">
        <v>1062</v>
      </c>
      <c r="B7" s="144" t="s">
        <v>978</v>
      </c>
      <c r="C7" s="144">
        <v>16</v>
      </c>
      <c r="D7" s="144">
        <v>29813694</v>
      </c>
      <c r="E7" s="387" t="s">
        <v>375</v>
      </c>
      <c r="F7" s="144" t="s">
        <v>320</v>
      </c>
      <c r="G7" s="144" t="s">
        <v>319</v>
      </c>
      <c r="H7" s="144">
        <v>7.0000000000000001E-3</v>
      </c>
      <c r="I7" s="147" t="s">
        <v>110</v>
      </c>
      <c r="J7" s="144" t="s">
        <v>77</v>
      </c>
      <c r="K7" s="428">
        <v>0.11700000000000001</v>
      </c>
      <c r="L7" s="229" t="s">
        <v>2313</v>
      </c>
      <c r="M7" s="429">
        <v>2.6E-14</v>
      </c>
      <c r="N7" s="231">
        <v>1.2999999999999999E-2</v>
      </c>
      <c r="O7" s="406" t="s">
        <v>4050</v>
      </c>
      <c r="P7" s="431">
        <v>1.4E-2</v>
      </c>
      <c r="Q7" s="231" t="s">
        <v>2312</v>
      </c>
      <c r="R7" s="241" t="s">
        <v>2312</v>
      </c>
      <c r="S7" s="396" t="s">
        <v>2312</v>
      </c>
      <c r="T7" s="231">
        <v>5.1000000000000004E-3</v>
      </c>
      <c r="U7" s="241" t="s">
        <v>4051</v>
      </c>
      <c r="V7" s="430">
        <v>0.21</v>
      </c>
      <c r="W7" s="408" t="s">
        <v>2312</v>
      </c>
      <c r="X7" s="241" t="s">
        <v>2312</v>
      </c>
      <c r="Y7" s="407" t="s">
        <v>2312</v>
      </c>
      <c r="Z7" s="408" t="s">
        <v>2312</v>
      </c>
      <c r="AA7" s="407" t="s">
        <v>2312</v>
      </c>
      <c r="AB7" s="409" t="s">
        <v>2312</v>
      </c>
      <c r="AC7" s="234">
        <f t="shared" ref="AC7:AC53" si="0">AVERAGE(K7,N7,Q7,T7,W7,Z7)</f>
        <v>4.5033333333333335E-2</v>
      </c>
      <c r="AD7" s="229" t="s">
        <v>4052</v>
      </c>
      <c r="AE7" s="236">
        <v>6.5499999999999999E-16</v>
      </c>
      <c r="AF7" s="259">
        <v>1.0099999999999999E-8</v>
      </c>
      <c r="AG7" s="238">
        <v>0.83</v>
      </c>
      <c r="AH7" s="409">
        <v>0</v>
      </c>
      <c r="AI7" s="145" t="s">
        <v>14</v>
      </c>
    </row>
    <row r="8" spans="1:35" s="223" customFormat="1" ht="13.5" customHeight="1" x14ac:dyDescent="0.2">
      <c r="A8" s="210" t="s">
        <v>1062</v>
      </c>
      <c r="B8" s="144" t="s">
        <v>2307</v>
      </c>
      <c r="C8" s="144">
        <v>19</v>
      </c>
      <c r="D8" s="144">
        <v>13228314</v>
      </c>
      <c r="E8" s="387" t="s">
        <v>491</v>
      </c>
      <c r="F8" s="144" t="s">
        <v>83</v>
      </c>
      <c r="G8" s="144" t="s">
        <v>82</v>
      </c>
      <c r="H8" s="211">
        <v>41</v>
      </c>
      <c r="I8" s="147" t="s">
        <v>81</v>
      </c>
      <c r="J8" s="144" t="s">
        <v>86</v>
      </c>
      <c r="K8" s="228">
        <v>46.71</v>
      </c>
      <c r="L8" s="229" t="s">
        <v>2314</v>
      </c>
      <c r="M8" s="427">
        <v>0.31</v>
      </c>
      <c r="N8" s="231">
        <v>44.88</v>
      </c>
      <c r="O8" s="232" t="s">
        <v>2354</v>
      </c>
      <c r="P8" s="233">
        <v>3.7100000000000001E-5</v>
      </c>
      <c r="Q8" s="231">
        <v>44.85</v>
      </c>
      <c r="R8" s="231" t="s">
        <v>2394</v>
      </c>
      <c r="S8" s="233">
        <v>6.11E-4</v>
      </c>
      <c r="T8" s="231">
        <v>44.28</v>
      </c>
      <c r="U8" s="229" t="s">
        <v>2472</v>
      </c>
      <c r="V8" s="230">
        <v>0.151</v>
      </c>
      <c r="W8" s="234">
        <v>38.4</v>
      </c>
      <c r="X8" s="229" t="s">
        <v>2511</v>
      </c>
      <c r="Y8" s="233">
        <v>1.65E-3</v>
      </c>
      <c r="Z8" s="218">
        <v>47.96</v>
      </c>
      <c r="AA8" s="235" t="s">
        <v>2433</v>
      </c>
      <c r="AB8" s="230">
        <v>0.55000000000000004</v>
      </c>
      <c r="AC8" s="234">
        <f t="shared" si="0"/>
        <v>44.513333333333328</v>
      </c>
      <c r="AD8" s="229" t="s">
        <v>2545</v>
      </c>
      <c r="AE8" s="236">
        <v>1.92E-9</v>
      </c>
      <c r="AF8" s="237">
        <v>0.24199999999999999</v>
      </c>
      <c r="AG8" s="238">
        <v>0.3</v>
      </c>
      <c r="AH8" s="239">
        <v>17.5</v>
      </c>
      <c r="AI8" s="145" t="s">
        <v>2584</v>
      </c>
    </row>
    <row r="9" spans="1:35" s="28" customFormat="1" ht="13.5" customHeight="1" x14ac:dyDescent="0.2">
      <c r="A9" s="210" t="s">
        <v>896</v>
      </c>
      <c r="B9" s="144" t="s">
        <v>979</v>
      </c>
      <c r="C9" s="144">
        <v>1</v>
      </c>
      <c r="D9" s="144">
        <v>156460957</v>
      </c>
      <c r="E9" s="387" t="s">
        <v>980</v>
      </c>
      <c r="F9" s="144" t="s">
        <v>76</v>
      </c>
      <c r="G9" s="144" t="s">
        <v>79</v>
      </c>
      <c r="H9" s="144">
        <v>33.9</v>
      </c>
      <c r="I9" s="147" t="s">
        <v>329</v>
      </c>
      <c r="J9" s="144" t="s">
        <v>341</v>
      </c>
      <c r="K9" s="228">
        <v>33.56</v>
      </c>
      <c r="L9" s="231" t="s">
        <v>2315</v>
      </c>
      <c r="M9" s="233">
        <v>5.7999999999999996E-3</v>
      </c>
      <c r="N9" s="231">
        <v>33.17</v>
      </c>
      <c r="O9" s="232" t="s">
        <v>2355</v>
      </c>
      <c r="P9" s="273">
        <v>2.0599999999999999E-7</v>
      </c>
      <c r="Q9" s="231">
        <v>32.450000000000003</v>
      </c>
      <c r="R9" s="248" t="s">
        <v>2395</v>
      </c>
      <c r="S9" s="273">
        <v>6.2600000000000004E-4</v>
      </c>
      <c r="T9" s="231">
        <v>32.36</v>
      </c>
      <c r="U9" s="231" t="s">
        <v>2473</v>
      </c>
      <c r="V9" s="261">
        <v>3.9800000000000002E-2</v>
      </c>
      <c r="W9" s="234">
        <v>37.700000000000003</v>
      </c>
      <c r="X9" s="231" t="s">
        <v>2512</v>
      </c>
      <c r="Y9" s="410">
        <v>0.127</v>
      </c>
      <c r="Z9" s="218">
        <v>33.409999999999997</v>
      </c>
      <c r="AA9" s="235" t="s">
        <v>2434</v>
      </c>
      <c r="AB9" s="233">
        <v>7.1999999999999998E-3</v>
      </c>
      <c r="AC9" s="234">
        <f t="shared" si="0"/>
        <v>33.774999999999999</v>
      </c>
      <c r="AD9" s="231" t="s">
        <v>2546</v>
      </c>
      <c r="AE9" s="259">
        <v>4.0900000000000002E-13</v>
      </c>
      <c r="AF9" s="259">
        <v>8.5599999999999994E-6</v>
      </c>
      <c r="AG9" s="238">
        <v>0.19</v>
      </c>
      <c r="AH9" s="239">
        <v>32.799999999999997</v>
      </c>
      <c r="AI9" s="262" t="s">
        <v>3046</v>
      </c>
    </row>
    <row r="10" spans="1:35" ht="13.5" customHeight="1" x14ac:dyDescent="0.25">
      <c r="A10" s="210" t="s">
        <v>896</v>
      </c>
      <c r="B10" s="144" t="s">
        <v>982</v>
      </c>
      <c r="C10" s="144">
        <v>2</v>
      </c>
      <c r="D10" s="144">
        <v>233937757</v>
      </c>
      <c r="E10" s="387" t="s">
        <v>983</v>
      </c>
      <c r="F10" s="144" t="s">
        <v>83</v>
      </c>
      <c r="G10" s="144" t="s">
        <v>82</v>
      </c>
      <c r="H10" s="211">
        <v>9.1359999999999992</v>
      </c>
      <c r="I10" s="147" t="s">
        <v>326</v>
      </c>
      <c r="J10" s="144" t="s">
        <v>86</v>
      </c>
      <c r="K10" s="228">
        <v>10.09</v>
      </c>
      <c r="L10" s="231" t="s">
        <v>2316</v>
      </c>
      <c r="M10" s="233">
        <v>9.9999999999999995E-8</v>
      </c>
      <c r="N10" s="231">
        <v>10.19</v>
      </c>
      <c r="O10" s="406" t="s">
        <v>2356</v>
      </c>
      <c r="P10" s="273">
        <v>4.4999999999999999E-8</v>
      </c>
      <c r="Q10" s="231">
        <v>9.9499999999999993</v>
      </c>
      <c r="R10" s="248" t="s">
        <v>2396</v>
      </c>
      <c r="S10" s="410">
        <v>8.7600000000000004E-8</v>
      </c>
      <c r="T10" s="231">
        <v>10.09</v>
      </c>
      <c r="U10" s="231" t="s">
        <v>2474</v>
      </c>
      <c r="V10" s="273">
        <v>5.5000000000000002E-5</v>
      </c>
      <c r="W10" s="234">
        <v>5.35</v>
      </c>
      <c r="X10" s="231" t="s">
        <v>2513</v>
      </c>
      <c r="Y10" s="410">
        <v>5.6800000000000003E-2</v>
      </c>
      <c r="Z10" s="234">
        <v>10.51</v>
      </c>
      <c r="AA10" s="231" t="s">
        <v>2435</v>
      </c>
      <c r="AB10" s="410">
        <v>0.52</v>
      </c>
      <c r="AC10" s="234">
        <f t="shared" si="0"/>
        <v>9.3633333333333333</v>
      </c>
      <c r="AD10" s="231" t="s">
        <v>2547</v>
      </c>
      <c r="AE10" s="259">
        <v>9.5000000000000003E-24</v>
      </c>
      <c r="AF10" s="259">
        <v>1.19E-15</v>
      </c>
      <c r="AG10" s="238">
        <v>0.28999999999999998</v>
      </c>
      <c r="AH10" s="239">
        <v>19.600000000000001</v>
      </c>
      <c r="AI10" s="145" t="s">
        <v>3047</v>
      </c>
    </row>
    <row r="11" spans="1:35" ht="13.5" customHeight="1" x14ac:dyDescent="0.25">
      <c r="A11" s="210" t="s">
        <v>896</v>
      </c>
      <c r="B11" s="144" t="s">
        <v>985</v>
      </c>
      <c r="C11" s="144">
        <v>6</v>
      </c>
      <c r="D11" s="144">
        <v>12903725</v>
      </c>
      <c r="E11" s="387" t="s">
        <v>299</v>
      </c>
      <c r="F11" s="144" t="s">
        <v>82</v>
      </c>
      <c r="G11" s="144" t="s">
        <v>83</v>
      </c>
      <c r="H11" s="211">
        <v>41.734000000000002</v>
      </c>
      <c r="I11" s="147" t="s">
        <v>325</v>
      </c>
      <c r="J11" s="144" t="s">
        <v>986</v>
      </c>
      <c r="K11" s="212">
        <v>40.36</v>
      </c>
      <c r="L11" s="241" t="s">
        <v>2317</v>
      </c>
      <c r="M11" s="329">
        <v>6.1E-6</v>
      </c>
      <c r="N11" s="241">
        <v>40.549999999999997</v>
      </c>
      <c r="O11" s="406" t="s">
        <v>2357</v>
      </c>
      <c r="P11" s="215">
        <v>4.55E-17</v>
      </c>
      <c r="Q11" s="241">
        <v>41.4</v>
      </c>
      <c r="R11" s="223" t="s">
        <v>2397</v>
      </c>
      <c r="S11" s="217">
        <v>2.6799999999999998E-8</v>
      </c>
      <c r="T11" s="241">
        <v>41.06</v>
      </c>
      <c r="U11" s="241" t="s">
        <v>2475</v>
      </c>
      <c r="V11" s="227">
        <v>1.3100000000000001E-2</v>
      </c>
      <c r="W11" s="264">
        <v>45.3</v>
      </c>
      <c r="X11" s="241" t="s">
        <v>2514</v>
      </c>
      <c r="Y11" s="215">
        <v>3.77E-8</v>
      </c>
      <c r="Z11" s="234">
        <v>42.93</v>
      </c>
      <c r="AA11" s="231" t="s">
        <v>2436</v>
      </c>
      <c r="AB11" s="410">
        <v>0.32</v>
      </c>
      <c r="AC11" s="234">
        <f t="shared" si="0"/>
        <v>41.933333333333337</v>
      </c>
      <c r="AD11" s="241" t="s">
        <v>2548</v>
      </c>
      <c r="AE11" s="246">
        <v>1.8599999999999999E-35</v>
      </c>
      <c r="AF11" s="246">
        <v>3.8899999999999998E-28</v>
      </c>
      <c r="AG11" s="411">
        <v>0.43</v>
      </c>
      <c r="AH11" s="221">
        <v>0</v>
      </c>
      <c r="AI11" s="145" t="s">
        <v>3048</v>
      </c>
    </row>
    <row r="12" spans="1:35" ht="13.5" customHeight="1" x14ac:dyDescent="0.25">
      <c r="A12" s="210" t="s">
        <v>896</v>
      </c>
      <c r="B12" s="144" t="s">
        <v>988</v>
      </c>
      <c r="C12" s="144">
        <v>6</v>
      </c>
      <c r="D12" s="144">
        <v>96610677</v>
      </c>
      <c r="E12" s="387" t="s">
        <v>297</v>
      </c>
      <c r="F12" s="144" t="s">
        <v>82</v>
      </c>
      <c r="G12" s="144" t="s">
        <v>83</v>
      </c>
      <c r="H12" s="211">
        <v>32.256</v>
      </c>
      <c r="I12" s="147" t="s">
        <v>323</v>
      </c>
      <c r="J12" s="144" t="s">
        <v>89</v>
      </c>
      <c r="K12" s="212">
        <v>33</v>
      </c>
      <c r="L12" s="241" t="s">
        <v>2318</v>
      </c>
      <c r="M12" s="329">
        <v>9.2999999999999996E-12</v>
      </c>
      <c r="N12" s="241">
        <v>32.020000000000003</v>
      </c>
      <c r="O12" s="406" t="s">
        <v>2358</v>
      </c>
      <c r="P12" s="215">
        <v>1.35E-16</v>
      </c>
      <c r="Q12" s="241">
        <v>32.61</v>
      </c>
      <c r="R12" s="223" t="s">
        <v>2398</v>
      </c>
      <c r="S12" s="217">
        <v>1.0800000000000001E-8</v>
      </c>
      <c r="T12" s="241">
        <v>33.33</v>
      </c>
      <c r="U12" s="241" t="s">
        <v>2476</v>
      </c>
      <c r="V12" s="227">
        <v>9.2100000000000001E-2</v>
      </c>
      <c r="W12" s="264">
        <v>30.1</v>
      </c>
      <c r="X12" s="241" t="s">
        <v>2515</v>
      </c>
      <c r="Y12" s="215">
        <v>3.4199999999999998E-5</v>
      </c>
      <c r="Z12" s="264">
        <v>31.2</v>
      </c>
      <c r="AA12" s="241" t="s">
        <v>2437</v>
      </c>
      <c r="AB12" s="217">
        <v>0.38</v>
      </c>
      <c r="AC12" s="234">
        <f t="shared" si="0"/>
        <v>32.043333333333329</v>
      </c>
      <c r="AD12" s="241" t="s">
        <v>2549</v>
      </c>
      <c r="AE12" s="246">
        <v>1.0899999999999999E-36</v>
      </c>
      <c r="AF12" s="246">
        <v>2.07E-30</v>
      </c>
      <c r="AG12" s="411">
        <v>0.14000000000000001</v>
      </c>
      <c r="AH12" s="221">
        <v>39.4</v>
      </c>
      <c r="AI12" s="145" t="s">
        <v>3049</v>
      </c>
    </row>
    <row r="13" spans="1:35" ht="13.5" customHeight="1" x14ac:dyDescent="0.25">
      <c r="A13" s="210" t="s">
        <v>896</v>
      </c>
      <c r="B13" s="144" t="s">
        <v>990</v>
      </c>
      <c r="C13" s="144">
        <v>12</v>
      </c>
      <c r="D13" s="144">
        <v>4418156</v>
      </c>
      <c r="E13" s="387" t="s">
        <v>462</v>
      </c>
      <c r="F13" s="144" t="s">
        <v>76</v>
      </c>
      <c r="G13" s="144" t="s">
        <v>79</v>
      </c>
      <c r="H13" s="211">
        <v>49.058</v>
      </c>
      <c r="I13" s="147" t="s">
        <v>991</v>
      </c>
      <c r="J13" s="144" t="s">
        <v>992</v>
      </c>
      <c r="K13" s="212">
        <v>49.18</v>
      </c>
      <c r="L13" s="241" t="s">
        <v>2319</v>
      </c>
      <c r="M13" s="426">
        <v>0.02</v>
      </c>
      <c r="N13" s="241">
        <v>48.54</v>
      </c>
      <c r="O13" s="406" t="s">
        <v>2359</v>
      </c>
      <c r="P13" s="215">
        <v>1.6300000000000001E-10</v>
      </c>
      <c r="Q13" s="241">
        <v>47.65</v>
      </c>
      <c r="R13" s="223" t="s">
        <v>2399</v>
      </c>
      <c r="S13" s="215">
        <v>5.04E-4</v>
      </c>
      <c r="T13" s="241">
        <v>47.42</v>
      </c>
      <c r="U13" s="241" t="s">
        <v>2477</v>
      </c>
      <c r="V13" s="227">
        <v>0.64900000000000002</v>
      </c>
      <c r="W13" s="264">
        <v>52.5</v>
      </c>
      <c r="X13" s="241" t="s">
        <v>2329</v>
      </c>
      <c r="Y13" s="217">
        <v>1.4800000000000001E-2</v>
      </c>
      <c r="Z13" s="264">
        <v>48.61</v>
      </c>
      <c r="AA13" s="241" t="s">
        <v>2438</v>
      </c>
      <c r="AB13" s="217">
        <v>0.19</v>
      </c>
      <c r="AC13" s="234">
        <f t="shared" si="0"/>
        <v>48.983333333333341</v>
      </c>
      <c r="AD13" s="241" t="s">
        <v>2550</v>
      </c>
      <c r="AE13" s="246">
        <v>2.6800000000000002E-13</v>
      </c>
      <c r="AF13" s="246">
        <v>1.13E-5</v>
      </c>
      <c r="AG13" s="411">
        <v>2.5000000000000001E-2</v>
      </c>
      <c r="AH13" s="221">
        <v>61.1</v>
      </c>
      <c r="AI13" s="145" t="s">
        <v>3050</v>
      </c>
    </row>
    <row r="14" spans="1:35" ht="12.75" customHeight="1" x14ac:dyDescent="0.25">
      <c r="A14" s="210" t="s">
        <v>896</v>
      </c>
      <c r="B14" s="144" t="s">
        <v>994</v>
      </c>
      <c r="C14" s="144">
        <v>12</v>
      </c>
      <c r="D14" s="144">
        <v>57132863</v>
      </c>
      <c r="E14" s="387" t="s">
        <v>995</v>
      </c>
      <c r="F14" s="144" t="s">
        <v>83</v>
      </c>
      <c r="G14" s="144" t="s">
        <v>82</v>
      </c>
      <c r="H14" s="211">
        <v>39.911999999999999</v>
      </c>
      <c r="I14" s="147" t="s">
        <v>322</v>
      </c>
      <c r="J14" s="144" t="s">
        <v>86</v>
      </c>
      <c r="K14" s="212">
        <v>44.87</v>
      </c>
      <c r="L14" s="241" t="s">
        <v>2320</v>
      </c>
      <c r="M14" s="329">
        <v>2.6E-13</v>
      </c>
      <c r="N14" s="241">
        <v>39.119999999999997</v>
      </c>
      <c r="O14" s="406" t="s">
        <v>2360</v>
      </c>
      <c r="P14" s="215">
        <v>3.3699999999999998E-22</v>
      </c>
      <c r="Q14" s="241">
        <v>40</v>
      </c>
      <c r="R14" s="223" t="s">
        <v>2400</v>
      </c>
      <c r="S14" s="215">
        <v>3.6300000000000001E-7</v>
      </c>
      <c r="T14" s="241">
        <v>38.57</v>
      </c>
      <c r="U14" s="241" t="s">
        <v>2478</v>
      </c>
      <c r="V14" s="215">
        <v>1.3799999999999999E-8</v>
      </c>
      <c r="W14" s="264">
        <v>36.9</v>
      </c>
      <c r="X14" s="241" t="s">
        <v>2516</v>
      </c>
      <c r="Y14" s="215">
        <v>8.49E-6</v>
      </c>
      <c r="Z14" s="264">
        <v>40.520000000000003</v>
      </c>
      <c r="AA14" s="241" t="s">
        <v>2439</v>
      </c>
      <c r="AB14" s="217">
        <v>0.64</v>
      </c>
      <c r="AC14" s="234">
        <f t="shared" si="0"/>
        <v>39.99666666666667</v>
      </c>
      <c r="AD14" s="241" t="s">
        <v>2551</v>
      </c>
      <c r="AE14" s="246">
        <v>1.2900000000000001E-49</v>
      </c>
      <c r="AF14" s="246">
        <v>1.6199999999999999E-41</v>
      </c>
      <c r="AG14" s="411">
        <v>0.28999999999999998</v>
      </c>
      <c r="AH14" s="221">
        <v>19</v>
      </c>
      <c r="AI14" s="145" t="s">
        <v>3051</v>
      </c>
    </row>
    <row r="15" spans="1:35" ht="13.5" customHeight="1" x14ac:dyDescent="0.25">
      <c r="A15" s="210" t="s">
        <v>1063</v>
      </c>
      <c r="B15" s="144" t="s">
        <v>997</v>
      </c>
      <c r="C15" s="144">
        <v>1</v>
      </c>
      <c r="D15" s="144">
        <v>99579683</v>
      </c>
      <c r="E15" s="387" t="s">
        <v>357</v>
      </c>
      <c r="F15" s="144" t="s">
        <v>76</v>
      </c>
      <c r="G15" s="144" t="s">
        <v>79</v>
      </c>
      <c r="H15" s="211">
        <v>48.987000000000002</v>
      </c>
      <c r="I15" s="147" t="s">
        <v>292</v>
      </c>
      <c r="J15" s="144" t="s">
        <v>998</v>
      </c>
      <c r="K15" s="212">
        <v>48.85</v>
      </c>
      <c r="L15" s="241" t="s">
        <v>2321</v>
      </c>
      <c r="M15" s="426">
        <v>0.14000000000000001</v>
      </c>
      <c r="N15" s="241">
        <v>48.56</v>
      </c>
      <c r="O15" s="406" t="s">
        <v>2361</v>
      </c>
      <c r="P15" s="215">
        <v>5.5099999999999995E-4</v>
      </c>
      <c r="Q15" s="241">
        <v>49.55</v>
      </c>
      <c r="R15" s="223" t="s">
        <v>2401</v>
      </c>
      <c r="S15" s="217">
        <v>0.28999999999999998</v>
      </c>
      <c r="T15" s="241">
        <v>48.62</v>
      </c>
      <c r="U15" s="241" t="s">
        <v>2479</v>
      </c>
      <c r="V15" s="227">
        <v>0.30199999999999999</v>
      </c>
      <c r="W15" s="264">
        <v>51.7</v>
      </c>
      <c r="X15" s="241" t="s">
        <v>2517</v>
      </c>
      <c r="Y15" s="217">
        <v>0.89600000000000002</v>
      </c>
      <c r="Z15" s="264">
        <v>51.12</v>
      </c>
      <c r="AA15" s="241" t="s">
        <v>2440</v>
      </c>
      <c r="AB15" s="217">
        <v>0.87</v>
      </c>
      <c r="AC15" s="234">
        <f t="shared" si="0"/>
        <v>49.733333333333327</v>
      </c>
      <c r="AD15" s="241" t="s">
        <v>2552</v>
      </c>
      <c r="AE15" s="246">
        <v>3.8200000000000002E-4</v>
      </c>
      <c r="AF15" s="265">
        <v>16100</v>
      </c>
      <c r="AG15" s="411">
        <v>0.59</v>
      </c>
      <c r="AH15" s="221">
        <v>0</v>
      </c>
      <c r="AI15" s="145" t="s">
        <v>14</v>
      </c>
    </row>
    <row r="16" spans="1:35" ht="13.5" customHeight="1" x14ac:dyDescent="0.25">
      <c r="A16" s="210" t="s">
        <v>1063</v>
      </c>
      <c r="B16" s="144" t="s">
        <v>999</v>
      </c>
      <c r="C16" s="144">
        <v>9</v>
      </c>
      <c r="D16" s="144">
        <v>21047562</v>
      </c>
      <c r="E16" s="387" t="s">
        <v>87</v>
      </c>
      <c r="F16" s="144" t="s">
        <v>82</v>
      </c>
      <c r="G16" s="144" t="s">
        <v>79</v>
      </c>
      <c r="H16" s="211">
        <v>12.936999999999999</v>
      </c>
      <c r="I16" s="147" t="s">
        <v>1000</v>
      </c>
      <c r="J16" s="144" t="s">
        <v>992</v>
      </c>
      <c r="K16" s="212">
        <v>11.01</v>
      </c>
      <c r="L16" s="241" t="s">
        <v>2322</v>
      </c>
      <c r="M16" s="426">
        <v>1.2E-2</v>
      </c>
      <c r="N16" s="241">
        <v>13.35</v>
      </c>
      <c r="O16" s="406" t="s">
        <v>2362</v>
      </c>
      <c r="P16" s="227">
        <v>0.11</v>
      </c>
      <c r="Q16" s="241">
        <v>14.45</v>
      </c>
      <c r="R16" s="223" t="s">
        <v>2402</v>
      </c>
      <c r="S16" s="215">
        <v>1.8500000000000001E-3</v>
      </c>
      <c r="T16" s="241">
        <v>13.82</v>
      </c>
      <c r="U16" s="241" t="s">
        <v>2480</v>
      </c>
      <c r="V16" s="227">
        <v>0.95699999999999996</v>
      </c>
      <c r="W16" s="264">
        <v>17.2</v>
      </c>
      <c r="X16" s="241" t="s">
        <v>2518</v>
      </c>
      <c r="Y16" s="217">
        <v>0.86899999999999999</v>
      </c>
      <c r="Z16" s="264">
        <v>13.86</v>
      </c>
      <c r="AA16" s="241" t="s">
        <v>2441</v>
      </c>
      <c r="AB16" s="217">
        <v>0.28000000000000003</v>
      </c>
      <c r="AC16" s="234">
        <f t="shared" si="0"/>
        <v>13.948333333333332</v>
      </c>
      <c r="AD16" s="241" t="s">
        <v>2553</v>
      </c>
      <c r="AE16" s="246">
        <v>9.5299999999999996E-4</v>
      </c>
      <c r="AF16" s="265">
        <v>39000</v>
      </c>
      <c r="AG16" s="411">
        <v>0.12</v>
      </c>
      <c r="AH16" s="221">
        <v>43.3</v>
      </c>
      <c r="AI16" s="145" t="s">
        <v>14</v>
      </c>
    </row>
    <row r="17" spans="1:35" ht="13.5" customHeight="1" x14ac:dyDescent="0.25">
      <c r="A17" s="210" t="s">
        <v>1063</v>
      </c>
      <c r="B17" s="144" t="s">
        <v>1001</v>
      </c>
      <c r="C17" s="144">
        <v>9</v>
      </c>
      <c r="D17" s="144">
        <v>133257521</v>
      </c>
      <c r="E17" s="387" t="s">
        <v>72</v>
      </c>
      <c r="F17" s="144" t="s">
        <v>76</v>
      </c>
      <c r="G17" s="144" t="s">
        <v>75</v>
      </c>
      <c r="H17" s="211">
        <v>32.917000000000002</v>
      </c>
      <c r="I17" s="147" t="s">
        <v>73</v>
      </c>
      <c r="J17" s="144" t="s">
        <v>77</v>
      </c>
      <c r="K17" s="212">
        <v>28.22</v>
      </c>
      <c r="L17" s="241" t="s">
        <v>2323</v>
      </c>
      <c r="M17" s="426">
        <v>2.4E-2</v>
      </c>
      <c r="N17" s="241">
        <v>33.61</v>
      </c>
      <c r="O17" s="406" t="s">
        <v>2363</v>
      </c>
      <c r="P17" s="215">
        <v>5.2399999999999999E-3</v>
      </c>
      <c r="Q17" s="241">
        <v>36.92</v>
      </c>
      <c r="R17" s="223" t="s">
        <v>2403</v>
      </c>
      <c r="S17" s="227">
        <v>0.82799999999999996</v>
      </c>
      <c r="T17" s="241">
        <v>35.4</v>
      </c>
      <c r="U17" s="241" t="s">
        <v>2481</v>
      </c>
      <c r="V17" s="227">
        <v>0.57699999999999996</v>
      </c>
      <c r="W17" s="264">
        <v>45.7</v>
      </c>
      <c r="X17" s="241" t="s">
        <v>2519</v>
      </c>
      <c r="Y17" s="217">
        <v>0.23599999999999999</v>
      </c>
      <c r="Z17" s="264">
        <v>39.03</v>
      </c>
      <c r="AA17" s="241" t="s">
        <v>2442</v>
      </c>
      <c r="AB17" s="217">
        <v>0.83</v>
      </c>
      <c r="AC17" s="234">
        <f t="shared" si="0"/>
        <v>36.480000000000004</v>
      </c>
      <c r="AD17" s="241" t="s">
        <v>2554</v>
      </c>
      <c r="AE17" s="246">
        <v>1.49E-3</v>
      </c>
      <c r="AF17" s="265">
        <v>574</v>
      </c>
      <c r="AG17" s="411">
        <v>0.47</v>
      </c>
      <c r="AH17" s="221">
        <v>0</v>
      </c>
      <c r="AI17" s="145" t="s">
        <v>14</v>
      </c>
    </row>
    <row r="18" spans="1:35" ht="13.5" customHeight="1" x14ac:dyDescent="0.25">
      <c r="A18" s="210" t="s">
        <v>1063</v>
      </c>
      <c r="B18" s="144" t="s">
        <v>1002</v>
      </c>
      <c r="C18" s="144">
        <v>12</v>
      </c>
      <c r="D18" s="144">
        <v>40221267</v>
      </c>
      <c r="E18" s="387" t="s">
        <v>358</v>
      </c>
      <c r="F18" s="144" t="s">
        <v>79</v>
      </c>
      <c r="G18" s="144" t="s">
        <v>76</v>
      </c>
      <c r="H18" s="211">
        <v>46.762999999999998</v>
      </c>
      <c r="I18" s="147" t="s">
        <v>84</v>
      </c>
      <c r="J18" s="144" t="s">
        <v>340</v>
      </c>
      <c r="K18" s="212">
        <v>45.01</v>
      </c>
      <c r="L18" s="241" t="s">
        <v>2324</v>
      </c>
      <c r="M18" s="426">
        <v>3.4000000000000002E-2</v>
      </c>
      <c r="N18" s="241">
        <v>47.34</v>
      </c>
      <c r="O18" s="406" t="s">
        <v>2364</v>
      </c>
      <c r="P18" s="227">
        <v>0.12</v>
      </c>
      <c r="Q18" s="241">
        <v>47.94</v>
      </c>
      <c r="R18" s="223" t="s">
        <v>2404</v>
      </c>
      <c r="S18" s="227">
        <v>0.61899999999999999</v>
      </c>
      <c r="T18" s="241">
        <v>47.88</v>
      </c>
      <c r="U18" s="241" t="s">
        <v>2482</v>
      </c>
      <c r="V18" s="227">
        <v>0.10299999999999999</v>
      </c>
      <c r="W18" s="264">
        <v>43</v>
      </c>
      <c r="X18" s="241" t="s">
        <v>2520</v>
      </c>
      <c r="Y18" s="217">
        <v>1.7500000000000002E-2</v>
      </c>
      <c r="Z18" s="264">
        <v>45.5</v>
      </c>
      <c r="AA18" s="241" t="s">
        <v>2443</v>
      </c>
      <c r="AB18" s="217">
        <v>0.4</v>
      </c>
      <c r="AC18" s="234">
        <f t="shared" si="0"/>
        <v>46.111666666666657</v>
      </c>
      <c r="AD18" s="241" t="s">
        <v>2555</v>
      </c>
      <c r="AE18" s="265">
        <v>4.7600000000000003E-2</v>
      </c>
      <c r="AF18" s="246">
        <v>1000000</v>
      </c>
      <c r="AG18" s="411">
        <v>3.1E-2</v>
      </c>
      <c r="AH18" s="221">
        <v>59.3</v>
      </c>
      <c r="AI18" s="145" t="s">
        <v>14</v>
      </c>
    </row>
    <row r="19" spans="1:35" ht="13.5" customHeight="1" x14ac:dyDescent="0.25">
      <c r="A19" s="210" t="s">
        <v>1063</v>
      </c>
      <c r="B19" s="144" t="s">
        <v>2307</v>
      </c>
      <c r="C19" s="144">
        <v>19</v>
      </c>
      <c r="D19" s="144">
        <v>13234712</v>
      </c>
      <c r="E19" s="387" t="s">
        <v>80</v>
      </c>
      <c r="F19" s="144" t="s">
        <v>83</v>
      </c>
      <c r="G19" s="144" t="s">
        <v>82</v>
      </c>
      <c r="H19" s="211">
        <v>45.616999999999997</v>
      </c>
      <c r="I19" s="147" t="s">
        <v>81</v>
      </c>
      <c r="J19" s="144" t="s">
        <v>86</v>
      </c>
      <c r="K19" s="212">
        <v>46.63</v>
      </c>
      <c r="L19" s="241" t="s">
        <v>2325</v>
      </c>
      <c r="M19" s="426">
        <v>0.28000000000000003</v>
      </c>
      <c r="N19" s="241">
        <v>45.04</v>
      </c>
      <c r="O19" s="406" t="s">
        <v>2365</v>
      </c>
      <c r="P19" s="215">
        <v>3.1599999999999998E-4</v>
      </c>
      <c r="Q19" s="241">
        <v>45.18</v>
      </c>
      <c r="R19" s="223" t="s">
        <v>2405</v>
      </c>
      <c r="S19" s="215">
        <v>3.79E-4</v>
      </c>
      <c r="T19" s="241">
        <v>44.41</v>
      </c>
      <c r="U19" s="241" t="s">
        <v>2483</v>
      </c>
      <c r="V19" s="227">
        <v>0.14299999999999999</v>
      </c>
      <c r="W19" s="264">
        <v>38.200000000000003</v>
      </c>
      <c r="X19" s="241" t="s">
        <v>2521</v>
      </c>
      <c r="Y19" s="217">
        <v>2.7799999999999999E-3</v>
      </c>
      <c r="Z19" s="264">
        <v>48.11</v>
      </c>
      <c r="AA19" s="241" t="s">
        <v>2444</v>
      </c>
      <c r="AB19" s="217">
        <v>0.62</v>
      </c>
      <c r="AC19" s="234">
        <f t="shared" si="0"/>
        <v>44.594999999999999</v>
      </c>
      <c r="AD19" s="241" t="s">
        <v>2556</v>
      </c>
      <c r="AE19" s="246">
        <v>9.8999999999999993E-9</v>
      </c>
      <c r="AF19" s="265">
        <v>0.41599999999999998</v>
      </c>
      <c r="AG19" s="411">
        <v>0.39</v>
      </c>
      <c r="AH19" s="221">
        <v>4.8</v>
      </c>
      <c r="AI19" s="145" t="s">
        <v>3052</v>
      </c>
    </row>
    <row r="20" spans="1:35" s="401" customFormat="1" ht="13.5" customHeight="1" x14ac:dyDescent="0.25">
      <c r="A20" s="210" t="s">
        <v>1064</v>
      </c>
      <c r="B20" s="144" t="s">
        <v>1004</v>
      </c>
      <c r="C20" s="144">
        <v>1</v>
      </c>
      <c r="D20" s="144">
        <v>3155918</v>
      </c>
      <c r="E20" s="387" t="s">
        <v>298</v>
      </c>
      <c r="F20" s="144" t="s">
        <v>76</v>
      </c>
      <c r="G20" s="144" t="s">
        <v>82</v>
      </c>
      <c r="H20" s="211">
        <v>22.67</v>
      </c>
      <c r="I20" s="147" t="s">
        <v>324</v>
      </c>
      <c r="J20" s="144" t="s">
        <v>86</v>
      </c>
      <c r="K20" s="212">
        <v>18</v>
      </c>
      <c r="L20" s="241" t="s">
        <v>2326</v>
      </c>
      <c r="M20" s="329">
        <v>8.9999999999999996E-7</v>
      </c>
      <c r="N20" s="241">
        <v>22.85</v>
      </c>
      <c r="O20" s="406" t="s">
        <v>2366</v>
      </c>
      <c r="P20" s="215">
        <v>1.9199999999999999E-23</v>
      </c>
      <c r="Q20" s="241">
        <v>23.63</v>
      </c>
      <c r="R20" s="223" t="s">
        <v>2406</v>
      </c>
      <c r="S20" s="215">
        <v>1.0699999999999999E-5</v>
      </c>
      <c r="T20" s="241">
        <v>23.65</v>
      </c>
      <c r="U20" s="241" t="s">
        <v>2484</v>
      </c>
      <c r="V20" s="215">
        <v>7.9699999999999997E-4</v>
      </c>
      <c r="W20" s="264">
        <v>24.5</v>
      </c>
      <c r="X20" s="241" t="s">
        <v>2522</v>
      </c>
      <c r="Y20" s="215">
        <v>7.7000000000000001E-5</v>
      </c>
      <c r="Z20" s="264">
        <v>23.39</v>
      </c>
      <c r="AA20" s="241" t="s">
        <v>2445</v>
      </c>
      <c r="AB20" s="217">
        <v>7.0000000000000007E-2</v>
      </c>
      <c r="AC20" s="234">
        <f t="shared" si="0"/>
        <v>22.669999999999998</v>
      </c>
      <c r="AD20" s="241" t="s">
        <v>2557</v>
      </c>
      <c r="AE20" s="246">
        <v>2.0600000000000001E-37</v>
      </c>
      <c r="AF20" s="246">
        <v>8.6599999999999996E-30</v>
      </c>
      <c r="AG20" s="411">
        <v>0.08</v>
      </c>
      <c r="AH20" s="221">
        <v>49.2</v>
      </c>
      <c r="AI20" s="145" t="s">
        <v>3053</v>
      </c>
    </row>
    <row r="21" spans="1:35" s="401" customFormat="1" ht="13.5" customHeight="1" x14ac:dyDescent="0.25">
      <c r="A21" s="210" t="s">
        <v>1064</v>
      </c>
      <c r="B21" s="144" t="s">
        <v>1006</v>
      </c>
      <c r="C21" s="144">
        <v>1</v>
      </c>
      <c r="D21" s="144">
        <v>33302206</v>
      </c>
      <c r="E21" s="387" t="s">
        <v>365</v>
      </c>
      <c r="F21" s="144" t="s">
        <v>82</v>
      </c>
      <c r="G21" s="144" t="s">
        <v>83</v>
      </c>
      <c r="H21" s="146">
        <v>0.01</v>
      </c>
      <c r="I21" s="147" t="s">
        <v>379</v>
      </c>
      <c r="J21" s="144" t="s">
        <v>341</v>
      </c>
      <c r="K21" s="212" t="s">
        <v>2312</v>
      </c>
      <c r="L21" s="241" t="s">
        <v>2312</v>
      </c>
      <c r="M21" s="396" t="s">
        <v>2312</v>
      </c>
      <c r="N21" s="241">
        <v>0.01</v>
      </c>
      <c r="O21" s="406" t="s">
        <v>2367</v>
      </c>
      <c r="P21" s="215">
        <v>9.6599999999999997E-10</v>
      </c>
      <c r="Q21" s="241" t="s">
        <v>2312</v>
      </c>
      <c r="R21" s="241" t="s">
        <v>2312</v>
      </c>
      <c r="S21" s="355" t="s">
        <v>2312</v>
      </c>
      <c r="T21" s="241" t="s">
        <v>2312</v>
      </c>
      <c r="U21" s="241" t="s">
        <v>2312</v>
      </c>
      <c r="V21" s="355" t="s">
        <v>2312</v>
      </c>
      <c r="W21" s="264" t="s">
        <v>2312</v>
      </c>
      <c r="X21" s="241" t="s">
        <v>2312</v>
      </c>
      <c r="Y21" s="355" t="s">
        <v>2312</v>
      </c>
      <c r="Z21" s="212" t="s">
        <v>2312</v>
      </c>
      <c r="AA21" s="241" t="s">
        <v>2312</v>
      </c>
      <c r="AB21" s="355" t="s">
        <v>2312</v>
      </c>
      <c r="AC21" s="234">
        <f t="shared" si="0"/>
        <v>0.01</v>
      </c>
      <c r="AD21" s="241" t="s">
        <v>2367</v>
      </c>
      <c r="AE21" s="246">
        <v>9.6599999999999997E-10</v>
      </c>
      <c r="AF21" s="265">
        <v>2.0299999999999999E-2</v>
      </c>
      <c r="AG21" s="411">
        <v>1</v>
      </c>
      <c r="AH21" s="355" t="s">
        <v>2312</v>
      </c>
      <c r="AI21" s="145" t="s">
        <v>14</v>
      </c>
    </row>
    <row r="22" spans="1:35" s="401" customFormat="1" ht="13.5" customHeight="1" x14ac:dyDescent="0.25">
      <c r="A22" s="210" t="s">
        <v>1064</v>
      </c>
      <c r="B22" s="144" t="s">
        <v>1007</v>
      </c>
      <c r="C22" s="144">
        <v>1</v>
      </c>
      <c r="D22" s="144">
        <v>37790755</v>
      </c>
      <c r="E22" s="387" t="s">
        <v>371</v>
      </c>
      <c r="F22" s="144" t="s">
        <v>76</v>
      </c>
      <c r="G22" s="144" t="s">
        <v>79</v>
      </c>
      <c r="H22" s="211">
        <v>25.286999999999999</v>
      </c>
      <c r="I22" s="147" t="s">
        <v>370</v>
      </c>
      <c r="J22" s="144" t="s">
        <v>1008</v>
      </c>
      <c r="K22" s="212">
        <v>20.71</v>
      </c>
      <c r="L22" s="241" t="s">
        <v>2327</v>
      </c>
      <c r="M22" s="426">
        <v>2.3E-2</v>
      </c>
      <c r="N22" s="241">
        <v>26.02</v>
      </c>
      <c r="O22" s="406" t="s">
        <v>2368</v>
      </c>
      <c r="P22" s="215">
        <v>2.7E-4</v>
      </c>
      <c r="Q22" s="241">
        <v>25.43</v>
      </c>
      <c r="R22" s="223" t="s">
        <v>2407</v>
      </c>
      <c r="S22" s="215">
        <v>3.3100000000000002E-4</v>
      </c>
      <c r="T22" s="241">
        <v>25.99</v>
      </c>
      <c r="U22" s="241" t="s">
        <v>2485</v>
      </c>
      <c r="V22" s="227">
        <v>0.23799999999999999</v>
      </c>
      <c r="W22" s="264">
        <v>29.4</v>
      </c>
      <c r="X22" s="241" t="s">
        <v>2523</v>
      </c>
      <c r="Y22" s="217">
        <v>1.3299999999999999E-2</v>
      </c>
      <c r="Z22" s="264">
        <v>24.17</v>
      </c>
      <c r="AA22" s="241" t="s">
        <v>2446</v>
      </c>
      <c r="AB22" s="217">
        <v>0.82</v>
      </c>
      <c r="AC22" s="234">
        <f t="shared" si="0"/>
        <v>25.286666666666662</v>
      </c>
      <c r="AD22" s="241" t="s">
        <v>2558</v>
      </c>
      <c r="AE22" s="246">
        <v>1.09E-9</v>
      </c>
      <c r="AF22" s="265">
        <v>2.2700000000000001E-2</v>
      </c>
      <c r="AG22" s="411">
        <v>0.89</v>
      </c>
      <c r="AH22" s="221">
        <v>0</v>
      </c>
      <c r="AI22" s="145" t="s">
        <v>14</v>
      </c>
    </row>
    <row r="23" spans="1:35" s="401" customFormat="1" ht="13.5" customHeight="1" x14ac:dyDescent="0.25">
      <c r="A23" s="210" t="s">
        <v>1064</v>
      </c>
      <c r="B23" s="144" t="s">
        <v>1009</v>
      </c>
      <c r="C23" s="144">
        <v>1</v>
      </c>
      <c r="D23" s="144">
        <v>42465863</v>
      </c>
      <c r="E23" s="387" t="s">
        <v>315</v>
      </c>
      <c r="F23" s="144" t="s">
        <v>83</v>
      </c>
      <c r="G23" s="144" t="s">
        <v>82</v>
      </c>
      <c r="H23" s="211">
        <v>34.231999999999999</v>
      </c>
      <c r="I23" s="147" t="s">
        <v>335</v>
      </c>
      <c r="J23" s="144" t="s">
        <v>341</v>
      </c>
      <c r="K23" s="212">
        <v>35.94</v>
      </c>
      <c r="L23" s="241" t="s">
        <v>2328</v>
      </c>
      <c r="M23" s="329">
        <v>9.3000000000000005E-4</v>
      </c>
      <c r="N23" s="241">
        <v>36.5</v>
      </c>
      <c r="O23" s="406" t="s">
        <v>2369</v>
      </c>
      <c r="P23" s="215">
        <v>5.8699999999999996E-4</v>
      </c>
      <c r="Q23" s="241">
        <v>33.96</v>
      </c>
      <c r="R23" s="223" t="s">
        <v>2408</v>
      </c>
      <c r="S23" s="217">
        <v>2.9000000000000001E-2</v>
      </c>
      <c r="T23" s="241">
        <v>35.81</v>
      </c>
      <c r="U23" s="241" t="s">
        <v>2486</v>
      </c>
      <c r="V23" s="227">
        <v>0.23599999999999999</v>
      </c>
      <c r="W23" s="264">
        <v>28.7</v>
      </c>
      <c r="X23" s="241" t="s">
        <v>2524</v>
      </c>
      <c r="Y23" s="217">
        <v>3.9599999999999998E-4</v>
      </c>
      <c r="Z23" s="264">
        <v>34.479999999999997</v>
      </c>
      <c r="AA23" s="241" t="s">
        <v>2447</v>
      </c>
      <c r="AB23" s="217">
        <v>0.97</v>
      </c>
      <c r="AC23" s="234">
        <f t="shared" si="0"/>
        <v>34.231666666666662</v>
      </c>
      <c r="AD23" s="241" t="s">
        <v>2559</v>
      </c>
      <c r="AE23" s="246">
        <v>5.8299999999999995E-10</v>
      </c>
      <c r="AF23" s="265">
        <v>1.2500000000000001E-2</v>
      </c>
      <c r="AG23" s="411">
        <v>0.68</v>
      </c>
      <c r="AH23" s="221">
        <v>0</v>
      </c>
      <c r="AI23" s="145" t="s">
        <v>14</v>
      </c>
    </row>
    <row r="24" spans="1:35" s="401" customFormat="1" ht="13.5" customHeight="1" x14ac:dyDescent="0.25">
      <c r="A24" s="210" t="s">
        <v>1064</v>
      </c>
      <c r="B24" s="144" t="s">
        <v>1010</v>
      </c>
      <c r="C24" s="144">
        <v>1</v>
      </c>
      <c r="D24" s="144">
        <v>91731541</v>
      </c>
      <c r="E24" s="387" t="s">
        <v>318</v>
      </c>
      <c r="F24" s="144" t="s">
        <v>76</v>
      </c>
      <c r="G24" s="144" t="s">
        <v>79</v>
      </c>
      <c r="H24" s="211">
        <v>23.027000000000001</v>
      </c>
      <c r="I24" s="147" t="s">
        <v>338</v>
      </c>
      <c r="J24" s="144" t="s">
        <v>86</v>
      </c>
      <c r="K24" s="212">
        <v>25.17</v>
      </c>
      <c r="L24" s="241" t="s">
        <v>2329</v>
      </c>
      <c r="M24" s="426">
        <v>1.6E-2</v>
      </c>
      <c r="N24" s="241">
        <v>23.33</v>
      </c>
      <c r="O24" s="406" t="s">
        <v>2370</v>
      </c>
      <c r="P24" s="215">
        <v>5.1399999999999997E-8</v>
      </c>
      <c r="Q24" s="241">
        <v>23.29</v>
      </c>
      <c r="R24" s="223" t="s">
        <v>2409</v>
      </c>
      <c r="S24" s="217">
        <v>0.36399999999999999</v>
      </c>
      <c r="T24" s="241">
        <v>23.13</v>
      </c>
      <c r="U24" s="241" t="s">
        <v>2487</v>
      </c>
      <c r="V24" s="227">
        <v>9.9299999999999999E-2</v>
      </c>
      <c r="W24" s="264">
        <v>18.899999999999999</v>
      </c>
      <c r="X24" s="241" t="s">
        <v>2525</v>
      </c>
      <c r="Y24" s="217">
        <v>4.0500000000000001E-2</v>
      </c>
      <c r="Z24" s="264">
        <v>24.34</v>
      </c>
      <c r="AA24" s="241" t="s">
        <v>2448</v>
      </c>
      <c r="AB24" s="217">
        <v>9.1999999999999998E-2</v>
      </c>
      <c r="AC24" s="234">
        <f t="shared" si="0"/>
        <v>23.026666666666667</v>
      </c>
      <c r="AD24" s="241" t="s">
        <v>2560</v>
      </c>
      <c r="AE24" s="246">
        <v>6.8000000000000003E-10</v>
      </c>
      <c r="AF24" s="265">
        <v>2.87E-2</v>
      </c>
      <c r="AG24" s="411">
        <v>0.16</v>
      </c>
      <c r="AH24" s="221">
        <v>37.200000000000003</v>
      </c>
      <c r="AI24" s="145" t="s">
        <v>3054</v>
      </c>
    </row>
    <row r="25" spans="1:35" s="401" customFormat="1" ht="13.5" customHeight="1" x14ac:dyDescent="0.25">
      <c r="A25" s="210" t="s">
        <v>1064</v>
      </c>
      <c r="B25" s="139" t="s">
        <v>1012</v>
      </c>
      <c r="C25" s="139">
        <v>1</v>
      </c>
      <c r="D25" s="139">
        <v>115135325</v>
      </c>
      <c r="E25" s="161" t="s">
        <v>1013</v>
      </c>
      <c r="F25" s="139" t="s">
        <v>79</v>
      </c>
      <c r="G25" s="139" t="s">
        <v>82</v>
      </c>
      <c r="H25" s="141">
        <v>12.03</v>
      </c>
      <c r="I25" s="142" t="s">
        <v>584</v>
      </c>
      <c r="J25" s="139" t="s">
        <v>998</v>
      </c>
      <c r="K25" s="212">
        <v>11.19</v>
      </c>
      <c r="L25" s="241" t="s">
        <v>2330</v>
      </c>
      <c r="M25" s="329">
        <v>2.2000000000000001E-7</v>
      </c>
      <c r="N25" s="241">
        <v>11.98</v>
      </c>
      <c r="O25" s="406" t="s">
        <v>2371</v>
      </c>
      <c r="P25" s="215">
        <v>9.6500000000000003E-18</v>
      </c>
      <c r="Q25" s="241">
        <v>11.47</v>
      </c>
      <c r="R25" s="223" t="s">
        <v>2410</v>
      </c>
      <c r="S25" s="215">
        <v>1.2600000000000001E-3</v>
      </c>
      <c r="T25" s="241">
        <v>12.02</v>
      </c>
      <c r="U25" s="241" t="s">
        <v>2488</v>
      </c>
      <c r="V25" s="227">
        <v>0.151</v>
      </c>
      <c r="W25" s="264">
        <v>13.8</v>
      </c>
      <c r="X25" s="241" t="s">
        <v>2526</v>
      </c>
      <c r="Y25" s="217">
        <v>8.2400000000000008E-3</v>
      </c>
      <c r="Z25" s="264">
        <v>11.72</v>
      </c>
      <c r="AA25" s="241" t="s">
        <v>2449</v>
      </c>
      <c r="AB25" s="217">
        <v>0.57999999999999996</v>
      </c>
      <c r="AC25" s="234">
        <f t="shared" si="0"/>
        <v>12.03</v>
      </c>
      <c r="AD25" s="241" t="s">
        <v>2561</v>
      </c>
      <c r="AE25" s="246">
        <v>5.8000000000000001E-25</v>
      </c>
      <c r="AF25" s="246">
        <v>2.44E-17</v>
      </c>
      <c r="AG25" s="411">
        <v>1.7999999999999999E-2</v>
      </c>
      <c r="AH25" s="221">
        <v>63.5</v>
      </c>
      <c r="AI25" s="140" t="s">
        <v>1014</v>
      </c>
    </row>
    <row r="26" spans="1:35" s="401" customFormat="1" ht="13.5" customHeight="1" x14ac:dyDescent="0.25">
      <c r="A26" s="210" t="s">
        <v>1064</v>
      </c>
      <c r="B26" s="139" t="s">
        <v>1015</v>
      </c>
      <c r="C26" s="139">
        <v>1</v>
      </c>
      <c r="D26" s="139">
        <v>115286692</v>
      </c>
      <c r="E26" s="161" t="s">
        <v>1016</v>
      </c>
      <c r="F26" s="139" t="s">
        <v>83</v>
      </c>
      <c r="G26" s="139" t="s">
        <v>82</v>
      </c>
      <c r="H26" s="141">
        <v>46.701999999999998</v>
      </c>
      <c r="I26" s="142" t="s">
        <v>368</v>
      </c>
      <c r="J26" s="139" t="s">
        <v>89</v>
      </c>
      <c r="K26" s="212">
        <v>49.69</v>
      </c>
      <c r="L26" s="241" t="s">
        <v>2331</v>
      </c>
      <c r="M26" s="329">
        <v>3.6999999999999998E-5</v>
      </c>
      <c r="N26" s="241">
        <v>46.17</v>
      </c>
      <c r="O26" s="406" t="s">
        <v>2372</v>
      </c>
      <c r="P26" s="227">
        <v>0.20699999999999999</v>
      </c>
      <c r="Q26" s="241">
        <v>45.34</v>
      </c>
      <c r="R26" s="223" t="s">
        <v>2411</v>
      </c>
      <c r="S26" s="217">
        <v>0.84099999999999997</v>
      </c>
      <c r="T26" s="241">
        <v>45.78</v>
      </c>
      <c r="U26" s="241" t="s">
        <v>2489</v>
      </c>
      <c r="V26" s="227">
        <v>0.20599999999999999</v>
      </c>
      <c r="W26" s="264">
        <v>47.2</v>
      </c>
      <c r="X26" s="241" t="s">
        <v>2527</v>
      </c>
      <c r="Y26" s="217">
        <v>8.9899999999999994E-2</v>
      </c>
      <c r="Z26" s="264">
        <v>46.03</v>
      </c>
      <c r="AA26" s="241" t="s">
        <v>2450</v>
      </c>
      <c r="AB26" s="217">
        <v>0.19</v>
      </c>
      <c r="AC26" s="234">
        <f t="shared" si="0"/>
        <v>46.701666666666675</v>
      </c>
      <c r="AD26" s="241" t="s">
        <v>2562</v>
      </c>
      <c r="AE26" s="246">
        <v>1.15E-4</v>
      </c>
      <c r="AF26" s="412">
        <v>217</v>
      </c>
      <c r="AG26" s="411">
        <v>7.5999999999999998E-2</v>
      </c>
      <c r="AH26" s="221">
        <v>49.9</v>
      </c>
      <c r="AI26" s="140" t="s">
        <v>14</v>
      </c>
    </row>
    <row r="27" spans="1:35" s="401" customFormat="1" ht="13.5" customHeight="1" x14ac:dyDescent="0.25">
      <c r="A27" s="210" t="s">
        <v>1064</v>
      </c>
      <c r="B27" s="144" t="s">
        <v>1017</v>
      </c>
      <c r="C27" s="144">
        <v>1</v>
      </c>
      <c r="D27" s="144">
        <v>150538184</v>
      </c>
      <c r="E27" s="387" t="s">
        <v>372</v>
      </c>
      <c r="F27" s="144" t="s">
        <v>76</v>
      </c>
      <c r="G27" s="144" t="s">
        <v>79</v>
      </c>
      <c r="H27" s="211">
        <v>26</v>
      </c>
      <c r="I27" s="147" t="s">
        <v>1018</v>
      </c>
      <c r="J27" s="144" t="s">
        <v>992</v>
      </c>
      <c r="K27" s="212">
        <v>29.16</v>
      </c>
      <c r="L27" s="241" t="s">
        <v>2332</v>
      </c>
      <c r="M27" s="426">
        <v>5.8000000000000003E-2</v>
      </c>
      <c r="N27" s="241">
        <v>26.72</v>
      </c>
      <c r="O27" s="406" t="s">
        <v>2373</v>
      </c>
      <c r="P27" s="215">
        <v>9.2499999999999995E-6</v>
      </c>
      <c r="Q27" s="241">
        <v>24.71</v>
      </c>
      <c r="R27" s="223" t="s">
        <v>2412</v>
      </c>
      <c r="S27" s="215">
        <v>2.0100000000000001E-4</v>
      </c>
      <c r="T27" s="241">
        <v>26.55</v>
      </c>
      <c r="U27" s="241" t="s">
        <v>2490</v>
      </c>
      <c r="V27" s="227">
        <v>0.221</v>
      </c>
      <c r="W27" s="264">
        <v>22</v>
      </c>
      <c r="X27" s="241" t="s">
        <v>2528</v>
      </c>
      <c r="Y27" s="217">
        <v>1.1299999999999999E-2</v>
      </c>
      <c r="Z27" s="264">
        <v>26.86</v>
      </c>
      <c r="AA27" s="241" t="s">
        <v>2451</v>
      </c>
      <c r="AB27" s="217">
        <v>0.77</v>
      </c>
      <c r="AC27" s="234">
        <f t="shared" si="0"/>
        <v>26</v>
      </c>
      <c r="AD27" s="241" t="s">
        <v>2563</v>
      </c>
      <c r="AE27" s="246">
        <v>1.09E-10</v>
      </c>
      <c r="AF27" s="246">
        <v>4.5900000000000003E-3</v>
      </c>
      <c r="AG27" s="411">
        <v>0.64</v>
      </c>
      <c r="AH27" s="221">
        <v>0</v>
      </c>
      <c r="AI27" s="145" t="s">
        <v>3055</v>
      </c>
    </row>
    <row r="28" spans="1:35" s="401" customFormat="1" ht="13.5" customHeight="1" x14ac:dyDescent="0.25">
      <c r="A28" s="210" t="s">
        <v>1064</v>
      </c>
      <c r="B28" s="144" t="s">
        <v>979</v>
      </c>
      <c r="C28" s="144">
        <v>1</v>
      </c>
      <c r="D28" s="144">
        <v>156480948</v>
      </c>
      <c r="E28" s="387" t="s">
        <v>369</v>
      </c>
      <c r="F28" s="144" t="s">
        <v>82</v>
      </c>
      <c r="G28" s="144" t="s">
        <v>83</v>
      </c>
      <c r="H28" s="211">
        <v>36.006999999999998</v>
      </c>
      <c r="I28" s="147" t="s">
        <v>329</v>
      </c>
      <c r="J28" s="144" t="s">
        <v>376</v>
      </c>
      <c r="K28" s="212">
        <v>36.83</v>
      </c>
      <c r="L28" s="241" t="s">
        <v>2333</v>
      </c>
      <c r="M28" s="329">
        <v>2.0999999999999999E-3</v>
      </c>
      <c r="N28" s="241">
        <v>34.78</v>
      </c>
      <c r="O28" s="406" t="s">
        <v>2374</v>
      </c>
      <c r="P28" s="215">
        <v>1.5300000000000001E-8</v>
      </c>
      <c r="Q28" s="241">
        <v>34.22</v>
      </c>
      <c r="R28" s="223" t="s">
        <v>2413</v>
      </c>
      <c r="S28" s="215">
        <v>3.5199999999999999E-4</v>
      </c>
      <c r="T28" s="241">
        <v>33.369999999999997</v>
      </c>
      <c r="U28" s="241" t="s">
        <v>2491</v>
      </c>
      <c r="V28" s="227">
        <v>0.29199999999999998</v>
      </c>
      <c r="W28" s="264">
        <v>42</v>
      </c>
      <c r="X28" s="241" t="s">
        <v>2529</v>
      </c>
      <c r="Y28" s="217">
        <v>8.5500000000000007E-2</v>
      </c>
      <c r="Z28" s="264">
        <v>34.840000000000003</v>
      </c>
      <c r="AA28" s="241" t="s">
        <v>2452</v>
      </c>
      <c r="AB28" s="215">
        <v>5.7999999999999996E-3</v>
      </c>
      <c r="AC28" s="234">
        <f t="shared" si="0"/>
        <v>36.006666666666668</v>
      </c>
      <c r="AD28" s="241" t="s">
        <v>2564</v>
      </c>
      <c r="AE28" s="246">
        <v>6.34E-14</v>
      </c>
      <c r="AF28" s="246">
        <v>1.33E-6</v>
      </c>
      <c r="AG28" s="411">
        <v>8.4000000000000005E-2</v>
      </c>
      <c r="AH28" s="221">
        <v>48.5</v>
      </c>
      <c r="AI28" s="145" t="s">
        <v>3056</v>
      </c>
    </row>
    <row r="29" spans="1:35" s="401" customFormat="1" ht="13.5" customHeight="1" x14ac:dyDescent="0.25">
      <c r="A29" s="210" t="s">
        <v>1064</v>
      </c>
      <c r="B29" s="144" t="s">
        <v>1021</v>
      </c>
      <c r="C29" s="144">
        <v>2</v>
      </c>
      <c r="D29" s="144">
        <v>202901033</v>
      </c>
      <c r="E29" s="387" t="s">
        <v>316</v>
      </c>
      <c r="F29" s="144" t="s">
        <v>76</v>
      </c>
      <c r="G29" s="144" t="s">
        <v>79</v>
      </c>
      <c r="H29" s="211">
        <v>12.606999999999999</v>
      </c>
      <c r="I29" s="147" t="s">
        <v>336</v>
      </c>
      <c r="J29" s="144" t="s">
        <v>89</v>
      </c>
      <c r="K29" s="212">
        <v>11.55</v>
      </c>
      <c r="L29" s="241" t="s">
        <v>2334</v>
      </c>
      <c r="M29" s="413">
        <v>1.2E-2</v>
      </c>
      <c r="N29" s="241">
        <v>12.78</v>
      </c>
      <c r="O29" s="406" t="s">
        <v>2375</v>
      </c>
      <c r="P29" s="215">
        <v>1.5E-6</v>
      </c>
      <c r="Q29" s="241">
        <v>13.21</v>
      </c>
      <c r="R29" s="223" t="s">
        <v>2414</v>
      </c>
      <c r="S29" s="217">
        <v>4.5499999999999999E-2</v>
      </c>
      <c r="T29" s="241">
        <v>13.08</v>
      </c>
      <c r="U29" s="241" t="s">
        <v>2492</v>
      </c>
      <c r="V29" s="227">
        <v>8.4699999999999998E-2</v>
      </c>
      <c r="W29" s="264">
        <v>11.3</v>
      </c>
      <c r="X29" s="241" t="s">
        <v>2530</v>
      </c>
      <c r="Y29" s="217">
        <v>0.39200000000000002</v>
      </c>
      <c r="Z29" s="264">
        <v>13.72</v>
      </c>
      <c r="AA29" s="241" t="s">
        <v>2453</v>
      </c>
      <c r="AB29" s="217">
        <v>0.5</v>
      </c>
      <c r="AC29" s="234">
        <f t="shared" si="0"/>
        <v>12.606666666666667</v>
      </c>
      <c r="AD29" s="241" t="s">
        <v>2565</v>
      </c>
      <c r="AE29" s="246">
        <v>6.6700000000000003E-9</v>
      </c>
      <c r="AF29" s="265">
        <v>1.2699999999999999E-2</v>
      </c>
      <c r="AG29" s="411">
        <v>0.54</v>
      </c>
      <c r="AH29" s="221">
        <v>0</v>
      </c>
      <c r="AI29" s="145" t="s">
        <v>3057</v>
      </c>
    </row>
    <row r="30" spans="1:35" s="401" customFormat="1" ht="13.5" customHeight="1" x14ac:dyDescent="0.25">
      <c r="A30" s="210" t="s">
        <v>1064</v>
      </c>
      <c r="B30" s="144" t="s">
        <v>982</v>
      </c>
      <c r="C30" s="144">
        <v>2</v>
      </c>
      <c r="D30" s="144">
        <v>233917239</v>
      </c>
      <c r="E30" s="387" t="s">
        <v>300</v>
      </c>
      <c r="F30" s="144" t="s">
        <v>82</v>
      </c>
      <c r="G30" s="144" t="s">
        <v>83</v>
      </c>
      <c r="H30" s="211">
        <v>19.417000000000002</v>
      </c>
      <c r="I30" s="147" t="s">
        <v>326</v>
      </c>
      <c r="J30" s="144" t="s">
        <v>1008</v>
      </c>
      <c r="K30" s="212">
        <v>21.22</v>
      </c>
      <c r="L30" s="241" t="s">
        <v>2335</v>
      </c>
      <c r="M30" s="329">
        <v>3.3000000000000002E-9</v>
      </c>
      <c r="N30" s="241">
        <v>19.47</v>
      </c>
      <c r="O30" s="406" t="s">
        <v>2376</v>
      </c>
      <c r="P30" s="215">
        <v>2.5300000000000001E-10</v>
      </c>
      <c r="Q30" s="241">
        <v>19.53</v>
      </c>
      <c r="R30" s="223" t="s">
        <v>2415</v>
      </c>
      <c r="S30" s="215">
        <v>1.7799999999999999E-5</v>
      </c>
      <c r="T30" s="241">
        <v>19.66</v>
      </c>
      <c r="U30" s="241" t="s">
        <v>2493</v>
      </c>
      <c r="V30" s="215">
        <v>3.8699999999999999E-5</v>
      </c>
      <c r="W30" s="264">
        <v>15.6</v>
      </c>
      <c r="X30" s="241" t="s">
        <v>2531</v>
      </c>
      <c r="Y30" s="217">
        <v>2.7900000000000001E-2</v>
      </c>
      <c r="Z30" s="264">
        <v>21.02</v>
      </c>
      <c r="AA30" s="241" t="s">
        <v>2454</v>
      </c>
      <c r="AB30" s="217">
        <v>0.26</v>
      </c>
      <c r="AC30" s="234">
        <f t="shared" si="0"/>
        <v>19.416666666666664</v>
      </c>
      <c r="AD30" s="241" t="s">
        <v>2566</v>
      </c>
      <c r="AE30" s="246">
        <v>3.3099999999999998E-26</v>
      </c>
      <c r="AF30" s="246">
        <v>6.9400000000000002E-19</v>
      </c>
      <c r="AG30" s="411">
        <v>0.5</v>
      </c>
      <c r="AH30" s="221">
        <v>0</v>
      </c>
      <c r="AI30" s="145" t="s">
        <v>3058</v>
      </c>
    </row>
    <row r="31" spans="1:35" s="401" customFormat="1" ht="13.5" customHeight="1" x14ac:dyDescent="0.25">
      <c r="A31" s="210" t="s">
        <v>1064</v>
      </c>
      <c r="B31" s="144" t="s">
        <v>1024</v>
      </c>
      <c r="C31" s="144">
        <v>3</v>
      </c>
      <c r="D31" s="144">
        <v>30424073</v>
      </c>
      <c r="E31" s="387" t="s">
        <v>312</v>
      </c>
      <c r="F31" s="144" t="s">
        <v>79</v>
      </c>
      <c r="G31" s="144" t="s">
        <v>82</v>
      </c>
      <c r="H31" s="211">
        <v>31.922999999999998</v>
      </c>
      <c r="I31" s="147" t="s">
        <v>1025</v>
      </c>
      <c r="J31" s="144" t="s">
        <v>339</v>
      </c>
      <c r="K31" s="212">
        <v>32.200000000000003</v>
      </c>
      <c r="L31" s="241" t="s">
        <v>2336</v>
      </c>
      <c r="M31" s="329">
        <v>1.7E-5</v>
      </c>
      <c r="N31" s="241">
        <v>32.479999999999997</v>
      </c>
      <c r="O31" s="406" t="s">
        <v>2377</v>
      </c>
      <c r="P31" s="215">
        <v>6.0200000000000002E-3</v>
      </c>
      <c r="Q31" s="241">
        <v>33.15</v>
      </c>
      <c r="R31" s="223" t="s">
        <v>2416</v>
      </c>
      <c r="S31" s="227">
        <v>0.115</v>
      </c>
      <c r="T31" s="241">
        <v>32.15</v>
      </c>
      <c r="U31" s="241" t="s">
        <v>2494</v>
      </c>
      <c r="V31" s="227">
        <v>2.02E-5</v>
      </c>
      <c r="W31" s="264">
        <v>28.8</v>
      </c>
      <c r="X31" s="241" t="s">
        <v>2532</v>
      </c>
      <c r="Y31" s="217">
        <v>1.52E-2</v>
      </c>
      <c r="Z31" s="264">
        <v>32.76</v>
      </c>
      <c r="AA31" s="241" t="s">
        <v>2455</v>
      </c>
      <c r="AB31" s="217">
        <v>0.54</v>
      </c>
      <c r="AC31" s="234">
        <f t="shared" si="0"/>
        <v>31.923333333333336</v>
      </c>
      <c r="AD31" s="241" t="s">
        <v>2567</v>
      </c>
      <c r="AE31" s="246">
        <v>4.0100000000000002E-11</v>
      </c>
      <c r="AF31" s="246">
        <v>5.0400000000000002E-3</v>
      </c>
      <c r="AG31" s="411">
        <v>9.6000000000000002E-2</v>
      </c>
      <c r="AH31" s="221">
        <v>46.5</v>
      </c>
      <c r="AI31" s="145" t="s">
        <v>3059</v>
      </c>
    </row>
    <row r="32" spans="1:35" s="401" customFormat="1" ht="13.5" customHeight="1" x14ac:dyDescent="0.25">
      <c r="A32" s="210" t="s">
        <v>1064</v>
      </c>
      <c r="B32" s="144" t="s">
        <v>1027</v>
      </c>
      <c r="C32" s="144">
        <v>3</v>
      </c>
      <c r="D32" s="144">
        <v>38894643</v>
      </c>
      <c r="E32" s="387" t="s">
        <v>313</v>
      </c>
      <c r="F32" s="144" t="s">
        <v>79</v>
      </c>
      <c r="G32" s="144" t="s">
        <v>76</v>
      </c>
      <c r="H32" s="211">
        <v>24.965</v>
      </c>
      <c r="I32" s="147" t="s">
        <v>288</v>
      </c>
      <c r="J32" s="144" t="s">
        <v>89</v>
      </c>
      <c r="K32" s="212">
        <v>25.43</v>
      </c>
      <c r="L32" s="241" t="s">
        <v>2337</v>
      </c>
      <c r="M32" s="329">
        <v>6.8000000000000005E-4</v>
      </c>
      <c r="N32" s="241">
        <v>25.12</v>
      </c>
      <c r="O32" s="406" t="s">
        <v>2378</v>
      </c>
      <c r="P32" s="215">
        <v>7.6900000000000004E-4</v>
      </c>
      <c r="Q32" s="241">
        <v>25.33</v>
      </c>
      <c r="R32" s="223" t="s">
        <v>2417</v>
      </c>
      <c r="S32" s="227">
        <v>0.20699999999999999</v>
      </c>
      <c r="T32" s="241">
        <v>25.2</v>
      </c>
      <c r="U32" s="241" t="s">
        <v>2495</v>
      </c>
      <c r="V32" s="227">
        <v>0.16700000000000001</v>
      </c>
      <c r="W32" s="264">
        <v>24.2</v>
      </c>
      <c r="X32" s="241" t="s">
        <v>2533</v>
      </c>
      <c r="Y32" s="217">
        <v>1.7099999999999999E-3</v>
      </c>
      <c r="Z32" s="264">
        <v>24.51</v>
      </c>
      <c r="AA32" s="241" t="s">
        <v>2456</v>
      </c>
      <c r="AB32" s="217">
        <v>3.2000000000000001E-2</v>
      </c>
      <c r="AC32" s="234">
        <f t="shared" si="0"/>
        <v>24.965</v>
      </c>
      <c r="AD32" s="241" t="s">
        <v>2568</v>
      </c>
      <c r="AE32" s="246">
        <v>3.3999999999999998E-9</v>
      </c>
      <c r="AF32" s="246">
        <v>6.4999999999999997E-3</v>
      </c>
      <c r="AG32" s="411">
        <v>0.32</v>
      </c>
      <c r="AH32" s="221">
        <v>14.8</v>
      </c>
      <c r="AI32" s="145" t="s">
        <v>14</v>
      </c>
    </row>
    <row r="33" spans="1:35" s="401" customFormat="1" ht="13.5" customHeight="1" x14ac:dyDescent="0.25">
      <c r="A33" s="210" t="s">
        <v>1064</v>
      </c>
      <c r="B33" s="144" t="s">
        <v>1028</v>
      </c>
      <c r="C33" s="144">
        <v>3</v>
      </c>
      <c r="D33" s="144">
        <v>154572157</v>
      </c>
      <c r="E33" s="387" t="s">
        <v>310</v>
      </c>
      <c r="F33" s="144" t="s">
        <v>82</v>
      </c>
      <c r="G33" s="144" t="s">
        <v>79</v>
      </c>
      <c r="H33" s="268">
        <v>3.52</v>
      </c>
      <c r="I33" s="147" t="s">
        <v>1029</v>
      </c>
      <c r="J33" s="144" t="s">
        <v>992</v>
      </c>
      <c r="K33" s="212">
        <v>3.42</v>
      </c>
      <c r="L33" s="241" t="s">
        <v>2338</v>
      </c>
      <c r="M33" s="329">
        <v>1.6999999999999999E-3</v>
      </c>
      <c r="N33" s="241">
        <v>2.4700000000000002</v>
      </c>
      <c r="O33" s="406" t="s">
        <v>2379</v>
      </c>
      <c r="P33" s="215">
        <v>4.3599999999999998E-6</v>
      </c>
      <c r="Q33" s="241">
        <v>3.21</v>
      </c>
      <c r="R33" s="223" t="s">
        <v>2418</v>
      </c>
      <c r="S33" s="215">
        <v>1.21E-4</v>
      </c>
      <c r="T33" s="241">
        <v>2.89</v>
      </c>
      <c r="U33" s="241" t="s">
        <v>2496</v>
      </c>
      <c r="V33" s="227">
        <v>0.34200000000000003</v>
      </c>
      <c r="W33" s="264">
        <v>5.15</v>
      </c>
      <c r="X33" s="241" t="s">
        <v>2513</v>
      </c>
      <c r="Y33" s="217">
        <v>5.8999999999999997E-2</v>
      </c>
      <c r="Z33" s="264">
        <v>3.98</v>
      </c>
      <c r="AA33" s="241" t="s">
        <v>2457</v>
      </c>
      <c r="AB33" s="217">
        <v>0.21</v>
      </c>
      <c r="AC33" s="234">
        <f t="shared" si="0"/>
        <v>3.52</v>
      </c>
      <c r="AD33" s="241" t="s">
        <v>2569</v>
      </c>
      <c r="AE33" s="246">
        <v>1.58E-11</v>
      </c>
      <c r="AF33" s="246">
        <v>6.6399999999999999E-4</v>
      </c>
      <c r="AG33" s="411">
        <v>0.27</v>
      </c>
      <c r="AH33" s="221">
        <v>21.6</v>
      </c>
      <c r="AI33" s="145" t="s">
        <v>3060</v>
      </c>
    </row>
    <row r="34" spans="1:35" s="401" customFormat="1" ht="13.5" customHeight="1" x14ac:dyDescent="0.25">
      <c r="A34" s="210" t="s">
        <v>1064</v>
      </c>
      <c r="B34" s="144" t="s">
        <v>1031</v>
      </c>
      <c r="C34" s="144">
        <v>4</v>
      </c>
      <c r="D34" s="144">
        <v>35563301</v>
      </c>
      <c r="E34" s="387" t="s">
        <v>309</v>
      </c>
      <c r="F34" s="144" t="s">
        <v>83</v>
      </c>
      <c r="G34" s="144" t="s">
        <v>82</v>
      </c>
      <c r="H34" s="211">
        <v>17.882000000000001</v>
      </c>
      <c r="I34" s="147" t="s">
        <v>1032</v>
      </c>
      <c r="J34" s="144" t="s">
        <v>339</v>
      </c>
      <c r="K34" s="212">
        <v>17.53</v>
      </c>
      <c r="L34" s="241" t="s">
        <v>2339</v>
      </c>
      <c r="M34" s="329">
        <v>1.9E-6</v>
      </c>
      <c r="N34" s="241">
        <v>18.04</v>
      </c>
      <c r="O34" s="406" t="s">
        <v>2380</v>
      </c>
      <c r="P34" s="215">
        <v>8.8999999999999995E-5</v>
      </c>
      <c r="Q34" s="241">
        <v>17.510000000000002</v>
      </c>
      <c r="R34" s="223" t="s">
        <v>2419</v>
      </c>
      <c r="S34" s="227">
        <v>3.8399999999999997E-2</v>
      </c>
      <c r="T34" s="241">
        <v>17.34</v>
      </c>
      <c r="U34" s="241" t="s">
        <v>2497</v>
      </c>
      <c r="V34" s="227">
        <v>2.5600000000000001E-2</v>
      </c>
      <c r="W34" s="264">
        <v>19.8</v>
      </c>
      <c r="X34" s="241" t="s">
        <v>2534</v>
      </c>
      <c r="Y34" s="217">
        <v>4.6800000000000001E-2</v>
      </c>
      <c r="Z34" s="264">
        <v>17.07</v>
      </c>
      <c r="AA34" s="241" t="s">
        <v>2458</v>
      </c>
      <c r="AB34" s="217">
        <v>0.92</v>
      </c>
      <c r="AC34" s="234">
        <f t="shared" si="0"/>
        <v>17.881666666666664</v>
      </c>
      <c r="AD34" s="241" t="s">
        <v>2570</v>
      </c>
      <c r="AE34" s="246">
        <v>8.7799999999999993E-12</v>
      </c>
      <c r="AF34" s="246">
        <v>3.7300000000000001E-4</v>
      </c>
      <c r="AG34" s="411">
        <v>0.45</v>
      </c>
      <c r="AH34" s="221">
        <v>0</v>
      </c>
      <c r="AI34" s="145" t="s">
        <v>3061</v>
      </c>
    </row>
    <row r="35" spans="1:35" s="401" customFormat="1" ht="13.5" customHeight="1" x14ac:dyDescent="0.25">
      <c r="A35" s="210" t="s">
        <v>1064</v>
      </c>
      <c r="B35" s="144" t="s">
        <v>985</v>
      </c>
      <c r="C35" s="144">
        <v>6</v>
      </c>
      <c r="D35" s="144">
        <v>12903725</v>
      </c>
      <c r="E35" s="387" t="s">
        <v>299</v>
      </c>
      <c r="F35" s="144" t="s">
        <v>82</v>
      </c>
      <c r="G35" s="144" t="s">
        <v>83</v>
      </c>
      <c r="H35" s="211">
        <v>41.933</v>
      </c>
      <c r="I35" s="147" t="s">
        <v>325</v>
      </c>
      <c r="J35" s="144" t="s">
        <v>986</v>
      </c>
      <c r="K35" s="212">
        <v>40.36</v>
      </c>
      <c r="L35" s="241" t="s">
        <v>2317</v>
      </c>
      <c r="M35" s="329">
        <v>6.1E-6</v>
      </c>
      <c r="N35" s="241">
        <v>40.549999999999997</v>
      </c>
      <c r="O35" s="406" t="s">
        <v>2357</v>
      </c>
      <c r="P35" s="215">
        <v>4.55E-17</v>
      </c>
      <c r="Q35" s="241">
        <v>41.4</v>
      </c>
      <c r="R35" s="223" t="s">
        <v>2397</v>
      </c>
      <c r="S35" s="217">
        <v>2.6799999999999998E-8</v>
      </c>
      <c r="T35" s="241">
        <v>41.06</v>
      </c>
      <c r="U35" s="241" t="s">
        <v>2475</v>
      </c>
      <c r="V35" s="215">
        <v>1.3100000000000001E-2</v>
      </c>
      <c r="W35" s="264">
        <v>45.3</v>
      </c>
      <c r="X35" s="241" t="s">
        <v>2514</v>
      </c>
      <c r="Y35" s="215">
        <v>3.77E-8</v>
      </c>
      <c r="Z35" s="264">
        <v>42.93</v>
      </c>
      <c r="AA35" s="241" t="s">
        <v>2436</v>
      </c>
      <c r="AB35" s="217">
        <v>0.32</v>
      </c>
      <c r="AC35" s="234">
        <f t="shared" si="0"/>
        <v>41.933333333333337</v>
      </c>
      <c r="AD35" s="241" t="s">
        <v>2548</v>
      </c>
      <c r="AE35" s="246">
        <v>1.8599999999999999E-35</v>
      </c>
      <c r="AF35" s="246">
        <v>3.8899999999999998E-28</v>
      </c>
      <c r="AG35" s="411">
        <v>0.43</v>
      </c>
      <c r="AH35" s="221">
        <v>0</v>
      </c>
      <c r="AI35" s="145" t="s">
        <v>3048</v>
      </c>
    </row>
    <row r="36" spans="1:35" s="401" customFormat="1" ht="13.5" customHeight="1" x14ac:dyDescent="0.25">
      <c r="A36" s="210" t="s">
        <v>1064</v>
      </c>
      <c r="B36" s="144" t="s">
        <v>988</v>
      </c>
      <c r="C36" s="144">
        <v>6</v>
      </c>
      <c r="D36" s="144">
        <v>96610677</v>
      </c>
      <c r="E36" s="387" t="s">
        <v>297</v>
      </c>
      <c r="F36" s="144" t="s">
        <v>82</v>
      </c>
      <c r="G36" s="144" t="s">
        <v>83</v>
      </c>
      <c r="H36" s="211">
        <v>32.042999999999999</v>
      </c>
      <c r="I36" s="147" t="s">
        <v>323</v>
      </c>
      <c r="J36" s="144" t="s">
        <v>89</v>
      </c>
      <c r="K36" s="414">
        <v>33</v>
      </c>
      <c r="L36" s="241" t="s">
        <v>2318</v>
      </c>
      <c r="M36" s="329">
        <v>9.2999999999999996E-12</v>
      </c>
      <c r="N36" s="241">
        <v>32.020000000000003</v>
      </c>
      <c r="O36" s="406" t="s">
        <v>2358</v>
      </c>
      <c r="P36" s="215">
        <v>1.35E-16</v>
      </c>
      <c r="Q36" s="241">
        <v>32.61</v>
      </c>
      <c r="R36" s="223" t="s">
        <v>2398</v>
      </c>
      <c r="S36" s="217">
        <v>1.0800000000000001E-8</v>
      </c>
      <c r="T36" s="241">
        <v>33.33</v>
      </c>
      <c r="U36" s="241" t="s">
        <v>2476</v>
      </c>
      <c r="V36" s="215">
        <v>9.2100000000000001E-2</v>
      </c>
      <c r="W36" s="264">
        <v>30.1</v>
      </c>
      <c r="X36" s="241" t="s">
        <v>2515</v>
      </c>
      <c r="Y36" s="215">
        <v>3.4199999999999998E-5</v>
      </c>
      <c r="Z36" s="264">
        <v>31.2</v>
      </c>
      <c r="AA36" s="241" t="s">
        <v>2437</v>
      </c>
      <c r="AB36" s="217">
        <v>0.38</v>
      </c>
      <c r="AC36" s="234">
        <f t="shared" si="0"/>
        <v>32.043333333333329</v>
      </c>
      <c r="AD36" s="241" t="s">
        <v>2549</v>
      </c>
      <c r="AE36" s="246">
        <v>1.0899999999999999E-36</v>
      </c>
      <c r="AF36" s="246">
        <v>2.07E-30</v>
      </c>
      <c r="AG36" s="411">
        <v>0.14000000000000001</v>
      </c>
      <c r="AH36" s="221">
        <v>39.4</v>
      </c>
      <c r="AI36" s="145" t="s">
        <v>3062</v>
      </c>
    </row>
    <row r="37" spans="1:35" s="401" customFormat="1" ht="13.5" customHeight="1" x14ac:dyDescent="0.25">
      <c r="A37" s="210" t="s">
        <v>1064</v>
      </c>
      <c r="B37" s="144" t="s">
        <v>1035</v>
      </c>
      <c r="C37" s="144">
        <v>6</v>
      </c>
      <c r="D37" s="144">
        <v>121487928</v>
      </c>
      <c r="E37" s="387" t="s">
        <v>307</v>
      </c>
      <c r="F37" s="144" t="s">
        <v>83</v>
      </c>
      <c r="G37" s="144" t="s">
        <v>82</v>
      </c>
      <c r="H37" s="211">
        <v>19.867999999999999</v>
      </c>
      <c r="I37" s="147" t="s">
        <v>1036</v>
      </c>
      <c r="J37" s="144" t="s">
        <v>992</v>
      </c>
      <c r="K37" s="212">
        <v>22.39</v>
      </c>
      <c r="L37" s="241" t="s">
        <v>2340</v>
      </c>
      <c r="M37" s="329">
        <v>9.4E-7</v>
      </c>
      <c r="N37" s="241">
        <v>18.46</v>
      </c>
      <c r="O37" s="406" t="s">
        <v>2381</v>
      </c>
      <c r="P37" s="215">
        <v>1.48E-8</v>
      </c>
      <c r="Q37" s="241">
        <v>20.02</v>
      </c>
      <c r="R37" s="223" t="s">
        <v>2420</v>
      </c>
      <c r="S37" s="227">
        <v>0.188</v>
      </c>
      <c r="T37" s="241">
        <v>18.5</v>
      </c>
      <c r="U37" s="241" t="s">
        <v>2498</v>
      </c>
      <c r="V37" s="227">
        <v>6.3500000000000001E-2</v>
      </c>
      <c r="W37" s="264" t="s">
        <v>2312</v>
      </c>
      <c r="X37" s="241" t="s">
        <v>2312</v>
      </c>
      <c r="Y37" s="355" t="s">
        <v>2312</v>
      </c>
      <c r="Z37" s="264">
        <v>19.97</v>
      </c>
      <c r="AA37" s="241" t="s">
        <v>2459</v>
      </c>
      <c r="AB37" s="217">
        <v>0.43</v>
      </c>
      <c r="AC37" s="234">
        <f t="shared" si="0"/>
        <v>19.868000000000002</v>
      </c>
      <c r="AD37" s="241" t="s">
        <v>2571</v>
      </c>
      <c r="AE37" s="246">
        <v>9.7299999999999999E-14</v>
      </c>
      <c r="AF37" s="246">
        <v>1.2300000000000001E-5</v>
      </c>
      <c r="AG37" s="411">
        <v>0.16</v>
      </c>
      <c r="AH37" s="221">
        <v>38.5</v>
      </c>
      <c r="AI37" s="145" t="s">
        <v>3063</v>
      </c>
    </row>
    <row r="38" spans="1:35" s="401" customFormat="1" ht="13.5" customHeight="1" x14ac:dyDescent="0.25">
      <c r="A38" s="210" t="s">
        <v>1064</v>
      </c>
      <c r="B38" s="144" t="s">
        <v>1038</v>
      </c>
      <c r="C38" s="144">
        <v>6</v>
      </c>
      <c r="D38" s="144">
        <v>149721026</v>
      </c>
      <c r="E38" s="387" t="s">
        <v>373</v>
      </c>
      <c r="F38" s="269" t="s">
        <v>378</v>
      </c>
      <c r="G38" s="269" t="s">
        <v>377</v>
      </c>
      <c r="H38" s="211">
        <v>32.822000000000003</v>
      </c>
      <c r="I38" s="147" t="s">
        <v>374</v>
      </c>
      <c r="J38" s="144" t="s">
        <v>1008</v>
      </c>
      <c r="K38" s="212">
        <v>31.87</v>
      </c>
      <c r="L38" s="241" t="s">
        <v>2341</v>
      </c>
      <c r="M38" s="329">
        <v>2.0999999999999999E-3</v>
      </c>
      <c r="N38" s="241">
        <v>32.71</v>
      </c>
      <c r="O38" s="406" t="s">
        <v>2382</v>
      </c>
      <c r="P38" s="215">
        <v>2.8999999999999998E-3</v>
      </c>
      <c r="Q38" s="241">
        <v>33.979999999999997</v>
      </c>
      <c r="R38" s="223" t="s">
        <v>2421</v>
      </c>
      <c r="S38" s="215">
        <v>4.9100000000000004E-6</v>
      </c>
      <c r="T38" s="241">
        <v>32.21</v>
      </c>
      <c r="U38" s="241" t="s">
        <v>2499</v>
      </c>
      <c r="V38" s="227">
        <v>0.11899999999999999</v>
      </c>
      <c r="W38" s="264" t="s">
        <v>2312</v>
      </c>
      <c r="X38" s="241" t="s">
        <v>2312</v>
      </c>
      <c r="Y38" s="355" t="s">
        <v>2312</v>
      </c>
      <c r="Z38" s="264">
        <v>33.340000000000003</v>
      </c>
      <c r="AA38" s="241" t="s">
        <v>2460</v>
      </c>
      <c r="AB38" s="217">
        <v>0.6</v>
      </c>
      <c r="AC38" s="234">
        <f t="shared" si="0"/>
        <v>32.822000000000003</v>
      </c>
      <c r="AD38" s="241" t="s">
        <v>2572</v>
      </c>
      <c r="AE38" s="246">
        <v>8.1099999999999999E-10</v>
      </c>
      <c r="AF38" s="265">
        <v>1.7000000000000001E-2</v>
      </c>
      <c r="AG38" s="411">
        <v>0.38</v>
      </c>
      <c r="AH38" s="221">
        <v>4.0999999999999996</v>
      </c>
      <c r="AI38" s="145" t="s">
        <v>3064</v>
      </c>
    </row>
    <row r="39" spans="1:35" s="401" customFormat="1" ht="13.5" customHeight="1" x14ac:dyDescent="0.25">
      <c r="A39" s="210" t="s">
        <v>1064</v>
      </c>
      <c r="B39" s="144" t="s">
        <v>1040</v>
      </c>
      <c r="C39" s="144">
        <v>7</v>
      </c>
      <c r="D39" s="144">
        <v>40367277</v>
      </c>
      <c r="E39" s="387" t="s">
        <v>304</v>
      </c>
      <c r="F39" s="144" t="s">
        <v>82</v>
      </c>
      <c r="G39" s="144" t="s">
        <v>76</v>
      </c>
      <c r="H39" s="211">
        <v>10.422000000000001</v>
      </c>
      <c r="I39" s="147" t="s">
        <v>330</v>
      </c>
      <c r="J39" s="144" t="s">
        <v>86</v>
      </c>
      <c r="K39" s="212">
        <v>10.18</v>
      </c>
      <c r="L39" s="241" t="s">
        <v>2342</v>
      </c>
      <c r="M39" s="329">
        <v>4.7000000000000002E-3</v>
      </c>
      <c r="N39" s="241">
        <v>10.1</v>
      </c>
      <c r="O39" s="406" t="s">
        <v>2383</v>
      </c>
      <c r="P39" s="215">
        <v>2.9399999999999999E-8</v>
      </c>
      <c r="Q39" s="241">
        <v>10.53</v>
      </c>
      <c r="R39" s="223" t="s">
        <v>2422</v>
      </c>
      <c r="S39" s="215">
        <v>7.2000000000000005E-4</v>
      </c>
      <c r="T39" s="241">
        <v>9.9600000000000009</v>
      </c>
      <c r="U39" s="241" t="s">
        <v>2500</v>
      </c>
      <c r="V39" s="215">
        <v>5.6600000000000001E-3</v>
      </c>
      <c r="W39" s="264" t="s">
        <v>2312</v>
      </c>
      <c r="X39" s="241" t="s">
        <v>2312</v>
      </c>
      <c r="Y39" s="355" t="s">
        <v>2312</v>
      </c>
      <c r="Z39" s="264">
        <v>11.34</v>
      </c>
      <c r="AA39" s="241" t="s">
        <v>2461</v>
      </c>
      <c r="AB39" s="217">
        <v>1.4999999999999999E-2</v>
      </c>
      <c r="AC39" s="234">
        <f t="shared" si="0"/>
        <v>10.422000000000001</v>
      </c>
      <c r="AD39" s="241" t="s">
        <v>2573</v>
      </c>
      <c r="AE39" s="246">
        <v>1.08E-14</v>
      </c>
      <c r="AF39" s="246">
        <v>1.3599999999999999E-6</v>
      </c>
      <c r="AG39" s="411">
        <v>0.4</v>
      </c>
      <c r="AH39" s="221">
        <v>1.6</v>
      </c>
      <c r="AI39" s="145" t="s">
        <v>3065</v>
      </c>
    </row>
    <row r="40" spans="1:35" s="401" customFormat="1" ht="13.5" customHeight="1" x14ac:dyDescent="0.25">
      <c r="A40" s="210" t="s">
        <v>1064</v>
      </c>
      <c r="B40" s="144" t="s">
        <v>1042</v>
      </c>
      <c r="C40" s="144">
        <v>9</v>
      </c>
      <c r="D40" s="144">
        <v>116479356</v>
      </c>
      <c r="E40" s="387" t="s">
        <v>303</v>
      </c>
      <c r="F40" s="144" t="s">
        <v>76</v>
      </c>
      <c r="G40" s="144" t="s">
        <v>79</v>
      </c>
      <c r="H40" s="211">
        <v>22.321999999999999</v>
      </c>
      <c r="I40" s="147" t="s">
        <v>328</v>
      </c>
      <c r="J40" s="144" t="s">
        <v>86</v>
      </c>
      <c r="K40" s="212">
        <v>22.38</v>
      </c>
      <c r="L40" s="241" t="s">
        <v>2343</v>
      </c>
      <c r="M40" s="329">
        <v>2E-3</v>
      </c>
      <c r="N40" s="241">
        <v>23.11</v>
      </c>
      <c r="O40" s="406" t="s">
        <v>2384</v>
      </c>
      <c r="P40" s="215">
        <v>2.0899999999999999E-13</v>
      </c>
      <c r="Q40" s="241">
        <v>22.96</v>
      </c>
      <c r="R40" s="223" t="s">
        <v>2423</v>
      </c>
      <c r="S40" s="227">
        <v>0.159</v>
      </c>
      <c r="T40" s="241">
        <v>23.19</v>
      </c>
      <c r="U40" s="241" t="s">
        <v>2501</v>
      </c>
      <c r="V40" s="227">
        <v>5.2299999999999999E-2</v>
      </c>
      <c r="W40" s="264">
        <v>21.3</v>
      </c>
      <c r="X40" s="241" t="s">
        <v>2535</v>
      </c>
      <c r="Y40" s="217">
        <v>0.13200000000000001</v>
      </c>
      <c r="Z40" s="264">
        <v>20.99</v>
      </c>
      <c r="AA40" s="241" t="s">
        <v>2462</v>
      </c>
      <c r="AB40" s="217">
        <v>0.11</v>
      </c>
      <c r="AC40" s="234">
        <f t="shared" si="0"/>
        <v>22.321666666666662</v>
      </c>
      <c r="AD40" s="241" t="s">
        <v>2574</v>
      </c>
      <c r="AE40" s="246">
        <v>1.3E-14</v>
      </c>
      <c r="AF40" s="246">
        <v>5.44E-7</v>
      </c>
      <c r="AG40" s="411">
        <v>1.2E-2</v>
      </c>
      <c r="AH40" s="221">
        <v>65.900000000000006</v>
      </c>
      <c r="AI40" s="145" t="s">
        <v>3066</v>
      </c>
    </row>
    <row r="41" spans="1:35" s="401" customFormat="1" ht="13.5" customHeight="1" x14ac:dyDescent="0.25">
      <c r="A41" s="210" t="s">
        <v>1064</v>
      </c>
      <c r="B41" s="144" t="s">
        <v>1044</v>
      </c>
      <c r="C41" s="144">
        <v>10</v>
      </c>
      <c r="D41" s="144">
        <v>94279840</v>
      </c>
      <c r="E41" s="387" t="s">
        <v>305</v>
      </c>
      <c r="F41" s="144" t="s">
        <v>83</v>
      </c>
      <c r="G41" s="144" t="s">
        <v>79</v>
      </c>
      <c r="H41" s="211">
        <v>41.481999999999999</v>
      </c>
      <c r="I41" s="147" t="s">
        <v>331</v>
      </c>
      <c r="J41" s="144" t="s">
        <v>89</v>
      </c>
      <c r="K41" s="212">
        <v>46.36</v>
      </c>
      <c r="L41" s="241" t="s">
        <v>2344</v>
      </c>
      <c r="M41" s="329">
        <v>8.4000000000000008E-9</v>
      </c>
      <c r="N41" s="241">
        <v>43.24</v>
      </c>
      <c r="O41" s="406" t="s">
        <v>2385</v>
      </c>
      <c r="P41" s="215">
        <v>1.6000000000000001E-3</v>
      </c>
      <c r="Q41" s="241">
        <v>40.369999999999997</v>
      </c>
      <c r="R41" s="223" t="s">
        <v>2424</v>
      </c>
      <c r="S41" s="227">
        <v>1.18E-2</v>
      </c>
      <c r="T41" s="241">
        <v>43.61</v>
      </c>
      <c r="U41" s="241" t="s">
        <v>2502</v>
      </c>
      <c r="V41" s="227">
        <v>4.8399999999999999E-2</v>
      </c>
      <c r="W41" s="264">
        <v>34.5</v>
      </c>
      <c r="X41" s="241" t="s">
        <v>2536</v>
      </c>
      <c r="Y41" s="217">
        <v>0.113</v>
      </c>
      <c r="Z41" s="264">
        <v>40.81</v>
      </c>
      <c r="AA41" s="241" t="s">
        <v>2463</v>
      </c>
      <c r="AB41" s="217">
        <v>3.3000000000000002E-2</v>
      </c>
      <c r="AC41" s="234">
        <f t="shared" si="0"/>
        <v>41.481666666666662</v>
      </c>
      <c r="AD41" s="241" t="s">
        <v>2575</v>
      </c>
      <c r="AE41" s="246">
        <v>2.6799999999999999E-12</v>
      </c>
      <c r="AF41" s="246">
        <v>5.0799999999999996E-6</v>
      </c>
      <c r="AG41" s="411">
        <v>4.2000000000000003E-2</v>
      </c>
      <c r="AH41" s="221">
        <v>56.6</v>
      </c>
      <c r="AI41" s="145" t="s">
        <v>3067</v>
      </c>
    </row>
    <row r="42" spans="1:35" s="401" customFormat="1" ht="13.5" customHeight="1" x14ac:dyDescent="0.25">
      <c r="A42" s="210" t="s">
        <v>1064</v>
      </c>
      <c r="B42" s="144" t="s">
        <v>1046</v>
      </c>
      <c r="C42" s="144">
        <v>11</v>
      </c>
      <c r="D42" s="144">
        <v>10652192</v>
      </c>
      <c r="E42" s="387" t="s">
        <v>302</v>
      </c>
      <c r="F42" s="144" t="s">
        <v>79</v>
      </c>
      <c r="G42" s="144" t="s">
        <v>76</v>
      </c>
      <c r="H42" s="211">
        <v>32.966999999999999</v>
      </c>
      <c r="I42" s="147" t="s">
        <v>327</v>
      </c>
      <c r="J42" s="144" t="s">
        <v>89</v>
      </c>
      <c r="K42" s="212">
        <v>34.479999999999997</v>
      </c>
      <c r="L42" s="241" t="s">
        <v>2345</v>
      </c>
      <c r="M42" s="329">
        <v>1.4000000000000001E-7</v>
      </c>
      <c r="N42" s="241">
        <v>31.04</v>
      </c>
      <c r="O42" s="406" t="s">
        <v>2386</v>
      </c>
      <c r="P42" s="215">
        <v>6.0399999999999996E-7</v>
      </c>
      <c r="Q42" s="241">
        <v>32.74</v>
      </c>
      <c r="R42" s="223" t="s">
        <v>2425</v>
      </c>
      <c r="S42" s="215">
        <v>1.4E-3</v>
      </c>
      <c r="T42" s="241">
        <v>31.72</v>
      </c>
      <c r="U42" s="241" t="s">
        <v>2503</v>
      </c>
      <c r="V42" s="227">
        <v>7.5899999999999995E-2</v>
      </c>
      <c r="W42" s="264">
        <v>33.1</v>
      </c>
      <c r="X42" s="241" t="s">
        <v>2537</v>
      </c>
      <c r="Y42" s="215">
        <v>3.9700000000000003E-5</v>
      </c>
      <c r="Z42" s="264">
        <v>34.72</v>
      </c>
      <c r="AA42" s="241" t="s">
        <v>2464</v>
      </c>
      <c r="AB42" s="217">
        <v>0.3</v>
      </c>
      <c r="AC42" s="234">
        <f t="shared" si="0"/>
        <v>32.966666666666661</v>
      </c>
      <c r="AD42" s="241" t="s">
        <v>2576</v>
      </c>
      <c r="AE42" s="246">
        <v>3.09E-19</v>
      </c>
      <c r="AF42" s="246">
        <v>5.8900000000000001E-13</v>
      </c>
      <c r="AG42" s="411">
        <v>0.61</v>
      </c>
      <c r="AH42" s="221">
        <v>0</v>
      </c>
      <c r="AI42" s="145" t="s">
        <v>3068</v>
      </c>
    </row>
    <row r="43" spans="1:35" s="401" customFormat="1" ht="13.5" customHeight="1" x14ac:dyDescent="0.25">
      <c r="A43" s="210" t="s">
        <v>1064</v>
      </c>
      <c r="B43" s="144" t="s">
        <v>990</v>
      </c>
      <c r="C43" s="144">
        <v>12</v>
      </c>
      <c r="D43" s="144">
        <v>4416380</v>
      </c>
      <c r="E43" s="387" t="s">
        <v>306</v>
      </c>
      <c r="F43" s="144" t="s">
        <v>83</v>
      </c>
      <c r="G43" s="144" t="s">
        <v>82</v>
      </c>
      <c r="H43" s="211">
        <v>48.637</v>
      </c>
      <c r="I43" s="147" t="s">
        <v>991</v>
      </c>
      <c r="J43" s="144" t="s">
        <v>339</v>
      </c>
      <c r="K43" s="212">
        <v>49.16</v>
      </c>
      <c r="L43" s="241" t="s">
        <v>2346</v>
      </c>
      <c r="M43" s="214">
        <v>1.7000000000000001E-2</v>
      </c>
      <c r="N43" s="241">
        <v>48.28</v>
      </c>
      <c r="O43" s="406" t="s">
        <v>2387</v>
      </c>
      <c r="P43" s="215">
        <v>1.16E-10</v>
      </c>
      <c r="Q43" s="241">
        <v>47.51</v>
      </c>
      <c r="R43" s="223" t="s">
        <v>2426</v>
      </c>
      <c r="S43" s="215">
        <v>3.9199999999999999E-4</v>
      </c>
      <c r="T43" s="241">
        <v>47.21</v>
      </c>
      <c r="U43" s="241" t="s">
        <v>2504</v>
      </c>
      <c r="V43" s="227">
        <v>0.61499999999999999</v>
      </c>
      <c r="W43" s="264">
        <v>51.3</v>
      </c>
      <c r="X43" s="241" t="s">
        <v>2538</v>
      </c>
      <c r="Y43" s="215">
        <v>9.8899999999999995E-3</v>
      </c>
      <c r="Z43" s="264">
        <v>48.36</v>
      </c>
      <c r="AA43" s="241" t="s">
        <v>2465</v>
      </c>
      <c r="AB43" s="217">
        <v>0.18</v>
      </c>
      <c r="AC43" s="234">
        <f t="shared" si="0"/>
        <v>48.636666666666663</v>
      </c>
      <c r="AD43" s="241" t="s">
        <v>2577</v>
      </c>
      <c r="AE43" s="246">
        <v>8.2200000000000006E-14</v>
      </c>
      <c r="AF43" s="246">
        <v>1.03E-5</v>
      </c>
      <c r="AG43" s="411">
        <v>2.5999999999999999E-2</v>
      </c>
      <c r="AH43" s="221">
        <v>60.8</v>
      </c>
      <c r="AI43" s="145" t="s">
        <v>3069</v>
      </c>
    </row>
    <row r="44" spans="1:35" s="401" customFormat="1" ht="13.5" customHeight="1" x14ac:dyDescent="0.25">
      <c r="A44" s="210" t="s">
        <v>1064</v>
      </c>
      <c r="B44" s="144" t="s">
        <v>994</v>
      </c>
      <c r="C44" s="144">
        <v>12</v>
      </c>
      <c r="D44" s="144">
        <v>57133500</v>
      </c>
      <c r="E44" s="387" t="s">
        <v>296</v>
      </c>
      <c r="F44" s="144" t="s">
        <v>76</v>
      </c>
      <c r="G44" s="144" t="s">
        <v>79</v>
      </c>
      <c r="H44" s="211">
        <v>42.302999999999997</v>
      </c>
      <c r="I44" s="147" t="s">
        <v>322</v>
      </c>
      <c r="J44" s="144" t="s">
        <v>86</v>
      </c>
      <c r="K44" s="212">
        <v>47.41</v>
      </c>
      <c r="L44" s="241" t="s">
        <v>2347</v>
      </c>
      <c r="M44" s="329">
        <v>3.7000000000000002E-15</v>
      </c>
      <c r="N44" s="241">
        <v>41.36</v>
      </c>
      <c r="O44" s="406" t="s">
        <v>2388</v>
      </c>
      <c r="P44" s="215">
        <v>6.0500000000000002E-22</v>
      </c>
      <c r="Q44" s="241">
        <v>42.08</v>
      </c>
      <c r="R44" s="223" t="s">
        <v>2427</v>
      </c>
      <c r="S44" s="215">
        <v>1.03E-8</v>
      </c>
      <c r="T44" s="241">
        <v>40.67</v>
      </c>
      <c r="U44" s="241" t="s">
        <v>2505</v>
      </c>
      <c r="V44" s="215">
        <v>8.1099999999999995E-9</v>
      </c>
      <c r="W44" s="264">
        <v>40.200000000000003</v>
      </c>
      <c r="X44" s="241" t="s">
        <v>2539</v>
      </c>
      <c r="Y44" s="215">
        <v>5.5799999999999999E-6</v>
      </c>
      <c r="Z44" s="264">
        <v>42.1</v>
      </c>
      <c r="AA44" s="213" t="s">
        <v>2466</v>
      </c>
      <c r="AB44" s="217">
        <v>0.38</v>
      </c>
      <c r="AC44" s="234">
        <f t="shared" si="0"/>
        <v>42.303333333333327</v>
      </c>
      <c r="AD44" s="241" t="s">
        <v>2578</v>
      </c>
      <c r="AE44" s="246">
        <v>1.78E-53</v>
      </c>
      <c r="AF44" s="246">
        <v>7.4399999999999999E-46</v>
      </c>
      <c r="AG44" s="411">
        <v>0.42</v>
      </c>
      <c r="AH44" s="221">
        <v>0</v>
      </c>
      <c r="AI44" s="145" t="s">
        <v>3070</v>
      </c>
    </row>
    <row r="45" spans="1:35" s="401" customFormat="1" ht="13.5" customHeight="1" x14ac:dyDescent="0.25">
      <c r="A45" s="210" t="s">
        <v>1064</v>
      </c>
      <c r="B45" s="144" t="s">
        <v>978</v>
      </c>
      <c r="C45" s="144">
        <v>16</v>
      </c>
      <c r="D45" s="144">
        <v>29813694</v>
      </c>
      <c r="E45" s="387" t="s">
        <v>375</v>
      </c>
      <c r="F45" s="144" t="s">
        <v>320</v>
      </c>
      <c r="G45" s="144" t="s">
        <v>319</v>
      </c>
      <c r="H45" s="146">
        <v>7.0000000000000001E-3</v>
      </c>
      <c r="I45" s="147" t="s">
        <v>110</v>
      </c>
      <c r="J45" s="144" t="s">
        <v>77</v>
      </c>
      <c r="K45" s="212">
        <v>0.11700000000000001</v>
      </c>
      <c r="L45" s="241" t="s">
        <v>2313</v>
      </c>
      <c r="M45" s="329">
        <v>2.6E-14</v>
      </c>
      <c r="N45" s="241">
        <v>1.2999999999999999E-2</v>
      </c>
      <c r="O45" s="406" t="s">
        <v>4050</v>
      </c>
      <c r="P45" s="395">
        <v>1.4E-2</v>
      </c>
      <c r="Q45" s="241" t="s">
        <v>2312</v>
      </c>
      <c r="R45" s="241" t="s">
        <v>2312</v>
      </c>
      <c r="S45" s="355" t="s">
        <v>2312</v>
      </c>
      <c r="T45" s="241">
        <v>5.1000000000000004E-3</v>
      </c>
      <c r="U45" s="241" t="s">
        <v>4051</v>
      </c>
      <c r="V45" s="355">
        <v>0.21</v>
      </c>
      <c r="W45" s="264" t="s">
        <v>2312</v>
      </c>
      <c r="X45" s="241" t="s">
        <v>2312</v>
      </c>
      <c r="Y45" s="355" t="s">
        <v>2312</v>
      </c>
      <c r="Z45" s="212" t="s">
        <v>2312</v>
      </c>
      <c r="AA45" s="241" t="s">
        <v>2312</v>
      </c>
      <c r="AB45" s="355" t="s">
        <v>2312</v>
      </c>
      <c r="AC45" s="234">
        <v>4.5033333333333335E-2</v>
      </c>
      <c r="AD45" s="241" t="s">
        <v>4052</v>
      </c>
      <c r="AE45" s="246">
        <v>6.5499999999999999E-16</v>
      </c>
      <c r="AF45" s="246">
        <v>1.0099999999999999E-8</v>
      </c>
      <c r="AG45" s="411">
        <v>0.83</v>
      </c>
      <c r="AH45" s="415">
        <v>0</v>
      </c>
      <c r="AI45" s="145" t="s">
        <v>14</v>
      </c>
    </row>
    <row r="46" spans="1:35" s="401" customFormat="1" ht="13.5" customHeight="1" x14ac:dyDescent="0.25">
      <c r="A46" s="210" t="s">
        <v>1064</v>
      </c>
      <c r="B46" s="144" t="s">
        <v>1050</v>
      </c>
      <c r="C46" s="144">
        <v>16</v>
      </c>
      <c r="D46" s="144">
        <v>75289942</v>
      </c>
      <c r="E46" s="387" t="s">
        <v>317</v>
      </c>
      <c r="F46" s="144" t="s">
        <v>79</v>
      </c>
      <c r="G46" s="144" t="s">
        <v>76</v>
      </c>
      <c r="H46" s="211">
        <v>40.984999999999999</v>
      </c>
      <c r="I46" s="147" t="s">
        <v>337</v>
      </c>
      <c r="J46" s="144" t="s">
        <v>1051</v>
      </c>
      <c r="K46" s="212">
        <v>40.68</v>
      </c>
      <c r="L46" s="241" t="s">
        <v>2348</v>
      </c>
      <c r="M46" s="214">
        <v>2.5999999999999999E-2</v>
      </c>
      <c r="N46" s="241">
        <v>40.4</v>
      </c>
      <c r="O46" s="406" t="s">
        <v>2389</v>
      </c>
      <c r="P46" s="215">
        <v>6.3400000000000001E-4</v>
      </c>
      <c r="Q46" s="241">
        <v>41.43</v>
      </c>
      <c r="R46" s="223" t="s">
        <v>2428</v>
      </c>
      <c r="S46" s="227">
        <v>0.124</v>
      </c>
      <c r="T46" s="241">
        <v>40.75</v>
      </c>
      <c r="U46" s="241" t="s">
        <v>2506</v>
      </c>
      <c r="V46" s="227">
        <v>7.8200000000000006E-2</v>
      </c>
      <c r="W46" s="264">
        <v>42.6</v>
      </c>
      <c r="X46" s="241" t="s">
        <v>2540</v>
      </c>
      <c r="Y46" s="215">
        <v>1.45E-5</v>
      </c>
      <c r="Z46" s="264">
        <v>40.049999999999997</v>
      </c>
      <c r="AA46" s="241" t="s">
        <v>2467</v>
      </c>
      <c r="AB46" s="217">
        <v>0.19</v>
      </c>
      <c r="AC46" s="234">
        <f t="shared" si="0"/>
        <v>40.984999999999992</v>
      </c>
      <c r="AD46" s="241" t="s">
        <v>2579</v>
      </c>
      <c r="AE46" s="246">
        <v>1.3600000000000001E-9</v>
      </c>
      <c r="AF46" s="265">
        <v>2.86E-2</v>
      </c>
      <c r="AG46" s="411">
        <v>0.31</v>
      </c>
      <c r="AH46" s="221">
        <v>15.7</v>
      </c>
      <c r="AI46" s="145" t="s">
        <v>3071</v>
      </c>
    </row>
    <row r="47" spans="1:35" s="401" customFormat="1" ht="13.5" customHeight="1" x14ac:dyDescent="0.25">
      <c r="A47" s="210" t="s">
        <v>1064</v>
      </c>
      <c r="B47" s="144" t="s">
        <v>1053</v>
      </c>
      <c r="C47" s="144">
        <v>18</v>
      </c>
      <c r="D47" s="144">
        <v>57494932</v>
      </c>
      <c r="E47" s="387" t="s">
        <v>342</v>
      </c>
      <c r="F47" s="144" t="s">
        <v>79</v>
      </c>
      <c r="G47" s="144" t="s">
        <v>83</v>
      </c>
      <c r="H47" s="211">
        <v>20.407</v>
      </c>
      <c r="I47" s="147" t="s">
        <v>333</v>
      </c>
      <c r="J47" s="144" t="s">
        <v>1051</v>
      </c>
      <c r="K47" s="212">
        <v>19.579999999999998</v>
      </c>
      <c r="L47" s="241" t="s">
        <v>2349</v>
      </c>
      <c r="M47" s="214">
        <v>5.6000000000000001E-2</v>
      </c>
      <c r="N47" s="241">
        <v>20.52</v>
      </c>
      <c r="O47" s="406" t="s">
        <v>2390</v>
      </c>
      <c r="P47" s="215">
        <v>9.6500000000000008E-10</v>
      </c>
      <c r="Q47" s="241">
        <v>19.05</v>
      </c>
      <c r="R47" s="223" t="s">
        <v>2429</v>
      </c>
      <c r="S47" s="215">
        <v>1.2099999999999999E-3</v>
      </c>
      <c r="T47" s="241">
        <v>19.36</v>
      </c>
      <c r="U47" s="241" t="s">
        <v>2507</v>
      </c>
      <c r="V47" s="227">
        <v>0.56799999999999995</v>
      </c>
      <c r="W47" s="264">
        <v>24.5</v>
      </c>
      <c r="X47" s="241" t="s">
        <v>2541</v>
      </c>
      <c r="Y47" s="217">
        <v>7.4499999999999997E-2</v>
      </c>
      <c r="Z47" s="264">
        <v>19.43</v>
      </c>
      <c r="AA47" s="241" t="s">
        <v>2468</v>
      </c>
      <c r="AB47" s="217">
        <v>0.77</v>
      </c>
      <c r="AC47" s="234">
        <f t="shared" si="0"/>
        <v>20.406666666666666</v>
      </c>
      <c r="AD47" s="241" t="s">
        <v>2580</v>
      </c>
      <c r="AE47" s="246">
        <v>1.81E-10</v>
      </c>
      <c r="AF47" s="246">
        <v>3.81E-3</v>
      </c>
      <c r="AG47" s="411">
        <v>1.2999999999999999E-2</v>
      </c>
      <c r="AH47" s="221">
        <v>65.400000000000006</v>
      </c>
      <c r="AI47" s="145" t="s">
        <v>3072</v>
      </c>
    </row>
    <row r="48" spans="1:35" s="401" customFormat="1" ht="13.5" customHeight="1" x14ac:dyDescent="0.25">
      <c r="A48" s="210" t="s">
        <v>1064</v>
      </c>
      <c r="B48" s="144" t="s">
        <v>1055</v>
      </c>
      <c r="C48" s="144">
        <v>20</v>
      </c>
      <c r="D48" s="144">
        <v>19494370</v>
      </c>
      <c r="E48" s="387" t="s">
        <v>308</v>
      </c>
      <c r="F48" s="144" t="s">
        <v>83</v>
      </c>
      <c r="G48" s="144" t="s">
        <v>82</v>
      </c>
      <c r="H48" s="211">
        <v>24.481999999999999</v>
      </c>
      <c r="I48" s="147" t="s">
        <v>332</v>
      </c>
      <c r="J48" s="144" t="s">
        <v>86</v>
      </c>
      <c r="K48" s="212">
        <v>24.34</v>
      </c>
      <c r="L48" s="241" t="s">
        <v>2350</v>
      </c>
      <c r="M48" s="329">
        <v>4.0999999999999997E-6</v>
      </c>
      <c r="N48" s="241">
        <v>25.47</v>
      </c>
      <c r="O48" s="406" t="s">
        <v>2391</v>
      </c>
      <c r="P48" s="215">
        <v>8.92E-5</v>
      </c>
      <c r="Q48" s="241">
        <v>25.76</v>
      </c>
      <c r="R48" s="223" t="s">
        <v>2430</v>
      </c>
      <c r="S48" s="215">
        <v>7.7999999999999999E-4</v>
      </c>
      <c r="T48" s="241">
        <v>25.98</v>
      </c>
      <c r="U48" s="241" t="s">
        <v>2508</v>
      </c>
      <c r="V48" s="227">
        <v>0.33800000000000002</v>
      </c>
      <c r="W48" s="264">
        <v>21.1</v>
      </c>
      <c r="X48" s="241" t="s">
        <v>2542</v>
      </c>
      <c r="Y48" s="217">
        <v>8.9599999999999992E-3</v>
      </c>
      <c r="Z48" s="264">
        <v>24.24</v>
      </c>
      <c r="AA48" s="241" t="s">
        <v>2469</v>
      </c>
      <c r="AB48" s="217">
        <v>0.33</v>
      </c>
      <c r="AC48" s="234">
        <f t="shared" si="0"/>
        <v>24.481666666666669</v>
      </c>
      <c r="AD48" s="241" t="s">
        <v>2581</v>
      </c>
      <c r="AE48" s="246">
        <v>4.6099999999999995E-13</v>
      </c>
      <c r="AF48" s="246">
        <v>1.9300000000000002E-5</v>
      </c>
      <c r="AG48" s="411">
        <v>0.52</v>
      </c>
      <c r="AH48" s="221">
        <v>0</v>
      </c>
      <c r="AI48" s="145" t="s">
        <v>3073</v>
      </c>
    </row>
    <row r="49" spans="1:35" s="401" customFormat="1" ht="13.5" customHeight="1" x14ac:dyDescent="0.25">
      <c r="A49" s="210" t="s">
        <v>1064</v>
      </c>
      <c r="B49" s="144" t="s">
        <v>1057</v>
      </c>
      <c r="C49" s="144">
        <v>21</v>
      </c>
      <c r="D49" s="144">
        <v>34221526</v>
      </c>
      <c r="E49" s="387" t="s">
        <v>311</v>
      </c>
      <c r="F49" s="144" t="s">
        <v>83</v>
      </c>
      <c r="G49" s="144" t="s">
        <v>82</v>
      </c>
      <c r="H49" s="211">
        <v>13.641999999999999</v>
      </c>
      <c r="I49" s="147" t="s">
        <v>735</v>
      </c>
      <c r="J49" s="144" t="s">
        <v>992</v>
      </c>
      <c r="K49" s="212">
        <v>12.6</v>
      </c>
      <c r="L49" s="241" t="s">
        <v>2351</v>
      </c>
      <c r="M49" s="214">
        <v>4.5999999999999999E-2</v>
      </c>
      <c r="N49" s="241">
        <v>13.24</v>
      </c>
      <c r="O49" s="225" t="s">
        <v>2392</v>
      </c>
      <c r="P49" s="215">
        <v>2.2700000000000001E-7</v>
      </c>
      <c r="Q49" s="241">
        <v>13.24</v>
      </c>
      <c r="R49" s="223" t="s">
        <v>2431</v>
      </c>
      <c r="S49" s="215">
        <v>4.15E-4</v>
      </c>
      <c r="T49" s="241">
        <v>13.06</v>
      </c>
      <c r="U49" s="241" t="s">
        <v>2509</v>
      </c>
      <c r="V49" s="227">
        <v>0.68100000000000005</v>
      </c>
      <c r="W49" s="264">
        <v>15.3</v>
      </c>
      <c r="X49" s="241" t="s">
        <v>2543</v>
      </c>
      <c r="Y49" s="217">
        <v>3.0000000000000001E-3</v>
      </c>
      <c r="Z49" s="264">
        <v>14.41</v>
      </c>
      <c r="AA49" s="241" t="s">
        <v>2470</v>
      </c>
      <c r="AB49" s="217">
        <v>0.59</v>
      </c>
      <c r="AC49" s="234">
        <f t="shared" si="0"/>
        <v>13.641666666666666</v>
      </c>
      <c r="AD49" s="241" t="s">
        <v>2582</v>
      </c>
      <c r="AE49" s="246">
        <v>1.7799999999999999E-11</v>
      </c>
      <c r="AF49" s="246">
        <v>7.4600000000000003E-4</v>
      </c>
      <c r="AG49" s="411">
        <v>0.2</v>
      </c>
      <c r="AH49" s="221">
        <v>31.5</v>
      </c>
      <c r="AI49" s="145" t="s">
        <v>3074</v>
      </c>
    </row>
    <row r="50" spans="1:35" s="402" customFormat="1" x14ac:dyDescent="0.25">
      <c r="A50" s="210" t="s">
        <v>1064</v>
      </c>
      <c r="B50" s="144" t="s">
        <v>1059</v>
      </c>
      <c r="C50" s="144">
        <v>22</v>
      </c>
      <c r="D50" s="144">
        <v>30076759</v>
      </c>
      <c r="E50" s="387" t="s">
        <v>314</v>
      </c>
      <c r="F50" s="144" t="s">
        <v>76</v>
      </c>
      <c r="G50" s="144" t="s">
        <v>79</v>
      </c>
      <c r="H50" s="211">
        <v>35.622</v>
      </c>
      <c r="I50" s="147" t="s">
        <v>334</v>
      </c>
      <c r="J50" s="144" t="s">
        <v>1008</v>
      </c>
      <c r="K50" s="212">
        <v>35.68</v>
      </c>
      <c r="L50" s="213" t="s">
        <v>2352</v>
      </c>
      <c r="M50" s="214">
        <v>2.7E-2</v>
      </c>
      <c r="N50" s="213">
        <v>38.65</v>
      </c>
      <c r="O50" s="225" t="s">
        <v>2393</v>
      </c>
      <c r="P50" s="215">
        <v>1.95E-5</v>
      </c>
      <c r="Q50" s="213">
        <v>37.24</v>
      </c>
      <c r="R50" s="210" t="s">
        <v>2432</v>
      </c>
      <c r="S50" s="215">
        <v>4.2900000000000002E-4</v>
      </c>
      <c r="T50" s="213">
        <v>38.090000000000003</v>
      </c>
      <c r="U50" s="213" t="s">
        <v>2510</v>
      </c>
      <c r="V50" s="227">
        <v>7.0699999999999999E-2</v>
      </c>
      <c r="W50" s="216">
        <v>28</v>
      </c>
      <c r="X50" s="213" t="s">
        <v>2544</v>
      </c>
      <c r="Y50" s="217">
        <v>6.6900000000000001E-2</v>
      </c>
      <c r="Z50" s="216">
        <v>36.07</v>
      </c>
      <c r="AA50" s="213" t="s">
        <v>2471</v>
      </c>
      <c r="AB50" s="217">
        <v>0.25</v>
      </c>
      <c r="AC50" s="218">
        <f t="shared" si="0"/>
        <v>35.621666666666663</v>
      </c>
      <c r="AD50" s="213" t="s">
        <v>2583</v>
      </c>
      <c r="AE50" s="219">
        <v>3.9900000000000002E-10</v>
      </c>
      <c r="AF50" s="219">
        <v>8.3800000000000003E-3</v>
      </c>
      <c r="AG50" s="220">
        <v>0.5</v>
      </c>
      <c r="AH50" s="221">
        <v>0</v>
      </c>
      <c r="AI50" s="145" t="s">
        <v>14</v>
      </c>
    </row>
    <row r="51" spans="1:35" s="402" customFormat="1" x14ac:dyDescent="0.25">
      <c r="A51" s="210" t="s">
        <v>4132</v>
      </c>
      <c r="B51" s="144" t="s">
        <v>3794</v>
      </c>
      <c r="C51" s="144">
        <v>6</v>
      </c>
      <c r="D51" s="144">
        <v>39280316</v>
      </c>
      <c r="E51" s="387" t="s">
        <v>3424</v>
      </c>
      <c r="F51" s="144" t="s">
        <v>82</v>
      </c>
      <c r="G51" s="144" t="s">
        <v>83</v>
      </c>
      <c r="H51" s="211">
        <v>0.67</v>
      </c>
      <c r="I51" s="147" t="s">
        <v>3348</v>
      </c>
      <c r="J51" s="154" t="s">
        <v>998</v>
      </c>
      <c r="K51" s="213">
        <v>0.55000000000000004</v>
      </c>
      <c r="L51" s="213" t="s">
        <v>4053</v>
      </c>
      <c r="M51" s="329">
        <v>7.3000000000000001E-3</v>
      </c>
      <c r="N51" s="213">
        <v>0.75</v>
      </c>
      <c r="O51" s="213" t="s">
        <v>4056</v>
      </c>
      <c r="P51" s="215">
        <v>1.8900000000000001E-4</v>
      </c>
      <c r="Q51" s="213">
        <v>0.72</v>
      </c>
      <c r="R51" s="213" t="s">
        <v>4062</v>
      </c>
      <c r="S51" s="432">
        <v>9.2599999999999991E-3</v>
      </c>
      <c r="T51" s="213">
        <v>0.75</v>
      </c>
      <c r="U51" s="213" t="s">
        <v>4065</v>
      </c>
      <c r="V51" s="227">
        <v>0.38100000000000001</v>
      </c>
      <c r="W51" s="216">
        <v>0.88</v>
      </c>
      <c r="X51" s="213" t="s">
        <v>4068</v>
      </c>
      <c r="Y51" s="332">
        <v>0.435</v>
      </c>
      <c r="Z51" s="216">
        <v>0.66</v>
      </c>
      <c r="AA51" s="213" t="s">
        <v>4059</v>
      </c>
      <c r="AB51" s="217">
        <v>0.433</v>
      </c>
      <c r="AC51" s="218">
        <f t="shared" si="0"/>
        <v>0.71833333333333327</v>
      </c>
      <c r="AD51" s="213" t="s">
        <v>4071</v>
      </c>
      <c r="AE51" s="219">
        <v>9.7000000000000003E-7</v>
      </c>
      <c r="AF51" s="243">
        <v>87.3</v>
      </c>
      <c r="AG51" s="220">
        <v>0.32</v>
      </c>
      <c r="AH51" s="221">
        <v>15.4</v>
      </c>
      <c r="AI51" s="145" t="s">
        <v>14</v>
      </c>
    </row>
    <row r="52" spans="1:35" s="402" customFormat="1" x14ac:dyDescent="0.25">
      <c r="A52" s="210" t="s">
        <v>4132</v>
      </c>
      <c r="B52" s="144" t="s">
        <v>3795</v>
      </c>
      <c r="C52" s="144">
        <v>9</v>
      </c>
      <c r="D52" s="144">
        <v>69099647</v>
      </c>
      <c r="E52" s="387" t="s">
        <v>3425</v>
      </c>
      <c r="F52" s="144" t="s">
        <v>83</v>
      </c>
      <c r="G52" s="144" t="s">
        <v>82</v>
      </c>
      <c r="H52" s="211">
        <v>43.3</v>
      </c>
      <c r="I52" s="147" t="s">
        <v>3797</v>
      </c>
      <c r="J52" s="154" t="s">
        <v>992</v>
      </c>
      <c r="K52" s="213">
        <v>44.5</v>
      </c>
      <c r="L52" s="213" t="s">
        <v>4054</v>
      </c>
      <c r="M52" s="214">
        <v>0.13</v>
      </c>
      <c r="N52" s="213">
        <v>42.7</v>
      </c>
      <c r="O52" s="213" t="s">
        <v>4057</v>
      </c>
      <c r="P52" s="215">
        <v>1.27E-5</v>
      </c>
      <c r="Q52" s="213">
        <v>42.68</v>
      </c>
      <c r="R52" s="213" t="s">
        <v>4063</v>
      </c>
      <c r="S52" s="332">
        <v>0.42499999999999999</v>
      </c>
      <c r="T52" s="213">
        <v>43.51</v>
      </c>
      <c r="U52" s="213" t="s">
        <v>4066</v>
      </c>
      <c r="V52" s="227">
        <v>0.55300000000000005</v>
      </c>
      <c r="W52" s="216">
        <v>45.75</v>
      </c>
      <c r="X52" s="213" t="s">
        <v>4069</v>
      </c>
      <c r="Y52" s="217">
        <v>4.9000000000000002E-2</v>
      </c>
      <c r="Z52" s="216">
        <v>43.97</v>
      </c>
      <c r="AA52" s="213" t="s">
        <v>4060</v>
      </c>
      <c r="AB52" s="217">
        <v>0.41199999999999998</v>
      </c>
      <c r="AC52" s="218">
        <f t="shared" si="0"/>
        <v>43.851666666666667</v>
      </c>
      <c r="AD52" s="213" t="s">
        <v>4073</v>
      </c>
      <c r="AE52" s="219">
        <v>3.6799999999999999E-6</v>
      </c>
      <c r="AF52" s="335">
        <v>131</v>
      </c>
      <c r="AG52" s="220">
        <v>0.36</v>
      </c>
      <c r="AH52" s="221">
        <v>8.5</v>
      </c>
      <c r="AI52" s="145" t="s">
        <v>3798</v>
      </c>
    </row>
    <row r="53" spans="1:35" s="402" customFormat="1" x14ac:dyDescent="0.25">
      <c r="A53" s="318" t="s">
        <v>4132</v>
      </c>
      <c r="B53" s="319" t="s">
        <v>3796</v>
      </c>
      <c r="C53" s="319">
        <v>10</v>
      </c>
      <c r="D53" s="319">
        <v>122470997</v>
      </c>
      <c r="E53" s="320" t="s">
        <v>3426</v>
      </c>
      <c r="F53" s="319" t="s">
        <v>83</v>
      </c>
      <c r="G53" s="319" t="s">
        <v>76</v>
      </c>
      <c r="H53" s="321">
        <v>11.4</v>
      </c>
      <c r="I53" s="322" t="s">
        <v>3367</v>
      </c>
      <c r="J53" s="327" t="s">
        <v>86</v>
      </c>
      <c r="K53" s="323">
        <v>10.199999999999999</v>
      </c>
      <c r="L53" s="323" t="s">
        <v>4055</v>
      </c>
      <c r="M53" s="330">
        <v>0.69</v>
      </c>
      <c r="N53" s="323">
        <v>12.4</v>
      </c>
      <c r="O53" s="323" t="s">
        <v>4058</v>
      </c>
      <c r="P53" s="331">
        <v>1.9E-6</v>
      </c>
      <c r="Q53" s="323">
        <v>11.72</v>
      </c>
      <c r="R53" s="323" t="s">
        <v>4064</v>
      </c>
      <c r="S53" s="339">
        <v>0.89600000000000002</v>
      </c>
      <c r="T53" s="323">
        <v>11.98</v>
      </c>
      <c r="U53" s="323" t="s">
        <v>4067</v>
      </c>
      <c r="V53" s="340">
        <v>0.97799999999999998</v>
      </c>
      <c r="W53" s="324">
        <v>7.9</v>
      </c>
      <c r="X53" s="323" t="s">
        <v>4070</v>
      </c>
      <c r="Y53" s="333">
        <v>2.6599999999999999E-2</v>
      </c>
      <c r="Z53" s="324">
        <v>12.09</v>
      </c>
      <c r="AA53" s="323" t="s">
        <v>4061</v>
      </c>
      <c r="AB53" s="333">
        <v>4.1399999999999999E-2</v>
      </c>
      <c r="AC53" s="334">
        <f t="shared" si="0"/>
        <v>11.048333333333332</v>
      </c>
      <c r="AD53" s="323" t="s">
        <v>4072</v>
      </c>
      <c r="AE53" s="325">
        <v>5.6899999999999995E-4</v>
      </c>
      <c r="AF53" s="336">
        <v>23900</v>
      </c>
      <c r="AG53" s="337">
        <v>4.0000000000000001E-3</v>
      </c>
      <c r="AH53" s="338">
        <v>71.099999999999994</v>
      </c>
      <c r="AI53" s="326" t="s">
        <v>14</v>
      </c>
    </row>
    <row r="54" spans="1:35" s="25" customFormat="1" ht="13.5" customHeight="1" x14ac:dyDescent="0.25">
      <c r="A54" s="416"/>
      <c r="B54" s="417"/>
      <c r="C54" s="417"/>
      <c r="D54" s="417"/>
      <c r="E54" s="418"/>
      <c r="F54" s="417"/>
      <c r="G54" s="417"/>
      <c r="H54" s="419"/>
      <c r="I54" s="420"/>
      <c r="J54" s="417"/>
      <c r="K54" s="37"/>
      <c r="L54" s="37"/>
      <c r="M54" s="37"/>
      <c r="N54" s="37"/>
      <c r="O54" s="421"/>
      <c r="P54" s="37"/>
      <c r="Q54" s="37"/>
      <c r="R54" s="37"/>
      <c r="S54" s="37"/>
      <c r="T54" s="37"/>
      <c r="U54" s="37"/>
      <c r="V54" s="37"/>
      <c r="W54" s="37"/>
      <c r="X54" s="37"/>
      <c r="Y54" s="37"/>
      <c r="Z54" s="37"/>
      <c r="AA54" s="37"/>
      <c r="AB54" s="37"/>
      <c r="AC54" s="37"/>
      <c r="AD54" s="37"/>
      <c r="AE54" s="37"/>
      <c r="AF54" s="37"/>
      <c r="AG54" s="37"/>
      <c r="AH54" s="37"/>
      <c r="AI54" s="387" t="s">
        <v>1060</v>
      </c>
    </row>
    <row r="55" spans="1:35" ht="48.75" customHeight="1" x14ac:dyDescent="0.25">
      <c r="A55" s="595" t="s">
        <v>5039</v>
      </c>
      <c r="B55" s="595"/>
      <c r="C55" s="595"/>
      <c r="D55" s="595"/>
      <c r="E55" s="595"/>
      <c r="F55" s="595"/>
      <c r="G55" s="595"/>
      <c r="H55" s="595"/>
      <c r="I55" s="595"/>
      <c r="J55" s="595"/>
      <c r="K55" s="595"/>
      <c r="L55" s="595"/>
      <c r="M55" s="595"/>
      <c r="N55" s="37"/>
      <c r="O55" s="421"/>
      <c r="P55" s="37"/>
      <c r="Q55" s="37"/>
      <c r="R55" s="37"/>
      <c r="S55" s="37"/>
      <c r="T55" s="37"/>
      <c r="U55" s="37"/>
      <c r="V55" s="37"/>
      <c r="W55" s="37"/>
      <c r="X55" s="37"/>
      <c r="Y55" s="37"/>
      <c r="Z55" s="37"/>
      <c r="AA55" s="37"/>
      <c r="AB55" s="37"/>
      <c r="AC55" s="37"/>
      <c r="AD55" s="37"/>
      <c r="AE55" s="37"/>
      <c r="AF55" s="37"/>
      <c r="AG55" s="37"/>
      <c r="AH55" s="37"/>
      <c r="AI55" s="388" t="s">
        <v>1061</v>
      </c>
    </row>
    <row r="56" spans="1:35" ht="15" customHeight="1" x14ac:dyDescent="0.25">
      <c r="A56" s="595"/>
      <c r="B56" s="595"/>
      <c r="C56" s="595"/>
      <c r="D56" s="595"/>
      <c r="E56" s="595"/>
      <c r="F56" s="595"/>
      <c r="G56" s="595"/>
      <c r="H56" s="595"/>
      <c r="I56" s="595"/>
      <c r="J56" s="595"/>
      <c r="K56" s="595"/>
      <c r="L56" s="595"/>
      <c r="M56" s="595"/>
      <c r="N56" s="37"/>
      <c r="O56" s="421"/>
      <c r="P56" s="37"/>
      <c r="Q56" s="37"/>
      <c r="R56" s="37"/>
      <c r="S56" s="37"/>
      <c r="T56" s="37"/>
      <c r="U56" s="37"/>
      <c r="V56" s="37"/>
      <c r="W56" s="37"/>
      <c r="X56" s="37"/>
      <c r="Y56" s="37"/>
      <c r="Z56" s="37"/>
      <c r="AA56" s="37"/>
      <c r="AB56" s="37"/>
      <c r="AC56" s="37"/>
      <c r="AD56" s="37"/>
      <c r="AE56" s="37"/>
      <c r="AF56" s="37"/>
      <c r="AG56" s="37"/>
      <c r="AH56" s="37"/>
      <c r="AI56" s="37"/>
    </row>
    <row r="57" spans="1:35" x14ac:dyDescent="0.25">
      <c r="A57" s="590"/>
      <c r="B57" s="590"/>
      <c r="C57" s="590"/>
      <c r="D57" s="590"/>
      <c r="E57" s="590"/>
      <c r="F57" s="590"/>
      <c r="G57" s="590"/>
      <c r="H57" s="590"/>
      <c r="I57" s="590"/>
      <c r="J57" s="118"/>
    </row>
    <row r="58" spans="1:35" x14ac:dyDescent="0.25">
      <c r="A58" s="591"/>
      <c r="B58" s="591"/>
      <c r="C58" s="591"/>
      <c r="D58" s="591"/>
      <c r="E58" s="591"/>
      <c r="F58" s="591"/>
      <c r="G58" s="591"/>
      <c r="H58" s="591"/>
      <c r="I58" s="591"/>
      <c r="J58" s="118"/>
    </row>
  </sheetData>
  <mergeCells count="17">
    <mergeCell ref="K4:M4"/>
    <mergeCell ref="AC4:AF4"/>
    <mergeCell ref="AC5:AF5"/>
    <mergeCell ref="W4:Y4"/>
    <mergeCell ref="T4:V4"/>
    <mergeCell ref="N4:P4"/>
    <mergeCell ref="Q4:S4"/>
    <mergeCell ref="N5:P5"/>
    <mergeCell ref="Q5:S5"/>
    <mergeCell ref="Z4:AB4"/>
    <mergeCell ref="Z5:AB5"/>
    <mergeCell ref="A57:I57"/>
    <mergeCell ref="A58:I58"/>
    <mergeCell ref="T5:V5"/>
    <mergeCell ref="W5:Y5"/>
    <mergeCell ref="K5:M5"/>
    <mergeCell ref="A55:M5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F58"/>
  <sheetViews>
    <sheetView workbookViewId="0"/>
  </sheetViews>
  <sheetFormatPr defaultColWidth="16.28515625" defaultRowHeight="15" x14ac:dyDescent="0.25"/>
  <cols>
    <col min="1" max="1" width="13.5703125" style="7" customWidth="1"/>
    <col min="2" max="2" width="10.5703125" style="25" customWidth="1"/>
    <col min="3" max="3" width="8.7109375" style="25" customWidth="1"/>
    <col min="4" max="4" width="11" style="25" customWidth="1"/>
    <col min="5" max="5" width="14.42578125" style="25" customWidth="1"/>
    <col min="6" max="6" width="8.28515625" style="25" customWidth="1"/>
    <col min="7" max="7" width="10.7109375" style="25" customWidth="1"/>
    <col min="8" max="8" width="9.5703125" style="25" customWidth="1"/>
    <col min="9" max="10" width="16.28515625" style="25"/>
    <col min="11" max="11" width="10" style="25" customWidth="1"/>
    <col min="12" max="12" width="17" style="25" customWidth="1"/>
    <col min="13" max="13" width="8.28515625" style="25" customWidth="1"/>
    <col min="14" max="14" width="11.7109375" style="25" customWidth="1"/>
    <col min="15" max="15" width="16.28515625" style="25"/>
    <col min="16" max="16" width="9" style="25" customWidth="1"/>
    <col min="17" max="17" width="10.28515625" style="25" customWidth="1"/>
    <col min="18" max="18" width="17.85546875" style="38" customWidth="1"/>
    <col min="19" max="19" width="9.5703125" style="25" customWidth="1"/>
    <col min="20" max="20" width="9.140625" style="25" customWidth="1"/>
    <col min="21" max="21" width="18.140625" style="25" customWidth="1"/>
    <col min="22" max="22" width="7" style="25" customWidth="1"/>
    <col min="23" max="23" width="9.7109375" style="25" customWidth="1"/>
    <col min="24" max="24" width="17.42578125" style="25" customWidth="1"/>
    <col min="25" max="25" width="9.140625" style="25" customWidth="1"/>
    <col min="26" max="26" width="8.5703125" style="25" customWidth="1"/>
    <col min="27" max="27" width="19.140625" style="25" customWidth="1"/>
    <col min="28" max="28" width="8.7109375" style="25" customWidth="1"/>
    <col min="29" max="29" width="10.7109375" style="25" customWidth="1"/>
    <col min="30" max="30" width="8.85546875" style="25" customWidth="1"/>
    <col min="31" max="31" width="6.42578125" style="25" customWidth="1"/>
    <col min="32" max="32" width="52" style="25" customWidth="1"/>
    <col min="33" max="16384" width="16.28515625" style="25"/>
  </cols>
  <sheetData>
    <row r="1" spans="1:58" x14ac:dyDescent="0.25">
      <c r="A1" s="1" t="s">
        <v>5018</v>
      </c>
      <c r="B1" s="27"/>
      <c r="C1" s="27"/>
      <c r="D1" s="27"/>
      <c r="E1" s="27"/>
      <c r="F1" s="27"/>
      <c r="G1" s="27"/>
      <c r="H1" s="27"/>
      <c r="I1" s="27"/>
      <c r="J1" s="27"/>
      <c r="K1" s="27"/>
      <c r="L1" s="27"/>
      <c r="M1" s="27"/>
      <c r="N1" s="27"/>
      <c r="O1" s="27"/>
      <c r="P1" s="27"/>
      <c r="Q1" s="27"/>
      <c r="R1" s="126"/>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row>
    <row r="2" spans="1:58" ht="16.5" customHeight="1" x14ac:dyDescent="0.25">
      <c r="A2" s="5"/>
      <c r="B2" s="150"/>
      <c r="C2" s="150"/>
      <c r="D2" s="150"/>
      <c r="E2" s="150"/>
      <c r="F2" s="150"/>
      <c r="G2" s="150"/>
      <c r="H2" s="150"/>
      <c r="I2" s="150"/>
      <c r="J2" s="150"/>
      <c r="K2" s="27"/>
      <c r="L2" s="27"/>
      <c r="M2" s="27"/>
      <c r="N2" s="27"/>
      <c r="O2" s="27"/>
      <c r="P2" s="27"/>
      <c r="Q2" s="27"/>
      <c r="R2" s="126"/>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row>
    <row r="3" spans="1:58" s="23" customFormat="1" x14ac:dyDescent="0.25">
      <c r="A3" s="5"/>
      <c r="B3" s="27"/>
      <c r="C3" s="27"/>
      <c r="D3" s="27"/>
      <c r="E3" s="27"/>
      <c r="F3" s="27"/>
      <c r="G3" s="27"/>
      <c r="H3" s="27"/>
      <c r="I3" s="27"/>
      <c r="J3" s="27"/>
      <c r="K3" s="27"/>
      <c r="L3" s="27"/>
      <c r="M3" s="27"/>
      <c r="N3" s="27"/>
      <c r="O3" s="27"/>
      <c r="P3" s="27"/>
      <c r="Q3" s="27"/>
      <c r="R3" s="126"/>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row>
    <row r="4" spans="1:58" x14ac:dyDescent="0.25">
      <c r="A4" s="5"/>
      <c r="B4" s="14"/>
      <c r="C4" s="15"/>
      <c r="D4" s="10"/>
      <c r="E4" s="10"/>
      <c r="F4" s="10"/>
      <c r="G4" s="10"/>
      <c r="H4" s="10"/>
      <c r="I4" s="10"/>
      <c r="J4" s="10"/>
      <c r="K4" s="596" t="s">
        <v>293</v>
      </c>
      <c r="L4" s="597"/>
      <c r="M4" s="598"/>
      <c r="N4" s="596" t="s">
        <v>294</v>
      </c>
      <c r="O4" s="597"/>
      <c r="P4" s="598"/>
      <c r="Q4" s="596" t="s">
        <v>295</v>
      </c>
      <c r="R4" s="597"/>
      <c r="S4" s="598"/>
      <c r="T4" s="596" t="s">
        <v>347</v>
      </c>
      <c r="U4" s="597"/>
      <c r="V4" s="597"/>
      <c r="W4" s="596" t="s">
        <v>348</v>
      </c>
      <c r="X4" s="597"/>
      <c r="Y4" s="598"/>
      <c r="Z4" s="599" t="s">
        <v>1081</v>
      </c>
      <c r="AA4" s="600"/>
      <c r="AB4" s="600"/>
      <c r="AC4" s="600"/>
      <c r="AD4" s="60"/>
      <c r="AE4" s="19"/>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row>
    <row r="5" spans="1:58" x14ac:dyDescent="0.25">
      <c r="A5" s="5"/>
      <c r="B5" s="119"/>
      <c r="C5" s="11"/>
      <c r="D5" s="11"/>
      <c r="E5" s="11"/>
      <c r="F5" s="11"/>
      <c r="G5" s="11"/>
      <c r="H5" s="11"/>
      <c r="I5" s="11"/>
      <c r="J5" s="11"/>
      <c r="K5" s="592" t="s">
        <v>1072</v>
      </c>
      <c r="L5" s="593"/>
      <c r="M5" s="594"/>
      <c r="N5" s="592" t="s">
        <v>1073</v>
      </c>
      <c r="O5" s="593"/>
      <c r="P5" s="594"/>
      <c r="Q5" s="592" t="s">
        <v>1074</v>
      </c>
      <c r="R5" s="593"/>
      <c r="S5" s="594"/>
      <c r="T5" s="592" t="s">
        <v>1075</v>
      </c>
      <c r="U5" s="593"/>
      <c r="V5" s="594"/>
      <c r="W5" s="592" t="s">
        <v>1076</v>
      </c>
      <c r="X5" s="593"/>
      <c r="Y5" s="594"/>
      <c r="Z5" s="601" t="s">
        <v>1070</v>
      </c>
      <c r="AA5" s="602"/>
      <c r="AB5" s="602"/>
      <c r="AC5" s="602"/>
      <c r="AD5" s="125"/>
      <c r="AE5" s="20"/>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row>
    <row r="6" spans="1:58" ht="36.75" customHeight="1" x14ac:dyDescent="0.25">
      <c r="A6" s="74" t="s">
        <v>3793</v>
      </c>
      <c r="B6" s="148" t="s">
        <v>974</v>
      </c>
      <c r="C6" s="148" t="s">
        <v>366</v>
      </c>
      <c r="D6" s="148" t="s">
        <v>380</v>
      </c>
      <c r="E6" s="148" t="s">
        <v>381</v>
      </c>
      <c r="F6" s="148" t="s">
        <v>1</v>
      </c>
      <c r="G6" s="148" t="s">
        <v>0</v>
      </c>
      <c r="H6" s="148" t="s">
        <v>975</v>
      </c>
      <c r="I6" s="148" t="s">
        <v>3810</v>
      </c>
      <c r="J6" s="151" t="s">
        <v>977</v>
      </c>
      <c r="K6" s="12" t="s">
        <v>2</v>
      </c>
      <c r="L6" s="12" t="s">
        <v>3</v>
      </c>
      <c r="M6" s="17" t="s">
        <v>4</v>
      </c>
      <c r="N6" s="16" t="s">
        <v>2</v>
      </c>
      <c r="O6" s="12" t="s">
        <v>3</v>
      </c>
      <c r="P6" s="17" t="s">
        <v>4</v>
      </c>
      <c r="Q6" s="16" t="s">
        <v>2</v>
      </c>
      <c r="R6" s="12" t="s">
        <v>3</v>
      </c>
      <c r="S6" s="17" t="s">
        <v>4</v>
      </c>
      <c r="T6" s="16" t="s">
        <v>2</v>
      </c>
      <c r="U6" s="12" t="s">
        <v>3</v>
      </c>
      <c r="V6" s="17" t="s">
        <v>4</v>
      </c>
      <c r="W6" s="16" t="s">
        <v>2</v>
      </c>
      <c r="X6" s="12" t="s">
        <v>3</v>
      </c>
      <c r="Y6" s="17" t="s">
        <v>4</v>
      </c>
      <c r="Z6" s="18" t="s">
        <v>5</v>
      </c>
      <c r="AA6" s="12" t="s">
        <v>3</v>
      </c>
      <c r="AB6" s="12" t="s">
        <v>6</v>
      </c>
      <c r="AC6" s="13" t="s">
        <v>2815</v>
      </c>
      <c r="AD6" s="12" t="s">
        <v>8</v>
      </c>
      <c r="AE6" s="21" t="s">
        <v>9</v>
      </c>
      <c r="AF6" s="353" t="s">
        <v>3799</v>
      </c>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row>
    <row r="7" spans="1:58" s="28" customFormat="1" ht="13.5" customHeight="1" x14ac:dyDescent="0.2">
      <c r="A7" s="43" t="s">
        <v>1062</v>
      </c>
      <c r="B7" s="132" t="s">
        <v>978</v>
      </c>
      <c r="C7" s="132">
        <v>16</v>
      </c>
      <c r="D7" s="132">
        <v>29813694</v>
      </c>
      <c r="E7" s="204" t="s">
        <v>375</v>
      </c>
      <c r="F7" s="132" t="s">
        <v>320</v>
      </c>
      <c r="G7" s="132" t="s">
        <v>319</v>
      </c>
      <c r="H7" s="132">
        <v>7.0000000000000001E-3</v>
      </c>
      <c r="I7" s="133" t="s">
        <v>110</v>
      </c>
      <c r="J7" s="152" t="s">
        <v>77</v>
      </c>
      <c r="K7" s="63">
        <v>0.11700000000000001</v>
      </c>
      <c r="L7" s="38" t="s">
        <v>2585</v>
      </c>
      <c r="M7" s="156">
        <v>1.7299999999999999E-15</v>
      </c>
      <c r="N7" s="38">
        <v>1.2999999999999999E-2</v>
      </c>
      <c r="O7" s="38" t="s">
        <v>4074</v>
      </c>
      <c r="P7" s="348">
        <v>0.36</v>
      </c>
      <c r="Q7" s="62" t="s">
        <v>2312</v>
      </c>
      <c r="R7" s="38" t="s">
        <v>2312</v>
      </c>
      <c r="S7" s="177" t="s">
        <v>2312</v>
      </c>
      <c r="T7" s="62">
        <v>5.1000000000000004E-3</v>
      </c>
      <c r="U7" s="38" t="s">
        <v>4075</v>
      </c>
      <c r="V7" s="433">
        <v>0.1</v>
      </c>
      <c r="W7" s="38" t="s">
        <v>2312</v>
      </c>
      <c r="X7" s="38" t="s">
        <v>2312</v>
      </c>
      <c r="Y7" s="177" t="s">
        <v>2312</v>
      </c>
      <c r="Z7" s="115">
        <f>AVERAGE(K7,N7,T7)</f>
        <v>4.5033333333333335E-2</v>
      </c>
      <c r="AA7" s="155" t="s">
        <v>4076</v>
      </c>
      <c r="AB7" s="182">
        <v>5.6000000000000003E-16</v>
      </c>
      <c r="AC7" s="171">
        <v>6.6699999999999997E-10</v>
      </c>
      <c r="AD7" s="187">
        <v>0.88</v>
      </c>
      <c r="AE7" s="348">
        <v>0</v>
      </c>
      <c r="AF7" s="135" t="s">
        <v>14</v>
      </c>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row>
    <row r="8" spans="1:58" s="223" customFormat="1" ht="13.5" customHeight="1" x14ac:dyDescent="0.2">
      <c r="A8" s="210" t="s">
        <v>1062</v>
      </c>
      <c r="B8" s="144" t="s">
        <v>2307</v>
      </c>
      <c r="C8" s="144">
        <v>19</v>
      </c>
      <c r="D8" s="144">
        <v>13228314</v>
      </c>
      <c r="E8" s="162" t="s">
        <v>491</v>
      </c>
      <c r="F8" s="144" t="s">
        <v>83</v>
      </c>
      <c r="G8" s="144" t="s">
        <v>82</v>
      </c>
      <c r="H8" s="211">
        <v>41</v>
      </c>
      <c r="I8" s="147" t="s">
        <v>81</v>
      </c>
      <c r="J8" s="154" t="s">
        <v>86</v>
      </c>
      <c r="K8" s="228">
        <v>46.71</v>
      </c>
      <c r="L8" s="241" t="s">
        <v>2586</v>
      </c>
      <c r="M8" s="230">
        <v>0.19400000000000001</v>
      </c>
      <c r="N8" s="231">
        <v>44.88</v>
      </c>
      <c r="O8" s="229" t="s">
        <v>2625</v>
      </c>
      <c r="P8" s="391">
        <v>0.109</v>
      </c>
      <c r="Q8" s="231">
        <v>44.85</v>
      </c>
      <c r="R8" s="231" t="s">
        <v>2703</v>
      </c>
      <c r="S8" s="233">
        <v>3.7699999999999999E-6</v>
      </c>
      <c r="T8" s="231">
        <v>44.28</v>
      </c>
      <c r="U8" s="229" t="s">
        <v>2665</v>
      </c>
      <c r="V8" s="230">
        <v>2.46E-2</v>
      </c>
      <c r="W8" s="234">
        <v>38.4</v>
      </c>
      <c r="X8" s="229" t="s">
        <v>2742</v>
      </c>
      <c r="Y8" s="233">
        <v>1.17E-4</v>
      </c>
      <c r="Z8" s="234">
        <f t="shared" ref="Z8:Z53" si="0">AVERAGE(K8,N8,Q8,T8,W8)</f>
        <v>43.823999999999998</v>
      </c>
      <c r="AA8" s="229" t="s">
        <v>2777</v>
      </c>
      <c r="AB8" s="236">
        <v>2.5000000000000002E-10</v>
      </c>
      <c r="AC8" s="237">
        <v>3.1699999999999999E-2</v>
      </c>
      <c r="AD8" s="238">
        <v>0.24</v>
      </c>
      <c r="AE8" s="239">
        <v>27.3</v>
      </c>
      <c r="AF8" s="145" t="s">
        <v>2584</v>
      </c>
      <c r="AG8" s="240"/>
      <c r="AH8" s="240"/>
      <c r="AI8" s="240"/>
      <c r="AJ8" s="240"/>
      <c r="AK8" s="240"/>
      <c r="AL8" s="240"/>
      <c r="AM8" s="240"/>
      <c r="AN8" s="240"/>
      <c r="AO8" s="240"/>
      <c r="AP8" s="240"/>
      <c r="AQ8" s="240"/>
      <c r="AR8" s="240"/>
      <c r="AS8" s="240"/>
      <c r="AT8" s="240"/>
      <c r="AU8" s="240"/>
      <c r="AV8" s="240"/>
      <c r="AW8" s="240"/>
      <c r="AX8" s="240"/>
      <c r="AY8" s="240"/>
      <c r="AZ8" s="240"/>
      <c r="BA8" s="240"/>
      <c r="BB8" s="240"/>
      <c r="BC8" s="240"/>
      <c r="BD8" s="240"/>
      <c r="BE8" s="240"/>
      <c r="BF8" s="240"/>
    </row>
    <row r="9" spans="1:58" ht="13.5" customHeight="1" x14ac:dyDescent="0.25">
      <c r="A9" s="43" t="s">
        <v>896</v>
      </c>
      <c r="B9" s="132" t="s">
        <v>979</v>
      </c>
      <c r="C9" s="132">
        <v>1</v>
      </c>
      <c r="D9" s="132">
        <v>156460957</v>
      </c>
      <c r="E9" s="204" t="s">
        <v>980</v>
      </c>
      <c r="F9" s="132" t="s">
        <v>76</v>
      </c>
      <c r="G9" s="132" t="s">
        <v>79</v>
      </c>
      <c r="H9" s="132">
        <v>33.9</v>
      </c>
      <c r="I9" s="133" t="s">
        <v>329</v>
      </c>
      <c r="J9" s="152" t="s">
        <v>341</v>
      </c>
      <c r="K9" s="64">
        <v>33.56</v>
      </c>
      <c r="L9" s="38" t="s">
        <v>2587</v>
      </c>
      <c r="M9" s="166">
        <v>0.55600000000000005</v>
      </c>
      <c r="N9" s="62">
        <v>33.17</v>
      </c>
      <c r="O9" s="62" t="s">
        <v>2626</v>
      </c>
      <c r="P9" s="392">
        <v>0.16700000000000001</v>
      </c>
      <c r="Q9" s="62">
        <v>32.450000000000003</v>
      </c>
      <c r="R9" s="62" t="s">
        <v>2704</v>
      </c>
      <c r="S9" s="193">
        <v>0.61199999999999999</v>
      </c>
      <c r="T9" s="62">
        <v>32.36</v>
      </c>
      <c r="U9" s="62" t="s">
        <v>2666</v>
      </c>
      <c r="V9" s="193">
        <v>0.11899999999999999</v>
      </c>
      <c r="W9" s="116">
        <v>37.700000000000003</v>
      </c>
      <c r="X9" s="62" t="s">
        <v>2743</v>
      </c>
      <c r="Y9" s="178">
        <v>0.248</v>
      </c>
      <c r="Z9" s="116">
        <f t="shared" si="0"/>
        <v>33.847999999999999</v>
      </c>
      <c r="AA9" s="62" t="s">
        <v>2778</v>
      </c>
      <c r="AB9" s="390">
        <v>3.4599999999999999E-2</v>
      </c>
      <c r="AC9" s="195">
        <v>729000</v>
      </c>
      <c r="AD9" s="187">
        <v>0.77</v>
      </c>
      <c r="AE9" s="188">
        <v>0</v>
      </c>
      <c r="AF9" s="134" t="s">
        <v>981</v>
      </c>
    </row>
    <row r="10" spans="1:58" ht="13.5" customHeight="1" x14ac:dyDescent="0.25">
      <c r="A10" s="43" t="s">
        <v>896</v>
      </c>
      <c r="B10" s="132" t="s">
        <v>982</v>
      </c>
      <c r="C10" s="132">
        <v>2</v>
      </c>
      <c r="D10" s="132">
        <v>233937757</v>
      </c>
      <c r="E10" s="204" t="s">
        <v>983</v>
      </c>
      <c r="F10" s="132" t="s">
        <v>83</v>
      </c>
      <c r="G10" s="132" t="s">
        <v>82</v>
      </c>
      <c r="H10" s="136">
        <v>9.1359999999999992</v>
      </c>
      <c r="I10" s="133" t="s">
        <v>326</v>
      </c>
      <c r="J10" s="152" t="s">
        <v>86</v>
      </c>
      <c r="K10" s="64">
        <v>10.09</v>
      </c>
      <c r="L10" s="38" t="s">
        <v>2588</v>
      </c>
      <c r="M10" s="166">
        <v>1.03E-2</v>
      </c>
      <c r="N10" s="62">
        <v>10.19</v>
      </c>
      <c r="O10" s="62" t="s">
        <v>2627</v>
      </c>
      <c r="P10" s="392">
        <v>0.98599999999999999</v>
      </c>
      <c r="Q10" s="62">
        <v>9.9499999999999993</v>
      </c>
      <c r="R10" s="62" t="s">
        <v>2705</v>
      </c>
      <c r="S10" s="178">
        <v>3.78E-2</v>
      </c>
      <c r="T10" s="62">
        <v>10.09</v>
      </c>
      <c r="U10" s="62" t="s">
        <v>2667</v>
      </c>
      <c r="V10" s="193">
        <v>0.34399999999999997</v>
      </c>
      <c r="W10" s="116">
        <v>5.35</v>
      </c>
      <c r="X10" s="62" t="s">
        <v>2744</v>
      </c>
      <c r="Y10" s="178">
        <v>0.45600000000000002</v>
      </c>
      <c r="Z10" s="116">
        <f t="shared" si="0"/>
        <v>9.1340000000000003</v>
      </c>
      <c r="AA10" s="62" t="s">
        <v>2779</v>
      </c>
      <c r="AB10" s="183">
        <v>2.2599999999999999E-3</v>
      </c>
      <c r="AC10" s="195">
        <v>253000</v>
      </c>
      <c r="AD10" s="187">
        <v>0.55000000000000004</v>
      </c>
      <c r="AE10" s="188">
        <v>0</v>
      </c>
      <c r="AF10" s="135" t="s">
        <v>984</v>
      </c>
    </row>
    <row r="11" spans="1:58" ht="13.5" customHeight="1" x14ac:dyDescent="0.25">
      <c r="A11" s="43" t="s">
        <v>896</v>
      </c>
      <c r="B11" s="132" t="s">
        <v>985</v>
      </c>
      <c r="C11" s="132">
        <v>6</v>
      </c>
      <c r="D11" s="132">
        <v>12903725</v>
      </c>
      <c r="E11" s="204" t="s">
        <v>299</v>
      </c>
      <c r="F11" s="132" t="s">
        <v>82</v>
      </c>
      <c r="G11" s="132" t="s">
        <v>83</v>
      </c>
      <c r="H11" s="136">
        <v>41.734000000000002</v>
      </c>
      <c r="I11" s="133" t="s">
        <v>325</v>
      </c>
      <c r="J11" s="152" t="s">
        <v>986</v>
      </c>
      <c r="K11" s="181">
        <v>40.36</v>
      </c>
      <c r="L11" s="38" t="s">
        <v>2589</v>
      </c>
      <c r="M11" s="169">
        <v>0.33600000000000002</v>
      </c>
      <c r="N11" s="38">
        <v>40.549999999999997</v>
      </c>
      <c r="O11" s="38" t="s">
        <v>2628</v>
      </c>
      <c r="P11" s="384">
        <v>0.27900000000000003</v>
      </c>
      <c r="Q11" s="38">
        <v>41.4</v>
      </c>
      <c r="R11" s="38" t="s">
        <v>2706</v>
      </c>
      <c r="S11" s="179">
        <v>0.78800000000000003</v>
      </c>
      <c r="T11" s="38">
        <v>41.06</v>
      </c>
      <c r="U11" s="38" t="s">
        <v>2668</v>
      </c>
      <c r="V11" s="176">
        <v>7.1099999999999997E-2</v>
      </c>
      <c r="W11" s="40">
        <v>45.3</v>
      </c>
      <c r="X11" s="38" t="s">
        <v>2745</v>
      </c>
      <c r="Y11" s="175">
        <v>8.1100000000000006E-5</v>
      </c>
      <c r="Z11" s="116">
        <f t="shared" si="0"/>
        <v>41.734000000000002</v>
      </c>
      <c r="AA11" s="38" t="s">
        <v>2780</v>
      </c>
      <c r="AB11" s="184">
        <v>8.9599999999999999E-4</v>
      </c>
      <c r="AC11" s="196">
        <v>18900</v>
      </c>
      <c r="AD11" s="167">
        <v>4.2000000000000003E-2</v>
      </c>
      <c r="AE11" s="189">
        <v>59.7</v>
      </c>
      <c r="AF11" s="135" t="s">
        <v>987</v>
      </c>
    </row>
    <row r="12" spans="1:58" ht="13.5" customHeight="1" x14ac:dyDescent="0.25">
      <c r="A12" s="43" t="s">
        <v>896</v>
      </c>
      <c r="B12" s="132" t="s">
        <v>988</v>
      </c>
      <c r="C12" s="132">
        <v>6</v>
      </c>
      <c r="D12" s="132">
        <v>96610677</v>
      </c>
      <c r="E12" s="204" t="s">
        <v>297</v>
      </c>
      <c r="F12" s="132" t="s">
        <v>82</v>
      </c>
      <c r="G12" s="132" t="s">
        <v>83</v>
      </c>
      <c r="H12" s="136">
        <v>32.256</v>
      </c>
      <c r="I12" s="133" t="s">
        <v>323</v>
      </c>
      <c r="J12" s="152" t="s">
        <v>89</v>
      </c>
      <c r="K12" s="181">
        <v>33</v>
      </c>
      <c r="L12" s="38" t="s">
        <v>2590</v>
      </c>
      <c r="M12" s="65">
        <v>8.2399999999999997E-4</v>
      </c>
      <c r="N12" s="38">
        <v>32.020000000000003</v>
      </c>
      <c r="O12" s="38" t="s">
        <v>2629</v>
      </c>
      <c r="P12" s="384">
        <v>0.88</v>
      </c>
      <c r="Q12" s="38">
        <v>32.61</v>
      </c>
      <c r="R12" s="38" t="s">
        <v>2707</v>
      </c>
      <c r="S12" s="179">
        <v>3.9100000000000003E-2</v>
      </c>
      <c r="T12" s="38">
        <v>33.33</v>
      </c>
      <c r="U12" s="38" t="s">
        <v>2669</v>
      </c>
      <c r="V12" s="176">
        <v>0.13100000000000001</v>
      </c>
      <c r="W12" s="40">
        <v>30.1</v>
      </c>
      <c r="X12" s="38" t="s">
        <v>2746</v>
      </c>
      <c r="Y12" s="176">
        <v>0.53300000000000003</v>
      </c>
      <c r="Z12" s="116">
        <f t="shared" si="0"/>
        <v>32.212000000000003</v>
      </c>
      <c r="AA12" s="38" t="s">
        <v>2781</v>
      </c>
      <c r="AB12" s="184">
        <v>3.9300000000000001E-4</v>
      </c>
      <c r="AC12" s="196">
        <v>747</v>
      </c>
      <c r="AD12" s="167">
        <v>0.23</v>
      </c>
      <c r="AE12" s="189">
        <v>28.2</v>
      </c>
      <c r="AF12" s="135" t="s">
        <v>989</v>
      </c>
    </row>
    <row r="13" spans="1:58" ht="13.5" customHeight="1" x14ac:dyDescent="0.25">
      <c r="A13" s="43" t="s">
        <v>896</v>
      </c>
      <c r="B13" s="132" t="s">
        <v>990</v>
      </c>
      <c r="C13" s="132">
        <v>12</v>
      </c>
      <c r="D13" s="132">
        <v>4418156</v>
      </c>
      <c r="E13" s="204" t="s">
        <v>462</v>
      </c>
      <c r="F13" s="132" t="s">
        <v>76</v>
      </c>
      <c r="G13" s="132" t="s">
        <v>79</v>
      </c>
      <c r="H13" s="136">
        <v>49.058</v>
      </c>
      <c r="I13" s="133" t="s">
        <v>991</v>
      </c>
      <c r="J13" s="152" t="s">
        <v>992</v>
      </c>
      <c r="K13" s="181">
        <v>49.18</v>
      </c>
      <c r="L13" s="38" t="s">
        <v>2591</v>
      </c>
      <c r="M13" s="169">
        <v>0.89300000000000002</v>
      </c>
      <c r="N13" s="38">
        <v>48.54</v>
      </c>
      <c r="O13" s="38" t="s">
        <v>2630</v>
      </c>
      <c r="P13" s="384">
        <v>7.6799999999999993E-2</v>
      </c>
      <c r="Q13" s="38">
        <v>47.65</v>
      </c>
      <c r="R13" s="38" t="s">
        <v>2708</v>
      </c>
      <c r="S13" s="176">
        <v>0.58399999999999996</v>
      </c>
      <c r="T13" s="38">
        <v>47.42</v>
      </c>
      <c r="U13" s="38" t="s">
        <v>2670</v>
      </c>
      <c r="V13" s="176">
        <v>4.2200000000000001E-2</v>
      </c>
      <c r="W13" s="40">
        <v>52.5</v>
      </c>
      <c r="X13" s="38" t="s">
        <v>2747</v>
      </c>
      <c r="Y13" s="176">
        <v>0.52300000000000002</v>
      </c>
      <c r="Z13" s="116">
        <f t="shared" si="0"/>
        <v>49.058000000000007</v>
      </c>
      <c r="AA13" s="38" t="s">
        <v>2782</v>
      </c>
      <c r="AB13" s="389">
        <v>0.56499999999999995</v>
      </c>
      <c r="AC13" s="196">
        <v>23700000</v>
      </c>
      <c r="AD13" s="167">
        <v>0.11</v>
      </c>
      <c r="AE13" s="189">
        <v>47.7</v>
      </c>
      <c r="AF13" s="135" t="s">
        <v>993</v>
      </c>
    </row>
    <row r="14" spans="1:58" ht="13.5" customHeight="1" x14ac:dyDescent="0.25">
      <c r="A14" s="43" t="s">
        <v>896</v>
      </c>
      <c r="B14" s="132" t="s">
        <v>994</v>
      </c>
      <c r="C14" s="132">
        <v>12</v>
      </c>
      <c r="D14" s="132">
        <v>57132863</v>
      </c>
      <c r="E14" s="204" t="s">
        <v>995</v>
      </c>
      <c r="F14" s="132" t="s">
        <v>83</v>
      </c>
      <c r="G14" s="132" t="s">
        <v>82</v>
      </c>
      <c r="H14" s="136">
        <v>39.911999999999999</v>
      </c>
      <c r="I14" s="133" t="s">
        <v>322</v>
      </c>
      <c r="J14" s="152" t="s">
        <v>86</v>
      </c>
      <c r="K14" s="181">
        <v>44.87</v>
      </c>
      <c r="L14" s="38" t="s">
        <v>2592</v>
      </c>
      <c r="M14" s="65">
        <v>1.4400000000000001E-3</v>
      </c>
      <c r="N14" s="38">
        <v>39.119999999999997</v>
      </c>
      <c r="O14" s="38" t="s">
        <v>2631</v>
      </c>
      <c r="P14" s="384">
        <v>0.13600000000000001</v>
      </c>
      <c r="Q14" s="38">
        <v>40</v>
      </c>
      <c r="R14" s="38" t="s">
        <v>2709</v>
      </c>
      <c r="S14" s="176">
        <v>0.1</v>
      </c>
      <c r="T14" s="38">
        <v>38.57</v>
      </c>
      <c r="U14" s="38" t="s">
        <v>2671</v>
      </c>
      <c r="V14" s="176">
        <v>0.125</v>
      </c>
      <c r="W14" s="40">
        <v>36.9</v>
      </c>
      <c r="X14" s="38" t="s">
        <v>2748</v>
      </c>
      <c r="Y14" s="176">
        <v>3.1199999999999999E-2</v>
      </c>
      <c r="Z14" s="116">
        <f t="shared" si="0"/>
        <v>39.892000000000003</v>
      </c>
      <c r="AA14" s="38" t="s">
        <v>2783</v>
      </c>
      <c r="AB14" s="184">
        <v>6.37E-6</v>
      </c>
      <c r="AC14" s="196">
        <v>801</v>
      </c>
      <c r="AD14" s="167">
        <v>0.79</v>
      </c>
      <c r="AE14" s="189">
        <v>0</v>
      </c>
      <c r="AF14" s="135" t="s">
        <v>996</v>
      </c>
    </row>
    <row r="15" spans="1:58" ht="13.5" customHeight="1" x14ac:dyDescent="0.25">
      <c r="A15" s="43" t="s">
        <v>1063</v>
      </c>
      <c r="B15" s="132" t="s">
        <v>997</v>
      </c>
      <c r="C15" s="132">
        <v>1</v>
      </c>
      <c r="D15" s="132">
        <v>99579683</v>
      </c>
      <c r="E15" s="204" t="s">
        <v>357</v>
      </c>
      <c r="F15" s="132" t="s">
        <v>76</v>
      </c>
      <c r="G15" s="132" t="s">
        <v>79</v>
      </c>
      <c r="H15" s="136">
        <v>48.987000000000002</v>
      </c>
      <c r="I15" s="133" t="s">
        <v>292</v>
      </c>
      <c r="J15" s="152" t="s">
        <v>998</v>
      </c>
      <c r="K15" s="181">
        <v>48.85</v>
      </c>
      <c r="L15" s="38" t="s">
        <v>2593</v>
      </c>
      <c r="M15" s="65">
        <v>6.0000000000000001E-3</v>
      </c>
      <c r="N15" s="38">
        <v>48.56</v>
      </c>
      <c r="O15" s="38" t="s">
        <v>2632</v>
      </c>
      <c r="P15" s="384">
        <v>5.4100000000000002E-2</v>
      </c>
      <c r="Q15" s="38">
        <v>49.55</v>
      </c>
      <c r="R15" s="38" t="s">
        <v>2710</v>
      </c>
      <c r="S15" s="175">
        <v>1.2999999999999999E-4</v>
      </c>
      <c r="T15" s="38">
        <v>48.62</v>
      </c>
      <c r="U15" s="38" t="s">
        <v>2672</v>
      </c>
      <c r="V15" s="176">
        <v>0.25600000000000001</v>
      </c>
      <c r="W15" s="40">
        <v>51.7</v>
      </c>
      <c r="X15" s="38" t="s">
        <v>2749</v>
      </c>
      <c r="Y15" s="176">
        <v>0.48499999999999999</v>
      </c>
      <c r="Z15" s="116">
        <f t="shared" si="0"/>
        <v>49.455999999999996</v>
      </c>
      <c r="AA15" s="38" t="s">
        <v>2784</v>
      </c>
      <c r="AB15" s="184">
        <v>2.3099999999999999E-6</v>
      </c>
      <c r="AC15" s="196">
        <v>97</v>
      </c>
      <c r="AD15" s="167">
        <v>0.25</v>
      </c>
      <c r="AE15" s="189">
        <v>25.4</v>
      </c>
      <c r="AF15" s="135" t="s">
        <v>14</v>
      </c>
    </row>
    <row r="16" spans="1:58" ht="13.5" customHeight="1" x14ac:dyDescent="0.25">
      <c r="A16" s="43" t="s">
        <v>1063</v>
      </c>
      <c r="B16" s="132" t="s">
        <v>999</v>
      </c>
      <c r="C16" s="132">
        <v>9</v>
      </c>
      <c r="D16" s="132">
        <v>21047562</v>
      </c>
      <c r="E16" s="204" t="s">
        <v>87</v>
      </c>
      <c r="F16" s="132" t="s">
        <v>82</v>
      </c>
      <c r="G16" s="132" t="s">
        <v>79</v>
      </c>
      <c r="H16" s="136">
        <v>12.936999999999999</v>
      </c>
      <c r="I16" s="133" t="s">
        <v>1000</v>
      </c>
      <c r="J16" s="152" t="s">
        <v>992</v>
      </c>
      <c r="K16" s="181">
        <v>11.01</v>
      </c>
      <c r="L16" s="38" t="s">
        <v>2594</v>
      </c>
      <c r="M16" s="65">
        <v>4.8199999999999996E-3</v>
      </c>
      <c r="N16" s="38">
        <v>13.35</v>
      </c>
      <c r="O16" s="38" t="s">
        <v>2633</v>
      </c>
      <c r="P16" s="384">
        <v>2.0199999999999999E-2</v>
      </c>
      <c r="Q16" s="38">
        <v>14.45</v>
      </c>
      <c r="R16" s="38" t="s">
        <v>2711</v>
      </c>
      <c r="S16" s="176">
        <v>1.1599999999999999E-2</v>
      </c>
      <c r="T16" s="38">
        <v>13.82</v>
      </c>
      <c r="U16" s="38" t="s">
        <v>2673</v>
      </c>
      <c r="V16" s="176">
        <v>0.16200000000000001</v>
      </c>
      <c r="W16" s="40">
        <v>17.2</v>
      </c>
      <c r="X16" s="38" t="s">
        <v>2750</v>
      </c>
      <c r="Y16" s="176">
        <v>0.64500000000000002</v>
      </c>
      <c r="Z16" s="116">
        <f t="shared" si="0"/>
        <v>13.965999999999999</v>
      </c>
      <c r="AA16" s="38" t="s">
        <v>2785</v>
      </c>
      <c r="AB16" s="184">
        <v>5.2200000000000002E-5</v>
      </c>
      <c r="AC16" s="196">
        <v>2200</v>
      </c>
      <c r="AD16" s="167">
        <v>0.24</v>
      </c>
      <c r="AE16" s="189">
        <v>27.4</v>
      </c>
      <c r="AF16" s="135" t="s">
        <v>14</v>
      </c>
    </row>
    <row r="17" spans="1:32" ht="13.5" customHeight="1" x14ac:dyDescent="0.25">
      <c r="A17" s="43" t="s">
        <v>1063</v>
      </c>
      <c r="B17" s="132" t="s">
        <v>1001</v>
      </c>
      <c r="C17" s="132">
        <v>9</v>
      </c>
      <c r="D17" s="132">
        <v>133257521</v>
      </c>
      <c r="E17" s="204" t="s">
        <v>72</v>
      </c>
      <c r="F17" s="132" t="s">
        <v>76</v>
      </c>
      <c r="G17" s="132" t="s">
        <v>75</v>
      </c>
      <c r="H17" s="136">
        <v>32.917000000000002</v>
      </c>
      <c r="I17" s="133" t="s">
        <v>73</v>
      </c>
      <c r="J17" s="152" t="s">
        <v>77</v>
      </c>
      <c r="K17" s="181">
        <v>28.22</v>
      </c>
      <c r="L17" s="38" t="s">
        <v>2595</v>
      </c>
      <c r="M17" s="65">
        <v>7.2599999999999997E-4</v>
      </c>
      <c r="N17" s="38">
        <v>33.61</v>
      </c>
      <c r="O17" s="38" t="s">
        <v>2634</v>
      </c>
      <c r="P17" s="384">
        <v>0.17599999999999999</v>
      </c>
      <c r="Q17" s="38">
        <v>36.92</v>
      </c>
      <c r="R17" s="38" t="s">
        <v>2712</v>
      </c>
      <c r="S17" s="179">
        <v>0.374</v>
      </c>
      <c r="T17" s="38">
        <v>35.4</v>
      </c>
      <c r="U17" s="38" t="s">
        <v>2674</v>
      </c>
      <c r="V17" s="176">
        <v>0.90200000000000002</v>
      </c>
      <c r="W17" s="40">
        <v>45.7</v>
      </c>
      <c r="X17" s="38" t="s">
        <v>2751</v>
      </c>
      <c r="Y17" s="176">
        <v>0.96599999999999997</v>
      </c>
      <c r="Z17" s="116">
        <f t="shared" si="0"/>
        <v>35.970000000000006</v>
      </c>
      <c r="AA17" s="38" t="s">
        <v>2786</v>
      </c>
      <c r="AB17" s="389">
        <v>1.4500000000000001E-2</v>
      </c>
      <c r="AC17" s="196">
        <v>5520</v>
      </c>
      <c r="AD17" s="167">
        <v>8.8999999999999996E-2</v>
      </c>
      <c r="AE17" s="189">
        <v>50.5</v>
      </c>
      <c r="AF17" s="135" t="s">
        <v>14</v>
      </c>
    </row>
    <row r="18" spans="1:32" ht="13.5" customHeight="1" x14ac:dyDescent="0.25">
      <c r="A18" s="43" t="s">
        <v>1063</v>
      </c>
      <c r="B18" s="132" t="s">
        <v>1002</v>
      </c>
      <c r="C18" s="132">
        <v>12</v>
      </c>
      <c r="D18" s="132">
        <v>40221267</v>
      </c>
      <c r="E18" s="204" t="s">
        <v>358</v>
      </c>
      <c r="F18" s="132" t="s">
        <v>79</v>
      </c>
      <c r="G18" s="132" t="s">
        <v>76</v>
      </c>
      <c r="H18" s="136">
        <v>46.762999999999998</v>
      </c>
      <c r="I18" s="133" t="s">
        <v>84</v>
      </c>
      <c r="J18" s="152" t="s">
        <v>340</v>
      </c>
      <c r="K18" s="181">
        <v>45.01</v>
      </c>
      <c r="L18" s="38" t="s">
        <v>2596</v>
      </c>
      <c r="M18" s="169">
        <v>6.8599999999999994E-2</v>
      </c>
      <c r="N18" s="38">
        <v>47.34</v>
      </c>
      <c r="O18" s="38" t="s">
        <v>2635</v>
      </c>
      <c r="P18" s="384">
        <v>5.1399999999999996E-3</v>
      </c>
      <c r="Q18" s="38">
        <v>47.94</v>
      </c>
      <c r="R18" s="38" t="s">
        <v>2713</v>
      </c>
      <c r="S18" s="175">
        <v>7.4499999999999995E-5</v>
      </c>
      <c r="T18" s="38">
        <v>47.88</v>
      </c>
      <c r="U18" s="38" t="s">
        <v>2675</v>
      </c>
      <c r="V18" s="176">
        <v>0.52600000000000002</v>
      </c>
      <c r="W18" s="40">
        <v>43</v>
      </c>
      <c r="X18" s="38" t="s">
        <v>2752</v>
      </c>
      <c r="Y18" s="175">
        <v>2.5300000000000001E-3</v>
      </c>
      <c r="Z18" s="116">
        <f t="shared" si="0"/>
        <v>46.233999999999995</v>
      </c>
      <c r="AA18" s="38" t="s">
        <v>2787</v>
      </c>
      <c r="AB18" s="184">
        <v>8.4400000000000001E-8</v>
      </c>
      <c r="AC18" s="172">
        <v>1.78</v>
      </c>
      <c r="AD18" s="167">
        <v>0.1</v>
      </c>
      <c r="AE18" s="189">
        <v>47.8</v>
      </c>
      <c r="AF18" s="135" t="s">
        <v>14</v>
      </c>
    </row>
    <row r="19" spans="1:32" ht="13.5" customHeight="1" x14ac:dyDescent="0.25">
      <c r="A19" s="43" t="s">
        <v>1063</v>
      </c>
      <c r="B19" s="132" t="s">
        <v>2307</v>
      </c>
      <c r="C19" s="132">
        <v>19</v>
      </c>
      <c r="D19" s="132">
        <v>13234712</v>
      </c>
      <c r="E19" s="204" t="s">
        <v>80</v>
      </c>
      <c r="F19" s="132" t="s">
        <v>83</v>
      </c>
      <c r="G19" s="132" t="s">
        <v>82</v>
      </c>
      <c r="H19" s="136">
        <v>45.616999999999997</v>
      </c>
      <c r="I19" s="133" t="s">
        <v>81</v>
      </c>
      <c r="J19" s="152" t="s">
        <v>86</v>
      </c>
      <c r="K19" s="181">
        <v>46.63</v>
      </c>
      <c r="L19" s="38" t="s">
        <v>2597</v>
      </c>
      <c r="M19" s="169">
        <v>0.19</v>
      </c>
      <c r="N19" s="38">
        <v>45.04</v>
      </c>
      <c r="O19" s="38" t="s">
        <v>2636</v>
      </c>
      <c r="P19" s="384">
        <v>0.16900000000000001</v>
      </c>
      <c r="Q19" s="38">
        <v>45.18</v>
      </c>
      <c r="R19" s="38" t="s">
        <v>2714</v>
      </c>
      <c r="S19" s="175">
        <v>4.8999999999999997E-6</v>
      </c>
      <c r="T19" s="38">
        <v>44.41</v>
      </c>
      <c r="U19" s="38" t="s">
        <v>2676</v>
      </c>
      <c r="V19" s="176">
        <v>7.0900000000000005E-2</v>
      </c>
      <c r="W19" s="40">
        <v>38.200000000000003</v>
      </c>
      <c r="X19" s="38" t="s">
        <v>2753</v>
      </c>
      <c r="Y19" s="175">
        <v>1.9900000000000001E-4</v>
      </c>
      <c r="Z19" s="116">
        <f t="shared" si="0"/>
        <v>43.891999999999996</v>
      </c>
      <c r="AA19" s="38" t="s">
        <v>2788</v>
      </c>
      <c r="AB19" s="184">
        <v>1.75E-9</v>
      </c>
      <c r="AC19" s="172">
        <v>7.3300000000000004E-2</v>
      </c>
      <c r="AD19" s="167">
        <v>0.25</v>
      </c>
      <c r="AE19" s="189">
        <v>25.3</v>
      </c>
      <c r="AF19" s="135" t="s">
        <v>1003</v>
      </c>
    </row>
    <row r="20" spans="1:32" ht="13.5" customHeight="1" x14ac:dyDescent="0.25">
      <c r="A20" s="43" t="s">
        <v>1064</v>
      </c>
      <c r="B20" s="132" t="s">
        <v>1004</v>
      </c>
      <c r="C20" s="132">
        <v>1</v>
      </c>
      <c r="D20" s="132">
        <v>3155918</v>
      </c>
      <c r="E20" s="204" t="s">
        <v>298</v>
      </c>
      <c r="F20" s="132" t="s">
        <v>76</v>
      </c>
      <c r="G20" s="132" t="s">
        <v>82</v>
      </c>
      <c r="H20" s="136">
        <v>22.67</v>
      </c>
      <c r="I20" s="133" t="s">
        <v>324</v>
      </c>
      <c r="J20" s="152" t="s">
        <v>86</v>
      </c>
      <c r="K20" s="181">
        <v>18</v>
      </c>
      <c r="L20" s="38" t="s">
        <v>2598</v>
      </c>
      <c r="M20" s="169">
        <v>1.0699999999999999E-2</v>
      </c>
      <c r="N20" s="38">
        <v>22.85</v>
      </c>
      <c r="O20" s="38" t="s">
        <v>2637</v>
      </c>
      <c r="P20" s="384">
        <v>0.128</v>
      </c>
      <c r="Q20" s="38">
        <v>23.63</v>
      </c>
      <c r="R20" s="38" t="s">
        <v>2715</v>
      </c>
      <c r="S20" s="176">
        <v>2.46E-2</v>
      </c>
      <c r="T20" s="38">
        <v>23.65</v>
      </c>
      <c r="U20" s="38" t="s">
        <v>2677</v>
      </c>
      <c r="V20" s="176">
        <v>0.78200000000000003</v>
      </c>
      <c r="W20" s="40">
        <v>24.5</v>
      </c>
      <c r="X20" s="38" t="s">
        <v>2754</v>
      </c>
      <c r="Y20" s="175">
        <v>5.28E-3</v>
      </c>
      <c r="Z20" s="116">
        <f t="shared" si="0"/>
        <v>22.526</v>
      </c>
      <c r="AA20" s="38" t="s">
        <v>2789</v>
      </c>
      <c r="AB20" s="184">
        <v>7.5000000000000002E-6</v>
      </c>
      <c r="AC20" s="196">
        <v>316</v>
      </c>
      <c r="AD20" s="167">
        <v>0.79</v>
      </c>
      <c r="AE20" s="189">
        <v>0</v>
      </c>
      <c r="AF20" s="135" t="s">
        <v>1005</v>
      </c>
    </row>
    <row r="21" spans="1:32" ht="13.5" customHeight="1" x14ac:dyDescent="0.25">
      <c r="A21" s="43" t="s">
        <v>1064</v>
      </c>
      <c r="B21" s="132" t="s">
        <v>1006</v>
      </c>
      <c r="C21" s="132">
        <v>1</v>
      </c>
      <c r="D21" s="132">
        <v>33302206</v>
      </c>
      <c r="E21" s="204" t="s">
        <v>365</v>
      </c>
      <c r="F21" s="132" t="s">
        <v>82</v>
      </c>
      <c r="G21" s="132" t="s">
        <v>83</v>
      </c>
      <c r="H21" s="137">
        <v>0.01</v>
      </c>
      <c r="I21" s="133" t="s">
        <v>379</v>
      </c>
      <c r="J21" s="152" t="s">
        <v>341</v>
      </c>
      <c r="K21" s="181" t="s">
        <v>2312</v>
      </c>
      <c r="L21" s="38" t="s">
        <v>2312</v>
      </c>
      <c r="M21" s="170" t="s">
        <v>2312</v>
      </c>
      <c r="N21" s="38">
        <v>0.01</v>
      </c>
      <c r="O21" s="38" t="s">
        <v>2638</v>
      </c>
      <c r="P21" s="384">
        <v>1.2800000000000001E-2</v>
      </c>
      <c r="Q21" s="38" t="s">
        <v>2312</v>
      </c>
      <c r="R21" s="38" t="s">
        <v>2312</v>
      </c>
      <c r="S21" s="180" t="s">
        <v>2312</v>
      </c>
      <c r="T21" s="40" t="s">
        <v>2312</v>
      </c>
      <c r="U21" s="38" t="s">
        <v>2312</v>
      </c>
      <c r="V21" s="180" t="s">
        <v>2312</v>
      </c>
      <c r="W21" s="40" t="s">
        <v>2312</v>
      </c>
      <c r="X21" s="38" t="s">
        <v>2312</v>
      </c>
      <c r="Y21" s="180" t="s">
        <v>2312</v>
      </c>
      <c r="Z21" s="116">
        <f t="shared" si="0"/>
        <v>0.01</v>
      </c>
      <c r="AA21" s="38" t="s">
        <v>2638</v>
      </c>
      <c r="AB21" s="389">
        <v>1.2800000000000001E-2</v>
      </c>
      <c r="AC21" s="196">
        <v>269000</v>
      </c>
      <c r="AD21" s="167">
        <v>1</v>
      </c>
      <c r="AE21" s="180" t="s">
        <v>2312</v>
      </c>
      <c r="AF21" s="135" t="s">
        <v>14</v>
      </c>
    </row>
    <row r="22" spans="1:32" ht="13.5" customHeight="1" x14ac:dyDescent="0.25">
      <c r="A22" s="43" t="s">
        <v>1064</v>
      </c>
      <c r="B22" s="132" t="s">
        <v>1007</v>
      </c>
      <c r="C22" s="132">
        <v>1</v>
      </c>
      <c r="D22" s="132">
        <v>37790755</v>
      </c>
      <c r="E22" s="204" t="s">
        <v>371</v>
      </c>
      <c r="F22" s="132" t="s">
        <v>76</v>
      </c>
      <c r="G22" s="132" t="s">
        <v>79</v>
      </c>
      <c r="H22" s="136">
        <v>25.286999999999999</v>
      </c>
      <c r="I22" s="133" t="s">
        <v>370</v>
      </c>
      <c r="J22" s="152" t="s">
        <v>1008</v>
      </c>
      <c r="K22" s="181">
        <v>20.71</v>
      </c>
      <c r="L22" s="38" t="s">
        <v>2599</v>
      </c>
      <c r="M22" s="169">
        <v>0.45100000000000001</v>
      </c>
      <c r="N22" s="38">
        <v>26.02</v>
      </c>
      <c r="O22" s="38" t="s">
        <v>2639</v>
      </c>
      <c r="P22" s="384">
        <v>0.72499999999999998</v>
      </c>
      <c r="Q22" s="38">
        <v>25.43</v>
      </c>
      <c r="R22" s="38" t="s">
        <v>2716</v>
      </c>
      <c r="S22" s="176">
        <v>0.61699999999999999</v>
      </c>
      <c r="T22" s="38">
        <v>25.99</v>
      </c>
      <c r="U22" s="38" t="s">
        <v>2678</v>
      </c>
      <c r="V22" s="176">
        <v>0.4</v>
      </c>
      <c r="W22" s="40">
        <v>29.4</v>
      </c>
      <c r="X22" s="38" t="s">
        <v>2755</v>
      </c>
      <c r="Y22" s="179">
        <v>0.25900000000000001</v>
      </c>
      <c r="Z22" s="116">
        <f t="shared" si="0"/>
        <v>25.509999999999998</v>
      </c>
      <c r="AA22" s="38" t="s">
        <v>2790</v>
      </c>
      <c r="AB22" s="389">
        <v>0.28399999999999997</v>
      </c>
      <c r="AC22" s="196">
        <v>5960000</v>
      </c>
      <c r="AD22" s="167">
        <v>0.78</v>
      </c>
      <c r="AE22" s="189">
        <v>0</v>
      </c>
      <c r="AF22" s="135" t="s">
        <v>14</v>
      </c>
    </row>
    <row r="23" spans="1:32" ht="13.5" customHeight="1" x14ac:dyDescent="0.25">
      <c r="A23" s="43" t="s">
        <v>1064</v>
      </c>
      <c r="B23" s="132" t="s">
        <v>1009</v>
      </c>
      <c r="C23" s="132">
        <v>1</v>
      </c>
      <c r="D23" s="132">
        <v>42465863</v>
      </c>
      <c r="E23" s="204" t="s">
        <v>315</v>
      </c>
      <c r="F23" s="132" t="s">
        <v>83</v>
      </c>
      <c r="G23" s="132" t="s">
        <v>82</v>
      </c>
      <c r="H23" s="136">
        <v>34.231999999999999</v>
      </c>
      <c r="I23" s="133" t="s">
        <v>335</v>
      </c>
      <c r="J23" s="152" t="s">
        <v>341</v>
      </c>
      <c r="K23" s="181">
        <v>35.94</v>
      </c>
      <c r="L23" s="38" t="s">
        <v>2600</v>
      </c>
      <c r="M23" s="169">
        <v>0.39</v>
      </c>
      <c r="N23" s="38">
        <v>36.5</v>
      </c>
      <c r="O23" s="38" t="s">
        <v>2640</v>
      </c>
      <c r="P23" s="384">
        <v>6.0499999999999998E-3</v>
      </c>
      <c r="Q23" s="38">
        <v>33.96</v>
      </c>
      <c r="R23" s="38" t="s">
        <v>2717</v>
      </c>
      <c r="S23" s="176">
        <v>0.16800000000000001</v>
      </c>
      <c r="T23" s="38">
        <v>35.81</v>
      </c>
      <c r="U23" s="38" t="s">
        <v>2679</v>
      </c>
      <c r="V23" s="176">
        <v>0.35699999999999998</v>
      </c>
      <c r="W23" s="40">
        <v>28.7</v>
      </c>
      <c r="X23" s="38" t="s">
        <v>2756</v>
      </c>
      <c r="Y23" s="179">
        <v>5.8400000000000001E-2</v>
      </c>
      <c r="Z23" s="116">
        <f t="shared" si="0"/>
        <v>34.182000000000002</v>
      </c>
      <c r="AA23" s="38" t="s">
        <v>2791</v>
      </c>
      <c r="AB23" s="184">
        <v>4.7499999999999999E-3</v>
      </c>
      <c r="AC23" s="196">
        <v>99300</v>
      </c>
      <c r="AD23" s="167">
        <v>0.16</v>
      </c>
      <c r="AE23" s="189">
        <v>39.700000000000003</v>
      </c>
      <c r="AF23" s="135" t="s">
        <v>14</v>
      </c>
    </row>
    <row r="24" spans="1:32" ht="13.5" customHeight="1" x14ac:dyDescent="0.25">
      <c r="A24" s="43" t="s">
        <v>1064</v>
      </c>
      <c r="B24" s="132" t="s">
        <v>1010</v>
      </c>
      <c r="C24" s="132">
        <v>1</v>
      </c>
      <c r="D24" s="132">
        <v>91731541</v>
      </c>
      <c r="E24" s="204" t="s">
        <v>318</v>
      </c>
      <c r="F24" s="132" t="s">
        <v>76</v>
      </c>
      <c r="G24" s="132" t="s">
        <v>79</v>
      </c>
      <c r="H24" s="136">
        <v>23.027000000000001</v>
      </c>
      <c r="I24" s="133" t="s">
        <v>338</v>
      </c>
      <c r="J24" s="152" t="s">
        <v>86</v>
      </c>
      <c r="K24" s="181">
        <v>25.17</v>
      </c>
      <c r="L24" s="38" t="s">
        <v>2601</v>
      </c>
      <c r="M24" s="169">
        <v>0.40799999999999997</v>
      </c>
      <c r="N24" s="38">
        <v>23.33</v>
      </c>
      <c r="O24" s="38" t="s">
        <v>2641</v>
      </c>
      <c r="P24" s="384">
        <v>3.6900000000000002E-2</v>
      </c>
      <c r="Q24" s="38">
        <v>23.29</v>
      </c>
      <c r="R24" s="38" t="s">
        <v>2718</v>
      </c>
      <c r="S24" s="176">
        <v>0.19700000000000001</v>
      </c>
      <c r="T24" s="38">
        <v>23.13</v>
      </c>
      <c r="U24" s="38" t="s">
        <v>2680</v>
      </c>
      <c r="V24" s="176">
        <v>0.71199999999999997</v>
      </c>
      <c r="W24" s="40">
        <v>18.899999999999999</v>
      </c>
      <c r="X24" s="38" t="s">
        <v>2757</v>
      </c>
      <c r="Y24" s="179">
        <v>0.17499999999999999</v>
      </c>
      <c r="Z24" s="116">
        <f t="shared" si="0"/>
        <v>22.763999999999999</v>
      </c>
      <c r="AA24" s="38" t="s">
        <v>2792</v>
      </c>
      <c r="AB24" s="184">
        <v>8.3999999999999995E-3</v>
      </c>
      <c r="AC24" s="196">
        <v>352000</v>
      </c>
      <c r="AD24" s="167">
        <v>0.78</v>
      </c>
      <c r="AE24" s="189">
        <v>0</v>
      </c>
      <c r="AF24" s="135" t="s">
        <v>1011</v>
      </c>
    </row>
    <row r="25" spans="1:32" ht="13.5" customHeight="1" x14ac:dyDescent="0.25">
      <c r="A25" s="43" t="s">
        <v>1064</v>
      </c>
      <c r="B25" s="139" t="s">
        <v>1012</v>
      </c>
      <c r="C25" s="139">
        <v>1</v>
      </c>
      <c r="D25" s="139">
        <v>115135325</v>
      </c>
      <c r="E25" s="161" t="s">
        <v>1013</v>
      </c>
      <c r="F25" s="139" t="s">
        <v>79</v>
      </c>
      <c r="G25" s="139" t="s">
        <v>82</v>
      </c>
      <c r="H25" s="141">
        <v>12.03</v>
      </c>
      <c r="I25" s="142" t="s">
        <v>584</v>
      </c>
      <c r="J25" s="153" t="s">
        <v>998</v>
      </c>
      <c r="K25" s="181">
        <v>11.19</v>
      </c>
      <c r="L25" s="38" t="s">
        <v>2602</v>
      </c>
      <c r="M25" s="65">
        <v>7.1299999999999998E-4</v>
      </c>
      <c r="N25" s="38">
        <v>11.98</v>
      </c>
      <c r="O25" s="38" t="s">
        <v>2642</v>
      </c>
      <c r="P25" s="384">
        <v>0.88500000000000001</v>
      </c>
      <c r="Q25" s="38">
        <v>11.47</v>
      </c>
      <c r="R25" s="38" t="s">
        <v>2719</v>
      </c>
      <c r="S25" s="176">
        <v>0.376</v>
      </c>
      <c r="T25" s="38">
        <v>12.02</v>
      </c>
      <c r="U25" s="38" t="s">
        <v>2681</v>
      </c>
      <c r="V25" s="176">
        <v>0.69799999999999995</v>
      </c>
      <c r="W25" s="40">
        <v>13.8</v>
      </c>
      <c r="X25" s="38" t="s">
        <v>2758</v>
      </c>
      <c r="Y25" s="179">
        <v>8.9700000000000002E-2</v>
      </c>
      <c r="Z25" s="116">
        <f t="shared" si="0"/>
        <v>12.091999999999999</v>
      </c>
      <c r="AA25" s="38" t="s">
        <v>2793</v>
      </c>
      <c r="AB25" s="389">
        <v>5.6599999999999998E-2</v>
      </c>
      <c r="AC25" s="196">
        <v>2380000</v>
      </c>
      <c r="AD25" s="167">
        <v>0.02</v>
      </c>
      <c r="AE25" s="189">
        <v>65.7</v>
      </c>
      <c r="AF25" s="140" t="s">
        <v>1014</v>
      </c>
    </row>
    <row r="26" spans="1:32" ht="13.5" customHeight="1" x14ac:dyDescent="0.25">
      <c r="A26" s="43" t="s">
        <v>1064</v>
      </c>
      <c r="B26" s="139" t="s">
        <v>1015</v>
      </c>
      <c r="C26" s="139">
        <v>1</v>
      </c>
      <c r="D26" s="139">
        <v>115286692</v>
      </c>
      <c r="E26" s="161" t="s">
        <v>1016</v>
      </c>
      <c r="F26" s="139" t="s">
        <v>83</v>
      </c>
      <c r="G26" s="139" t="s">
        <v>82</v>
      </c>
      <c r="H26" s="141">
        <v>46.701999999999998</v>
      </c>
      <c r="I26" s="142" t="s">
        <v>368</v>
      </c>
      <c r="J26" s="153" t="s">
        <v>89</v>
      </c>
      <c r="K26" s="181">
        <v>49.69</v>
      </c>
      <c r="L26" s="38" t="s">
        <v>2603</v>
      </c>
      <c r="M26" s="169">
        <v>0.71099999999999997</v>
      </c>
      <c r="N26" s="38">
        <v>46.17</v>
      </c>
      <c r="O26" s="38" t="s">
        <v>2643</v>
      </c>
      <c r="P26" s="384">
        <v>0.97599999999999998</v>
      </c>
      <c r="Q26" s="38">
        <v>45.34</v>
      </c>
      <c r="R26" s="38" t="s">
        <v>2720</v>
      </c>
      <c r="S26" s="176">
        <v>0.878</v>
      </c>
      <c r="T26" s="38">
        <v>45.78</v>
      </c>
      <c r="U26" s="38" t="s">
        <v>2682</v>
      </c>
      <c r="V26" s="176">
        <v>0.56100000000000005</v>
      </c>
      <c r="W26" s="40">
        <v>47.2</v>
      </c>
      <c r="X26" s="38" t="s">
        <v>2759</v>
      </c>
      <c r="Y26" s="179">
        <v>0.80700000000000005</v>
      </c>
      <c r="Z26" s="116">
        <f t="shared" si="0"/>
        <v>46.835999999999999</v>
      </c>
      <c r="AA26" s="38" t="s">
        <v>2794</v>
      </c>
      <c r="AB26" s="389">
        <v>0.97</v>
      </c>
      <c r="AC26" s="196">
        <v>1850000</v>
      </c>
      <c r="AD26" s="167">
        <v>0.97</v>
      </c>
      <c r="AE26" s="189">
        <v>0</v>
      </c>
      <c r="AF26" s="140" t="s">
        <v>14</v>
      </c>
    </row>
    <row r="27" spans="1:32" ht="13.5" customHeight="1" x14ac:dyDescent="0.25">
      <c r="A27" s="43" t="s">
        <v>1064</v>
      </c>
      <c r="B27" s="132" t="s">
        <v>1017</v>
      </c>
      <c r="C27" s="132">
        <v>1</v>
      </c>
      <c r="D27" s="132">
        <v>150538184</v>
      </c>
      <c r="E27" s="204" t="s">
        <v>372</v>
      </c>
      <c r="F27" s="132" t="s">
        <v>76</v>
      </c>
      <c r="G27" s="132" t="s">
        <v>79</v>
      </c>
      <c r="H27" s="136">
        <v>26</v>
      </c>
      <c r="I27" s="133" t="s">
        <v>1018</v>
      </c>
      <c r="J27" s="152" t="s">
        <v>992</v>
      </c>
      <c r="K27" s="181">
        <v>29.16</v>
      </c>
      <c r="L27" s="38" t="s">
        <v>2604</v>
      </c>
      <c r="M27" s="169">
        <v>0.128</v>
      </c>
      <c r="N27" s="38">
        <v>26.72</v>
      </c>
      <c r="O27" s="38" t="s">
        <v>2644</v>
      </c>
      <c r="P27" s="384">
        <v>0.66</v>
      </c>
      <c r="Q27" s="38">
        <v>24.71</v>
      </c>
      <c r="R27" s="38" t="s">
        <v>2721</v>
      </c>
      <c r="S27" s="176">
        <v>0.78600000000000003</v>
      </c>
      <c r="T27" s="38">
        <v>26.55</v>
      </c>
      <c r="U27" s="38" t="s">
        <v>2683</v>
      </c>
      <c r="V27" s="176">
        <v>0.35599999999999998</v>
      </c>
      <c r="W27" s="40">
        <v>22</v>
      </c>
      <c r="X27" s="38" t="s">
        <v>2760</v>
      </c>
      <c r="Y27" s="179">
        <v>3.5799999999999998E-2</v>
      </c>
      <c r="Z27" s="116">
        <f t="shared" si="0"/>
        <v>25.827999999999996</v>
      </c>
      <c r="AA27" s="38" t="s">
        <v>2795</v>
      </c>
      <c r="AB27" s="389">
        <v>3.4299999999999997E-2</v>
      </c>
      <c r="AC27" s="196">
        <v>1450000</v>
      </c>
      <c r="AD27" s="167">
        <v>0.5</v>
      </c>
      <c r="AE27" s="189">
        <v>0</v>
      </c>
      <c r="AF27" s="135" t="s">
        <v>1019</v>
      </c>
    </row>
    <row r="28" spans="1:32" ht="13.5" customHeight="1" x14ac:dyDescent="0.25">
      <c r="A28" s="43" t="s">
        <v>1064</v>
      </c>
      <c r="B28" s="132" t="s">
        <v>979</v>
      </c>
      <c r="C28" s="132">
        <v>1</v>
      </c>
      <c r="D28" s="132">
        <v>156480948</v>
      </c>
      <c r="E28" s="204" t="s">
        <v>369</v>
      </c>
      <c r="F28" s="132" t="s">
        <v>82</v>
      </c>
      <c r="G28" s="132" t="s">
        <v>83</v>
      </c>
      <c r="H28" s="136">
        <v>36.006999999999998</v>
      </c>
      <c r="I28" s="133" t="s">
        <v>329</v>
      </c>
      <c r="J28" s="152" t="s">
        <v>376</v>
      </c>
      <c r="K28" s="181">
        <v>36.83</v>
      </c>
      <c r="L28" s="38" t="s">
        <v>2605</v>
      </c>
      <c r="M28" s="169">
        <v>0.876</v>
      </c>
      <c r="N28" s="38">
        <v>34.78</v>
      </c>
      <c r="O28" s="38" t="s">
        <v>2645</v>
      </c>
      <c r="P28" s="384">
        <v>6.2E-2</v>
      </c>
      <c r="Q28" s="38">
        <v>34.22</v>
      </c>
      <c r="R28" s="38" t="s">
        <v>2722</v>
      </c>
      <c r="S28" s="176">
        <v>0.153</v>
      </c>
      <c r="T28" s="38">
        <v>33.369999999999997</v>
      </c>
      <c r="U28" s="38" t="s">
        <v>2684</v>
      </c>
      <c r="V28" s="176">
        <v>7.51E-2</v>
      </c>
      <c r="W28" s="40">
        <v>42</v>
      </c>
      <c r="X28" s="38" t="s">
        <v>2761</v>
      </c>
      <c r="Y28" s="179">
        <v>0.34100000000000003</v>
      </c>
      <c r="Z28" s="116">
        <f t="shared" si="0"/>
        <v>36.239999999999995</v>
      </c>
      <c r="AA28" s="38" t="s">
        <v>2796</v>
      </c>
      <c r="AB28" s="389">
        <v>1.1900000000000001E-2</v>
      </c>
      <c r="AC28" s="196">
        <v>249000</v>
      </c>
      <c r="AD28" s="167">
        <v>0.51</v>
      </c>
      <c r="AE28" s="189">
        <v>0</v>
      </c>
      <c r="AF28" s="135" t="s">
        <v>1020</v>
      </c>
    </row>
    <row r="29" spans="1:32" ht="13.5" customHeight="1" x14ac:dyDescent="0.25">
      <c r="A29" s="43" t="s">
        <v>1064</v>
      </c>
      <c r="B29" s="132" t="s">
        <v>1021</v>
      </c>
      <c r="C29" s="132">
        <v>2</v>
      </c>
      <c r="D29" s="132">
        <v>202901033</v>
      </c>
      <c r="E29" s="204" t="s">
        <v>316</v>
      </c>
      <c r="F29" s="132" t="s">
        <v>76</v>
      </c>
      <c r="G29" s="132" t="s">
        <v>79</v>
      </c>
      <c r="H29" s="136">
        <v>12.606999999999999</v>
      </c>
      <c r="I29" s="133" t="s">
        <v>336</v>
      </c>
      <c r="J29" s="152" t="s">
        <v>89</v>
      </c>
      <c r="K29" s="181">
        <v>11.55</v>
      </c>
      <c r="L29" s="38" t="s">
        <v>2606</v>
      </c>
      <c r="M29" s="245">
        <v>2.3199999999999998E-2</v>
      </c>
      <c r="N29" s="38">
        <v>12.78</v>
      </c>
      <c r="O29" s="38" t="s">
        <v>2646</v>
      </c>
      <c r="P29" s="384">
        <v>0.245</v>
      </c>
      <c r="Q29" s="38">
        <v>13.21</v>
      </c>
      <c r="R29" s="38" t="s">
        <v>2723</v>
      </c>
      <c r="S29" s="176">
        <v>0.73</v>
      </c>
      <c r="T29" s="38">
        <v>13.08</v>
      </c>
      <c r="U29" s="38" t="s">
        <v>2685</v>
      </c>
      <c r="V29" s="176">
        <v>8.0299999999999996E-2</v>
      </c>
      <c r="W29" s="40">
        <v>11.3</v>
      </c>
      <c r="X29" s="38" t="s">
        <v>2762</v>
      </c>
      <c r="Y29" s="179">
        <v>5.79E-2</v>
      </c>
      <c r="Z29" s="116">
        <f t="shared" si="0"/>
        <v>12.384</v>
      </c>
      <c r="AA29" s="38" t="s">
        <v>2797</v>
      </c>
      <c r="AB29" s="389">
        <v>0.22700000000000001</v>
      </c>
      <c r="AC29" s="196">
        <v>435000</v>
      </c>
      <c r="AD29" s="167">
        <v>1.9E-2</v>
      </c>
      <c r="AE29" s="189">
        <v>66.2</v>
      </c>
      <c r="AF29" s="135" t="s">
        <v>1022</v>
      </c>
    </row>
    <row r="30" spans="1:32" ht="13.5" customHeight="1" x14ac:dyDescent="0.25">
      <c r="A30" s="43" t="s">
        <v>1064</v>
      </c>
      <c r="B30" s="132" t="s">
        <v>982</v>
      </c>
      <c r="C30" s="132">
        <v>2</v>
      </c>
      <c r="D30" s="132">
        <v>233917239</v>
      </c>
      <c r="E30" s="204" t="s">
        <v>300</v>
      </c>
      <c r="F30" s="132" t="s">
        <v>82</v>
      </c>
      <c r="G30" s="132" t="s">
        <v>83</v>
      </c>
      <c r="H30" s="136">
        <v>19.417000000000002</v>
      </c>
      <c r="I30" s="133" t="s">
        <v>326</v>
      </c>
      <c r="J30" s="152" t="s">
        <v>1008</v>
      </c>
      <c r="K30" s="181">
        <v>21.22</v>
      </c>
      <c r="L30" s="38" t="s">
        <v>2607</v>
      </c>
      <c r="M30" s="169">
        <v>4.4600000000000001E-2</v>
      </c>
      <c r="N30" s="38">
        <v>19.47</v>
      </c>
      <c r="O30" s="38" t="s">
        <v>2647</v>
      </c>
      <c r="P30" s="384">
        <v>0.63</v>
      </c>
      <c r="Q30" s="38">
        <v>19.53</v>
      </c>
      <c r="R30" s="38" t="s">
        <v>2724</v>
      </c>
      <c r="S30" s="176">
        <v>0.17399999999999999</v>
      </c>
      <c r="T30" s="38">
        <v>19.66</v>
      </c>
      <c r="U30" s="38" t="s">
        <v>2686</v>
      </c>
      <c r="V30" s="176">
        <v>0.16200000000000001</v>
      </c>
      <c r="W30" s="40">
        <v>15.6</v>
      </c>
      <c r="X30" s="38" t="s">
        <v>2763</v>
      </c>
      <c r="Y30" s="179">
        <v>0.183</v>
      </c>
      <c r="Z30" s="116">
        <f t="shared" si="0"/>
        <v>19.095999999999997</v>
      </c>
      <c r="AA30" s="38" t="s">
        <v>2798</v>
      </c>
      <c r="AB30" s="184">
        <v>2.8600000000000001E-3</v>
      </c>
      <c r="AC30" s="196">
        <v>60300</v>
      </c>
      <c r="AD30" s="167">
        <v>0.92</v>
      </c>
      <c r="AE30" s="189">
        <v>0</v>
      </c>
      <c r="AF30" s="135" t="s">
        <v>1023</v>
      </c>
    </row>
    <row r="31" spans="1:32" ht="13.5" customHeight="1" x14ac:dyDescent="0.25">
      <c r="A31" s="43" t="s">
        <v>1064</v>
      </c>
      <c r="B31" s="132" t="s">
        <v>1024</v>
      </c>
      <c r="C31" s="132">
        <v>3</v>
      </c>
      <c r="D31" s="132">
        <v>30424073</v>
      </c>
      <c r="E31" s="204" t="s">
        <v>312</v>
      </c>
      <c r="F31" s="132" t="s">
        <v>79</v>
      </c>
      <c r="G31" s="132" t="s">
        <v>82</v>
      </c>
      <c r="H31" s="136">
        <v>31.922999999999998</v>
      </c>
      <c r="I31" s="133" t="s">
        <v>1025</v>
      </c>
      <c r="J31" s="152" t="s">
        <v>339</v>
      </c>
      <c r="K31" s="181">
        <v>32.200000000000003</v>
      </c>
      <c r="L31" s="38" t="s">
        <v>2608</v>
      </c>
      <c r="M31" s="169">
        <v>2.3599999999999999E-2</v>
      </c>
      <c r="N31" s="38">
        <v>32.479999999999997</v>
      </c>
      <c r="O31" s="38" t="s">
        <v>2648</v>
      </c>
      <c r="P31" s="384">
        <v>1.5299999999999999E-2</v>
      </c>
      <c r="Q31" s="38">
        <v>33.15</v>
      </c>
      <c r="R31" s="38" t="s">
        <v>2725</v>
      </c>
      <c r="S31" s="176">
        <v>0.55900000000000005</v>
      </c>
      <c r="T31" s="38">
        <v>32.15</v>
      </c>
      <c r="U31" s="38" t="s">
        <v>2687</v>
      </c>
      <c r="V31" s="176">
        <v>3.6600000000000001E-2</v>
      </c>
      <c r="W31" s="40">
        <v>28.8</v>
      </c>
      <c r="X31" s="38" t="s">
        <v>2764</v>
      </c>
      <c r="Y31" s="179">
        <v>0.33400000000000002</v>
      </c>
      <c r="Z31" s="116">
        <f t="shared" si="0"/>
        <v>31.756000000000007</v>
      </c>
      <c r="AA31" s="38" t="s">
        <v>2799</v>
      </c>
      <c r="AB31" s="184">
        <v>6.8400000000000004E-4</v>
      </c>
      <c r="AC31" s="196">
        <v>86200</v>
      </c>
      <c r="AD31" s="167">
        <v>0.28000000000000003</v>
      </c>
      <c r="AE31" s="189">
        <v>21.8</v>
      </c>
      <c r="AF31" s="135" t="s">
        <v>1026</v>
      </c>
    </row>
    <row r="32" spans="1:32" ht="13.5" customHeight="1" x14ac:dyDescent="0.25">
      <c r="A32" s="43" t="s">
        <v>1064</v>
      </c>
      <c r="B32" s="132" t="s">
        <v>1027</v>
      </c>
      <c r="C32" s="132">
        <v>3</v>
      </c>
      <c r="D32" s="132">
        <v>38894643</v>
      </c>
      <c r="E32" s="204" t="s">
        <v>313</v>
      </c>
      <c r="F32" s="132" t="s">
        <v>79</v>
      </c>
      <c r="G32" s="132" t="s">
        <v>76</v>
      </c>
      <c r="H32" s="136">
        <v>24.965</v>
      </c>
      <c r="I32" s="133" t="s">
        <v>288</v>
      </c>
      <c r="J32" s="152" t="s">
        <v>89</v>
      </c>
      <c r="K32" s="181">
        <v>25.43</v>
      </c>
      <c r="L32" s="38" t="s">
        <v>2609</v>
      </c>
      <c r="M32" s="169">
        <v>0.436</v>
      </c>
      <c r="N32" s="38">
        <v>25.12</v>
      </c>
      <c r="O32" s="38" t="s">
        <v>2649</v>
      </c>
      <c r="P32" s="384">
        <v>2.5999999999999999E-2</v>
      </c>
      <c r="Q32" s="38">
        <v>25.33</v>
      </c>
      <c r="R32" s="38" t="s">
        <v>2726</v>
      </c>
      <c r="S32" s="176">
        <v>0.5</v>
      </c>
      <c r="T32" s="38">
        <v>25.2</v>
      </c>
      <c r="U32" s="38" t="s">
        <v>2688</v>
      </c>
      <c r="V32" s="176">
        <v>0.17299999999999999</v>
      </c>
      <c r="W32" s="40">
        <v>24.2</v>
      </c>
      <c r="X32" s="38" t="s">
        <v>2765</v>
      </c>
      <c r="Y32" s="179">
        <v>1.7999999999999999E-2</v>
      </c>
      <c r="Z32" s="116">
        <f t="shared" si="0"/>
        <v>25.056000000000001</v>
      </c>
      <c r="AA32" s="38" t="s">
        <v>2800</v>
      </c>
      <c r="AB32" s="184">
        <v>1.5399999999999999E-3</v>
      </c>
      <c r="AC32" s="196">
        <v>2930</v>
      </c>
      <c r="AD32" s="167">
        <v>0.49</v>
      </c>
      <c r="AE32" s="189">
        <v>0</v>
      </c>
      <c r="AF32" s="135" t="s">
        <v>14</v>
      </c>
    </row>
    <row r="33" spans="1:32" ht="13.5" customHeight="1" x14ac:dyDescent="0.25">
      <c r="A33" s="43" t="s">
        <v>1064</v>
      </c>
      <c r="B33" s="132" t="s">
        <v>1028</v>
      </c>
      <c r="C33" s="132">
        <v>3</v>
      </c>
      <c r="D33" s="132">
        <v>154572157</v>
      </c>
      <c r="E33" s="204" t="s">
        <v>310</v>
      </c>
      <c r="F33" s="132" t="s">
        <v>82</v>
      </c>
      <c r="G33" s="132" t="s">
        <v>79</v>
      </c>
      <c r="H33" s="138">
        <v>3.52</v>
      </c>
      <c r="I33" s="133" t="s">
        <v>1029</v>
      </c>
      <c r="J33" s="152" t="s">
        <v>992</v>
      </c>
      <c r="K33" s="181">
        <v>3.42</v>
      </c>
      <c r="L33" s="38" t="s">
        <v>2610</v>
      </c>
      <c r="M33" s="169">
        <v>7.0099999999999996E-2</v>
      </c>
      <c r="N33" s="38">
        <v>2.4700000000000002</v>
      </c>
      <c r="O33" s="38" t="s">
        <v>2650</v>
      </c>
      <c r="P33" s="384">
        <v>0.95299999999999996</v>
      </c>
      <c r="Q33" s="38">
        <v>3.21</v>
      </c>
      <c r="R33" s="38" t="s">
        <v>2727</v>
      </c>
      <c r="S33" s="176">
        <v>0.16200000000000001</v>
      </c>
      <c r="T33" s="38">
        <v>2.89</v>
      </c>
      <c r="U33" s="38" t="s">
        <v>2689</v>
      </c>
      <c r="V33" s="176">
        <v>0.46</v>
      </c>
      <c r="W33" s="40">
        <v>5.15</v>
      </c>
      <c r="X33" s="38" t="s">
        <v>2766</v>
      </c>
      <c r="Y33" s="179">
        <v>0.94499999999999995</v>
      </c>
      <c r="Z33" s="116">
        <f t="shared" si="0"/>
        <v>3.4279999999999999</v>
      </c>
      <c r="AA33" s="38" t="s">
        <v>2801</v>
      </c>
      <c r="AB33" s="389">
        <v>0.19</v>
      </c>
      <c r="AC33" s="196">
        <v>7960000</v>
      </c>
      <c r="AD33" s="167">
        <v>0.4</v>
      </c>
      <c r="AE33" s="189">
        <v>1.8</v>
      </c>
      <c r="AF33" s="135" t="s">
        <v>1030</v>
      </c>
    </row>
    <row r="34" spans="1:32" ht="13.5" customHeight="1" x14ac:dyDescent="0.25">
      <c r="A34" s="43" t="s">
        <v>1064</v>
      </c>
      <c r="B34" s="132" t="s">
        <v>1031</v>
      </c>
      <c r="C34" s="132">
        <v>4</v>
      </c>
      <c r="D34" s="132">
        <v>35563301</v>
      </c>
      <c r="E34" s="204" t="s">
        <v>309</v>
      </c>
      <c r="F34" s="132" t="s">
        <v>83</v>
      </c>
      <c r="G34" s="132" t="s">
        <v>82</v>
      </c>
      <c r="H34" s="136">
        <v>17.882000000000001</v>
      </c>
      <c r="I34" s="133" t="s">
        <v>1032</v>
      </c>
      <c r="J34" s="152" t="s">
        <v>339</v>
      </c>
      <c r="K34" s="181">
        <v>17.53</v>
      </c>
      <c r="L34" s="38" t="s">
        <v>2611</v>
      </c>
      <c r="M34" s="65">
        <v>6.96E-4</v>
      </c>
      <c r="N34" s="38">
        <v>18.04</v>
      </c>
      <c r="O34" s="38" t="s">
        <v>2651</v>
      </c>
      <c r="P34" s="384">
        <v>0.81100000000000005</v>
      </c>
      <c r="Q34" s="38">
        <v>17.510000000000002</v>
      </c>
      <c r="R34" s="38" t="s">
        <v>2728</v>
      </c>
      <c r="S34" s="179">
        <v>0.70799999999999996</v>
      </c>
      <c r="T34" s="38">
        <v>17.34</v>
      </c>
      <c r="U34" s="38" t="s">
        <v>2690</v>
      </c>
      <c r="V34" s="176">
        <v>0.89800000000000002</v>
      </c>
      <c r="W34" s="40">
        <v>19.8</v>
      </c>
      <c r="X34" s="38" t="s">
        <v>2767</v>
      </c>
      <c r="Y34" s="179">
        <v>0.437</v>
      </c>
      <c r="Z34" s="116">
        <f t="shared" si="0"/>
        <v>18.044</v>
      </c>
      <c r="AA34" s="38" t="s">
        <v>2802</v>
      </c>
      <c r="AB34" s="389">
        <v>2.6599999999999999E-2</v>
      </c>
      <c r="AC34" s="196">
        <v>1120000</v>
      </c>
      <c r="AD34" s="167">
        <v>0.12</v>
      </c>
      <c r="AE34" s="189">
        <v>46</v>
      </c>
      <c r="AF34" s="135" t="s">
        <v>1033</v>
      </c>
    </row>
    <row r="35" spans="1:32" ht="13.5" customHeight="1" x14ac:dyDescent="0.25">
      <c r="A35" s="43" t="s">
        <v>1064</v>
      </c>
      <c r="B35" s="132" t="s">
        <v>985</v>
      </c>
      <c r="C35" s="132">
        <v>6</v>
      </c>
      <c r="D35" s="132">
        <v>12903725</v>
      </c>
      <c r="E35" s="204" t="s">
        <v>299</v>
      </c>
      <c r="F35" s="132" t="s">
        <v>82</v>
      </c>
      <c r="G35" s="132" t="s">
        <v>83</v>
      </c>
      <c r="H35" s="136">
        <v>41.933</v>
      </c>
      <c r="I35" s="133" t="s">
        <v>325</v>
      </c>
      <c r="J35" s="152" t="s">
        <v>986</v>
      </c>
      <c r="K35" s="181">
        <v>40.36</v>
      </c>
      <c r="L35" s="38" t="s">
        <v>2589</v>
      </c>
      <c r="M35" s="169">
        <v>0.33600000000000002</v>
      </c>
      <c r="N35" s="38">
        <v>40.549999999999997</v>
      </c>
      <c r="O35" s="38" t="s">
        <v>2628</v>
      </c>
      <c r="P35" s="384">
        <v>0.27900000000000003</v>
      </c>
      <c r="Q35" s="38">
        <v>41.4</v>
      </c>
      <c r="R35" s="38" t="s">
        <v>2706</v>
      </c>
      <c r="S35" s="179">
        <v>0.78800000000000003</v>
      </c>
      <c r="T35" s="38">
        <v>41.06</v>
      </c>
      <c r="U35" s="38" t="s">
        <v>2668</v>
      </c>
      <c r="V35" s="176">
        <v>7.1099999999999997E-2</v>
      </c>
      <c r="W35" s="40">
        <v>45.3</v>
      </c>
      <c r="X35" s="38" t="s">
        <v>2745</v>
      </c>
      <c r="Y35" s="175">
        <v>8.1100000000000006E-5</v>
      </c>
      <c r="Z35" s="116">
        <f t="shared" si="0"/>
        <v>41.734000000000002</v>
      </c>
      <c r="AA35" s="38" t="s">
        <v>2780</v>
      </c>
      <c r="AB35" s="184">
        <v>8.9599999999999999E-4</v>
      </c>
      <c r="AC35" s="196">
        <v>18900</v>
      </c>
      <c r="AD35" s="167">
        <v>4.2000000000000003E-2</v>
      </c>
      <c r="AE35" s="189">
        <v>59.7</v>
      </c>
      <c r="AF35" s="135" t="s">
        <v>987</v>
      </c>
    </row>
    <row r="36" spans="1:32" ht="13.5" customHeight="1" x14ac:dyDescent="0.25">
      <c r="A36" s="43" t="s">
        <v>1064</v>
      </c>
      <c r="B36" s="132" t="s">
        <v>988</v>
      </c>
      <c r="C36" s="132">
        <v>6</v>
      </c>
      <c r="D36" s="132">
        <v>96610677</v>
      </c>
      <c r="E36" s="204" t="s">
        <v>297</v>
      </c>
      <c r="F36" s="132" t="s">
        <v>82</v>
      </c>
      <c r="G36" s="132" t="s">
        <v>83</v>
      </c>
      <c r="H36" s="136">
        <v>32.042999999999999</v>
      </c>
      <c r="I36" s="133" t="s">
        <v>323</v>
      </c>
      <c r="J36" s="152" t="s">
        <v>89</v>
      </c>
      <c r="K36" s="192">
        <v>33</v>
      </c>
      <c r="L36" s="38" t="s">
        <v>2590</v>
      </c>
      <c r="M36" s="65">
        <v>8.2399999999999997E-4</v>
      </c>
      <c r="N36" s="38">
        <v>32.020000000000003</v>
      </c>
      <c r="O36" s="38" t="s">
        <v>2629</v>
      </c>
      <c r="P36" s="384">
        <v>0.88</v>
      </c>
      <c r="Q36" s="38">
        <v>32.61</v>
      </c>
      <c r="R36" s="38" t="s">
        <v>2707</v>
      </c>
      <c r="S36" s="179">
        <v>3.9100000000000003E-2</v>
      </c>
      <c r="T36" s="38">
        <v>33.33</v>
      </c>
      <c r="U36" s="38" t="s">
        <v>2669</v>
      </c>
      <c r="V36" s="176">
        <v>0.13100000000000001</v>
      </c>
      <c r="W36" s="40">
        <v>30.1</v>
      </c>
      <c r="X36" s="38" t="s">
        <v>2746</v>
      </c>
      <c r="Y36" s="176">
        <v>0.53300000000000003</v>
      </c>
      <c r="Z36" s="116">
        <f t="shared" si="0"/>
        <v>32.212000000000003</v>
      </c>
      <c r="AA36" s="38" t="s">
        <v>2781</v>
      </c>
      <c r="AB36" s="184">
        <v>3.9300000000000001E-4</v>
      </c>
      <c r="AC36" s="196">
        <v>747</v>
      </c>
      <c r="AD36" s="167">
        <v>0.23</v>
      </c>
      <c r="AE36" s="189">
        <v>28.2</v>
      </c>
      <c r="AF36" s="135" t="s">
        <v>1034</v>
      </c>
    </row>
    <row r="37" spans="1:32" ht="13.5" customHeight="1" x14ac:dyDescent="0.25">
      <c r="A37" s="43" t="s">
        <v>1064</v>
      </c>
      <c r="B37" s="132" t="s">
        <v>1035</v>
      </c>
      <c r="C37" s="132">
        <v>6</v>
      </c>
      <c r="D37" s="132">
        <v>121487928</v>
      </c>
      <c r="E37" s="204" t="s">
        <v>307</v>
      </c>
      <c r="F37" s="132" t="s">
        <v>83</v>
      </c>
      <c r="G37" s="132" t="s">
        <v>82</v>
      </c>
      <c r="H37" s="136">
        <v>19.867999999999999</v>
      </c>
      <c r="I37" s="133" t="s">
        <v>1036</v>
      </c>
      <c r="J37" s="152" t="s">
        <v>992</v>
      </c>
      <c r="K37" s="181">
        <v>22.39</v>
      </c>
      <c r="L37" s="38" t="s">
        <v>2612</v>
      </c>
      <c r="M37" s="65">
        <v>5.4400000000000004E-3</v>
      </c>
      <c r="N37" s="38">
        <v>18.46</v>
      </c>
      <c r="O37" s="38" t="s">
        <v>2652</v>
      </c>
      <c r="P37" s="384">
        <v>0.24199999999999999</v>
      </c>
      <c r="Q37" s="38">
        <v>20.02</v>
      </c>
      <c r="R37" s="38" t="s">
        <v>2729</v>
      </c>
      <c r="S37" s="179">
        <v>0.45500000000000002</v>
      </c>
      <c r="T37" s="38">
        <v>18.5</v>
      </c>
      <c r="U37" s="38" t="s">
        <v>2691</v>
      </c>
      <c r="V37" s="176">
        <v>5.7799999999999997E-2</v>
      </c>
      <c r="W37" s="40" t="s">
        <v>2312</v>
      </c>
      <c r="X37" s="38" t="s">
        <v>2312</v>
      </c>
      <c r="Y37" s="180" t="s">
        <v>2312</v>
      </c>
      <c r="Z37" s="116">
        <f t="shared" si="0"/>
        <v>19.842500000000001</v>
      </c>
      <c r="AA37" s="38" t="s">
        <v>2803</v>
      </c>
      <c r="AB37" s="389">
        <v>1.7299999999999999E-2</v>
      </c>
      <c r="AC37" s="196">
        <v>2180000</v>
      </c>
      <c r="AD37" s="167">
        <v>5.5E-2</v>
      </c>
      <c r="AE37" s="189">
        <v>60.5</v>
      </c>
      <c r="AF37" s="135" t="s">
        <v>1037</v>
      </c>
    </row>
    <row r="38" spans="1:32" ht="13.5" customHeight="1" x14ac:dyDescent="0.25">
      <c r="A38" s="43" t="s">
        <v>1064</v>
      </c>
      <c r="B38" s="132" t="s">
        <v>1038</v>
      </c>
      <c r="C38" s="132">
        <v>6</v>
      </c>
      <c r="D38" s="132">
        <v>149721026</v>
      </c>
      <c r="E38" s="204" t="s">
        <v>373</v>
      </c>
      <c r="F38" s="143" t="s">
        <v>378</v>
      </c>
      <c r="G38" s="143" t="s">
        <v>377</v>
      </c>
      <c r="H38" s="136">
        <v>32.822000000000003</v>
      </c>
      <c r="I38" s="133" t="s">
        <v>374</v>
      </c>
      <c r="J38" s="152" t="s">
        <v>1008</v>
      </c>
      <c r="K38" s="181">
        <v>31.87</v>
      </c>
      <c r="L38" s="38" t="s">
        <v>2613</v>
      </c>
      <c r="M38" s="65">
        <v>6.3800000000000003E-3</v>
      </c>
      <c r="N38" s="38">
        <v>32.71</v>
      </c>
      <c r="O38" s="38" t="s">
        <v>2653</v>
      </c>
      <c r="P38" s="384">
        <v>0.50800000000000001</v>
      </c>
      <c r="Q38" s="38">
        <v>33.979999999999997</v>
      </c>
      <c r="R38" s="38" t="s">
        <v>2730</v>
      </c>
      <c r="S38" s="175">
        <v>7.3099999999999999E-4</v>
      </c>
      <c r="T38" s="38">
        <v>32.21</v>
      </c>
      <c r="U38" s="38" t="s">
        <v>2692</v>
      </c>
      <c r="V38" s="176">
        <v>9.4500000000000001E-2</v>
      </c>
      <c r="W38" s="40" t="s">
        <v>2312</v>
      </c>
      <c r="X38" s="38" t="s">
        <v>2312</v>
      </c>
      <c r="Y38" s="180" t="s">
        <v>2312</v>
      </c>
      <c r="Z38" s="116">
        <f t="shared" si="0"/>
        <v>32.692500000000003</v>
      </c>
      <c r="AA38" s="38" t="s">
        <v>2804</v>
      </c>
      <c r="AB38" s="184">
        <v>6.9399999999999996E-6</v>
      </c>
      <c r="AC38" s="196">
        <v>146</v>
      </c>
      <c r="AD38" s="167">
        <v>0.6</v>
      </c>
      <c r="AE38" s="189">
        <v>0</v>
      </c>
      <c r="AF38" s="135" t="s">
        <v>1039</v>
      </c>
    </row>
    <row r="39" spans="1:32" ht="13.5" customHeight="1" x14ac:dyDescent="0.25">
      <c r="A39" s="43" t="s">
        <v>1064</v>
      </c>
      <c r="B39" s="132" t="s">
        <v>1040</v>
      </c>
      <c r="C39" s="132">
        <v>7</v>
      </c>
      <c r="D39" s="132">
        <v>40367277</v>
      </c>
      <c r="E39" s="204" t="s">
        <v>304</v>
      </c>
      <c r="F39" s="132" t="s">
        <v>82</v>
      </c>
      <c r="G39" s="132" t="s">
        <v>76</v>
      </c>
      <c r="H39" s="136">
        <v>10.422000000000001</v>
      </c>
      <c r="I39" s="133" t="s">
        <v>330</v>
      </c>
      <c r="J39" s="152" t="s">
        <v>86</v>
      </c>
      <c r="K39" s="181">
        <v>10.18</v>
      </c>
      <c r="L39" s="38" t="s">
        <v>2614</v>
      </c>
      <c r="M39" s="169">
        <v>0.80100000000000005</v>
      </c>
      <c r="N39" s="38">
        <v>10.1</v>
      </c>
      <c r="O39" s="38" t="s">
        <v>2654</v>
      </c>
      <c r="P39" s="384">
        <v>8.6499999999999994E-2</v>
      </c>
      <c r="Q39" s="38">
        <v>10.53</v>
      </c>
      <c r="R39" s="38" t="s">
        <v>2731</v>
      </c>
      <c r="S39" s="176">
        <v>0.91600000000000004</v>
      </c>
      <c r="T39" s="38">
        <v>9.9600000000000009</v>
      </c>
      <c r="U39" s="38" t="s">
        <v>2693</v>
      </c>
      <c r="V39" s="176">
        <v>0.183</v>
      </c>
      <c r="W39" s="40" t="s">
        <v>2312</v>
      </c>
      <c r="X39" s="38" t="s">
        <v>2312</v>
      </c>
      <c r="Y39" s="180" t="s">
        <v>2312</v>
      </c>
      <c r="Z39" s="116">
        <f t="shared" si="0"/>
        <v>10.192500000000001</v>
      </c>
      <c r="AA39" s="38" t="s">
        <v>2805</v>
      </c>
      <c r="AB39" s="389">
        <v>0.20799999999999999</v>
      </c>
      <c r="AC39" s="196">
        <v>26200000</v>
      </c>
      <c r="AD39" s="167">
        <v>0.36</v>
      </c>
      <c r="AE39" s="189">
        <v>6.3</v>
      </c>
      <c r="AF39" s="135" t="s">
        <v>1041</v>
      </c>
    </row>
    <row r="40" spans="1:32" ht="13.5" customHeight="1" x14ac:dyDescent="0.25">
      <c r="A40" s="43" t="s">
        <v>1064</v>
      </c>
      <c r="B40" s="132" t="s">
        <v>1042</v>
      </c>
      <c r="C40" s="132">
        <v>9</v>
      </c>
      <c r="D40" s="132">
        <v>116479356</v>
      </c>
      <c r="E40" s="204" t="s">
        <v>303</v>
      </c>
      <c r="F40" s="132" t="s">
        <v>76</v>
      </c>
      <c r="G40" s="132" t="s">
        <v>79</v>
      </c>
      <c r="H40" s="136">
        <v>22.321999999999999</v>
      </c>
      <c r="I40" s="133" t="s">
        <v>328</v>
      </c>
      <c r="J40" s="152" t="s">
        <v>86</v>
      </c>
      <c r="K40" s="181">
        <v>22.38</v>
      </c>
      <c r="L40" s="38" t="s">
        <v>2615</v>
      </c>
      <c r="M40" s="169">
        <v>0.14399999999999999</v>
      </c>
      <c r="N40" s="38">
        <v>23.11</v>
      </c>
      <c r="O40" s="38" t="s">
        <v>2655</v>
      </c>
      <c r="P40" s="384">
        <v>0.245</v>
      </c>
      <c r="Q40" s="38">
        <v>22.96</v>
      </c>
      <c r="R40" s="38" t="s">
        <v>2732</v>
      </c>
      <c r="S40" s="179">
        <v>0.26900000000000002</v>
      </c>
      <c r="T40" s="38">
        <v>23.19</v>
      </c>
      <c r="U40" s="38" t="s">
        <v>2694</v>
      </c>
      <c r="V40" s="176">
        <v>0.39500000000000002</v>
      </c>
      <c r="W40" s="40">
        <v>21.3</v>
      </c>
      <c r="X40" s="38" t="s">
        <v>2768</v>
      </c>
      <c r="Y40" s="179">
        <v>0.92600000000000005</v>
      </c>
      <c r="Z40" s="116">
        <f t="shared" si="0"/>
        <v>22.587999999999997</v>
      </c>
      <c r="AA40" s="38" t="s">
        <v>2806</v>
      </c>
      <c r="AB40" s="389">
        <v>0.40600000000000003</v>
      </c>
      <c r="AC40" s="196">
        <v>17100000</v>
      </c>
      <c r="AD40" s="167">
        <v>0.31</v>
      </c>
      <c r="AE40" s="189">
        <v>15.8</v>
      </c>
      <c r="AF40" s="135" t="s">
        <v>1043</v>
      </c>
    </row>
    <row r="41" spans="1:32" ht="13.5" customHeight="1" x14ac:dyDescent="0.25">
      <c r="A41" s="43" t="s">
        <v>1064</v>
      </c>
      <c r="B41" s="132" t="s">
        <v>1044</v>
      </c>
      <c r="C41" s="132">
        <v>10</v>
      </c>
      <c r="D41" s="132">
        <v>94279840</v>
      </c>
      <c r="E41" s="204" t="s">
        <v>305</v>
      </c>
      <c r="F41" s="132" t="s">
        <v>83</v>
      </c>
      <c r="G41" s="132" t="s">
        <v>79</v>
      </c>
      <c r="H41" s="136">
        <v>41.481999999999999</v>
      </c>
      <c r="I41" s="133" t="s">
        <v>331</v>
      </c>
      <c r="J41" s="152" t="s">
        <v>89</v>
      </c>
      <c r="K41" s="181">
        <v>46.36</v>
      </c>
      <c r="L41" s="38" t="s">
        <v>2616</v>
      </c>
      <c r="M41" s="65">
        <v>9.6000000000000002E-4</v>
      </c>
      <c r="N41" s="38">
        <v>43.24</v>
      </c>
      <c r="O41" s="38" t="s">
        <v>2656</v>
      </c>
      <c r="P41" s="384">
        <v>0.35599999999999998</v>
      </c>
      <c r="Q41" s="38">
        <v>40.369999999999997</v>
      </c>
      <c r="R41" s="38" t="s">
        <v>2733</v>
      </c>
      <c r="S41" s="179">
        <v>0.874</v>
      </c>
      <c r="T41" s="38">
        <v>43.61</v>
      </c>
      <c r="U41" s="38" t="s">
        <v>2695</v>
      </c>
      <c r="V41" s="176">
        <v>0.86699999999999999</v>
      </c>
      <c r="W41" s="40">
        <v>34.5</v>
      </c>
      <c r="X41" s="38" t="s">
        <v>2769</v>
      </c>
      <c r="Y41" s="179">
        <v>0.376</v>
      </c>
      <c r="Z41" s="116">
        <f t="shared" si="0"/>
        <v>41.616</v>
      </c>
      <c r="AA41" s="38" t="s">
        <v>2807</v>
      </c>
      <c r="AB41" s="389">
        <v>0.14899999999999999</v>
      </c>
      <c r="AC41" s="196">
        <v>285000</v>
      </c>
      <c r="AD41" s="167">
        <v>3.3000000000000002E-2</v>
      </c>
      <c r="AE41" s="189">
        <v>61.9</v>
      </c>
      <c r="AF41" s="135" t="s">
        <v>1045</v>
      </c>
    </row>
    <row r="42" spans="1:32" ht="13.5" customHeight="1" x14ac:dyDescent="0.25">
      <c r="A42" s="43" t="s">
        <v>1064</v>
      </c>
      <c r="B42" s="132" t="s">
        <v>1046</v>
      </c>
      <c r="C42" s="132">
        <v>11</v>
      </c>
      <c r="D42" s="132">
        <v>10652192</v>
      </c>
      <c r="E42" s="204" t="s">
        <v>302</v>
      </c>
      <c r="F42" s="132" t="s">
        <v>79</v>
      </c>
      <c r="G42" s="132" t="s">
        <v>76</v>
      </c>
      <c r="H42" s="136">
        <v>32.966999999999999</v>
      </c>
      <c r="I42" s="133" t="s">
        <v>327</v>
      </c>
      <c r="J42" s="152" t="s">
        <v>89</v>
      </c>
      <c r="K42" s="181">
        <v>34.479999999999997</v>
      </c>
      <c r="L42" s="38" t="s">
        <v>2617</v>
      </c>
      <c r="M42" s="65">
        <v>3.5200000000000001E-3</v>
      </c>
      <c r="N42" s="38">
        <v>31.04</v>
      </c>
      <c r="O42" s="38" t="s">
        <v>2657</v>
      </c>
      <c r="P42" s="384">
        <v>0.28599999999999998</v>
      </c>
      <c r="Q42" s="38">
        <v>32.74</v>
      </c>
      <c r="R42" s="38" t="s">
        <v>2734</v>
      </c>
      <c r="S42" s="176">
        <v>0.89700000000000002</v>
      </c>
      <c r="T42" s="38">
        <v>31.72</v>
      </c>
      <c r="U42" s="38" t="s">
        <v>2696</v>
      </c>
      <c r="V42" s="176">
        <v>1</v>
      </c>
      <c r="W42" s="40">
        <v>33.1</v>
      </c>
      <c r="X42" s="38" t="s">
        <v>2770</v>
      </c>
      <c r="Y42" s="175">
        <v>9.2899999999999995E-5</v>
      </c>
      <c r="Z42" s="116">
        <f t="shared" si="0"/>
        <v>32.616</v>
      </c>
      <c r="AA42" s="38" t="s">
        <v>2380</v>
      </c>
      <c r="AB42" s="184">
        <v>8.9599999999999996E-5</v>
      </c>
      <c r="AC42" s="196">
        <v>359</v>
      </c>
      <c r="AD42" s="167">
        <v>4.8000000000000001E-2</v>
      </c>
      <c r="AE42" s="189">
        <v>58.3</v>
      </c>
      <c r="AF42" s="135" t="s">
        <v>1047</v>
      </c>
    </row>
    <row r="43" spans="1:32" ht="13.5" customHeight="1" x14ac:dyDescent="0.25">
      <c r="A43" s="43" t="s">
        <v>1064</v>
      </c>
      <c r="B43" s="132" t="s">
        <v>990</v>
      </c>
      <c r="C43" s="132">
        <v>12</v>
      </c>
      <c r="D43" s="132">
        <v>4416380</v>
      </c>
      <c r="E43" s="204" t="s">
        <v>306</v>
      </c>
      <c r="F43" s="132" t="s">
        <v>83</v>
      </c>
      <c r="G43" s="132" t="s">
        <v>82</v>
      </c>
      <c r="H43" s="136">
        <v>48.637</v>
      </c>
      <c r="I43" s="133" t="s">
        <v>991</v>
      </c>
      <c r="J43" s="152" t="s">
        <v>339</v>
      </c>
      <c r="K43" s="181">
        <v>49.16</v>
      </c>
      <c r="L43" s="38" t="s">
        <v>2618</v>
      </c>
      <c r="M43" s="169">
        <v>0.89800000000000002</v>
      </c>
      <c r="N43" s="38">
        <v>48.28</v>
      </c>
      <c r="O43" s="38" t="s">
        <v>2658</v>
      </c>
      <c r="P43" s="384">
        <v>8.5300000000000001E-2</v>
      </c>
      <c r="Q43" s="38">
        <v>47.51</v>
      </c>
      <c r="R43" s="38" t="s">
        <v>2735</v>
      </c>
      <c r="S43" s="176">
        <v>0.52500000000000002</v>
      </c>
      <c r="T43" s="38">
        <v>47.21</v>
      </c>
      <c r="U43" s="38" t="s">
        <v>2670</v>
      </c>
      <c r="V43" s="176">
        <v>4.0500000000000001E-2</v>
      </c>
      <c r="W43" s="40">
        <v>51.3</v>
      </c>
      <c r="X43" s="38" t="s">
        <v>2771</v>
      </c>
      <c r="Y43" s="176">
        <v>0.44700000000000001</v>
      </c>
      <c r="Z43" s="116">
        <f t="shared" si="0"/>
        <v>48.691999999999993</v>
      </c>
      <c r="AA43" s="38" t="s">
        <v>2808</v>
      </c>
      <c r="AB43" s="389">
        <v>0.502</v>
      </c>
      <c r="AC43" s="196">
        <v>63000000</v>
      </c>
      <c r="AD43" s="167">
        <v>0.1</v>
      </c>
      <c r="AE43" s="189">
        <v>48.1</v>
      </c>
      <c r="AF43" s="135" t="s">
        <v>1048</v>
      </c>
    </row>
    <row r="44" spans="1:32" ht="13.5" customHeight="1" x14ac:dyDescent="0.25">
      <c r="A44" s="43" t="s">
        <v>1064</v>
      </c>
      <c r="B44" s="132" t="s">
        <v>994</v>
      </c>
      <c r="C44" s="132">
        <v>12</v>
      </c>
      <c r="D44" s="132">
        <v>57133500</v>
      </c>
      <c r="E44" s="204" t="s">
        <v>296</v>
      </c>
      <c r="F44" s="132" t="s">
        <v>76</v>
      </c>
      <c r="G44" s="132" t="s">
        <v>79</v>
      </c>
      <c r="H44" s="136">
        <v>42.302999999999997</v>
      </c>
      <c r="I44" s="133" t="s">
        <v>322</v>
      </c>
      <c r="J44" s="152" t="s">
        <v>86</v>
      </c>
      <c r="K44" s="181">
        <v>47.41</v>
      </c>
      <c r="L44" s="38" t="s">
        <v>2619</v>
      </c>
      <c r="M44" s="65">
        <v>7.4399999999999998E-4</v>
      </c>
      <c r="N44" s="38">
        <v>41.36</v>
      </c>
      <c r="O44" s="38" t="s">
        <v>2659</v>
      </c>
      <c r="P44" s="384">
        <v>0.13600000000000001</v>
      </c>
      <c r="Q44" s="38">
        <v>42.08</v>
      </c>
      <c r="R44" s="38" t="s">
        <v>2736</v>
      </c>
      <c r="S44" s="176">
        <v>3.56E-2</v>
      </c>
      <c r="T44" s="38">
        <v>40.67</v>
      </c>
      <c r="U44" s="38" t="s">
        <v>2697</v>
      </c>
      <c r="V44" s="176">
        <v>6.4699999999999994E-2</v>
      </c>
      <c r="W44" s="40">
        <v>40.200000000000003</v>
      </c>
      <c r="X44" s="38" t="s">
        <v>2772</v>
      </c>
      <c r="Y44" s="176">
        <v>2.1399999999999999E-2</v>
      </c>
      <c r="Z44" s="116">
        <f t="shared" si="0"/>
        <v>42.343999999999994</v>
      </c>
      <c r="AA44" s="38" t="s">
        <v>2809</v>
      </c>
      <c r="AB44" s="184">
        <v>5.2699999999999999E-7</v>
      </c>
      <c r="AC44" s="196">
        <v>22.1</v>
      </c>
      <c r="AD44" s="167">
        <v>0.82</v>
      </c>
      <c r="AE44" s="189">
        <v>0</v>
      </c>
      <c r="AF44" s="135" t="s">
        <v>1049</v>
      </c>
    </row>
    <row r="45" spans="1:32" ht="13.5" customHeight="1" x14ac:dyDescent="0.25">
      <c r="A45" s="43" t="s">
        <v>1064</v>
      </c>
      <c r="B45" s="144" t="s">
        <v>978</v>
      </c>
      <c r="C45" s="144">
        <v>16</v>
      </c>
      <c r="D45" s="144">
        <v>29813694</v>
      </c>
      <c r="E45" s="162" t="s">
        <v>375</v>
      </c>
      <c r="F45" s="144" t="s">
        <v>320</v>
      </c>
      <c r="G45" s="144" t="s">
        <v>319</v>
      </c>
      <c r="H45" s="146">
        <v>7.0000000000000001E-3</v>
      </c>
      <c r="I45" s="147" t="s">
        <v>110</v>
      </c>
      <c r="J45" s="154" t="s">
        <v>77</v>
      </c>
      <c r="K45" s="181">
        <v>0.11700000000000001</v>
      </c>
      <c r="L45" s="38" t="s">
        <v>2585</v>
      </c>
      <c r="M45" s="157">
        <v>1.7299999999999999E-15</v>
      </c>
      <c r="N45" s="38">
        <v>1.2999999999999999E-2</v>
      </c>
      <c r="O45" s="38" t="s">
        <v>4074</v>
      </c>
      <c r="P45" s="384">
        <v>0.36</v>
      </c>
      <c r="Q45" s="38" t="s">
        <v>2312</v>
      </c>
      <c r="R45" s="38" t="s">
        <v>2312</v>
      </c>
      <c r="S45" s="194" t="s">
        <v>2312</v>
      </c>
      <c r="T45" s="38">
        <v>5.1000000000000004E-3</v>
      </c>
      <c r="U45" s="38" t="s">
        <v>4075</v>
      </c>
      <c r="V45" s="194">
        <v>0.1</v>
      </c>
      <c r="W45" s="40" t="s">
        <v>2312</v>
      </c>
      <c r="X45" s="38" t="s">
        <v>2312</v>
      </c>
      <c r="Y45" s="180" t="s">
        <v>2312</v>
      </c>
      <c r="Z45" s="115">
        <v>4.5033333333333335E-2</v>
      </c>
      <c r="AA45" s="38" t="s">
        <v>4076</v>
      </c>
      <c r="AB45" s="184">
        <v>5.6000000000000003E-16</v>
      </c>
      <c r="AC45" s="171">
        <v>6.6699999999999997E-10</v>
      </c>
      <c r="AD45" s="167">
        <v>0.88</v>
      </c>
      <c r="AE45" s="348">
        <v>0</v>
      </c>
      <c r="AF45" s="145" t="s">
        <v>14</v>
      </c>
    </row>
    <row r="46" spans="1:32" ht="13.5" customHeight="1" x14ac:dyDescent="0.25">
      <c r="A46" s="43" t="s">
        <v>1064</v>
      </c>
      <c r="B46" s="132" t="s">
        <v>1050</v>
      </c>
      <c r="C46" s="132">
        <v>16</v>
      </c>
      <c r="D46" s="132">
        <v>75289942</v>
      </c>
      <c r="E46" s="204" t="s">
        <v>317</v>
      </c>
      <c r="F46" s="132" t="s">
        <v>79</v>
      </c>
      <c r="G46" s="132" t="s">
        <v>76</v>
      </c>
      <c r="H46" s="136">
        <v>40.984999999999999</v>
      </c>
      <c r="I46" s="133" t="s">
        <v>337</v>
      </c>
      <c r="J46" s="152" t="s">
        <v>1051</v>
      </c>
      <c r="K46" s="181">
        <v>40.68</v>
      </c>
      <c r="L46" s="38" t="s">
        <v>2620</v>
      </c>
      <c r="M46" s="169">
        <v>2.3199999999999998E-2</v>
      </c>
      <c r="N46" s="38">
        <v>40.4</v>
      </c>
      <c r="O46" s="38" t="s">
        <v>2660</v>
      </c>
      <c r="P46" s="384">
        <v>0.34499999999999997</v>
      </c>
      <c r="Q46" s="38">
        <v>41.43</v>
      </c>
      <c r="R46" s="38" t="s">
        <v>2737</v>
      </c>
      <c r="S46" s="179">
        <v>0.27500000000000002</v>
      </c>
      <c r="T46" s="38">
        <v>40.75</v>
      </c>
      <c r="U46" s="38" t="s">
        <v>2698</v>
      </c>
      <c r="V46" s="176">
        <v>0.64700000000000002</v>
      </c>
      <c r="W46" s="40">
        <v>42.6</v>
      </c>
      <c r="X46" s="38" t="s">
        <v>2773</v>
      </c>
      <c r="Y46" s="176">
        <v>3.8199999999999998E-2</v>
      </c>
      <c r="Z46" s="116">
        <f t="shared" si="0"/>
        <v>41.171999999999997</v>
      </c>
      <c r="AA46" s="38" t="s">
        <v>2810</v>
      </c>
      <c r="AB46" s="184">
        <v>3.2299999999999998E-3</v>
      </c>
      <c r="AC46" s="196">
        <v>67600</v>
      </c>
      <c r="AD46" s="167">
        <v>0.55000000000000004</v>
      </c>
      <c r="AE46" s="189">
        <v>0</v>
      </c>
      <c r="AF46" s="135" t="s">
        <v>1052</v>
      </c>
    </row>
    <row r="47" spans="1:32" ht="13.5" customHeight="1" x14ac:dyDescent="0.25">
      <c r="A47" s="43" t="s">
        <v>1064</v>
      </c>
      <c r="B47" s="132" t="s">
        <v>1053</v>
      </c>
      <c r="C47" s="132">
        <v>18</v>
      </c>
      <c r="D47" s="132">
        <v>57494932</v>
      </c>
      <c r="E47" s="204" t="s">
        <v>342</v>
      </c>
      <c r="F47" s="132" t="s">
        <v>79</v>
      </c>
      <c r="G47" s="132" t="s">
        <v>83</v>
      </c>
      <c r="H47" s="136">
        <v>20.407</v>
      </c>
      <c r="I47" s="133" t="s">
        <v>333</v>
      </c>
      <c r="J47" s="152" t="s">
        <v>1051</v>
      </c>
      <c r="K47" s="181">
        <v>19.579999999999998</v>
      </c>
      <c r="L47" s="38" t="s">
        <v>2621</v>
      </c>
      <c r="M47" s="169">
        <v>0.28000000000000003</v>
      </c>
      <c r="N47" s="38">
        <v>20.52</v>
      </c>
      <c r="O47" s="38" t="s">
        <v>2661</v>
      </c>
      <c r="P47" s="384">
        <v>0.433</v>
      </c>
      <c r="Q47" s="38">
        <v>19.05</v>
      </c>
      <c r="R47" s="38" t="s">
        <v>2738</v>
      </c>
      <c r="S47" s="176">
        <v>0.59399999999999997</v>
      </c>
      <c r="T47" s="38">
        <v>19.36</v>
      </c>
      <c r="U47" s="38" t="s">
        <v>2699</v>
      </c>
      <c r="V47" s="176">
        <v>4.7500000000000001E-2</v>
      </c>
      <c r="W47" s="40">
        <v>24.5</v>
      </c>
      <c r="X47" s="38" t="s">
        <v>2774</v>
      </c>
      <c r="Y47" s="179">
        <v>0.84099999999999997</v>
      </c>
      <c r="Z47" s="116">
        <f t="shared" si="0"/>
        <v>20.601999999999997</v>
      </c>
      <c r="AA47" s="38" t="s">
        <v>2811</v>
      </c>
      <c r="AB47" s="389">
        <v>0.57299999999999995</v>
      </c>
      <c r="AC47" s="196">
        <v>12000000</v>
      </c>
      <c r="AD47" s="167">
        <v>0.22</v>
      </c>
      <c r="AE47" s="189">
        <v>30</v>
      </c>
      <c r="AF47" s="135" t="s">
        <v>1054</v>
      </c>
    </row>
    <row r="48" spans="1:32" ht="13.5" customHeight="1" x14ac:dyDescent="0.25">
      <c r="A48" s="43" t="s">
        <v>1064</v>
      </c>
      <c r="B48" s="132" t="s">
        <v>1055</v>
      </c>
      <c r="C48" s="132">
        <v>20</v>
      </c>
      <c r="D48" s="132">
        <v>19494370</v>
      </c>
      <c r="E48" s="204" t="s">
        <v>308</v>
      </c>
      <c r="F48" s="132" t="s">
        <v>83</v>
      </c>
      <c r="G48" s="132" t="s">
        <v>82</v>
      </c>
      <c r="H48" s="136">
        <v>24.481999999999999</v>
      </c>
      <c r="I48" s="133" t="s">
        <v>332</v>
      </c>
      <c r="J48" s="152" t="s">
        <v>86</v>
      </c>
      <c r="K48" s="181">
        <v>24.34</v>
      </c>
      <c r="L48" s="38" t="s">
        <v>2622</v>
      </c>
      <c r="M48" s="169">
        <v>1.2500000000000001E-2</v>
      </c>
      <c r="N48" s="38">
        <v>25.47</v>
      </c>
      <c r="O48" s="38" t="s">
        <v>2662</v>
      </c>
      <c r="P48" s="384">
        <v>0.89600000000000002</v>
      </c>
      <c r="Q48" s="38">
        <v>25.76</v>
      </c>
      <c r="R48" s="38" t="s">
        <v>2739</v>
      </c>
      <c r="S48" s="176">
        <v>0.59499999999999997</v>
      </c>
      <c r="T48" s="38">
        <v>25.98</v>
      </c>
      <c r="U48" s="38" t="s">
        <v>2700</v>
      </c>
      <c r="V48" s="176">
        <v>0.68700000000000006</v>
      </c>
      <c r="W48" s="40">
        <v>21.1</v>
      </c>
      <c r="X48" s="38" t="s">
        <v>2775</v>
      </c>
      <c r="Y48" s="179">
        <v>0.55500000000000005</v>
      </c>
      <c r="Z48" s="116">
        <f t="shared" si="0"/>
        <v>24.53</v>
      </c>
      <c r="AA48" s="38" t="s">
        <v>2812</v>
      </c>
      <c r="AB48" s="389">
        <v>6.3100000000000003E-2</v>
      </c>
      <c r="AC48" s="196">
        <v>2660000</v>
      </c>
      <c r="AD48" s="167">
        <v>0.46</v>
      </c>
      <c r="AE48" s="189">
        <v>0</v>
      </c>
      <c r="AF48" s="135" t="s">
        <v>1056</v>
      </c>
    </row>
    <row r="49" spans="1:40" ht="13.5" customHeight="1" x14ac:dyDescent="0.25">
      <c r="A49" s="43" t="s">
        <v>1064</v>
      </c>
      <c r="B49" s="132" t="s">
        <v>1057</v>
      </c>
      <c r="C49" s="132">
        <v>21</v>
      </c>
      <c r="D49" s="132">
        <v>34221526</v>
      </c>
      <c r="E49" s="204" t="s">
        <v>311</v>
      </c>
      <c r="F49" s="132" t="s">
        <v>83</v>
      </c>
      <c r="G49" s="132" t="s">
        <v>82</v>
      </c>
      <c r="H49" s="136">
        <v>13.641999999999999</v>
      </c>
      <c r="I49" s="133" t="s">
        <v>735</v>
      </c>
      <c r="J49" s="152" t="s">
        <v>992</v>
      </c>
      <c r="K49" s="181">
        <v>12.6</v>
      </c>
      <c r="L49" s="38" t="s">
        <v>2623</v>
      </c>
      <c r="M49" s="169">
        <v>0.24299999999999999</v>
      </c>
      <c r="N49" s="38">
        <v>13.24</v>
      </c>
      <c r="O49" s="38" t="s">
        <v>2663</v>
      </c>
      <c r="P49" s="384">
        <v>0.215</v>
      </c>
      <c r="Q49" s="38">
        <v>13.24</v>
      </c>
      <c r="R49" s="38" t="s">
        <v>2740</v>
      </c>
      <c r="S49" s="176">
        <v>0.441</v>
      </c>
      <c r="T49" s="38">
        <v>13.06</v>
      </c>
      <c r="U49" s="38" t="s">
        <v>2701</v>
      </c>
      <c r="V49" s="176">
        <v>0.497</v>
      </c>
      <c r="W49" s="40">
        <v>15.3</v>
      </c>
      <c r="X49" s="38" t="s">
        <v>2776</v>
      </c>
      <c r="Y49" s="179">
        <v>0.45400000000000001</v>
      </c>
      <c r="Z49" s="116">
        <f t="shared" si="0"/>
        <v>13.488</v>
      </c>
      <c r="AA49" s="38" t="s">
        <v>2813</v>
      </c>
      <c r="AB49" s="389">
        <v>0.115</v>
      </c>
      <c r="AC49" s="196">
        <v>4820000</v>
      </c>
      <c r="AD49" s="167">
        <v>0.73</v>
      </c>
      <c r="AE49" s="189">
        <v>0</v>
      </c>
      <c r="AF49" s="135" t="s">
        <v>1058</v>
      </c>
    </row>
    <row r="50" spans="1:40" x14ac:dyDescent="0.25">
      <c r="A50" s="43" t="s">
        <v>1064</v>
      </c>
      <c r="B50" s="132" t="s">
        <v>1059</v>
      </c>
      <c r="C50" s="132">
        <v>22</v>
      </c>
      <c r="D50" s="132">
        <v>30076759</v>
      </c>
      <c r="E50" s="204" t="s">
        <v>314</v>
      </c>
      <c r="F50" s="132" t="s">
        <v>76</v>
      </c>
      <c r="G50" s="132" t="s">
        <v>79</v>
      </c>
      <c r="H50" s="136">
        <v>35.622</v>
      </c>
      <c r="I50" s="133" t="s">
        <v>334</v>
      </c>
      <c r="J50" s="152" t="s">
        <v>1008</v>
      </c>
      <c r="K50" s="181">
        <v>35.68</v>
      </c>
      <c r="L50" s="38" t="s">
        <v>2624</v>
      </c>
      <c r="M50" s="169">
        <v>8.0500000000000002E-2</v>
      </c>
      <c r="N50" s="42">
        <v>38.65</v>
      </c>
      <c r="O50" s="42" t="s">
        <v>2664</v>
      </c>
      <c r="P50" s="384">
        <v>0.14399999999999999</v>
      </c>
      <c r="Q50" s="42">
        <v>37.24</v>
      </c>
      <c r="R50" s="42" t="s">
        <v>2741</v>
      </c>
      <c r="S50" s="176">
        <v>5.8400000000000001E-2</v>
      </c>
      <c r="T50" s="42">
        <v>38.090000000000003</v>
      </c>
      <c r="U50" s="42" t="s">
        <v>2702</v>
      </c>
      <c r="V50" s="176">
        <v>0.13700000000000001</v>
      </c>
      <c r="W50" s="41">
        <v>28</v>
      </c>
      <c r="X50" s="42" t="s">
        <v>2756</v>
      </c>
      <c r="Y50" s="179">
        <v>6.0999999999999999E-2</v>
      </c>
      <c r="Z50" s="116">
        <f t="shared" si="0"/>
        <v>35.531999999999996</v>
      </c>
      <c r="AA50" s="42" t="s">
        <v>2814</v>
      </c>
      <c r="AB50" s="185">
        <v>1.5100000000000001E-4</v>
      </c>
      <c r="AC50" s="197">
        <v>3200</v>
      </c>
      <c r="AD50" s="168">
        <v>1</v>
      </c>
      <c r="AE50" s="189">
        <v>0</v>
      </c>
      <c r="AF50" s="145" t="s">
        <v>14</v>
      </c>
      <c r="AG50" s="160"/>
      <c r="AH50" s="160"/>
      <c r="AI50" s="160"/>
      <c r="AJ50" s="160"/>
      <c r="AK50" s="160"/>
      <c r="AL50" s="160"/>
      <c r="AM50" s="160"/>
      <c r="AN50" s="160"/>
    </row>
    <row r="51" spans="1:40" x14ac:dyDescent="0.25">
      <c r="A51" s="210" t="s">
        <v>4132</v>
      </c>
      <c r="B51" s="144" t="s">
        <v>3794</v>
      </c>
      <c r="C51" s="144">
        <v>6</v>
      </c>
      <c r="D51" s="144">
        <v>39280316</v>
      </c>
      <c r="E51" s="317" t="s">
        <v>3424</v>
      </c>
      <c r="F51" s="144" t="s">
        <v>82</v>
      </c>
      <c r="G51" s="144" t="s">
        <v>83</v>
      </c>
      <c r="H51" s="211">
        <v>0.67</v>
      </c>
      <c r="I51" s="147" t="s">
        <v>3348</v>
      </c>
      <c r="J51" s="154" t="s">
        <v>998</v>
      </c>
      <c r="K51" s="213">
        <v>0.55000000000000004</v>
      </c>
      <c r="L51" s="42" t="s">
        <v>4077</v>
      </c>
      <c r="M51" s="169">
        <v>0.66600000000000004</v>
      </c>
      <c r="N51" s="213">
        <v>0.75</v>
      </c>
      <c r="O51" s="42" t="s">
        <v>4080</v>
      </c>
      <c r="P51" s="384">
        <v>0.76200000000000001</v>
      </c>
      <c r="Q51" s="42">
        <v>0.72</v>
      </c>
      <c r="R51" s="42" t="s">
        <v>4086</v>
      </c>
      <c r="S51" s="176">
        <v>8.8800000000000004E-2</v>
      </c>
      <c r="T51" s="42">
        <v>0.75</v>
      </c>
      <c r="U51" s="42" t="s">
        <v>4083</v>
      </c>
      <c r="V51" s="176">
        <v>0.50800000000000001</v>
      </c>
      <c r="W51" s="41">
        <v>0.88</v>
      </c>
      <c r="X51" s="42" t="s">
        <v>4089</v>
      </c>
      <c r="Y51" s="179">
        <v>0.57999999999999996</v>
      </c>
      <c r="Z51" s="116">
        <f t="shared" si="0"/>
        <v>0.73</v>
      </c>
      <c r="AA51" s="42" t="s">
        <v>4092</v>
      </c>
      <c r="AB51" s="350">
        <v>0.314</v>
      </c>
      <c r="AC51" s="197">
        <v>13200000</v>
      </c>
      <c r="AD51" s="168">
        <v>0.56999999999999995</v>
      </c>
      <c r="AE51" s="189">
        <v>0</v>
      </c>
      <c r="AF51" s="145" t="s">
        <v>14</v>
      </c>
      <c r="AG51" s="316"/>
      <c r="AH51" s="316"/>
      <c r="AI51" s="316"/>
      <c r="AJ51" s="316"/>
      <c r="AK51" s="316"/>
      <c r="AL51" s="316"/>
      <c r="AM51" s="316"/>
      <c r="AN51" s="316"/>
    </row>
    <row r="52" spans="1:40" x14ac:dyDescent="0.25">
      <c r="A52" s="210" t="s">
        <v>4132</v>
      </c>
      <c r="B52" s="144" t="s">
        <v>3795</v>
      </c>
      <c r="C52" s="144">
        <v>9</v>
      </c>
      <c r="D52" s="144">
        <v>69099647</v>
      </c>
      <c r="E52" s="317" t="s">
        <v>3425</v>
      </c>
      <c r="F52" s="144" t="s">
        <v>83</v>
      </c>
      <c r="G52" s="144" t="s">
        <v>82</v>
      </c>
      <c r="H52" s="211">
        <v>43.3</v>
      </c>
      <c r="I52" s="147" t="s">
        <v>3797</v>
      </c>
      <c r="J52" s="152" t="s">
        <v>992</v>
      </c>
      <c r="K52" s="213">
        <v>44.5</v>
      </c>
      <c r="L52" s="42" t="s">
        <v>4078</v>
      </c>
      <c r="M52" s="169">
        <v>0.53700000000000003</v>
      </c>
      <c r="N52" s="213">
        <v>42.7</v>
      </c>
      <c r="O52" s="42" t="s">
        <v>4081</v>
      </c>
      <c r="P52" s="384">
        <v>0.32200000000000001</v>
      </c>
      <c r="Q52" s="42">
        <v>42.68</v>
      </c>
      <c r="R52" s="42" t="s">
        <v>4087</v>
      </c>
      <c r="S52" s="176">
        <v>0.27100000000000002</v>
      </c>
      <c r="T52" s="42">
        <v>43.51</v>
      </c>
      <c r="U52" s="42" t="s">
        <v>4084</v>
      </c>
      <c r="V52" s="176">
        <v>0.41699999999999998</v>
      </c>
      <c r="W52" s="41">
        <v>45.8</v>
      </c>
      <c r="X52" s="42" t="s">
        <v>4090</v>
      </c>
      <c r="Y52" s="179">
        <v>0.19600000000000001</v>
      </c>
      <c r="Z52" s="116">
        <f t="shared" si="0"/>
        <v>43.838000000000001</v>
      </c>
      <c r="AA52" s="42" t="s">
        <v>4093</v>
      </c>
      <c r="AB52" s="350">
        <v>3.1199999999999999E-2</v>
      </c>
      <c r="AC52" s="197">
        <v>1310000</v>
      </c>
      <c r="AD52" s="168">
        <v>0.99</v>
      </c>
      <c r="AE52" s="189">
        <v>0</v>
      </c>
      <c r="AF52" s="145" t="s">
        <v>3798</v>
      </c>
      <c r="AG52" s="316"/>
      <c r="AH52" s="316"/>
      <c r="AI52" s="316"/>
      <c r="AJ52" s="316"/>
      <c r="AK52" s="316"/>
      <c r="AL52" s="316"/>
      <c r="AM52" s="316"/>
      <c r="AN52" s="316"/>
    </row>
    <row r="53" spans="1:40" x14ac:dyDescent="0.25">
      <c r="A53" s="318" t="s">
        <v>4132</v>
      </c>
      <c r="B53" s="319" t="s">
        <v>3796</v>
      </c>
      <c r="C53" s="319">
        <v>10</v>
      </c>
      <c r="D53" s="319">
        <v>122470997</v>
      </c>
      <c r="E53" s="320" t="s">
        <v>3426</v>
      </c>
      <c r="F53" s="319" t="s">
        <v>83</v>
      </c>
      <c r="G53" s="319" t="s">
        <v>76</v>
      </c>
      <c r="H53" s="321">
        <v>11.4</v>
      </c>
      <c r="I53" s="322" t="s">
        <v>3367</v>
      </c>
      <c r="J53" s="327" t="s">
        <v>86</v>
      </c>
      <c r="K53" s="323">
        <v>10.199999999999999</v>
      </c>
      <c r="L53" s="285" t="s">
        <v>4079</v>
      </c>
      <c r="M53" s="347">
        <v>0.75900000000000001</v>
      </c>
      <c r="N53" s="323">
        <v>12.4</v>
      </c>
      <c r="O53" s="285" t="s">
        <v>4082</v>
      </c>
      <c r="P53" s="393">
        <v>0.59299999999999997</v>
      </c>
      <c r="Q53" s="285">
        <v>11.72</v>
      </c>
      <c r="R53" s="285" t="s">
        <v>4088</v>
      </c>
      <c r="S53" s="286">
        <v>0.112</v>
      </c>
      <c r="T53" s="285">
        <v>11.98</v>
      </c>
      <c r="U53" s="285" t="s">
        <v>4085</v>
      </c>
      <c r="V53" s="286">
        <v>0.13800000000000001</v>
      </c>
      <c r="W53" s="287">
        <v>7.93</v>
      </c>
      <c r="X53" s="285" t="s">
        <v>4091</v>
      </c>
      <c r="Y53" s="344">
        <v>0.95199999999999996</v>
      </c>
      <c r="Z53" s="346">
        <f t="shared" si="0"/>
        <v>10.846</v>
      </c>
      <c r="AA53" s="285" t="s">
        <v>4094</v>
      </c>
      <c r="AB53" s="351">
        <v>0.755</v>
      </c>
      <c r="AC53" s="342">
        <v>95100000</v>
      </c>
      <c r="AD53" s="343">
        <v>0.75</v>
      </c>
      <c r="AE53" s="345">
        <v>20.2</v>
      </c>
      <c r="AF53" s="326" t="s">
        <v>14</v>
      </c>
      <c r="AG53" s="291"/>
      <c r="AH53" s="316"/>
      <c r="AI53" s="316"/>
      <c r="AJ53" s="316"/>
      <c r="AK53" s="316"/>
      <c r="AL53" s="316"/>
      <c r="AM53" s="316"/>
      <c r="AN53" s="316"/>
    </row>
    <row r="54" spans="1:40" s="222" customFormat="1" ht="14.25" customHeight="1" x14ac:dyDescent="0.25">
      <c r="A54" s="210"/>
      <c r="B54" s="144"/>
      <c r="C54" s="144"/>
      <c r="D54" s="144"/>
      <c r="E54" s="162"/>
      <c r="F54" s="144"/>
      <c r="G54" s="144"/>
      <c r="H54" s="211"/>
      <c r="I54" s="147"/>
      <c r="J54" s="144"/>
      <c r="K54" s="213"/>
      <c r="L54" s="241"/>
      <c r="M54" s="220"/>
      <c r="N54" s="213"/>
      <c r="O54" s="213"/>
      <c r="P54" s="224"/>
      <c r="Q54" s="213"/>
      <c r="R54" s="213"/>
      <c r="S54" s="242"/>
      <c r="T54" s="213"/>
      <c r="U54" s="213"/>
      <c r="V54" s="224"/>
      <c r="W54" s="216"/>
      <c r="X54" s="213"/>
      <c r="Y54" s="210"/>
      <c r="Z54" s="234"/>
      <c r="AA54" s="213"/>
      <c r="AB54" s="219"/>
      <c r="AC54" s="243"/>
      <c r="AD54" s="220"/>
      <c r="AE54" s="244"/>
      <c r="AF54" s="145"/>
      <c r="AG54" s="162"/>
      <c r="AH54" s="162"/>
      <c r="AI54" s="162"/>
      <c r="AJ54" s="162"/>
      <c r="AK54" s="162"/>
      <c r="AL54" s="162"/>
      <c r="AM54" s="162"/>
      <c r="AN54" s="162"/>
    </row>
    <row r="55" spans="1:40" s="109" customFormat="1" ht="24" customHeight="1" x14ac:dyDescent="0.25">
      <c r="A55" s="595" t="s">
        <v>5040</v>
      </c>
      <c r="B55" s="595"/>
      <c r="C55" s="595"/>
      <c r="D55" s="595"/>
      <c r="E55" s="595"/>
      <c r="F55" s="595"/>
      <c r="G55" s="595"/>
      <c r="H55" s="595"/>
      <c r="I55" s="595"/>
      <c r="J55" s="595"/>
      <c r="R55" s="42"/>
      <c r="AF55" s="160" t="s">
        <v>1060</v>
      </c>
    </row>
    <row r="56" spans="1:40" ht="66.75" customHeight="1" x14ac:dyDescent="0.25">
      <c r="A56" s="595"/>
      <c r="B56" s="595"/>
      <c r="C56" s="595"/>
      <c r="D56" s="595"/>
      <c r="E56" s="595"/>
      <c r="F56" s="595"/>
      <c r="G56" s="595"/>
      <c r="H56" s="595"/>
      <c r="I56" s="595"/>
      <c r="J56" s="595"/>
      <c r="AF56" s="160" t="s">
        <v>1061</v>
      </c>
    </row>
    <row r="57" spans="1:40" x14ac:dyDescent="0.25">
      <c r="A57" s="590"/>
      <c r="B57" s="590"/>
      <c r="C57" s="590"/>
      <c r="D57" s="590"/>
      <c r="E57" s="590"/>
      <c r="F57" s="590"/>
      <c r="G57" s="590"/>
      <c r="H57" s="590"/>
      <c r="I57" s="590"/>
      <c r="J57" s="118"/>
    </row>
    <row r="58" spans="1:40" x14ac:dyDescent="0.25">
      <c r="A58" s="591"/>
      <c r="B58" s="591"/>
      <c r="C58" s="591"/>
      <c r="D58" s="591"/>
      <c r="E58" s="591"/>
      <c r="F58" s="591"/>
      <c r="G58" s="591"/>
      <c r="H58" s="591"/>
      <c r="I58" s="591"/>
      <c r="J58" s="118"/>
    </row>
  </sheetData>
  <mergeCells count="15">
    <mergeCell ref="A55:J56"/>
    <mergeCell ref="A57:I57"/>
    <mergeCell ref="A58:I58"/>
    <mergeCell ref="Z4:AC4"/>
    <mergeCell ref="K5:M5"/>
    <mergeCell ref="N5:P5"/>
    <mergeCell ref="Q5:S5"/>
    <mergeCell ref="T5:V5"/>
    <mergeCell ref="W5:Y5"/>
    <mergeCell ref="Z5:AC5"/>
    <mergeCell ref="K4:M4"/>
    <mergeCell ref="N4:P4"/>
    <mergeCell ref="Q4:S4"/>
    <mergeCell ref="T4:V4"/>
    <mergeCell ref="W4:Y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Z57"/>
  <sheetViews>
    <sheetView workbookViewId="0">
      <selection activeCell="A57" sqref="A57:I57"/>
    </sheetView>
  </sheetViews>
  <sheetFormatPr defaultColWidth="7.85546875" defaultRowHeight="15" x14ac:dyDescent="0.25"/>
  <cols>
    <col min="1" max="1" width="18" style="7" customWidth="1"/>
    <col min="2" max="2" width="15" style="25" customWidth="1"/>
    <col min="3" max="3" width="7.7109375" style="25" customWidth="1"/>
    <col min="4" max="4" width="9.7109375" style="25" customWidth="1"/>
    <col min="5" max="5" width="20.140625" style="29" customWidth="1"/>
    <col min="6" max="7" width="7.85546875" style="25"/>
    <col min="8" max="8" width="8" style="25" bestFit="1" customWidth="1"/>
    <col min="9" max="9" width="10.7109375" style="25" customWidth="1"/>
    <col min="10" max="10" width="12.5703125" style="25" customWidth="1"/>
    <col min="11" max="11" width="11.42578125" style="25" customWidth="1"/>
    <col min="12" max="12" width="19.5703125" style="25" customWidth="1"/>
    <col min="13" max="14" width="11.42578125" style="25" customWidth="1"/>
    <col min="15" max="15" width="21.7109375" style="25" customWidth="1"/>
    <col min="16" max="16" width="9.85546875" style="25" customWidth="1"/>
    <col min="17" max="17" width="11.42578125" style="25" customWidth="1"/>
    <col min="18" max="18" width="18.140625" style="25" customWidth="1"/>
    <col min="19" max="19" width="8.85546875" style="25" customWidth="1"/>
    <col min="20" max="20" width="11.42578125" style="25" customWidth="1"/>
    <col min="21" max="21" width="18.5703125" style="25" customWidth="1"/>
    <col min="22" max="22" width="8.7109375" style="25" customWidth="1"/>
    <col min="23" max="23" width="11.42578125" style="25" customWidth="1"/>
    <col min="24" max="24" width="19.42578125" style="25" customWidth="1"/>
    <col min="25" max="25" width="8.85546875" style="25" customWidth="1"/>
    <col min="26" max="26" width="11.42578125" style="25" customWidth="1"/>
    <col min="27" max="27" width="18.5703125" style="25" customWidth="1"/>
    <col min="28" max="28" width="11.42578125" style="25" customWidth="1"/>
    <col min="29" max="29" width="9" style="25" bestFit="1" customWidth="1"/>
    <col min="30" max="31" width="8" style="25" bestFit="1" customWidth="1"/>
    <col min="32" max="32" width="36.7109375" style="206" customWidth="1"/>
    <col min="33" max="16384" width="7.85546875" style="25"/>
  </cols>
  <sheetData>
    <row r="1" spans="1:52" x14ac:dyDescent="0.25">
      <c r="A1" s="1" t="s">
        <v>5019</v>
      </c>
      <c r="B1" s="27"/>
      <c r="C1" s="27"/>
      <c r="D1" s="27"/>
      <c r="E1" s="120"/>
      <c r="F1" s="27"/>
      <c r="G1" s="27"/>
      <c r="H1" s="27"/>
      <c r="I1" s="27"/>
      <c r="J1" s="27"/>
      <c r="K1" s="27"/>
      <c r="L1" s="27"/>
      <c r="M1" s="27"/>
      <c r="N1" s="27"/>
      <c r="O1" s="27"/>
      <c r="P1" s="27"/>
      <c r="Q1" s="27"/>
      <c r="R1" s="27"/>
      <c r="S1" s="27"/>
      <c r="T1" s="27"/>
      <c r="U1" s="27"/>
      <c r="V1" s="27"/>
      <c r="W1" s="27"/>
      <c r="X1" s="27"/>
      <c r="Y1" s="27"/>
      <c r="Z1" s="27"/>
      <c r="AA1" s="27"/>
      <c r="AB1" s="27"/>
      <c r="AC1" s="27"/>
      <c r="AD1" s="27"/>
      <c r="AE1" s="27"/>
      <c r="AF1" s="158"/>
      <c r="AG1" s="27"/>
      <c r="AH1" s="27"/>
      <c r="AI1" s="27"/>
      <c r="AJ1" s="27"/>
      <c r="AK1" s="27"/>
      <c r="AL1" s="27"/>
      <c r="AM1" s="27"/>
      <c r="AN1" s="27"/>
      <c r="AO1" s="27"/>
      <c r="AP1" s="27"/>
    </row>
    <row r="2" spans="1:52" ht="16.5" customHeight="1" x14ac:dyDescent="0.25">
      <c r="A2" s="5"/>
      <c r="B2" s="150"/>
      <c r="C2" s="150"/>
      <c r="D2" s="150"/>
      <c r="E2" s="207"/>
      <c r="F2" s="150"/>
      <c r="G2" s="150"/>
      <c r="H2" s="150"/>
      <c r="I2" s="150"/>
      <c r="J2" s="150"/>
      <c r="K2" s="27"/>
      <c r="L2" s="27"/>
      <c r="M2" s="27"/>
      <c r="N2" s="27"/>
      <c r="O2" s="27"/>
      <c r="P2" s="27"/>
      <c r="Q2" s="27"/>
      <c r="R2" s="27"/>
      <c r="S2" s="27"/>
      <c r="T2" s="27"/>
      <c r="U2" s="27"/>
      <c r="V2" s="27"/>
      <c r="W2" s="27"/>
      <c r="X2" s="27"/>
      <c r="Y2" s="27"/>
      <c r="Z2" s="27"/>
      <c r="AA2" s="27"/>
      <c r="AB2" s="27"/>
      <c r="AC2" s="27"/>
      <c r="AD2" s="27"/>
      <c r="AE2" s="27"/>
      <c r="AF2" s="158"/>
      <c r="AG2" s="27"/>
      <c r="AH2" s="27"/>
      <c r="AI2" s="27"/>
      <c r="AJ2" s="27"/>
      <c r="AK2" s="27"/>
      <c r="AL2" s="27"/>
      <c r="AM2" s="27"/>
      <c r="AN2" s="27"/>
      <c r="AO2" s="27"/>
      <c r="AP2" s="27"/>
      <c r="AQ2" s="27"/>
    </row>
    <row r="3" spans="1:52" s="23" customFormat="1" x14ac:dyDescent="0.25">
      <c r="A3" s="5"/>
      <c r="B3" s="27"/>
      <c r="C3" s="27"/>
      <c r="D3" s="27"/>
      <c r="E3" s="120"/>
      <c r="F3" s="27"/>
      <c r="G3" s="27"/>
      <c r="H3" s="27"/>
      <c r="I3" s="27"/>
      <c r="J3" s="27"/>
      <c r="K3" s="27"/>
      <c r="L3" s="27"/>
      <c r="M3" s="27"/>
      <c r="N3" s="27"/>
      <c r="O3" s="27"/>
      <c r="P3" s="27"/>
      <c r="Q3" s="27"/>
      <c r="R3" s="27"/>
      <c r="S3" s="27"/>
      <c r="T3" s="27"/>
      <c r="U3" s="27"/>
      <c r="V3" s="27"/>
      <c r="W3" s="27"/>
      <c r="X3" s="27"/>
      <c r="Y3" s="27"/>
      <c r="Z3" s="27"/>
      <c r="AA3" s="27"/>
      <c r="AB3" s="27"/>
      <c r="AC3" s="27"/>
      <c r="AD3" s="27"/>
      <c r="AE3" s="27"/>
      <c r="AF3" s="158"/>
      <c r="AG3" s="27"/>
      <c r="AH3" s="27"/>
      <c r="AI3" s="27"/>
      <c r="AJ3" s="27"/>
      <c r="AK3" s="27"/>
      <c r="AL3" s="27"/>
      <c r="AM3" s="27"/>
      <c r="AN3" s="27"/>
      <c r="AO3" s="27"/>
      <c r="AP3" s="27"/>
      <c r="AQ3" s="27"/>
      <c r="AR3" s="27"/>
      <c r="AS3" s="27"/>
      <c r="AT3" s="27"/>
      <c r="AU3" s="27"/>
      <c r="AV3" s="27"/>
      <c r="AW3" s="27"/>
      <c r="AX3" s="27"/>
      <c r="AY3" s="27"/>
      <c r="AZ3" s="27"/>
    </row>
    <row r="4" spans="1:52" x14ac:dyDescent="0.25">
      <c r="A4" s="5"/>
      <c r="B4" s="14"/>
      <c r="C4" s="15"/>
      <c r="D4" s="10"/>
      <c r="E4" s="208"/>
      <c r="F4" s="10"/>
      <c r="G4" s="10"/>
      <c r="H4" s="10"/>
      <c r="I4" s="10"/>
      <c r="J4" s="10"/>
      <c r="K4" s="596" t="s">
        <v>293</v>
      </c>
      <c r="L4" s="597"/>
      <c r="M4" s="598"/>
      <c r="N4" s="596" t="s">
        <v>294</v>
      </c>
      <c r="O4" s="597"/>
      <c r="P4" s="598"/>
      <c r="Q4" s="596" t="s">
        <v>295</v>
      </c>
      <c r="R4" s="597"/>
      <c r="S4" s="598"/>
      <c r="T4" s="596" t="s">
        <v>347</v>
      </c>
      <c r="U4" s="597"/>
      <c r="V4" s="597"/>
      <c r="W4" s="596" t="s">
        <v>348</v>
      </c>
      <c r="X4" s="597"/>
      <c r="Y4" s="598"/>
      <c r="Z4" s="599" t="s">
        <v>1080</v>
      </c>
      <c r="AA4" s="600"/>
      <c r="AB4" s="600"/>
      <c r="AC4" s="600"/>
      <c r="AD4" s="60"/>
      <c r="AE4" s="19"/>
      <c r="AF4" s="158"/>
      <c r="AG4" s="27"/>
      <c r="AH4" s="27"/>
      <c r="AI4" s="27"/>
      <c r="AJ4" s="27"/>
      <c r="AK4" s="27"/>
      <c r="AL4" s="27"/>
      <c r="AM4" s="27"/>
      <c r="AN4" s="27"/>
      <c r="AO4" s="27"/>
      <c r="AP4" s="27"/>
      <c r="AQ4" s="27"/>
      <c r="AR4" s="27"/>
      <c r="AS4" s="27"/>
      <c r="AT4" s="27"/>
      <c r="AU4" s="27"/>
      <c r="AV4" s="27"/>
      <c r="AW4" s="27"/>
      <c r="AX4" s="27"/>
      <c r="AY4" s="27"/>
      <c r="AZ4" s="27"/>
    </row>
    <row r="5" spans="1:52" x14ac:dyDescent="0.25">
      <c r="A5" s="5"/>
      <c r="B5" s="119"/>
      <c r="C5" s="11"/>
      <c r="D5" s="11"/>
      <c r="E5" s="127"/>
      <c r="F5" s="11"/>
      <c r="G5" s="11"/>
      <c r="H5" s="11"/>
      <c r="I5" s="11"/>
      <c r="J5" s="11"/>
      <c r="K5" s="592" t="s">
        <v>1072</v>
      </c>
      <c r="L5" s="593"/>
      <c r="M5" s="594"/>
      <c r="N5" s="592" t="s">
        <v>1073</v>
      </c>
      <c r="O5" s="593"/>
      <c r="P5" s="594"/>
      <c r="Q5" s="592" t="s">
        <v>1074</v>
      </c>
      <c r="R5" s="593"/>
      <c r="S5" s="594"/>
      <c r="T5" s="592" t="s">
        <v>1075</v>
      </c>
      <c r="U5" s="593"/>
      <c r="V5" s="594"/>
      <c r="W5" s="592" t="s">
        <v>1076</v>
      </c>
      <c r="X5" s="593"/>
      <c r="Y5" s="594"/>
      <c r="Z5" s="601" t="s">
        <v>1070</v>
      </c>
      <c r="AA5" s="602"/>
      <c r="AB5" s="602"/>
      <c r="AC5" s="602"/>
      <c r="AD5" s="125"/>
      <c r="AE5" s="20"/>
      <c r="AF5" s="158"/>
      <c r="AG5" s="27"/>
      <c r="AH5" s="27"/>
      <c r="AI5" s="27"/>
      <c r="AJ5" s="27"/>
      <c r="AK5" s="27"/>
      <c r="AL5" s="27"/>
      <c r="AM5" s="27"/>
      <c r="AN5" s="27"/>
      <c r="AO5" s="27"/>
      <c r="AP5" s="27"/>
      <c r="AQ5" s="27"/>
      <c r="AR5" s="27"/>
      <c r="AS5" s="27"/>
      <c r="AT5" s="27"/>
      <c r="AU5" s="27"/>
      <c r="AV5" s="27"/>
      <c r="AW5" s="27"/>
      <c r="AX5" s="27"/>
      <c r="AY5" s="27"/>
      <c r="AZ5" s="27"/>
    </row>
    <row r="6" spans="1:52" ht="31.5" customHeight="1" x14ac:dyDescent="0.25">
      <c r="A6" s="74" t="s">
        <v>3793</v>
      </c>
      <c r="B6" s="148" t="s">
        <v>974</v>
      </c>
      <c r="C6" s="148" t="s">
        <v>366</v>
      </c>
      <c r="D6" s="148" t="s">
        <v>380</v>
      </c>
      <c r="E6" s="148" t="s">
        <v>381</v>
      </c>
      <c r="F6" s="148" t="s">
        <v>1</v>
      </c>
      <c r="G6" s="148" t="s">
        <v>0</v>
      </c>
      <c r="H6" s="148" t="s">
        <v>975</v>
      </c>
      <c r="I6" s="148" t="s">
        <v>3810</v>
      </c>
      <c r="J6" s="151" t="s">
        <v>977</v>
      </c>
      <c r="K6" s="12" t="s">
        <v>2</v>
      </c>
      <c r="L6" s="12" t="s">
        <v>3</v>
      </c>
      <c r="M6" s="17" t="s">
        <v>4</v>
      </c>
      <c r="N6" s="16" t="s">
        <v>2</v>
      </c>
      <c r="O6" s="12" t="s">
        <v>3</v>
      </c>
      <c r="P6" s="17" t="s">
        <v>4</v>
      </c>
      <c r="Q6" s="16" t="s">
        <v>2</v>
      </c>
      <c r="R6" s="12" t="s">
        <v>3</v>
      </c>
      <c r="S6" s="17" t="s">
        <v>4</v>
      </c>
      <c r="T6" s="16" t="s">
        <v>2</v>
      </c>
      <c r="U6" s="12" t="s">
        <v>3</v>
      </c>
      <c r="V6" s="17" t="s">
        <v>4</v>
      </c>
      <c r="W6" s="16" t="s">
        <v>2</v>
      </c>
      <c r="X6" s="12" t="s">
        <v>3</v>
      </c>
      <c r="Y6" s="17" t="s">
        <v>4</v>
      </c>
      <c r="Z6" s="18" t="s">
        <v>5</v>
      </c>
      <c r="AA6" s="12" t="s">
        <v>3</v>
      </c>
      <c r="AB6" s="12" t="s">
        <v>6</v>
      </c>
      <c r="AC6" s="13" t="s">
        <v>2815</v>
      </c>
      <c r="AD6" s="12" t="s">
        <v>8</v>
      </c>
      <c r="AE6" s="21" t="s">
        <v>9</v>
      </c>
      <c r="AF6" s="353" t="s">
        <v>3799</v>
      </c>
      <c r="AG6" s="27"/>
      <c r="AH6" s="27"/>
      <c r="AI6" s="27"/>
      <c r="AJ6" s="27"/>
      <c r="AK6" s="27"/>
      <c r="AL6" s="27"/>
      <c r="AM6" s="27"/>
      <c r="AN6" s="27"/>
      <c r="AO6" s="27"/>
      <c r="AP6" s="27"/>
      <c r="AQ6" s="27"/>
      <c r="AR6" s="27"/>
      <c r="AS6" s="27"/>
      <c r="AT6" s="27"/>
      <c r="AU6" s="27"/>
      <c r="AV6" s="27"/>
      <c r="AW6" s="27"/>
      <c r="AX6" s="27"/>
      <c r="AY6" s="27"/>
      <c r="AZ6" s="27"/>
    </row>
    <row r="7" spans="1:52" s="28" customFormat="1" ht="13.5" customHeight="1" x14ac:dyDescent="0.2">
      <c r="A7" s="43" t="s">
        <v>1062</v>
      </c>
      <c r="B7" s="132" t="s">
        <v>978</v>
      </c>
      <c r="C7" s="132">
        <v>16</v>
      </c>
      <c r="D7" s="132">
        <v>29813694</v>
      </c>
      <c r="E7" s="132" t="s">
        <v>375</v>
      </c>
      <c r="F7" s="132" t="s">
        <v>320</v>
      </c>
      <c r="G7" s="132" t="s">
        <v>319</v>
      </c>
      <c r="H7" s="132">
        <v>7.0000000000000001E-3</v>
      </c>
      <c r="I7" s="133" t="s">
        <v>110</v>
      </c>
      <c r="J7" s="152" t="s">
        <v>77</v>
      </c>
      <c r="K7" s="63">
        <v>0.11700000000000001</v>
      </c>
      <c r="L7" s="155" t="s">
        <v>4095</v>
      </c>
      <c r="M7" s="198">
        <v>0.97</v>
      </c>
      <c r="N7" s="62">
        <v>1.2999999999999999E-2</v>
      </c>
      <c r="O7" s="62" t="s">
        <v>4096</v>
      </c>
      <c r="P7" s="425">
        <v>0.68</v>
      </c>
      <c r="Q7" s="62" t="s">
        <v>2312</v>
      </c>
      <c r="R7" s="62" t="s">
        <v>2312</v>
      </c>
      <c r="S7" s="199" t="s">
        <v>2312</v>
      </c>
      <c r="T7" s="62">
        <v>5.1000000000000004E-3</v>
      </c>
      <c r="U7" s="62" t="s">
        <v>4097</v>
      </c>
      <c r="V7" s="425">
        <v>0.56000000000000005</v>
      </c>
      <c r="W7" s="38" t="s">
        <v>2312</v>
      </c>
      <c r="X7" s="62" t="s">
        <v>2312</v>
      </c>
      <c r="Y7" s="199" t="s">
        <v>2312</v>
      </c>
      <c r="Z7" s="115">
        <f>AVERAGE(K7,N7,Q7,T7,W7)</f>
        <v>4.5033333333333335E-2</v>
      </c>
      <c r="AA7" s="155" t="s">
        <v>4098</v>
      </c>
      <c r="AB7" s="187">
        <v>0.97</v>
      </c>
      <c r="AC7" s="61">
        <v>365000</v>
      </c>
      <c r="AD7" s="115">
        <v>0.78</v>
      </c>
      <c r="AE7" s="199">
        <v>0</v>
      </c>
      <c r="AF7" s="160" t="s">
        <v>14</v>
      </c>
      <c r="AG7" s="44"/>
      <c r="AH7" s="44"/>
      <c r="AI7" s="44"/>
      <c r="AJ7" s="44"/>
      <c r="AK7" s="44"/>
      <c r="AL7" s="44"/>
      <c r="AM7" s="44"/>
      <c r="AN7" s="44"/>
      <c r="AO7" s="44"/>
      <c r="AP7" s="44"/>
      <c r="AQ7" s="44"/>
      <c r="AR7" s="44"/>
      <c r="AS7" s="44"/>
      <c r="AT7" s="44"/>
      <c r="AU7" s="44"/>
      <c r="AV7" s="44"/>
      <c r="AW7" s="44"/>
      <c r="AX7" s="44"/>
      <c r="AY7" s="44"/>
      <c r="AZ7" s="44"/>
    </row>
    <row r="8" spans="1:52" s="223" customFormat="1" ht="13.5" customHeight="1" x14ac:dyDescent="0.2">
      <c r="A8" s="210" t="s">
        <v>1062</v>
      </c>
      <c r="B8" s="144" t="s">
        <v>2307</v>
      </c>
      <c r="C8" s="144">
        <v>19</v>
      </c>
      <c r="D8" s="144">
        <v>13228314</v>
      </c>
      <c r="E8" s="144" t="s">
        <v>491</v>
      </c>
      <c r="F8" s="144" t="s">
        <v>83</v>
      </c>
      <c r="G8" s="144" t="s">
        <v>82</v>
      </c>
      <c r="H8" s="211">
        <v>41</v>
      </c>
      <c r="I8" s="147" t="s">
        <v>81</v>
      </c>
      <c r="J8" s="154" t="s">
        <v>86</v>
      </c>
      <c r="K8" s="228">
        <v>46.71</v>
      </c>
      <c r="L8" s="229" t="s">
        <v>2816</v>
      </c>
      <c r="M8" s="230">
        <v>0.41299999999999998</v>
      </c>
      <c r="N8" s="231">
        <v>44.88</v>
      </c>
      <c r="O8" s="229" t="s">
        <v>2855</v>
      </c>
      <c r="P8" s="230">
        <v>0.65700000000000003</v>
      </c>
      <c r="Q8" s="231">
        <v>44.85</v>
      </c>
      <c r="R8" s="231" t="s">
        <v>2934</v>
      </c>
      <c r="S8" s="247">
        <v>0.41199999999999998</v>
      </c>
      <c r="T8" s="231">
        <v>44.28</v>
      </c>
      <c r="U8" s="229" t="s">
        <v>2895</v>
      </c>
      <c r="V8" s="230">
        <v>0.4</v>
      </c>
      <c r="W8" s="234">
        <v>38.4</v>
      </c>
      <c r="X8" s="229" t="s">
        <v>2972</v>
      </c>
      <c r="Y8" s="230">
        <v>0.29399999999999998</v>
      </c>
      <c r="Z8" s="234">
        <f t="shared" ref="Z8:Z53" si="0">AVERAGE(K8,N8,Q8,T8,W8)</f>
        <v>43.823999999999998</v>
      </c>
      <c r="AA8" s="229" t="s">
        <v>3007</v>
      </c>
      <c r="AB8" s="238">
        <v>0.26700000000000002</v>
      </c>
      <c r="AC8" s="248">
        <v>33600000</v>
      </c>
      <c r="AD8" s="249">
        <v>0.71</v>
      </c>
      <c r="AE8" s="250">
        <v>0</v>
      </c>
      <c r="AF8" s="162" t="s">
        <v>2584</v>
      </c>
      <c r="AG8" s="240"/>
      <c r="AH8" s="240"/>
      <c r="AI8" s="240"/>
      <c r="AJ8" s="240"/>
      <c r="AK8" s="240"/>
      <c r="AL8" s="240"/>
      <c r="AM8" s="240"/>
      <c r="AN8" s="240"/>
      <c r="AO8" s="240"/>
      <c r="AP8" s="240"/>
      <c r="AQ8" s="240"/>
      <c r="AR8" s="240"/>
      <c r="AS8" s="240"/>
      <c r="AT8" s="240"/>
      <c r="AU8" s="240"/>
      <c r="AV8" s="240"/>
      <c r="AW8" s="240"/>
      <c r="AX8" s="240"/>
      <c r="AY8" s="240"/>
      <c r="AZ8" s="240"/>
    </row>
    <row r="9" spans="1:52" ht="13.5" customHeight="1" x14ac:dyDescent="0.25">
      <c r="A9" s="43" t="s">
        <v>896</v>
      </c>
      <c r="B9" s="132" t="s">
        <v>979</v>
      </c>
      <c r="C9" s="132">
        <v>1</v>
      </c>
      <c r="D9" s="132">
        <v>156460957</v>
      </c>
      <c r="E9" s="132" t="s">
        <v>980</v>
      </c>
      <c r="F9" s="132" t="s">
        <v>76</v>
      </c>
      <c r="G9" s="132" t="s">
        <v>79</v>
      </c>
      <c r="H9" s="132">
        <v>33.9</v>
      </c>
      <c r="I9" s="133" t="s">
        <v>329</v>
      </c>
      <c r="J9" s="152" t="s">
        <v>341</v>
      </c>
      <c r="K9" s="64">
        <v>33.56</v>
      </c>
      <c r="L9" s="62" t="s">
        <v>2817</v>
      </c>
      <c r="M9" s="193">
        <v>1.11E-2</v>
      </c>
      <c r="N9" s="62">
        <v>33.17</v>
      </c>
      <c r="O9" s="62" t="s">
        <v>2856</v>
      </c>
      <c r="P9" s="174">
        <v>1.7099999999999999E-3</v>
      </c>
      <c r="Q9" s="62">
        <v>32.450000000000003</v>
      </c>
      <c r="R9" s="61" t="s">
        <v>2935</v>
      </c>
      <c r="S9" s="174">
        <v>3.7500000000000001E-7</v>
      </c>
      <c r="T9" s="62">
        <v>32.36</v>
      </c>
      <c r="U9" s="62" t="s">
        <v>2896</v>
      </c>
      <c r="V9" s="193">
        <v>2.5000000000000001E-2</v>
      </c>
      <c r="W9" s="116">
        <v>37.700000000000003</v>
      </c>
      <c r="X9" s="62" t="s">
        <v>2973</v>
      </c>
      <c r="Y9" s="174">
        <v>0.16400000000000001</v>
      </c>
      <c r="Z9" s="116">
        <f t="shared" si="0"/>
        <v>33.847999999999999</v>
      </c>
      <c r="AA9" s="62" t="s">
        <v>3008</v>
      </c>
      <c r="AB9" s="183">
        <v>8.67E-10</v>
      </c>
      <c r="AC9" s="186">
        <v>1.8200000000000001E-2</v>
      </c>
      <c r="AD9" s="115">
        <v>2.1999999999999999E-2</v>
      </c>
      <c r="AE9" s="200">
        <v>65.099999999999994</v>
      </c>
      <c r="AF9" s="205" t="s">
        <v>981</v>
      </c>
    </row>
    <row r="10" spans="1:52" ht="13.5" customHeight="1" x14ac:dyDescent="0.25">
      <c r="A10" s="43" t="s">
        <v>896</v>
      </c>
      <c r="B10" s="132" t="s">
        <v>982</v>
      </c>
      <c r="C10" s="132">
        <v>2</v>
      </c>
      <c r="D10" s="132">
        <v>233937757</v>
      </c>
      <c r="E10" s="132" t="s">
        <v>983</v>
      </c>
      <c r="F10" s="132" t="s">
        <v>83</v>
      </c>
      <c r="G10" s="132" t="s">
        <v>82</v>
      </c>
      <c r="H10" s="136">
        <v>9.1359999999999992</v>
      </c>
      <c r="I10" s="133" t="s">
        <v>326</v>
      </c>
      <c r="J10" s="152" t="s">
        <v>86</v>
      </c>
      <c r="K10" s="64">
        <v>10.09</v>
      </c>
      <c r="L10" s="62" t="s">
        <v>2818</v>
      </c>
      <c r="M10" s="174">
        <v>9.6199999999999996E-4</v>
      </c>
      <c r="N10" s="62">
        <v>10.19</v>
      </c>
      <c r="O10" s="62" t="s">
        <v>2857</v>
      </c>
      <c r="P10" s="193">
        <v>2.2599999999999999E-2</v>
      </c>
      <c r="Q10" s="62">
        <v>9.9499999999999993</v>
      </c>
      <c r="R10" s="61" t="s">
        <v>2936</v>
      </c>
      <c r="S10" s="174">
        <v>1.8700000000000001E-5</v>
      </c>
      <c r="T10" s="62">
        <v>10.09</v>
      </c>
      <c r="U10" s="62" t="s">
        <v>2897</v>
      </c>
      <c r="V10" s="193">
        <v>0.11</v>
      </c>
      <c r="W10" s="116">
        <v>5.35</v>
      </c>
      <c r="X10" s="62" t="s">
        <v>2974</v>
      </c>
      <c r="Y10" s="174">
        <v>3.5099999999999999E-2</v>
      </c>
      <c r="Z10" s="116">
        <f t="shared" si="0"/>
        <v>9.1340000000000003</v>
      </c>
      <c r="AA10" s="62" t="s">
        <v>3009</v>
      </c>
      <c r="AB10" s="183">
        <v>5.98E-10</v>
      </c>
      <c r="AC10" s="186">
        <v>7.5300000000000006E-2</v>
      </c>
      <c r="AD10" s="115">
        <v>0.54</v>
      </c>
      <c r="AE10" s="200">
        <v>0</v>
      </c>
      <c r="AF10" s="160" t="s">
        <v>984</v>
      </c>
    </row>
    <row r="11" spans="1:52" ht="13.5" customHeight="1" x14ac:dyDescent="0.25">
      <c r="A11" s="43" t="s">
        <v>896</v>
      </c>
      <c r="B11" s="132" t="s">
        <v>985</v>
      </c>
      <c r="C11" s="132">
        <v>6</v>
      </c>
      <c r="D11" s="132">
        <v>12903725</v>
      </c>
      <c r="E11" s="132" t="s">
        <v>299</v>
      </c>
      <c r="F11" s="132" t="s">
        <v>82</v>
      </c>
      <c r="G11" s="132" t="s">
        <v>83</v>
      </c>
      <c r="H11" s="136">
        <v>41.734000000000002</v>
      </c>
      <c r="I11" s="133" t="s">
        <v>325</v>
      </c>
      <c r="J11" s="152" t="s">
        <v>986</v>
      </c>
      <c r="K11" s="181">
        <v>40.36</v>
      </c>
      <c r="L11" s="38" t="s">
        <v>2819</v>
      </c>
      <c r="M11" s="175">
        <v>4.0299999999999997E-5</v>
      </c>
      <c r="N11" s="38">
        <v>40.549999999999997</v>
      </c>
      <c r="O11" s="38" t="s">
        <v>2858</v>
      </c>
      <c r="P11" s="176">
        <v>5.8200000000000002E-2</v>
      </c>
      <c r="Q11" s="38">
        <v>41.4</v>
      </c>
      <c r="R11" s="28" t="s">
        <v>2937</v>
      </c>
      <c r="S11" s="175">
        <v>1.5600000000000001E-6</v>
      </c>
      <c r="T11" s="38">
        <v>41.06</v>
      </c>
      <c r="U11" s="38" t="s">
        <v>2898</v>
      </c>
      <c r="V11" s="176">
        <v>0.377</v>
      </c>
      <c r="W11" s="40">
        <v>45.3</v>
      </c>
      <c r="X11" s="38" t="s">
        <v>2975</v>
      </c>
      <c r="Y11" s="175">
        <v>2.8699999999999998E-4</v>
      </c>
      <c r="Z11" s="116">
        <f t="shared" si="0"/>
        <v>41.734000000000002</v>
      </c>
      <c r="AA11" s="38" t="s">
        <v>3010</v>
      </c>
      <c r="AB11" s="184">
        <v>3.7700000000000001E-13</v>
      </c>
      <c r="AC11" s="184">
        <v>7.8800000000000008E-6</v>
      </c>
      <c r="AD11" s="39">
        <v>0.32</v>
      </c>
      <c r="AE11" s="180">
        <v>14.7</v>
      </c>
      <c r="AF11" s="160" t="s">
        <v>987</v>
      </c>
    </row>
    <row r="12" spans="1:52" ht="13.5" customHeight="1" x14ac:dyDescent="0.25">
      <c r="A12" s="43" t="s">
        <v>896</v>
      </c>
      <c r="B12" s="132" t="s">
        <v>988</v>
      </c>
      <c r="C12" s="132">
        <v>6</v>
      </c>
      <c r="D12" s="132">
        <v>96610677</v>
      </c>
      <c r="E12" s="132" t="s">
        <v>297</v>
      </c>
      <c r="F12" s="132" t="s">
        <v>82</v>
      </c>
      <c r="G12" s="132" t="s">
        <v>83</v>
      </c>
      <c r="H12" s="136">
        <v>32.256</v>
      </c>
      <c r="I12" s="133" t="s">
        <v>323</v>
      </c>
      <c r="J12" s="152" t="s">
        <v>89</v>
      </c>
      <c r="K12" s="181">
        <v>33</v>
      </c>
      <c r="L12" s="38" t="s">
        <v>2820</v>
      </c>
      <c r="M12" s="179">
        <v>1.23E-2</v>
      </c>
      <c r="N12" s="38">
        <v>32.020000000000003</v>
      </c>
      <c r="O12" s="38" t="s">
        <v>2859</v>
      </c>
      <c r="P12" s="176">
        <v>0.121</v>
      </c>
      <c r="Q12" s="38">
        <v>32.61</v>
      </c>
      <c r="R12" s="28" t="s">
        <v>2938</v>
      </c>
      <c r="S12" s="175">
        <v>1.83E-4</v>
      </c>
      <c r="T12" s="38">
        <v>33.33</v>
      </c>
      <c r="U12" s="38" t="s">
        <v>2899</v>
      </c>
      <c r="V12" s="176">
        <v>0.34899999999999998</v>
      </c>
      <c r="W12" s="40">
        <v>30.1</v>
      </c>
      <c r="X12" s="38" t="s">
        <v>2976</v>
      </c>
      <c r="Y12" s="175">
        <v>2.0400000000000001E-5</v>
      </c>
      <c r="Z12" s="116">
        <f t="shared" si="0"/>
        <v>32.212000000000003</v>
      </c>
      <c r="AA12" s="38" t="s">
        <v>3011</v>
      </c>
      <c r="AB12" s="184">
        <v>2.99E-10</v>
      </c>
      <c r="AC12" s="184">
        <v>5.71E-4</v>
      </c>
      <c r="AD12" s="39">
        <v>0.73</v>
      </c>
      <c r="AE12" s="180">
        <v>0</v>
      </c>
      <c r="AF12" s="160" t="s">
        <v>989</v>
      </c>
    </row>
    <row r="13" spans="1:52" ht="13.5" customHeight="1" x14ac:dyDescent="0.25">
      <c r="A13" s="43" t="s">
        <v>896</v>
      </c>
      <c r="B13" s="132" t="s">
        <v>990</v>
      </c>
      <c r="C13" s="132">
        <v>12</v>
      </c>
      <c r="D13" s="132">
        <v>4418156</v>
      </c>
      <c r="E13" s="132" t="s">
        <v>462</v>
      </c>
      <c r="F13" s="132" t="s">
        <v>76</v>
      </c>
      <c r="G13" s="132" t="s">
        <v>79</v>
      </c>
      <c r="H13" s="136">
        <v>49.058</v>
      </c>
      <c r="I13" s="133" t="s">
        <v>991</v>
      </c>
      <c r="J13" s="152" t="s">
        <v>992</v>
      </c>
      <c r="K13" s="181">
        <v>49.18</v>
      </c>
      <c r="L13" s="38" t="s">
        <v>2821</v>
      </c>
      <c r="M13" s="175">
        <v>4.7699999999999999E-3</v>
      </c>
      <c r="N13" s="38">
        <v>48.54</v>
      </c>
      <c r="O13" s="38" t="s">
        <v>2860</v>
      </c>
      <c r="P13" s="176">
        <v>0.628</v>
      </c>
      <c r="Q13" s="38">
        <v>47.65</v>
      </c>
      <c r="R13" s="28" t="s">
        <v>2939</v>
      </c>
      <c r="S13" s="175">
        <v>1.9400000000000001E-5</v>
      </c>
      <c r="T13" s="38">
        <v>47.42</v>
      </c>
      <c r="U13" s="38" t="s">
        <v>2900</v>
      </c>
      <c r="V13" s="176">
        <v>0.35199999999999998</v>
      </c>
      <c r="W13" s="40">
        <v>52.5</v>
      </c>
      <c r="X13" s="38" t="s">
        <v>2977</v>
      </c>
      <c r="Y13" s="175">
        <v>4.8200000000000001E-4</v>
      </c>
      <c r="Z13" s="116">
        <f t="shared" si="0"/>
        <v>49.058000000000007</v>
      </c>
      <c r="AA13" s="38" t="s">
        <v>3012</v>
      </c>
      <c r="AB13" s="184">
        <v>8.2400000000000005E-10</v>
      </c>
      <c r="AC13" s="172">
        <v>3.4599999999999999E-2</v>
      </c>
      <c r="AD13" s="39">
        <v>0.77</v>
      </c>
      <c r="AE13" s="180">
        <v>0</v>
      </c>
      <c r="AF13" s="160" t="s">
        <v>993</v>
      </c>
    </row>
    <row r="14" spans="1:52" ht="13.5" customHeight="1" x14ac:dyDescent="0.25">
      <c r="A14" s="43" t="s">
        <v>896</v>
      </c>
      <c r="B14" s="132" t="s">
        <v>994</v>
      </c>
      <c r="C14" s="132">
        <v>12</v>
      </c>
      <c r="D14" s="132">
        <v>57132863</v>
      </c>
      <c r="E14" s="132" t="s">
        <v>995</v>
      </c>
      <c r="F14" s="132" t="s">
        <v>83</v>
      </c>
      <c r="G14" s="132" t="s">
        <v>82</v>
      </c>
      <c r="H14" s="136">
        <v>39.911999999999999</v>
      </c>
      <c r="I14" s="133" t="s">
        <v>322</v>
      </c>
      <c r="J14" s="152" t="s">
        <v>86</v>
      </c>
      <c r="K14" s="181">
        <v>44.87</v>
      </c>
      <c r="L14" s="38" t="s">
        <v>2822</v>
      </c>
      <c r="M14" s="176">
        <v>2.12E-2</v>
      </c>
      <c r="N14" s="38">
        <v>39.119999999999997</v>
      </c>
      <c r="O14" s="38" t="s">
        <v>2861</v>
      </c>
      <c r="P14" s="175">
        <v>8.4700000000000001E-3</v>
      </c>
      <c r="Q14" s="38">
        <v>40</v>
      </c>
      <c r="R14" s="28" t="s">
        <v>2940</v>
      </c>
      <c r="S14" s="179">
        <v>1.2000000000000001E-11</v>
      </c>
      <c r="T14" s="38">
        <v>38.57</v>
      </c>
      <c r="U14" s="38" t="s">
        <v>2901</v>
      </c>
      <c r="V14" s="175">
        <v>3.8400000000000001E-3</v>
      </c>
      <c r="W14" s="40">
        <v>36.9</v>
      </c>
      <c r="X14" s="38" t="s">
        <v>2978</v>
      </c>
      <c r="Y14" s="175">
        <v>1.0499999999999999E-3</v>
      </c>
      <c r="Z14" s="116">
        <f t="shared" si="0"/>
        <v>39.892000000000003</v>
      </c>
      <c r="AA14" s="38" t="s">
        <v>3013</v>
      </c>
      <c r="AB14" s="184">
        <v>9.7799999999999994E-17</v>
      </c>
      <c r="AC14" s="184">
        <v>1.2299999999999999E-8</v>
      </c>
      <c r="AD14" s="39">
        <v>8.1000000000000003E-2</v>
      </c>
      <c r="AE14" s="180">
        <v>51.8</v>
      </c>
      <c r="AF14" s="160" t="s">
        <v>996</v>
      </c>
    </row>
    <row r="15" spans="1:52" ht="13.5" customHeight="1" x14ac:dyDescent="0.25">
      <c r="A15" s="43" t="s">
        <v>1063</v>
      </c>
      <c r="B15" s="132" t="s">
        <v>997</v>
      </c>
      <c r="C15" s="132">
        <v>1</v>
      </c>
      <c r="D15" s="132">
        <v>99579683</v>
      </c>
      <c r="E15" s="132" t="s">
        <v>357</v>
      </c>
      <c r="F15" s="132" t="s">
        <v>76</v>
      </c>
      <c r="G15" s="132" t="s">
        <v>79</v>
      </c>
      <c r="H15" s="136">
        <v>48.987000000000002</v>
      </c>
      <c r="I15" s="133" t="s">
        <v>292</v>
      </c>
      <c r="J15" s="152" t="s">
        <v>998</v>
      </c>
      <c r="K15" s="181">
        <v>48.85</v>
      </c>
      <c r="L15" s="38" t="s">
        <v>2823</v>
      </c>
      <c r="M15" s="176">
        <v>0.59899999999999998</v>
      </c>
      <c r="N15" s="38">
        <v>48.56</v>
      </c>
      <c r="O15" s="38" t="s">
        <v>2862</v>
      </c>
      <c r="P15" s="175">
        <v>8.6199999999999992E-3</v>
      </c>
      <c r="Q15" s="38">
        <v>49.55</v>
      </c>
      <c r="R15" s="28" t="s">
        <v>2941</v>
      </c>
      <c r="S15" s="179">
        <v>0.85499999999999998</v>
      </c>
      <c r="T15" s="38">
        <v>48.62</v>
      </c>
      <c r="U15" s="38" t="s">
        <v>2902</v>
      </c>
      <c r="V15" s="176">
        <v>0.109</v>
      </c>
      <c r="W15" s="40">
        <v>51.7</v>
      </c>
      <c r="X15" s="38" t="s">
        <v>2979</v>
      </c>
      <c r="Y15" s="176">
        <v>0.13500000000000001</v>
      </c>
      <c r="Z15" s="116">
        <f t="shared" si="0"/>
        <v>49.455999999999996</v>
      </c>
      <c r="AA15" s="38" t="s">
        <v>3014</v>
      </c>
      <c r="AB15" s="172">
        <v>0.97799999999999998</v>
      </c>
      <c r="AC15" s="28">
        <v>41100000</v>
      </c>
      <c r="AD15" s="39">
        <v>1.7000000000000001E-2</v>
      </c>
      <c r="AE15" s="180">
        <v>66.7</v>
      </c>
      <c r="AF15" s="160" t="s">
        <v>14</v>
      </c>
    </row>
    <row r="16" spans="1:52" ht="13.5" customHeight="1" x14ac:dyDescent="0.25">
      <c r="A16" s="43" t="s">
        <v>1063</v>
      </c>
      <c r="B16" s="132" t="s">
        <v>999</v>
      </c>
      <c r="C16" s="132">
        <v>9</v>
      </c>
      <c r="D16" s="132">
        <v>21047562</v>
      </c>
      <c r="E16" s="132" t="s">
        <v>87</v>
      </c>
      <c r="F16" s="132" t="s">
        <v>82</v>
      </c>
      <c r="G16" s="132" t="s">
        <v>79</v>
      </c>
      <c r="H16" s="136">
        <v>12.936999999999999</v>
      </c>
      <c r="I16" s="133" t="s">
        <v>1000</v>
      </c>
      <c r="J16" s="152" t="s">
        <v>992</v>
      </c>
      <c r="K16" s="181">
        <v>11.01</v>
      </c>
      <c r="L16" s="38" t="s">
        <v>2824</v>
      </c>
      <c r="M16" s="176">
        <v>0.16800000000000001</v>
      </c>
      <c r="N16" s="38">
        <v>13.35</v>
      </c>
      <c r="O16" s="38" t="s">
        <v>2863</v>
      </c>
      <c r="P16" s="176">
        <v>0.437</v>
      </c>
      <c r="Q16" s="38">
        <v>14.45</v>
      </c>
      <c r="R16" s="28" t="s">
        <v>2942</v>
      </c>
      <c r="S16" s="179">
        <v>0.42299999999999999</v>
      </c>
      <c r="T16" s="38">
        <v>13.82</v>
      </c>
      <c r="U16" s="38" t="s">
        <v>2903</v>
      </c>
      <c r="V16" s="176">
        <v>0.315</v>
      </c>
      <c r="W16" s="40">
        <v>17.2</v>
      </c>
      <c r="X16" s="38" t="s">
        <v>2980</v>
      </c>
      <c r="Y16" s="176">
        <v>0.92600000000000005</v>
      </c>
      <c r="Z16" s="116">
        <f t="shared" si="0"/>
        <v>13.965999999999999</v>
      </c>
      <c r="AA16" s="38" t="s">
        <v>3015</v>
      </c>
      <c r="AB16" s="172">
        <v>0.25900000000000001</v>
      </c>
      <c r="AC16" s="28">
        <v>10900000</v>
      </c>
      <c r="AD16" s="39">
        <v>0.57999999999999996</v>
      </c>
      <c r="AE16" s="180">
        <v>0</v>
      </c>
      <c r="AF16" s="160" t="s">
        <v>14</v>
      </c>
    </row>
    <row r="17" spans="1:32" ht="13.5" customHeight="1" x14ac:dyDescent="0.25">
      <c r="A17" s="43" t="s">
        <v>1063</v>
      </c>
      <c r="B17" s="132" t="s">
        <v>1001</v>
      </c>
      <c r="C17" s="132">
        <v>9</v>
      </c>
      <c r="D17" s="132">
        <v>133257521</v>
      </c>
      <c r="E17" s="132" t="s">
        <v>72</v>
      </c>
      <c r="F17" s="132" t="s">
        <v>76</v>
      </c>
      <c r="G17" s="132" t="s">
        <v>75</v>
      </c>
      <c r="H17" s="136">
        <v>32.917000000000002</v>
      </c>
      <c r="I17" s="133" t="s">
        <v>73</v>
      </c>
      <c r="J17" s="152" t="s">
        <v>77</v>
      </c>
      <c r="K17" s="181">
        <v>28.22</v>
      </c>
      <c r="L17" s="38" t="s">
        <v>2825</v>
      </c>
      <c r="M17" s="176">
        <v>3.9199999999999999E-2</v>
      </c>
      <c r="N17" s="38">
        <v>33.61</v>
      </c>
      <c r="O17" s="38" t="s">
        <v>2864</v>
      </c>
      <c r="P17" s="176">
        <v>0.26700000000000002</v>
      </c>
      <c r="Q17" s="38">
        <v>36.92</v>
      </c>
      <c r="R17" s="28" t="s">
        <v>2943</v>
      </c>
      <c r="S17" s="175">
        <v>5.0000000000000001E-4</v>
      </c>
      <c r="T17" s="38">
        <v>35.4</v>
      </c>
      <c r="U17" s="38" t="s">
        <v>2904</v>
      </c>
      <c r="V17" s="176">
        <v>0.51200000000000001</v>
      </c>
      <c r="W17" s="40">
        <v>45.7</v>
      </c>
      <c r="X17" s="38" t="s">
        <v>2696</v>
      </c>
      <c r="Y17" s="176">
        <v>1</v>
      </c>
      <c r="Z17" s="116">
        <f t="shared" si="0"/>
        <v>35.970000000000006</v>
      </c>
      <c r="AA17" s="38" t="s">
        <v>3016</v>
      </c>
      <c r="AB17" s="172">
        <v>0.109</v>
      </c>
      <c r="AC17" s="28">
        <v>76100</v>
      </c>
      <c r="AD17" s="165">
        <v>3.8E-3</v>
      </c>
      <c r="AE17" s="180">
        <v>74.099999999999994</v>
      </c>
      <c r="AF17" s="160" t="s">
        <v>14</v>
      </c>
    </row>
    <row r="18" spans="1:32" ht="13.5" customHeight="1" x14ac:dyDescent="0.25">
      <c r="A18" s="43" t="s">
        <v>1063</v>
      </c>
      <c r="B18" s="132" t="s">
        <v>1002</v>
      </c>
      <c r="C18" s="132">
        <v>12</v>
      </c>
      <c r="D18" s="132">
        <v>40221267</v>
      </c>
      <c r="E18" s="132" t="s">
        <v>358</v>
      </c>
      <c r="F18" s="132" t="s">
        <v>79</v>
      </c>
      <c r="G18" s="132" t="s">
        <v>76</v>
      </c>
      <c r="H18" s="136">
        <v>46.762999999999998</v>
      </c>
      <c r="I18" s="133" t="s">
        <v>84</v>
      </c>
      <c r="J18" s="152" t="s">
        <v>340</v>
      </c>
      <c r="K18" s="181">
        <v>45.01</v>
      </c>
      <c r="L18" s="38" t="s">
        <v>2826</v>
      </c>
      <c r="M18" s="176">
        <v>0.89900000000000002</v>
      </c>
      <c r="N18" s="38">
        <v>47.34</v>
      </c>
      <c r="O18" s="38" t="s">
        <v>2865</v>
      </c>
      <c r="P18" s="176">
        <v>0.438</v>
      </c>
      <c r="Q18" s="38">
        <v>47.94</v>
      </c>
      <c r="R18" s="28" t="s">
        <v>2944</v>
      </c>
      <c r="S18" s="176">
        <v>1.3299999999999999E-2</v>
      </c>
      <c r="T18" s="38">
        <v>47.88</v>
      </c>
      <c r="U18" s="38" t="s">
        <v>2905</v>
      </c>
      <c r="V18" s="176">
        <v>0.433</v>
      </c>
      <c r="W18" s="40">
        <v>43</v>
      </c>
      <c r="X18" s="38" t="s">
        <v>2981</v>
      </c>
      <c r="Y18" s="176">
        <v>0.55700000000000005</v>
      </c>
      <c r="Z18" s="116">
        <f t="shared" si="0"/>
        <v>46.233999999999995</v>
      </c>
      <c r="AA18" s="38" t="s">
        <v>3017</v>
      </c>
      <c r="AB18" s="172">
        <v>9.5699999999999993E-2</v>
      </c>
      <c r="AC18" s="28">
        <v>2000000</v>
      </c>
      <c r="AD18" s="39">
        <v>0.28999999999999998</v>
      </c>
      <c r="AE18" s="180">
        <v>18.899999999999999</v>
      </c>
      <c r="AF18" s="160" t="s">
        <v>14</v>
      </c>
    </row>
    <row r="19" spans="1:32" ht="13.5" customHeight="1" x14ac:dyDescent="0.25">
      <c r="A19" s="43" t="s">
        <v>1063</v>
      </c>
      <c r="B19" s="132" t="s">
        <v>2307</v>
      </c>
      <c r="C19" s="132">
        <v>19</v>
      </c>
      <c r="D19" s="132">
        <v>13234712</v>
      </c>
      <c r="E19" s="132" t="s">
        <v>80</v>
      </c>
      <c r="F19" s="132" t="s">
        <v>83</v>
      </c>
      <c r="G19" s="132" t="s">
        <v>82</v>
      </c>
      <c r="H19" s="136">
        <v>45.616999999999997</v>
      </c>
      <c r="I19" s="133" t="s">
        <v>81</v>
      </c>
      <c r="J19" s="152" t="s">
        <v>86</v>
      </c>
      <c r="K19" s="181">
        <v>46.63</v>
      </c>
      <c r="L19" s="38" t="s">
        <v>2827</v>
      </c>
      <c r="M19" s="176">
        <v>0.53300000000000003</v>
      </c>
      <c r="N19" s="38">
        <v>45.04</v>
      </c>
      <c r="O19" s="38" t="s">
        <v>2866</v>
      </c>
      <c r="P19" s="176">
        <v>0.89700000000000002</v>
      </c>
      <c r="Q19" s="38">
        <v>45.18</v>
      </c>
      <c r="R19" s="28" t="s">
        <v>2945</v>
      </c>
      <c r="S19" s="176">
        <v>0.32600000000000001</v>
      </c>
      <c r="T19" s="38">
        <v>44.41</v>
      </c>
      <c r="U19" s="38" t="s">
        <v>2906</v>
      </c>
      <c r="V19" s="176">
        <v>0.29799999999999999</v>
      </c>
      <c r="W19" s="40">
        <v>38.200000000000003</v>
      </c>
      <c r="X19" s="38" t="s">
        <v>2982</v>
      </c>
      <c r="Y19" s="176">
        <v>0.35199999999999998</v>
      </c>
      <c r="Z19" s="116">
        <f t="shared" si="0"/>
        <v>43.891999999999996</v>
      </c>
      <c r="AA19" s="38" t="s">
        <v>3018</v>
      </c>
      <c r="AB19" s="172">
        <v>0.218</v>
      </c>
      <c r="AC19" s="28">
        <v>9140000</v>
      </c>
      <c r="AD19" s="39">
        <v>0.77</v>
      </c>
      <c r="AE19" s="180">
        <v>0</v>
      </c>
      <c r="AF19" s="160" t="s">
        <v>1003</v>
      </c>
    </row>
    <row r="20" spans="1:32" ht="13.5" customHeight="1" x14ac:dyDescent="0.25">
      <c r="A20" s="43" t="s">
        <v>1064</v>
      </c>
      <c r="B20" s="132" t="s">
        <v>1004</v>
      </c>
      <c r="C20" s="132">
        <v>1</v>
      </c>
      <c r="D20" s="132">
        <v>3155918</v>
      </c>
      <c r="E20" s="132" t="s">
        <v>298</v>
      </c>
      <c r="F20" s="132" t="s">
        <v>76</v>
      </c>
      <c r="G20" s="132" t="s">
        <v>82</v>
      </c>
      <c r="H20" s="136">
        <v>22.67</v>
      </c>
      <c r="I20" s="133" t="s">
        <v>324</v>
      </c>
      <c r="J20" s="152" t="s">
        <v>86</v>
      </c>
      <c r="K20" s="181">
        <v>18</v>
      </c>
      <c r="L20" s="38" t="s">
        <v>2828</v>
      </c>
      <c r="M20" s="176">
        <v>6.1100000000000002E-2</v>
      </c>
      <c r="N20" s="38">
        <v>22.85</v>
      </c>
      <c r="O20" s="38" t="s">
        <v>2867</v>
      </c>
      <c r="P20" s="176">
        <v>0.95099999999999996</v>
      </c>
      <c r="Q20" s="38">
        <v>23.63</v>
      </c>
      <c r="R20" s="28" t="s">
        <v>2946</v>
      </c>
      <c r="S20" s="175">
        <v>1.7200000000000001E-5</v>
      </c>
      <c r="T20" s="38">
        <v>23.65</v>
      </c>
      <c r="U20" s="38" t="s">
        <v>2907</v>
      </c>
      <c r="V20" s="176">
        <v>0.94799999999999995</v>
      </c>
      <c r="W20" s="40">
        <v>24.5</v>
      </c>
      <c r="X20" s="38" t="s">
        <v>2983</v>
      </c>
      <c r="Y20" s="175">
        <v>5.0600000000000005E-4</v>
      </c>
      <c r="Z20" s="116">
        <f t="shared" si="0"/>
        <v>22.526</v>
      </c>
      <c r="AA20" s="38" t="s">
        <v>3019</v>
      </c>
      <c r="AB20" s="184">
        <v>5.25E-8</v>
      </c>
      <c r="AC20" s="28">
        <v>2.5099999999999998</v>
      </c>
      <c r="AD20" s="39">
        <v>0.35</v>
      </c>
      <c r="AE20" s="180">
        <v>10.4</v>
      </c>
      <c r="AF20" s="160" t="s">
        <v>1005</v>
      </c>
    </row>
    <row r="21" spans="1:32" ht="13.5" customHeight="1" x14ac:dyDescent="0.25">
      <c r="A21" s="43" t="s">
        <v>1064</v>
      </c>
      <c r="B21" s="132" t="s">
        <v>1006</v>
      </c>
      <c r="C21" s="132">
        <v>1</v>
      </c>
      <c r="D21" s="132">
        <v>33302206</v>
      </c>
      <c r="E21" s="132" t="s">
        <v>365</v>
      </c>
      <c r="F21" s="132" t="s">
        <v>82</v>
      </c>
      <c r="G21" s="132" t="s">
        <v>83</v>
      </c>
      <c r="H21" s="137">
        <v>0.01</v>
      </c>
      <c r="I21" s="133" t="s">
        <v>379</v>
      </c>
      <c r="J21" s="152" t="s">
        <v>341</v>
      </c>
      <c r="K21" s="181" t="s">
        <v>2312</v>
      </c>
      <c r="L21" s="38" t="s">
        <v>2312</v>
      </c>
      <c r="M21" s="180" t="s">
        <v>2312</v>
      </c>
      <c r="N21" s="38">
        <v>0.01</v>
      </c>
      <c r="O21" s="38" t="s">
        <v>2868</v>
      </c>
      <c r="P21" s="176">
        <v>0.81100000000000005</v>
      </c>
      <c r="Q21" s="38" t="s">
        <v>2312</v>
      </c>
      <c r="R21" s="38" t="s">
        <v>2312</v>
      </c>
      <c r="S21" s="180" t="s">
        <v>2312</v>
      </c>
      <c r="T21" s="40" t="s">
        <v>2312</v>
      </c>
      <c r="U21" s="38" t="s">
        <v>2312</v>
      </c>
      <c r="V21" s="180" t="s">
        <v>2312</v>
      </c>
      <c r="W21" s="40" t="s">
        <v>2312</v>
      </c>
      <c r="X21" s="38" t="s">
        <v>2312</v>
      </c>
      <c r="Y21" s="180" t="s">
        <v>2312</v>
      </c>
      <c r="Z21" s="116">
        <f t="shared" si="0"/>
        <v>0.01</v>
      </c>
      <c r="AA21" s="38" t="s">
        <v>2868</v>
      </c>
      <c r="AB21" s="172">
        <v>0.81100000000000005</v>
      </c>
      <c r="AC21" s="28">
        <v>17000000</v>
      </c>
      <c r="AD21" s="39">
        <v>1</v>
      </c>
      <c r="AE21" s="180" t="s">
        <v>2312</v>
      </c>
      <c r="AF21" s="160" t="s">
        <v>14</v>
      </c>
    </row>
    <row r="22" spans="1:32" ht="13.5" customHeight="1" x14ac:dyDescent="0.25">
      <c r="A22" s="43" t="s">
        <v>1064</v>
      </c>
      <c r="B22" s="132" t="s">
        <v>1007</v>
      </c>
      <c r="C22" s="132">
        <v>1</v>
      </c>
      <c r="D22" s="132">
        <v>37790755</v>
      </c>
      <c r="E22" s="132" t="s">
        <v>371</v>
      </c>
      <c r="F22" s="132" t="s">
        <v>76</v>
      </c>
      <c r="G22" s="132" t="s">
        <v>79</v>
      </c>
      <c r="H22" s="136">
        <v>25.286999999999999</v>
      </c>
      <c r="I22" s="133" t="s">
        <v>370</v>
      </c>
      <c r="J22" s="152" t="s">
        <v>1008</v>
      </c>
      <c r="K22" s="181">
        <v>20.71</v>
      </c>
      <c r="L22" s="38" t="s">
        <v>2829</v>
      </c>
      <c r="M22" s="176">
        <v>0.20200000000000001</v>
      </c>
      <c r="N22" s="38">
        <v>26.02</v>
      </c>
      <c r="O22" s="38" t="s">
        <v>2869</v>
      </c>
      <c r="P22" s="176">
        <v>0.115</v>
      </c>
      <c r="Q22" s="38">
        <v>25.43</v>
      </c>
      <c r="R22" s="28" t="s">
        <v>2947</v>
      </c>
      <c r="S22" s="176">
        <v>1.9199999999999998E-2</v>
      </c>
      <c r="T22" s="38">
        <v>25.99</v>
      </c>
      <c r="U22" s="38" t="s">
        <v>2908</v>
      </c>
      <c r="V22" s="179">
        <v>0.13500000000000001</v>
      </c>
      <c r="W22" s="40">
        <v>29.4</v>
      </c>
      <c r="X22" s="38" t="s">
        <v>2984</v>
      </c>
      <c r="Y22" s="176">
        <v>4.1999999999999997E-3</v>
      </c>
      <c r="Z22" s="116">
        <f t="shared" si="0"/>
        <v>25.509999999999998</v>
      </c>
      <c r="AA22" s="38" t="s">
        <v>3020</v>
      </c>
      <c r="AB22" s="184">
        <v>1.16E-4</v>
      </c>
      <c r="AC22" s="28">
        <v>2430</v>
      </c>
      <c r="AD22" s="39">
        <v>0.27</v>
      </c>
      <c r="AE22" s="180">
        <v>22.6</v>
      </c>
      <c r="AF22" s="160" t="s">
        <v>14</v>
      </c>
    </row>
    <row r="23" spans="1:32" ht="13.5" customHeight="1" x14ac:dyDescent="0.25">
      <c r="A23" s="43" t="s">
        <v>1064</v>
      </c>
      <c r="B23" s="132" t="s">
        <v>1009</v>
      </c>
      <c r="C23" s="132">
        <v>1</v>
      </c>
      <c r="D23" s="132">
        <v>42465863</v>
      </c>
      <c r="E23" s="132" t="s">
        <v>315</v>
      </c>
      <c r="F23" s="132" t="s">
        <v>83</v>
      </c>
      <c r="G23" s="132" t="s">
        <v>82</v>
      </c>
      <c r="H23" s="136">
        <v>34.231999999999999</v>
      </c>
      <c r="I23" s="133" t="s">
        <v>335</v>
      </c>
      <c r="J23" s="152" t="s">
        <v>341</v>
      </c>
      <c r="K23" s="181">
        <v>35.94</v>
      </c>
      <c r="L23" s="38" t="s">
        <v>2830</v>
      </c>
      <c r="M23" s="176">
        <v>2.3900000000000001E-2</v>
      </c>
      <c r="N23" s="38">
        <v>36.5</v>
      </c>
      <c r="O23" s="38" t="s">
        <v>2870</v>
      </c>
      <c r="P23" s="176">
        <v>9.9199999999999997E-2</v>
      </c>
      <c r="Q23" s="38">
        <v>33.96</v>
      </c>
      <c r="R23" s="28" t="s">
        <v>2948</v>
      </c>
      <c r="S23" s="176">
        <v>0.21</v>
      </c>
      <c r="T23" s="38">
        <v>35.81</v>
      </c>
      <c r="U23" s="38" t="s">
        <v>2909</v>
      </c>
      <c r="V23" s="179">
        <v>0.111</v>
      </c>
      <c r="W23" s="40">
        <v>28.7</v>
      </c>
      <c r="X23" s="38" t="s">
        <v>2985</v>
      </c>
      <c r="Y23" s="176">
        <v>4.6800000000000001E-3</v>
      </c>
      <c r="Z23" s="116">
        <f t="shared" si="0"/>
        <v>34.182000000000002</v>
      </c>
      <c r="AA23" s="38" t="s">
        <v>3021</v>
      </c>
      <c r="AB23" s="184">
        <v>3.9500000000000001E-4</v>
      </c>
      <c r="AC23" s="28">
        <v>8260</v>
      </c>
      <c r="AD23" s="39">
        <v>0.12</v>
      </c>
      <c r="AE23" s="180">
        <v>45.8</v>
      </c>
      <c r="AF23" s="160" t="s">
        <v>14</v>
      </c>
    </row>
    <row r="24" spans="1:32" ht="13.5" customHeight="1" x14ac:dyDescent="0.25">
      <c r="A24" s="43" t="s">
        <v>1064</v>
      </c>
      <c r="B24" s="132" t="s">
        <v>1010</v>
      </c>
      <c r="C24" s="132">
        <v>1</v>
      </c>
      <c r="D24" s="132">
        <v>91731541</v>
      </c>
      <c r="E24" s="132" t="s">
        <v>318</v>
      </c>
      <c r="F24" s="132" t="s">
        <v>76</v>
      </c>
      <c r="G24" s="132" t="s">
        <v>79</v>
      </c>
      <c r="H24" s="136">
        <v>23.027000000000001</v>
      </c>
      <c r="I24" s="133" t="s">
        <v>338</v>
      </c>
      <c r="J24" s="152" t="s">
        <v>86</v>
      </c>
      <c r="K24" s="181">
        <v>25.17</v>
      </c>
      <c r="L24" s="38" t="s">
        <v>2831</v>
      </c>
      <c r="M24" s="176">
        <v>4.1099999999999998E-2</v>
      </c>
      <c r="N24" s="38">
        <v>23.33</v>
      </c>
      <c r="O24" s="38" t="s">
        <v>2871</v>
      </c>
      <c r="P24" s="176">
        <v>0.3</v>
      </c>
      <c r="Q24" s="38">
        <v>23.29</v>
      </c>
      <c r="R24" s="28" t="s">
        <v>2949</v>
      </c>
      <c r="S24" s="176">
        <v>3.5400000000000001E-2</v>
      </c>
      <c r="T24" s="38">
        <v>23.13</v>
      </c>
      <c r="U24" s="38" t="s">
        <v>2910</v>
      </c>
      <c r="V24" s="179">
        <v>0.38800000000000001</v>
      </c>
      <c r="W24" s="40">
        <v>18.899999999999999</v>
      </c>
      <c r="X24" s="38" t="s">
        <v>2986</v>
      </c>
      <c r="Y24" s="176">
        <v>9.5899999999999996E-3</v>
      </c>
      <c r="Z24" s="116">
        <f t="shared" si="0"/>
        <v>22.763999999999999</v>
      </c>
      <c r="AA24" s="38" t="s">
        <v>3022</v>
      </c>
      <c r="AB24" s="184">
        <v>5.3199999999999999E-5</v>
      </c>
      <c r="AC24" s="28">
        <v>2230</v>
      </c>
      <c r="AD24" s="39">
        <v>0.94</v>
      </c>
      <c r="AE24" s="180">
        <v>0</v>
      </c>
      <c r="AF24" s="160" t="s">
        <v>1011</v>
      </c>
    </row>
    <row r="25" spans="1:32" ht="13.5" customHeight="1" x14ac:dyDescent="0.25">
      <c r="A25" s="43" t="s">
        <v>1064</v>
      </c>
      <c r="B25" s="139" t="s">
        <v>1012</v>
      </c>
      <c r="C25" s="139">
        <v>1</v>
      </c>
      <c r="D25" s="139">
        <v>115135325</v>
      </c>
      <c r="E25" s="139" t="s">
        <v>1013</v>
      </c>
      <c r="F25" s="139" t="s">
        <v>79</v>
      </c>
      <c r="G25" s="139" t="s">
        <v>82</v>
      </c>
      <c r="H25" s="141">
        <v>12.03</v>
      </c>
      <c r="I25" s="142" t="s">
        <v>584</v>
      </c>
      <c r="J25" s="153" t="s">
        <v>998</v>
      </c>
      <c r="K25" s="181">
        <v>11.19</v>
      </c>
      <c r="L25" s="38" t="s">
        <v>2832</v>
      </c>
      <c r="M25" s="176">
        <v>0.11700000000000001</v>
      </c>
      <c r="N25" s="38">
        <v>11.98</v>
      </c>
      <c r="O25" s="38" t="s">
        <v>2872</v>
      </c>
      <c r="P25" s="176">
        <v>0.39900000000000002</v>
      </c>
      <c r="Q25" s="38">
        <v>11.47</v>
      </c>
      <c r="R25" s="28" t="s">
        <v>2950</v>
      </c>
      <c r="S25" s="175">
        <v>2.5399999999999999E-4</v>
      </c>
      <c r="T25" s="38">
        <v>12.02</v>
      </c>
      <c r="U25" s="38" t="s">
        <v>2911</v>
      </c>
      <c r="V25" s="179">
        <v>0.41799999999999998</v>
      </c>
      <c r="W25" s="40">
        <v>13.8</v>
      </c>
      <c r="X25" s="38" t="s">
        <v>2987</v>
      </c>
      <c r="Y25" s="175">
        <v>0.373</v>
      </c>
      <c r="Z25" s="116">
        <f t="shared" si="0"/>
        <v>12.091999999999999</v>
      </c>
      <c r="AA25" s="38" t="s">
        <v>3023</v>
      </c>
      <c r="AB25" s="184">
        <v>1.85E-4</v>
      </c>
      <c r="AC25" s="28">
        <v>7770</v>
      </c>
      <c r="AD25" s="39">
        <v>0.4</v>
      </c>
      <c r="AE25" s="180">
        <v>0.5</v>
      </c>
      <c r="AF25" s="161" t="s">
        <v>1014</v>
      </c>
    </row>
    <row r="26" spans="1:32" ht="13.5" customHeight="1" x14ac:dyDescent="0.25">
      <c r="A26" s="43" t="s">
        <v>1064</v>
      </c>
      <c r="B26" s="139" t="s">
        <v>1015</v>
      </c>
      <c r="C26" s="139">
        <v>1</v>
      </c>
      <c r="D26" s="139">
        <v>115286692</v>
      </c>
      <c r="E26" s="139" t="s">
        <v>1016</v>
      </c>
      <c r="F26" s="139" t="s">
        <v>83</v>
      </c>
      <c r="G26" s="139" t="s">
        <v>82</v>
      </c>
      <c r="H26" s="141">
        <v>46.701999999999998</v>
      </c>
      <c r="I26" s="142" t="s">
        <v>368</v>
      </c>
      <c r="J26" s="153" t="s">
        <v>89</v>
      </c>
      <c r="K26" s="181">
        <v>49.69</v>
      </c>
      <c r="L26" s="38" t="s">
        <v>2833</v>
      </c>
      <c r="M26" s="176">
        <v>0.19600000000000001</v>
      </c>
      <c r="N26" s="38">
        <v>46.17</v>
      </c>
      <c r="O26" s="38" t="s">
        <v>2873</v>
      </c>
      <c r="P26" s="176">
        <v>0.89400000000000002</v>
      </c>
      <c r="Q26" s="38">
        <v>45.34</v>
      </c>
      <c r="R26" s="28" t="s">
        <v>2951</v>
      </c>
      <c r="S26" s="176">
        <v>7.3099999999999998E-2</v>
      </c>
      <c r="T26" s="38">
        <v>45.78</v>
      </c>
      <c r="U26" s="38" t="s">
        <v>2912</v>
      </c>
      <c r="V26" s="179">
        <v>0.84399999999999997</v>
      </c>
      <c r="W26" s="40">
        <v>47.2</v>
      </c>
      <c r="X26" s="38" t="s">
        <v>2988</v>
      </c>
      <c r="Y26" s="176">
        <v>0.224</v>
      </c>
      <c r="Z26" s="116">
        <f t="shared" si="0"/>
        <v>46.835999999999999</v>
      </c>
      <c r="AA26" s="38" t="s">
        <v>3024</v>
      </c>
      <c r="AB26" s="172">
        <v>1.6199999999999999E-2</v>
      </c>
      <c r="AC26" s="28">
        <v>30900</v>
      </c>
      <c r="AD26" s="39">
        <v>0.96</v>
      </c>
      <c r="AE26" s="180">
        <v>0</v>
      </c>
      <c r="AF26" s="161" t="s">
        <v>14</v>
      </c>
    </row>
    <row r="27" spans="1:32" ht="13.5" customHeight="1" x14ac:dyDescent="0.25">
      <c r="A27" s="43" t="s">
        <v>1064</v>
      </c>
      <c r="B27" s="132" t="s">
        <v>1017</v>
      </c>
      <c r="C27" s="132">
        <v>1</v>
      </c>
      <c r="D27" s="132">
        <v>150538184</v>
      </c>
      <c r="E27" s="132" t="s">
        <v>372</v>
      </c>
      <c r="F27" s="132" t="s">
        <v>76</v>
      </c>
      <c r="G27" s="132" t="s">
        <v>79</v>
      </c>
      <c r="H27" s="136">
        <v>26</v>
      </c>
      <c r="I27" s="133" t="s">
        <v>1018</v>
      </c>
      <c r="J27" s="152" t="s">
        <v>992</v>
      </c>
      <c r="K27" s="181">
        <v>29.16</v>
      </c>
      <c r="L27" s="38" t="s">
        <v>2834</v>
      </c>
      <c r="M27" s="176">
        <v>3.3000000000000002E-2</v>
      </c>
      <c r="N27" s="38">
        <v>26.72</v>
      </c>
      <c r="O27" s="38" t="s">
        <v>2874</v>
      </c>
      <c r="P27" s="176">
        <v>0.38400000000000001</v>
      </c>
      <c r="Q27" s="38">
        <v>24.71</v>
      </c>
      <c r="R27" s="28" t="s">
        <v>2952</v>
      </c>
      <c r="S27" s="176">
        <v>1.46E-2</v>
      </c>
      <c r="T27" s="38">
        <v>26.55</v>
      </c>
      <c r="U27" s="38" t="s">
        <v>2913</v>
      </c>
      <c r="V27" s="179">
        <v>0.879</v>
      </c>
      <c r="W27" s="40">
        <v>22</v>
      </c>
      <c r="X27" s="38" t="s">
        <v>2989</v>
      </c>
      <c r="Y27" s="176">
        <v>4.2399999999999998E-3</v>
      </c>
      <c r="Z27" s="116">
        <f t="shared" si="0"/>
        <v>25.827999999999996</v>
      </c>
      <c r="AA27" s="38" t="s">
        <v>3025</v>
      </c>
      <c r="AB27" s="184">
        <v>4.4499999999999997E-5</v>
      </c>
      <c r="AC27" s="28">
        <v>1860</v>
      </c>
      <c r="AD27" s="39">
        <v>0.59</v>
      </c>
      <c r="AE27" s="180">
        <v>0</v>
      </c>
      <c r="AF27" s="160" t="s">
        <v>1019</v>
      </c>
    </row>
    <row r="28" spans="1:32" ht="13.5" customHeight="1" x14ac:dyDescent="0.25">
      <c r="A28" s="43" t="s">
        <v>1064</v>
      </c>
      <c r="B28" s="132" t="s">
        <v>979</v>
      </c>
      <c r="C28" s="132">
        <v>1</v>
      </c>
      <c r="D28" s="132">
        <v>156480948</v>
      </c>
      <c r="E28" s="132" t="s">
        <v>369</v>
      </c>
      <c r="F28" s="132" t="s">
        <v>82</v>
      </c>
      <c r="G28" s="132" t="s">
        <v>83</v>
      </c>
      <c r="H28" s="136">
        <v>36.006999999999998</v>
      </c>
      <c r="I28" s="133" t="s">
        <v>329</v>
      </c>
      <c r="J28" s="152" t="s">
        <v>376</v>
      </c>
      <c r="K28" s="181">
        <v>36.83</v>
      </c>
      <c r="L28" s="38" t="s">
        <v>2835</v>
      </c>
      <c r="M28" s="176">
        <v>2.1600000000000001E-2</v>
      </c>
      <c r="N28" s="38">
        <v>34.78</v>
      </c>
      <c r="O28" s="38" t="s">
        <v>2875</v>
      </c>
      <c r="P28" s="176">
        <v>7.1400000000000005E-2</v>
      </c>
      <c r="Q28" s="38">
        <v>34.22</v>
      </c>
      <c r="R28" s="28" t="s">
        <v>2953</v>
      </c>
      <c r="S28" s="175">
        <v>8.2200000000000003E-7</v>
      </c>
      <c r="T28" s="38">
        <v>33.369999999999997</v>
      </c>
      <c r="U28" s="38" t="s">
        <v>2914</v>
      </c>
      <c r="V28" s="179">
        <v>0.113</v>
      </c>
      <c r="W28" s="40">
        <v>42</v>
      </c>
      <c r="X28" s="38" t="s">
        <v>2990</v>
      </c>
      <c r="Y28" s="175">
        <v>3.3700000000000001E-2</v>
      </c>
      <c r="Z28" s="116">
        <f t="shared" si="0"/>
        <v>36.239999999999995</v>
      </c>
      <c r="AA28" s="38" t="s">
        <v>3026</v>
      </c>
      <c r="AB28" s="28">
        <v>2.86E-9</v>
      </c>
      <c r="AC28" s="172">
        <v>6.0299999999999999E-2</v>
      </c>
      <c r="AD28" s="39">
        <v>0.33</v>
      </c>
      <c r="AE28" s="180">
        <v>12.7</v>
      </c>
      <c r="AF28" s="160" t="s">
        <v>1020</v>
      </c>
    </row>
    <row r="29" spans="1:32" ht="13.5" customHeight="1" x14ac:dyDescent="0.25">
      <c r="A29" s="43" t="s">
        <v>1064</v>
      </c>
      <c r="B29" s="132" t="s">
        <v>1021</v>
      </c>
      <c r="C29" s="132">
        <v>2</v>
      </c>
      <c r="D29" s="132">
        <v>202901033</v>
      </c>
      <c r="E29" s="132" t="s">
        <v>316</v>
      </c>
      <c r="F29" s="132" t="s">
        <v>76</v>
      </c>
      <c r="G29" s="132" t="s">
        <v>79</v>
      </c>
      <c r="H29" s="136">
        <v>12.606999999999999</v>
      </c>
      <c r="I29" s="133" t="s">
        <v>336</v>
      </c>
      <c r="J29" s="152" t="s">
        <v>89</v>
      </c>
      <c r="K29" s="181">
        <v>11.55</v>
      </c>
      <c r="L29" s="38" t="s">
        <v>2836</v>
      </c>
      <c r="M29" s="176">
        <v>0.153</v>
      </c>
      <c r="N29" s="38">
        <v>12.78</v>
      </c>
      <c r="O29" s="38" t="s">
        <v>2876</v>
      </c>
      <c r="P29" s="176">
        <v>0.96699999999999997</v>
      </c>
      <c r="Q29" s="38">
        <v>13.21</v>
      </c>
      <c r="R29" s="28" t="s">
        <v>2954</v>
      </c>
      <c r="S29" s="179">
        <v>0.45</v>
      </c>
      <c r="T29" s="38">
        <v>13.08</v>
      </c>
      <c r="U29" s="38" t="s">
        <v>2915</v>
      </c>
      <c r="V29" s="179">
        <v>0.114</v>
      </c>
      <c r="W29" s="40">
        <v>11.3</v>
      </c>
      <c r="X29" s="38" t="s">
        <v>2991</v>
      </c>
      <c r="Y29" s="176">
        <v>0.83199999999999996</v>
      </c>
      <c r="Z29" s="116">
        <f t="shared" si="0"/>
        <v>12.384</v>
      </c>
      <c r="AA29" s="38" t="s">
        <v>3027</v>
      </c>
      <c r="AB29" s="172">
        <v>9.4100000000000003E-2</v>
      </c>
      <c r="AC29" s="28">
        <v>179000</v>
      </c>
      <c r="AD29" s="39">
        <v>0.67</v>
      </c>
      <c r="AE29" s="180">
        <v>0</v>
      </c>
      <c r="AF29" s="160" t="s">
        <v>1022</v>
      </c>
    </row>
    <row r="30" spans="1:32" ht="13.5" customHeight="1" x14ac:dyDescent="0.25">
      <c r="A30" s="43" t="s">
        <v>1064</v>
      </c>
      <c r="B30" s="132" t="s">
        <v>982</v>
      </c>
      <c r="C30" s="132">
        <v>2</v>
      </c>
      <c r="D30" s="132">
        <v>233917239</v>
      </c>
      <c r="E30" s="132" t="s">
        <v>300</v>
      </c>
      <c r="F30" s="132" t="s">
        <v>82</v>
      </c>
      <c r="G30" s="132" t="s">
        <v>83</v>
      </c>
      <c r="H30" s="136">
        <v>19.417000000000002</v>
      </c>
      <c r="I30" s="133" t="s">
        <v>326</v>
      </c>
      <c r="J30" s="152" t="s">
        <v>1008</v>
      </c>
      <c r="K30" s="181">
        <v>21.22</v>
      </c>
      <c r="L30" s="38" t="s">
        <v>2837</v>
      </c>
      <c r="M30" s="175">
        <v>4.3600000000000003E-4</v>
      </c>
      <c r="N30" s="38">
        <v>19.47</v>
      </c>
      <c r="O30" s="38" t="s">
        <v>2877</v>
      </c>
      <c r="P30" s="176">
        <v>1.7000000000000001E-2</v>
      </c>
      <c r="Q30" s="38">
        <v>19.53</v>
      </c>
      <c r="R30" s="28" t="s">
        <v>2955</v>
      </c>
      <c r="S30" s="175">
        <v>4.5200000000000001E-5</v>
      </c>
      <c r="T30" s="38">
        <v>19.66</v>
      </c>
      <c r="U30" s="38" t="s">
        <v>2916</v>
      </c>
      <c r="V30" s="179">
        <v>0.16600000000000001</v>
      </c>
      <c r="W30" s="40">
        <v>15.6</v>
      </c>
      <c r="X30" s="38" t="s">
        <v>2992</v>
      </c>
      <c r="Y30" s="175">
        <v>6.54E-2</v>
      </c>
      <c r="Z30" s="116">
        <f t="shared" si="0"/>
        <v>19.095999999999997</v>
      </c>
      <c r="AA30" s="38" t="s">
        <v>3028</v>
      </c>
      <c r="AB30" s="184">
        <v>4.5100000000000003E-9</v>
      </c>
      <c r="AC30" s="172">
        <v>9.4700000000000006E-2</v>
      </c>
      <c r="AD30" s="39">
        <v>0.23</v>
      </c>
      <c r="AE30" s="180">
        <v>28.9</v>
      </c>
      <c r="AF30" s="160" t="s">
        <v>1023</v>
      </c>
    </row>
    <row r="31" spans="1:32" ht="13.5" customHeight="1" x14ac:dyDescent="0.25">
      <c r="A31" s="43" t="s">
        <v>1064</v>
      </c>
      <c r="B31" s="132" t="s">
        <v>1024</v>
      </c>
      <c r="C31" s="132">
        <v>3</v>
      </c>
      <c r="D31" s="132">
        <v>30424073</v>
      </c>
      <c r="E31" s="132" t="s">
        <v>312</v>
      </c>
      <c r="F31" s="132" t="s">
        <v>79</v>
      </c>
      <c r="G31" s="132" t="s">
        <v>82</v>
      </c>
      <c r="H31" s="136">
        <v>31.922999999999998</v>
      </c>
      <c r="I31" s="133" t="s">
        <v>1025</v>
      </c>
      <c r="J31" s="152" t="s">
        <v>339</v>
      </c>
      <c r="K31" s="181">
        <v>32.200000000000003</v>
      </c>
      <c r="L31" s="38" t="s">
        <v>2838</v>
      </c>
      <c r="M31" s="179">
        <v>0.184</v>
      </c>
      <c r="N31" s="38">
        <v>32.479999999999997</v>
      </c>
      <c r="O31" s="38" t="s">
        <v>2878</v>
      </c>
      <c r="P31" s="176">
        <v>0.50600000000000001</v>
      </c>
      <c r="Q31" s="38">
        <v>33.15</v>
      </c>
      <c r="R31" s="28" t="s">
        <v>2956</v>
      </c>
      <c r="S31" s="176">
        <v>0.20300000000000001</v>
      </c>
      <c r="T31" s="38">
        <v>32.15</v>
      </c>
      <c r="U31" s="38" t="s">
        <v>2917</v>
      </c>
      <c r="V31" s="179">
        <v>0.307</v>
      </c>
      <c r="W31" s="40">
        <v>28.8</v>
      </c>
      <c r="X31" s="38" t="s">
        <v>2993</v>
      </c>
      <c r="Y31" s="176">
        <v>1.8599999999999998E-2</v>
      </c>
      <c r="Z31" s="116">
        <f t="shared" si="0"/>
        <v>31.756000000000007</v>
      </c>
      <c r="AA31" s="38" t="s">
        <v>3029</v>
      </c>
      <c r="AB31" s="184">
        <v>1.9400000000000001E-3</v>
      </c>
      <c r="AC31" s="28">
        <v>243000</v>
      </c>
      <c r="AD31" s="39">
        <v>0.94</v>
      </c>
      <c r="AE31" s="180">
        <v>0</v>
      </c>
      <c r="AF31" s="160" t="s">
        <v>1026</v>
      </c>
    </row>
    <row r="32" spans="1:32" ht="13.5" customHeight="1" x14ac:dyDescent="0.25">
      <c r="A32" s="43" t="s">
        <v>1064</v>
      </c>
      <c r="B32" s="132" t="s">
        <v>1027</v>
      </c>
      <c r="C32" s="132">
        <v>3</v>
      </c>
      <c r="D32" s="132">
        <v>38894643</v>
      </c>
      <c r="E32" s="132" t="s">
        <v>313</v>
      </c>
      <c r="F32" s="132" t="s">
        <v>79</v>
      </c>
      <c r="G32" s="132" t="s">
        <v>76</v>
      </c>
      <c r="H32" s="136">
        <v>24.965</v>
      </c>
      <c r="I32" s="133" t="s">
        <v>288</v>
      </c>
      <c r="J32" s="152" t="s">
        <v>89</v>
      </c>
      <c r="K32" s="181">
        <v>25.43</v>
      </c>
      <c r="L32" s="38" t="s">
        <v>2839</v>
      </c>
      <c r="M32" s="176">
        <v>4.3900000000000002E-2</v>
      </c>
      <c r="N32" s="38">
        <v>25.12</v>
      </c>
      <c r="O32" s="38" t="s">
        <v>2879</v>
      </c>
      <c r="P32" s="176">
        <v>1.8800000000000001E-2</v>
      </c>
      <c r="Q32" s="38">
        <v>25.33</v>
      </c>
      <c r="R32" s="28" t="s">
        <v>2957</v>
      </c>
      <c r="S32" s="176">
        <v>0.63</v>
      </c>
      <c r="T32" s="38">
        <v>25.2</v>
      </c>
      <c r="U32" s="38" t="s">
        <v>2918</v>
      </c>
      <c r="V32" s="175">
        <v>1.3600000000000001E-3</v>
      </c>
      <c r="W32" s="40">
        <v>24.2</v>
      </c>
      <c r="X32" s="38" t="s">
        <v>2994</v>
      </c>
      <c r="Y32" s="176">
        <v>0.11899999999999999</v>
      </c>
      <c r="Z32" s="116">
        <f t="shared" si="0"/>
        <v>25.056000000000001</v>
      </c>
      <c r="AA32" s="38" t="s">
        <v>3030</v>
      </c>
      <c r="AB32" s="184">
        <v>5.2599999999999999E-4</v>
      </c>
      <c r="AC32" s="28">
        <v>1000</v>
      </c>
      <c r="AD32" s="39">
        <v>3.3000000000000002E-2</v>
      </c>
      <c r="AE32" s="180">
        <v>61.8</v>
      </c>
      <c r="AF32" s="160" t="s">
        <v>14</v>
      </c>
    </row>
    <row r="33" spans="1:52" ht="13.5" customHeight="1" x14ac:dyDescent="0.25">
      <c r="A33" s="43" t="s">
        <v>1064</v>
      </c>
      <c r="B33" s="132" t="s">
        <v>1028</v>
      </c>
      <c r="C33" s="132">
        <v>3</v>
      </c>
      <c r="D33" s="132">
        <v>154572157</v>
      </c>
      <c r="E33" s="132" t="s">
        <v>310</v>
      </c>
      <c r="F33" s="132" t="s">
        <v>82</v>
      </c>
      <c r="G33" s="132" t="s">
        <v>79</v>
      </c>
      <c r="H33" s="138">
        <v>3.52</v>
      </c>
      <c r="I33" s="133" t="s">
        <v>1029</v>
      </c>
      <c r="J33" s="152" t="s">
        <v>992</v>
      </c>
      <c r="K33" s="181">
        <v>3.42</v>
      </c>
      <c r="L33" s="38" t="s">
        <v>2840</v>
      </c>
      <c r="M33" s="179">
        <v>0.49099999999999999</v>
      </c>
      <c r="N33" s="38">
        <v>2.4700000000000002</v>
      </c>
      <c r="O33" s="38" t="s">
        <v>2880</v>
      </c>
      <c r="P33" s="176">
        <v>0.68700000000000006</v>
      </c>
      <c r="Q33" s="38">
        <v>3.21</v>
      </c>
      <c r="R33" s="28" t="s">
        <v>2958</v>
      </c>
      <c r="S33" s="176">
        <v>0.03</v>
      </c>
      <c r="T33" s="38">
        <v>2.89</v>
      </c>
      <c r="U33" s="38" t="s">
        <v>2919</v>
      </c>
      <c r="V33" s="179">
        <v>0.376</v>
      </c>
      <c r="W33" s="40">
        <v>5.15</v>
      </c>
      <c r="X33" s="38" t="s">
        <v>2995</v>
      </c>
      <c r="Y33" s="176">
        <v>0.161</v>
      </c>
      <c r="Z33" s="116">
        <f t="shared" si="0"/>
        <v>3.4279999999999999</v>
      </c>
      <c r="AA33" s="38" t="s">
        <v>3031</v>
      </c>
      <c r="AB33" s="172">
        <v>3.1699999999999999E-2</v>
      </c>
      <c r="AC33" s="28">
        <v>1330000</v>
      </c>
      <c r="AD33" s="39">
        <v>0.48</v>
      </c>
      <c r="AE33" s="180">
        <v>0</v>
      </c>
      <c r="AF33" s="160" t="s">
        <v>1030</v>
      </c>
    </row>
    <row r="34" spans="1:52" ht="13.5" customHeight="1" x14ac:dyDescent="0.25">
      <c r="A34" s="43" t="s">
        <v>1064</v>
      </c>
      <c r="B34" s="132" t="s">
        <v>1031</v>
      </c>
      <c r="C34" s="132">
        <v>4</v>
      </c>
      <c r="D34" s="132">
        <v>35563301</v>
      </c>
      <c r="E34" s="132" t="s">
        <v>309</v>
      </c>
      <c r="F34" s="132" t="s">
        <v>83</v>
      </c>
      <c r="G34" s="132" t="s">
        <v>82</v>
      </c>
      <c r="H34" s="136">
        <v>17.882000000000001</v>
      </c>
      <c r="I34" s="133" t="s">
        <v>1032</v>
      </c>
      <c r="J34" s="152" t="s">
        <v>339</v>
      </c>
      <c r="K34" s="181">
        <v>17.53</v>
      </c>
      <c r="L34" s="38" t="s">
        <v>2841</v>
      </c>
      <c r="M34" s="179">
        <v>0.32400000000000001</v>
      </c>
      <c r="N34" s="38">
        <v>18.04</v>
      </c>
      <c r="O34" s="38" t="s">
        <v>2881</v>
      </c>
      <c r="P34" s="176">
        <v>0.35899999999999999</v>
      </c>
      <c r="Q34" s="38">
        <v>17.510000000000002</v>
      </c>
      <c r="R34" s="28" t="s">
        <v>2959</v>
      </c>
      <c r="S34" s="175">
        <v>1.2E-4</v>
      </c>
      <c r="T34" s="38">
        <v>17.34</v>
      </c>
      <c r="U34" s="38" t="s">
        <v>2920</v>
      </c>
      <c r="V34" s="179">
        <v>0.44700000000000001</v>
      </c>
      <c r="W34" s="40">
        <v>19.8</v>
      </c>
      <c r="X34" s="38" t="s">
        <v>2996</v>
      </c>
      <c r="Y34" s="175">
        <v>4.19E-2</v>
      </c>
      <c r="Z34" s="116">
        <f t="shared" si="0"/>
        <v>18.044</v>
      </c>
      <c r="AA34" s="38" t="s">
        <v>3032</v>
      </c>
      <c r="AB34" s="184">
        <v>1.54E-4</v>
      </c>
      <c r="AC34" s="28">
        <v>6480</v>
      </c>
      <c r="AD34" s="39">
        <v>0.14000000000000001</v>
      </c>
      <c r="AE34" s="180">
        <v>42.8</v>
      </c>
      <c r="AF34" s="160" t="s">
        <v>1033</v>
      </c>
    </row>
    <row r="35" spans="1:52" ht="13.5" customHeight="1" x14ac:dyDescent="0.25">
      <c r="A35" s="43" t="s">
        <v>1064</v>
      </c>
      <c r="B35" s="132" t="s">
        <v>985</v>
      </c>
      <c r="C35" s="132">
        <v>6</v>
      </c>
      <c r="D35" s="132">
        <v>12903725</v>
      </c>
      <c r="E35" s="132" t="s">
        <v>299</v>
      </c>
      <c r="F35" s="132" t="s">
        <v>82</v>
      </c>
      <c r="G35" s="132" t="s">
        <v>83</v>
      </c>
      <c r="H35" s="136">
        <v>41.933</v>
      </c>
      <c r="I35" s="133" t="s">
        <v>325</v>
      </c>
      <c r="J35" s="152" t="s">
        <v>986</v>
      </c>
      <c r="K35" s="181">
        <v>40.36</v>
      </c>
      <c r="L35" s="38" t="s">
        <v>2819</v>
      </c>
      <c r="M35" s="175">
        <v>4.0299999999999997E-5</v>
      </c>
      <c r="N35" s="38">
        <v>40.549999999999997</v>
      </c>
      <c r="O35" s="38" t="s">
        <v>2858</v>
      </c>
      <c r="P35" s="176">
        <v>5.8200000000000002E-2</v>
      </c>
      <c r="Q35" s="38">
        <v>41.4</v>
      </c>
      <c r="R35" s="28" t="s">
        <v>2937</v>
      </c>
      <c r="S35" s="175">
        <v>1.5600000000000001E-6</v>
      </c>
      <c r="T35" s="38">
        <v>41.06</v>
      </c>
      <c r="U35" s="38" t="s">
        <v>2898</v>
      </c>
      <c r="V35" s="179">
        <v>0.377</v>
      </c>
      <c r="W35" s="40">
        <v>45.3</v>
      </c>
      <c r="X35" s="38" t="s">
        <v>2975</v>
      </c>
      <c r="Y35" s="175">
        <v>2.8699999999999998E-4</v>
      </c>
      <c r="Z35" s="116">
        <f t="shared" si="0"/>
        <v>41.734000000000002</v>
      </c>
      <c r="AA35" s="38" t="s">
        <v>3010</v>
      </c>
      <c r="AB35" s="28">
        <v>3.7700000000000001E-13</v>
      </c>
      <c r="AC35" s="184">
        <v>7.8800000000000008E-6</v>
      </c>
      <c r="AD35" s="39">
        <v>0.32</v>
      </c>
      <c r="AE35" s="180">
        <v>14.7</v>
      </c>
      <c r="AF35" s="160" t="s">
        <v>987</v>
      </c>
    </row>
    <row r="36" spans="1:52" ht="13.5" customHeight="1" x14ac:dyDescent="0.25">
      <c r="A36" s="43" t="s">
        <v>1064</v>
      </c>
      <c r="B36" s="132" t="s">
        <v>988</v>
      </c>
      <c r="C36" s="132">
        <v>6</v>
      </c>
      <c r="D36" s="132">
        <v>96610677</v>
      </c>
      <c r="E36" s="132" t="s">
        <v>297</v>
      </c>
      <c r="F36" s="132" t="s">
        <v>82</v>
      </c>
      <c r="G36" s="132" t="s">
        <v>83</v>
      </c>
      <c r="H36" s="136">
        <v>32.042999999999999</v>
      </c>
      <c r="I36" s="133" t="s">
        <v>323</v>
      </c>
      <c r="J36" s="152" t="s">
        <v>89</v>
      </c>
      <c r="K36" s="192">
        <v>33</v>
      </c>
      <c r="L36" s="38" t="s">
        <v>2820</v>
      </c>
      <c r="M36" s="176">
        <v>1.23E-2</v>
      </c>
      <c r="N36" s="38">
        <v>32.020000000000003</v>
      </c>
      <c r="O36" s="38" t="s">
        <v>2859</v>
      </c>
      <c r="P36" s="176">
        <v>0.121</v>
      </c>
      <c r="Q36" s="38">
        <v>32.61</v>
      </c>
      <c r="R36" s="28" t="s">
        <v>2938</v>
      </c>
      <c r="S36" s="175">
        <v>1.83E-4</v>
      </c>
      <c r="T36" s="38">
        <v>33.33</v>
      </c>
      <c r="U36" s="38" t="s">
        <v>2899</v>
      </c>
      <c r="V36" s="179">
        <v>0.34899999999999998</v>
      </c>
      <c r="W36" s="40">
        <v>30.1</v>
      </c>
      <c r="X36" s="38" t="s">
        <v>2976</v>
      </c>
      <c r="Y36" s="175">
        <v>2.0400000000000001E-5</v>
      </c>
      <c r="Z36" s="116">
        <f t="shared" si="0"/>
        <v>32.212000000000003</v>
      </c>
      <c r="AA36" s="38" t="s">
        <v>3011</v>
      </c>
      <c r="AB36" s="28">
        <v>2.99E-10</v>
      </c>
      <c r="AC36" s="184">
        <v>5.71E-4</v>
      </c>
      <c r="AD36" s="39">
        <v>0.73</v>
      </c>
      <c r="AE36" s="180">
        <v>0</v>
      </c>
      <c r="AF36" s="160" t="s">
        <v>1034</v>
      </c>
    </row>
    <row r="37" spans="1:52" ht="13.5" customHeight="1" x14ac:dyDescent="0.25">
      <c r="A37" s="43" t="s">
        <v>1064</v>
      </c>
      <c r="B37" s="132" t="s">
        <v>1035</v>
      </c>
      <c r="C37" s="132">
        <v>6</v>
      </c>
      <c r="D37" s="132">
        <v>121487928</v>
      </c>
      <c r="E37" s="132" t="s">
        <v>307</v>
      </c>
      <c r="F37" s="132" t="s">
        <v>83</v>
      </c>
      <c r="G37" s="132" t="s">
        <v>82</v>
      </c>
      <c r="H37" s="136">
        <v>19.867999999999999</v>
      </c>
      <c r="I37" s="133" t="s">
        <v>1036</v>
      </c>
      <c r="J37" s="152" t="s">
        <v>992</v>
      </c>
      <c r="K37" s="181">
        <v>22.39</v>
      </c>
      <c r="L37" s="38" t="s">
        <v>2842</v>
      </c>
      <c r="M37" s="179">
        <v>0.109</v>
      </c>
      <c r="N37" s="38">
        <v>18.46</v>
      </c>
      <c r="O37" s="38" t="s">
        <v>2882</v>
      </c>
      <c r="P37" s="176">
        <v>5.3699999999999998E-2</v>
      </c>
      <c r="Q37" s="38">
        <v>20.02</v>
      </c>
      <c r="R37" s="28" t="s">
        <v>2960</v>
      </c>
      <c r="S37" s="176">
        <v>1.2699999999999999E-2</v>
      </c>
      <c r="T37" s="38">
        <v>18.5</v>
      </c>
      <c r="U37" s="38" t="s">
        <v>2921</v>
      </c>
      <c r="V37" s="179">
        <v>0.76800000000000002</v>
      </c>
      <c r="W37" s="40" t="s">
        <v>2312</v>
      </c>
      <c r="X37" s="38" t="s">
        <v>2312</v>
      </c>
      <c r="Y37" s="180" t="s">
        <v>2312</v>
      </c>
      <c r="Z37" s="116">
        <f t="shared" si="0"/>
        <v>19.842500000000001</v>
      </c>
      <c r="AA37" s="38" t="s">
        <v>3033</v>
      </c>
      <c r="AB37" s="184">
        <v>1.58E-3</v>
      </c>
      <c r="AC37" s="28">
        <v>201000</v>
      </c>
      <c r="AD37" s="39">
        <v>0.46</v>
      </c>
      <c r="AE37" s="180">
        <v>0</v>
      </c>
      <c r="AF37" s="160" t="s">
        <v>1037</v>
      </c>
    </row>
    <row r="38" spans="1:52" ht="13.5" customHeight="1" x14ac:dyDescent="0.25">
      <c r="A38" s="43" t="s">
        <v>1064</v>
      </c>
      <c r="B38" s="132" t="s">
        <v>1038</v>
      </c>
      <c r="C38" s="132">
        <v>6</v>
      </c>
      <c r="D38" s="132">
        <v>149721026</v>
      </c>
      <c r="E38" s="132" t="s">
        <v>373</v>
      </c>
      <c r="F38" s="143" t="s">
        <v>378</v>
      </c>
      <c r="G38" s="143" t="s">
        <v>377</v>
      </c>
      <c r="H38" s="136">
        <v>32.822000000000003</v>
      </c>
      <c r="I38" s="133" t="s">
        <v>374</v>
      </c>
      <c r="J38" s="152" t="s">
        <v>1008</v>
      </c>
      <c r="K38" s="181">
        <v>31.87</v>
      </c>
      <c r="L38" s="38" t="s">
        <v>2843</v>
      </c>
      <c r="M38" s="179">
        <v>0.69399999999999995</v>
      </c>
      <c r="N38" s="38">
        <v>32.71</v>
      </c>
      <c r="O38" s="38" t="s">
        <v>2883</v>
      </c>
      <c r="P38" s="176">
        <v>0.82699999999999996</v>
      </c>
      <c r="Q38" s="38">
        <v>33.979999999999997</v>
      </c>
      <c r="R38" s="28" t="s">
        <v>2961</v>
      </c>
      <c r="S38" s="176">
        <v>5.6000000000000001E-2</v>
      </c>
      <c r="T38" s="38">
        <v>32.21</v>
      </c>
      <c r="U38" s="38" t="s">
        <v>2922</v>
      </c>
      <c r="V38" s="179">
        <v>0.79</v>
      </c>
      <c r="W38" s="40" t="s">
        <v>2312</v>
      </c>
      <c r="X38" s="38" t="s">
        <v>2312</v>
      </c>
      <c r="Y38" s="180" t="s">
        <v>2312</v>
      </c>
      <c r="Z38" s="116">
        <f t="shared" si="0"/>
        <v>32.692500000000003</v>
      </c>
      <c r="AA38" s="38" t="s">
        <v>3034</v>
      </c>
      <c r="AB38" s="172">
        <v>9.3100000000000002E-2</v>
      </c>
      <c r="AC38" s="28">
        <v>1950000</v>
      </c>
      <c r="AD38" s="39">
        <v>0.78</v>
      </c>
      <c r="AE38" s="180">
        <v>0</v>
      </c>
      <c r="AF38" s="160" t="s">
        <v>1039</v>
      </c>
    </row>
    <row r="39" spans="1:52" ht="13.5" customHeight="1" x14ac:dyDescent="0.25">
      <c r="A39" s="43" t="s">
        <v>1064</v>
      </c>
      <c r="B39" s="132" t="s">
        <v>1040</v>
      </c>
      <c r="C39" s="132">
        <v>7</v>
      </c>
      <c r="D39" s="132">
        <v>40367277</v>
      </c>
      <c r="E39" s="132" t="s">
        <v>304</v>
      </c>
      <c r="F39" s="132" t="s">
        <v>82</v>
      </c>
      <c r="G39" s="132" t="s">
        <v>76</v>
      </c>
      <c r="H39" s="136">
        <v>10.422000000000001</v>
      </c>
      <c r="I39" s="133" t="s">
        <v>330</v>
      </c>
      <c r="J39" s="152" t="s">
        <v>86</v>
      </c>
      <c r="K39" s="181">
        <v>10.18</v>
      </c>
      <c r="L39" s="38" t="s">
        <v>2844</v>
      </c>
      <c r="M39" s="175">
        <v>5.5199999999999997E-4</v>
      </c>
      <c r="N39" s="38">
        <v>10.1</v>
      </c>
      <c r="O39" s="38" t="s">
        <v>2884</v>
      </c>
      <c r="P39" s="176">
        <v>0.32600000000000001</v>
      </c>
      <c r="Q39" s="38">
        <v>10.53</v>
      </c>
      <c r="R39" s="28" t="s">
        <v>2962</v>
      </c>
      <c r="S39" s="175">
        <v>1.4499999999999999E-3</v>
      </c>
      <c r="T39" s="38">
        <v>9.9600000000000009</v>
      </c>
      <c r="U39" s="38" t="s">
        <v>2923</v>
      </c>
      <c r="V39" s="179">
        <v>0.127</v>
      </c>
      <c r="W39" s="40" t="s">
        <v>2312</v>
      </c>
      <c r="X39" s="38" t="s">
        <v>2312</v>
      </c>
      <c r="Y39" s="180" t="s">
        <v>2312</v>
      </c>
      <c r="Z39" s="116">
        <f t="shared" si="0"/>
        <v>10.192500000000001</v>
      </c>
      <c r="AA39" s="38" t="s">
        <v>3035</v>
      </c>
      <c r="AB39" s="184">
        <v>9.78E-7</v>
      </c>
      <c r="AC39" s="28">
        <v>123</v>
      </c>
      <c r="AD39" s="39">
        <v>0.71</v>
      </c>
      <c r="AE39" s="180">
        <v>0</v>
      </c>
      <c r="AF39" s="160" t="s">
        <v>1041</v>
      </c>
    </row>
    <row r="40" spans="1:52" ht="13.5" customHeight="1" x14ac:dyDescent="0.25">
      <c r="A40" s="43" t="s">
        <v>1064</v>
      </c>
      <c r="B40" s="132" t="s">
        <v>1042</v>
      </c>
      <c r="C40" s="132">
        <v>9</v>
      </c>
      <c r="D40" s="132">
        <v>116479356</v>
      </c>
      <c r="E40" s="132" t="s">
        <v>303</v>
      </c>
      <c r="F40" s="132" t="s">
        <v>76</v>
      </c>
      <c r="G40" s="132" t="s">
        <v>79</v>
      </c>
      <c r="H40" s="136">
        <v>22.321999999999999</v>
      </c>
      <c r="I40" s="133" t="s">
        <v>328</v>
      </c>
      <c r="J40" s="152" t="s">
        <v>86</v>
      </c>
      <c r="K40" s="181">
        <v>22.38</v>
      </c>
      <c r="L40" s="38" t="s">
        <v>2845</v>
      </c>
      <c r="M40" s="176">
        <v>2.4400000000000002E-2</v>
      </c>
      <c r="N40" s="38">
        <v>23.11</v>
      </c>
      <c r="O40" s="38" t="s">
        <v>2885</v>
      </c>
      <c r="P40" s="176">
        <v>0.746</v>
      </c>
      <c r="Q40" s="38">
        <v>22.96</v>
      </c>
      <c r="R40" s="28" t="s">
        <v>2963</v>
      </c>
      <c r="S40" s="175">
        <v>1.75E-4</v>
      </c>
      <c r="T40" s="38">
        <v>23.19</v>
      </c>
      <c r="U40" s="38" t="s">
        <v>2924</v>
      </c>
      <c r="V40" s="179">
        <v>0.35899999999999999</v>
      </c>
      <c r="W40" s="40">
        <v>21.3</v>
      </c>
      <c r="X40" s="38" t="s">
        <v>2997</v>
      </c>
      <c r="Y40" s="175">
        <v>0.186</v>
      </c>
      <c r="Z40" s="116">
        <f t="shared" si="0"/>
        <v>22.587999999999997</v>
      </c>
      <c r="AA40" s="38" t="s">
        <v>3036</v>
      </c>
      <c r="AB40" s="184">
        <v>1.5099999999999999E-5</v>
      </c>
      <c r="AC40" s="28">
        <v>633</v>
      </c>
      <c r="AD40" s="39">
        <v>0.54</v>
      </c>
      <c r="AE40" s="180">
        <v>0</v>
      </c>
      <c r="AF40" s="160" t="s">
        <v>1043</v>
      </c>
    </row>
    <row r="41" spans="1:52" ht="13.5" customHeight="1" x14ac:dyDescent="0.25">
      <c r="A41" s="43" t="s">
        <v>1064</v>
      </c>
      <c r="B41" s="132" t="s">
        <v>1044</v>
      </c>
      <c r="C41" s="132">
        <v>10</v>
      </c>
      <c r="D41" s="132">
        <v>94279840</v>
      </c>
      <c r="E41" s="132" t="s">
        <v>305</v>
      </c>
      <c r="F41" s="132" t="s">
        <v>83</v>
      </c>
      <c r="G41" s="132" t="s">
        <v>79</v>
      </c>
      <c r="H41" s="136">
        <v>41.481999999999999</v>
      </c>
      <c r="I41" s="133" t="s">
        <v>331</v>
      </c>
      <c r="J41" s="152" t="s">
        <v>89</v>
      </c>
      <c r="K41" s="181">
        <v>46.36</v>
      </c>
      <c r="L41" s="38" t="s">
        <v>2846</v>
      </c>
      <c r="M41" s="175">
        <v>1.1999999999999999E-3</v>
      </c>
      <c r="N41" s="38">
        <v>43.24</v>
      </c>
      <c r="O41" s="38" t="s">
        <v>2886</v>
      </c>
      <c r="P41" s="176">
        <v>0.10199999999999999</v>
      </c>
      <c r="Q41" s="38">
        <v>40.369999999999997</v>
      </c>
      <c r="R41" s="28" t="s">
        <v>2964</v>
      </c>
      <c r="S41" s="175">
        <v>6.4700000000000001E-3</v>
      </c>
      <c r="T41" s="38">
        <v>43.61</v>
      </c>
      <c r="U41" s="38" t="s">
        <v>2925</v>
      </c>
      <c r="V41" s="179">
        <v>0.86699999999999999</v>
      </c>
      <c r="W41" s="40">
        <v>34.5</v>
      </c>
      <c r="X41" s="38" t="s">
        <v>2998</v>
      </c>
      <c r="Y41" s="175">
        <v>0.13100000000000001</v>
      </c>
      <c r="Z41" s="116">
        <f t="shared" si="0"/>
        <v>41.616</v>
      </c>
      <c r="AA41" s="38" t="s">
        <v>3037</v>
      </c>
      <c r="AB41" s="184">
        <v>4.7299999999999998E-5</v>
      </c>
      <c r="AC41" s="28">
        <v>89.5</v>
      </c>
      <c r="AD41" s="39">
        <v>0.18</v>
      </c>
      <c r="AE41" s="180">
        <v>36.9</v>
      </c>
      <c r="AF41" s="160" t="s">
        <v>1045</v>
      </c>
    </row>
    <row r="42" spans="1:52" ht="13.5" customHeight="1" x14ac:dyDescent="0.25">
      <c r="A42" s="43" t="s">
        <v>1064</v>
      </c>
      <c r="B42" s="132" t="s">
        <v>1046</v>
      </c>
      <c r="C42" s="132">
        <v>11</v>
      </c>
      <c r="D42" s="132">
        <v>10652192</v>
      </c>
      <c r="E42" s="132" t="s">
        <v>302</v>
      </c>
      <c r="F42" s="132" t="s">
        <v>79</v>
      </c>
      <c r="G42" s="132" t="s">
        <v>76</v>
      </c>
      <c r="H42" s="136">
        <v>32.966999999999999</v>
      </c>
      <c r="I42" s="133" t="s">
        <v>327</v>
      </c>
      <c r="J42" s="152" t="s">
        <v>89</v>
      </c>
      <c r="K42" s="181">
        <v>34.479999999999997</v>
      </c>
      <c r="L42" s="38" t="s">
        <v>2847</v>
      </c>
      <c r="M42" s="176">
        <v>9.5399999999999999E-2</v>
      </c>
      <c r="N42" s="38">
        <v>31.04</v>
      </c>
      <c r="O42" s="38" t="s">
        <v>2887</v>
      </c>
      <c r="P42" s="176">
        <v>0.84699999999999998</v>
      </c>
      <c r="Q42" s="38">
        <v>32.74</v>
      </c>
      <c r="R42" s="28" t="s">
        <v>2965</v>
      </c>
      <c r="S42" s="175">
        <v>2.7599999999999998E-7</v>
      </c>
      <c r="T42" s="38">
        <v>31.72</v>
      </c>
      <c r="U42" s="38" t="s">
        <v>2926</v>
      </c>
      <c r="V42" s="179">
        <v>0.17899999999999999</v>
      </c>
      <c r="W42" s="40">
        <v>33.1</v>
      </c>
      <c r="X42" s="38" t="s">
        <v>2999</v>
      </c>
      <c r="Y42" s="175">
        <v>3.7900000000000003E-2</v>
      </c>
      <c r="Z42" s="116">
        <f t="shared" si="0"/>
        <v>32.616</v>
      </c>
      <c r="AA42" s="38" t="s">
        <v>3038</v>
      </c>
      <c r="AB42" s="184">
        <v>7.3300000000000001E-8</v>
      </c>
      <c r="AC42" s="28">
        <v>0.14000000000000001</v>
      </c>
      <c r="AD42" s="39">
        <v>0.17</v>
      </c>
      <c r="AE42" s="180">
        <v>37.200000000000003</v>
      </c>
      <c r="AF42" s="160" t="s">
        <v>1047</v>
      </c>
    </row>
    <row r="43" spans="1:52" ht="13.5" customHeight="1" x14ac:dyDescent="0.25">
      <c r="A43" s="43" t="s">
        <v>1064</v>
      </c>
      <c r="B43" s="132" t="s">
        <v>990</v>
      </c>
      <c r="C43" s="132">
        <v>12</v>
      </c>
      <c r="D43" s="132">
        <v>4416380</v>
      </c>
      <c r="E43" s="132" t="s">
        <v>306</v>
      </c>
      <c r="F43" s="132" t="s">
        <v>83</v>
      </c>
      <c r="G43" s="132" t="s">
        <v>82</v>
      </c>
      <c r="H43" s="136">
        <v>48.637</v>
      </c>
      <c r="I43" s="133" t="s">
        <v>991</v>
      </c>
      <c r="J43" s="152" t="s">
        <v>339</v>
      </c>
      <c r="K43" s="181">
        <v>49.16</v>
      </c>
      <c r="L43" s="38" t="s">
        <v>2848</v>
      </c>
      <c r="M43" s="175">
        <v>4.6699999999999997E-3</v>
      </c>
      <c r="N43" s="38">
        <v>48.28</v>
      </c>
      <c r="O43" s="38" t="s">
        <v>2888</v>
      </c>
      <c r="P43" s="176">
        <v>0.52900000000000003</v>
      </c>
      <c r="Q43" s="38">
        <v>47.51</v>
      </c>
      <c r="R43" s="28" t="s">
        <v>2939</v>
      </c>
      <c r="S43" s="175">
        <v>1.88E-5</v>
      </c>
      <c r="T43" s="38">
        <v>47.21</v>
      </c>
      <c r="U43" s="38" t="s">
        <v>2927</v>
      </c>
      <c r="V43" s="179">
        <v>0.313</v>
      </c>
      <c r="W43" s="40">
        <v>51.3</v>
      </c>
      <c r="X43" s="38" t="s">
        <v>3000</v>
      </c>
      <c r="Y43" s="175">
        <v>2.7E-4</v>
      </c>
      <c r="Z43" s="116">
        <f t="shared" si="0"/>
        <v>48.691999999999993</v>
      </c>
      <c r="AA43" s="38" t="s">
        <v>3039</v>
      </c>
      <c r="AB43" s="28">
        <v>3.3099999999999999E-10</v>
      </c>
      <c r="AC43" s="172">
        <v>4.1799999999999997E-2</v>
      </c>
      <c r="AD43" s="39">
        <v>0.82</v>
      </c>
      <c r="AE43" s="180">
        <v>0</v>
      </c>
      <c r="AF43" s="160" t="s">
        <v>1048</v>
      </c>
    </row>
    <row r="44" spans="1:52" ht="13.5" customHeight="1" x14ac:dyDescent="0.25">
      <c r="A44" s="43" t="s">
        <v>1064</v>
      </c>
      <c r="B44" s="132" t="s">
        <v>994</v>
      </c>
      <c r="C44" s="132">
        <v>12</v>
      </c>
      <c r="D44" s="132">
        <v>57133500</v>
      </c>
      <c r="E44" s="132" t="s">
        <v>296</v>
      </c>
      <c r="F44" s="132" t="s">
        <v>76</v>
      </c>
      <c r="G44" s="132" t="s">
        <v>79</v>
      </c>
      <c r="H44" s="136">
        <v>42.302999999999997</v>
      </c>
      <c r="I44" s="133" t="s">
        <v>322</v>
      </c>
      <c r="J44" s="152" t="s">
        <v>86</v>
      </c>
      <c r="K44" s="181">
        <v>47.41</v>
      </c>
      <c r="L44" s="38" t="s">
        <v>2849</v>
      </c>
      <c r="M44" s="176">
        <v>1.4999999999999999E-2</v>
      </c>
      <c r="N44" s="38">
        <v>41.36</v>
      </c>
      <c r="O44" s="38" t="s">
        <v>2889</v>
      </c>
      <c r="P44" s="176">
        <v>4.8099999999999997E-2</v>
      </c>
      <c r="Q44" s="38">
        <v>42.08</v>
      </c>
      <c r="R44" s="28" t="s">
        <v>2966</v>
      </c>
      <c r="S44" s="179">
        <v>1.8999999999999999E-10</v>
      </c>
      <c r="T44" s="38">
        <v>40.67</v>
      </c>
      <c r="U44" s="38" t="s">
        <v>2928</v>
      </c>
      <c r="V44" s="175">
        <v>1.82E-3</v>
      </c>
      <c r="W44" s="40">
        <v>40.200000000000003</v>
      </c>
      <c r="X44" s="38" t="s">
        <v>3001</v>
      </c>
      <c r="Y44" s="179">
        <v>2.1700000000000001E-3</v>
      </c>
      <c r="Z44" s="116">
        <f t="shared" si="0"/>
        <v>42.343999999999994</v>
      </c>
      <c r="AA44" s="38" t="s">
        <v>3040</v>
      </c>
      <c r="AB44" s="28">
        <v>1.87E-15</v>
      </c>
      <c r="AC44" s="184">
        <v>7.8499999999999995E-8</v>
      </c>
      <c r="AD44" s="39">
        <v>0.18</v>
      </c>
      <c r="AE44" s="180">
        <v>36.6</v>
      </c>
      <c r="AF44" s="160" t="s">
        <v>1049</v>
      </c>
    </row>
    <row r="45" spans="1:52" s="43" customFormat="1" ht="13.5" customHeight="1" x14ac:dyDescent="0.2">
      <c r="A45" s="43" t="s">
        <v>1064</v>
      </c>
      <c r="B45" s="132" t="s">
        <v>978</v>
      </c>
      <c r="C45" s="132">
        <v>16</v>
      </c>
      <c r="D45" s="132">
        <v>29813694</v>
      </c>
      <c r="E45" s="132" t="s">
        <v>375</v>
      </c>
      <c r="F45" s="132" t="s">
        <v>320</v>
      </c>
      <c r="G45" s="132" t="s">
        <v>319</v>
      </c>
      <c r="H45" s="132">
        <v>7.0000000000000001E-3</v>
      </c>
      <c r="I45" s="133" t="s">
        <v>110</v>
      </c>
      <c r="J45" s="132" t="s">
        <v>77</v>
      </c>
      <c r="K45" s="64">
        <v>0.11700000000000001</v>
      </c>
      <c r="L45" s="358" t="s">
        <v>4095</v>
      </c>
      <c r="M45" s="359">
        <v>0.97</v>
      </c>
      <c r="N45" s="64">
        <v>1.2999999999999999E-2</v>
      </c>
      <c r="O45" s="357" t="s">
        <v>4096</v>
      </c>
      <c r="P45" s="357">
        <v>0.68</v>
      </c>
      <c r="Q45" s="64" t="s">
        <v>2312</v>
      </c>
      <c r="R45" s="357" t="s">
        <v>2312</v>
      </c>
      <c r="S45" s="357" t="s">
        <v>2312</v>
      </c>
      <c r="T45" s="357">
        <v>5.1000000000000004E-3</v>
      </c>
      <c r="U45" s="357" t="s">
        <v>4097</v>
      </c>
      <c r="V45" s="357">
        <v>0.56000000000000005</v>
      </c>
      <c r="W45" s="181" t="s">
        <v>2312</v>
      </c>
      <c r="X45" s="357" t="s">
        <v>2312</v>
      </c>
      <c r="Y45" s="357" t="s">
        <v>2312</v>
      </c>
      <c r="Z45" s="115">
        <v>4.5033333333333335E-2</v>
      </c>
      <c r="AA45" s="358" t="s">
        <v>4098</v>
      </c>
      <c r="AB45" s="359">
        <v>0.97</v>
      </c>
      <c r="AC45" s="360">
        <v>365000</v>
      </c>
      <c r="AD45" s="361">
        <v>0.78</v>
      </c>
      <c r="AE45" s="357">
        <v>0</v>
      </c>
      <c r="AF45" s="362" t="s">
        <v>14</v>
      </c>
      <c r="AG45" s="89"/>
      <c r="AH45" s="89"/>
      <c r="AI45" s="89"/>
      <c r="AJ45" s="89"/>
      <c r="AK45" s="89"/>
      <c r="AL45" s="89"/>
      <c r="AM45" s="89"/>
      <c r="AN45" s="89"/>
      <c r="AO45" s="89"/>
      <c r="AP45" s="89"/>
      <c r="AQ45" s="89"/>
      <c r="AR45" s="89"/>
      <c r="AS45" s="89"/>
      <c r="AT45" s="89"/>
      <c r="AU45" s="89"/>
      <c r="AV45" s="89"/>
      <c r="AW45" s="89"/>
      <c r="AX45" s="89"/>
      <c r="AY45" s="89"/>
      <c r="AZ45" s="89"/>
    </row>
    <row r="46" spans="1:52" ht="13.5" customHeight="1" x14ac:dyDescent="0.25">
      <c r="A46" s="43" t="s">
        <v>1064</v>
      </c>
      <c r="B46" s="132" t="s">
        <v>1050</v>
      </c>
      <c r="C46" s="132">
        <v>16</v>
      </c>
      <c r="D46" s="132">
        <v>75289942</v>
      </c>
      <c r="E46" s="132" t="s">
        <v>317</v>
      </c>
      <c r="F46" s="132" t="s">
        <v>79</v>
      </c>
      <c r="G46" s="132" t="s">
        <v>76</v>
      </c>
      <c r="H46" s="136">
        <v>40.984999999999999</v>
      </c>
      <c r="I46" s="133" t="s">
        <v>337</v>
      </c>
      <c r="J46" s="152" t="s">
        <v>1051</v>
      </c>
      <c r="K46" s="181">
        <v>40.68</v>
      </c>
      <c r="L46" s="38" t="s">
        <v>2850</v>
      </c>
      <c r="M46" s="176">
        <v>0.497</v>
      </c>
      <c r="N46" s="38">
        <v>40.4</v>
      </c>
      <c r="O46" s="38" t="s">
        <v>2890</v>
      </c>
      <c r="P46" s="176">
        <v>0.5</v>
      </c>
      <c r="Q46" s="38">
        <v>41.43</v>
      </c>
      <c r="R46" s="28" t="s">
        <v>2967</v>
      </c>
      <c r="S46" s="179">
        <v>0.28599999999999998</v>
      </c>
      <c r="T46" s="38">
        <v>40.75</v>
      </c>
      <c r="U46" s="38" t="s">
        <v>2929</v>
      </c>
      <c r="V46" s="176">
        <v>0.621</v>
      </c>
      <c r="W46" s="40">
        <v>42.6</v>
      </c>
      <c r="X46" s="38" t="s">
        <v>3002</v>
      </c>
      <c r="Y46" s="176">
        <v>1.0200000000000001E-3</v>
      </c>
      <c r="Z46" s="116">
        <f t="shared" si="0"/>
        <v>41.171999999999997</v>
      </c>
      <c r="AA46" s="38" t="s">
        <v>3041</v>
      </c>
      <c r="AB46" s="184">
        <v>3.9699999999999996E-3</v>
      </c>
      <c r="AC46" s="28">
        <v>83300</v>
      </c>
      <c r="AD46" s="39">
        <v>0.31</v>
      </c>
      <c r="AE46" s="180">
        <v>16.5</v>
      </c>
      <c r="AF46" s="160" t="s">
        <v>1052</v>
      </c>
    </row>
    <row r="47" spans="1:52" ht="13.5" customHeight="1" x14ac:dyDescent="0.25">
      <c r="A47" s="43" t="s">
        <v>1064</v>
      </c>
      <c r="B47" s="132" t="s">
        <v>1053</v>
      </c>
      <c r="C47" s="132">
        <v>18</v>
      </c>
      <c r="D47" s="132">
        <v>57494932</v>
      </c>
      <c r="E47" s="132" t="s">
        <v>342</v>
      </c>
      <c r="F47" s="132" t="s">
        <v>79</v>
      </c>
      <c r="G47" s="132" t="s">
        <v>83</v>
      </c>
      <c r="H47" s="136">
        <v>20.407</v>
      </c>
      <c r="I47" s="133" t="s">
        <v>333</v>
      </c>
      <c r="J47" s="152" t="s">
        <v>1051</v>
      </c>
      <c r="K47" s="181">
        <v>19.579999999999998</v>
      </c>
      <c r="L47" s="38" t="s">
        <v>2851</v>
      </c>
      <c r="M47" s="176">
        <v>1.6299999999999999E-2</v>
      </c>
      <c r="N47" s="38">
        <v>20.52</v>
      </c>
      <c r="O47" s="38" t="s">
        <v>2891</v>
      </c>
      <c r="P47" s="176">
        <v>0.57799999999999996</v>
      </c>
      <c r="Q47" s="38">
        <v>19.05</v>
      </c>
      <c r="R47" s="28" t="s">
        <v>2968</v>
      </c>
      <c r="S47" s="179">
        <v>0.39200000000000002</v>
      </c>
      <c r="T47" s="38">
        <v>19.36</v>
      </c>
      <c r="U47" s="38" t="s">
        <v>2930</v>
      </c>
      <c r="V47" s="176">
        <v>0.90200000000000002</v>
      </c>
      <c r="W47" s="40">
        <v>24.5</v>
      </c>
      <c r="X47" s="38" t="s">
        <v>3003</v>
      </c>
      <c r="Y47" s="176">
        <v>7.5500000000000003E-3</v>
      </c>
      <c r="Z47" s="116">
        <f t="shared" si="0"/>
        <v>20.601999999999997</v>
      </c>
      <c r="AA47" s="38" t="s">
        <v>3042</v>
      </c>
      <c r="AB47" s="184">
        <v>2.48E-3</v>
      </c>
      <c r="AC47" s="28">
        <v>52400</v>
      </c>
      <c r="AD47" s="39">
        <v>0.31</v>
      </c>
      <c r="AE47" s="180">
        <v>16.8</v>
      </c>
      <c r="AF47" s="160" t="s">
        <v>1054</v>
      </c>
    </row>
    <row r="48" spans="1:52" ht="13.5" customHeight="1" x14ac:dyDescent="0.25">
      <c r="A48" s="43" t="s">
        <v>1064</v>
      </c>
      <c r="B48" s="132" t="s">
        <v>1055</v>
      </c>
      <c r="C48" s="132">
        <v>20</v>
      </c>
      <c r="D48" s="132">
        <v>19494370</v>
      </c>
      <c r="E48" s="132" t="s">
        <v>308</v>
      </c>
      <c r="F48" s="132" t="s">
        <v>83</v>
      </c>
      <c r="G48" s="132" t="s">
        <v>82</v>
      </c>
      <c r="H48" s="136">
        <v>24.481999999999999</v>
      </c>
      <c r="I48" s="133" t="s">
        <v>332</v>
      </c>
      <c r="J48" s="152" t="s">
        <v>86</v>
      </c>
      <c r="K48" s="181">
        <v>24.34</v>
      </c>
      <c r="L48" s="38" t="s">
        <v>2852</v>
      </c>
      <c r="M48" s="176">
        <v>0.23300000000000001</v>
      </c>
      <c r="N48" s="38">
        <v>25.47</v>
      </c>
      <c r="O48" s="38" t="s">
        <v>2892</v>
      </c>
      <c r="P48" s="176">
        <v>0.52800000000000002</v>
      </c>
      <c r="Q48" s="38">
        <v>25.76</v>
      </c>
      <c r="R48" s="28" t="s">
        <v>2969</v>
      </c>
      <c r="S48" s="175">
        <v>8.6000000000000007E-6</v>
      </c>
      <c r="T48" s="38">
        <v>25.98</v>
      </c>
      <c r="U48" s="38" t="s">
        <v>2931</v>
      </c>
      <c r="V48" s="176">
        <v>0.80500000000000005</v>
      </c>
      <c r="W48" s="40">
        <v>21.1</v>
      </c>
      <c r="X48" s="38" t="s">
        <v>3004</v>
      </c>
      <c r="Y48" s="175">
        <v>9.2499999999999995E-3</v>
      </c>
      <c r="Z48" s="116">
        <f t="shared" si="0"/>
        <v>24.53</v>
      </c>
      <c r="AA48" s="38" t="s">
        <v>3043</v>
      </c>
      <c r="AB48" s="184">
        <v>9.8299999999999995E-7</v>
      </c>
      <c r="AC48" s="28">
        <v>41.3</v>
      </c>
      <c r="AD48" s="39">
        <v>0.34</v>
      </c>
      <c r="AE48" s="180">
        <v>11</v>
      </c>
      <c r="AF48" s="160" t="s">
        <v>1056</v>
      </c>
    </row>
    <row r="49" spans="1:34" ht="13.5" customHeight="1" x14ac:dyDescent="0.25">
      <c r="A49" s="43" t="s">
        <v>1064</v>
      </c>
      <c r="B49" s="132" t="s">
        <v>1057</v>
      </c>
      <c r="C49" s="132">
        <v>21</v>
      </c>
      <c r="D49" s="132">
        <v>34221526</v>
      </c>
      <c r="E49" s="132" t="s">
        <v>311</v>
      </c>
      <c r="F49" s="132" t="s">
        <v>83</v>
      </c>
      <c r="G49" s="132" t="s">
        <v>82</v>
      </c>
      <c r="H49" s="136">
        <v>13.641999999999999</v>
      </c>
      <c r="I49" s="133" t="s">
        <v>735</v>
      </c>
      <c r="J49" s="152" t="s">
        <v>992</v>
      </c>
      <c r="K49" s="181">
        <v>12.6</v>
      </c>
      <c r="L49" s="38" t="s">
        <v>2853</v>
      </c>
      <c r="M49" s="176">
        <v>7.4399999999999994E-2</v>
      </c>
      <c r="N49" s="38">
        <v>13.24</v>
      </c>
      <c r="O49" s="38" t="s">
        <v>2893</v>
      </c>
      <c r="P49" s="176">
        <v>3.44E-2</v>
      </c>
      <c r="Q49" s="38">
        <v>13.24</v>
      </c>
      <c r="R49" s="28" t="s">
        <v>2970</v>
      </c>
      <c r="S49" s="175">
        <v>6.1500000000000004E-5</v>
      </c>
      <c r="T49" s="38">
        <v>13.06</v>
      </c>
      <c r="U49" s="38" t="s">
        <v>2932</v>
      </c>
      <c r="V49" s="176">
        <v>0.105</v>
      </c>
      <c r="W49" s="40">
        <v>15.3</v>
      </c>
      <c r="X49" s="38" t="s">
        <v>3005</v>
      </c>
      <c r="Y49" s="175">
        <v>4.6900000000000002E-4</v>
      </c>
      <c r="Z49" s="116">
        <f t="shared" si="0"/>
        <v>13.488</v>
      </c>
      <c r="AA49" s="38" t="s">
        <v>3044</v>
      </c>
      <c r="AB49" s="184">
        <v>6.6700000000000003E-7</v>
      </c>
      <c r="AC49" s="28">
        <v>27.8</v>
      </c>
      <c r="AD49" s="165">
        <v>7.7000000000000002E-3</v>
      </c>
      <c r="AE49" s="180">
        <v>71.2</v>
      </c>
      <c r="AF49" s="160" t="s">
        <v>1058</v>
      </c>
    </row>
    <row r="50" spans="1:34" s="109" customFormat="1" x14ac:dyDescent="0.25">
      <c r="A50" s="43" t="s">
        <v>1064</v>
      </c>
      <c r="B50" s="132" t="s">
        <v>1059</v>
      </c>
      <c r="C50" s="132">
        <v>22</v>
      </c>
      <c r="D50" s="132">
        <v>30076759</v>
      </c>
      <c r="E50" s="132" t="s">
        <v>314</v>
      </c>
      <c r="F50" s="132" t="s">
        <v>76</v>
      </c>
      <c r="G50" s="132" t="s">
        <v>79</v>
      </c>
      <c r="H50" s="136">
        <v>35.622</v>
      </c>
      <c r="I50" s="133" t="s">
        <v>334</v>
      </c>
      <c r="J50" s="132" t="s">
        <v>1008</v>
      </c>
      <c r="K50" s="181">
        <v>35.68</v>
      </c>
      <c r="L50" s="42" t="s">
        <v>2854</v>
      </c>
      <c r="M50" s="176">
        <v>0.73499999999999999</v>
      </c>
      <c r="N50" s="42">
        <v>38.65</v>
      </c>
      <c r="O50" s="42" t="s">
        <v>2894</v>
      </c>
      <c r="P50" s="176">
        <v>0.51200000000000001</v>
      </c>
      <c r="Q50" s="42">
        <v>37.24</v>
      </c>
      <c r="R50" s="43" t="s">
        <v>2971</v>
      </c>
      <c r="S50" s="176">
        <v>9.4500000000000001E-2</v>
      </c>
      <c r="T50" s="42">
        <v>38.090000000000003</v>
      </c>
      <c r="U50" s="42" t="s">
        <v>2933</v>
      </c>
      <c r="V50" s="176">
        <v>0.58099999999999996</v>
      </c>
      <c r="W50" s="41">
        <v>28</v>
      </c>
      <c r="X50" s="42" t="s">
        <v>3006</v>
      </c>
      <c r="Y50" s="176">
        <v>0.19800000000000001</v>
      </c>
      <c r="Z50" s="190">
        <f t="shared" si="0"/>
        <v>35.531999999999996</v>
      </c>
      <c r="AA50" s="42" t="s">
        <v>3045</v>
      </c>
      <c r="AB50" s="341">
        <v>6.9400000000000003E-2</v>
      </c>
      <c r="AC50" s="43">
        <v>1460000</v>
      </c>
      <c r="AD50" s="42">
        <v>0.73</v>
      </c>
      <c r="AE50" s="180">
        <v>0</v>
      </c>
      <c r="AF50" s="316" t="s">
        <v>14</v>
      </c>
      <c r="AG50" s="316"/>
      <c r="AH50" s="316"/>
    </row>
    <row r="51" spans="1:34" x14ac:dyDescent="0.25">
      <c r="A51" s="210" t="s">
        <v>4132</v>
      </c>
      <c r="B51" s="144" t="s">
        <v>3794</v>
      </c>
      <c r="C51" s="144">
        <v>6</v>
      </c>
      <c r="D51" s="144">
        <v>39280316</v>
      </c>
      <c r="E51" s="144" t="s">
        <v>3424</v>
      </c>
      <c r="F51" s="144" t="s">
        <v>82</v>
      </c>
      <c r="G51" s="144" t="s">
        <v>83</v>
      </c>
      <c r="H51" s="211">
        <v>0.67</v>
      </c>
      <c r="I51" s="147" t="s">
        <v>3348</v>
      </c>
      <c r="J51" s="154" t="s">
        <v>998</v>
      </c>
      <c r="K51" s="213">
        <v>0.55000000000000004</v>
      </c>
      <c r="L51" s="42" t="s">
        <v>4099</v>
      </c>
      <c r="M51" s="176">
        <v>0.88600000000000001</v>
      </c>
      <c r="N51" s="42">
        <v>0.75</v>
      </c>
      <c r="O51" s="42" t="s">
        <v>4102</v>
      </c>
      <c r="P51" s="176">
        <v>0.441</v>
      </c>
      <c r="Q51" s="42">
        <v>0.72</v>
      </c>
      <c r="R51" s="42" t="s">
        <v>4108</v>
      </c>
      <c r="S51" s="175">
        <v>5.5100000000000001E-3</v>
      </c>
      <c r="T51" s="42">
        <v>0.75</v>
      </c>
      <c r="U51" s="42" t="s">
        <v>4105</v>
      </c>
      <c r="V51" s="176">
        <v>0.72499999999999998</v>
      </c>
      <c r="W51" s="41">
        <v>0.88</v>
      </c>
      <c r="X51" s="42" t="s">
        <v>4111</v>
      </c>
      <c r="Y51" s="176">
        <v>0.57999999999999996</v>
      </c>
      <c r="Z51" s="190">
        <f t="shared" si="0"/>
        <v>0.73</v>
      </c>
      <c r="AA51" s="42" t="s">
        <v>4113</v>
      </c>
      <c r="AB51" s="350">
        <v>9.98E-2</v>
      </c>
      <c r="AC51" s="43">
        <v>4190000</v>
      </c>
      <c r="AD51" s="42">
        <v>0.2</v>
      </c>
      <c r="AE51" s="180">
        <v>33.799999999999997</v>
      </c>
      <c r="AF51" s="145" t="s">
        <v>14</v>
      </c>
      <c r="AG51" s="316"/>
      <c r="AH51" s="316"/>
    </row>
    <row r="52" spans="1:34" x14ac:dyDescent="0.25">
      <c r="A52" s="210" t="s">
        <v>4132</v>
      </c>
      <c r="B52" s="144" t="s">
        <v>3795</v>
      </c>
      <c r="C52" s="144">
        <v>9</v>
      </c>
      <c r="D52" s="144">
        <v>69099647</v>
      </c>
      <c r="E52" s="144" t="s">
        <v>3425</v>
      </c>
      <c r="F52" s="144" t="s">
        <v>83</v>
      </c>
      <c r="G52" s="144" t="s">
        <v>82</v>
      </c>
      <c r="H52" s="211">
        <v>43.3</v>
      </c>
      <c r="I52" s="147" t="s">
        <v>3797</v>
      </c>
      <c r="J52" s="152" t="s">
        <v>992</v>
      </c>
      <c r="K52" s="212">
        <v>44.48</v>
      </c>
      <c r="L52" s="42" t="s">
        <v>4100</v>
      </c>
      <c r="M52" s="176">
        <v>2.1999999999999999E-2</v>
      </c>
      <c r="N52" s="42">
        <v>42.73</v>
      </c>
      <c r="O52" s="42" t="s">
        <v>4103</v>
      </c>
      <c r="P52" s="176">
        <v>0.22700000000000001</v>
      </c>
      <c r="Q52" s="42">
        <v>42.68</v>
      </c>
      <c r="R52" s="42" t="s">
        <v>4109</v>
      </c>
      <c r="S52" s="176">
        <v>5.0900000000000001E-2</v>
      </c>
      <c r="T52" s="42">
        <v>43.51</v>
      </c>
      <c r="U52" s="42" t="s">
        <v>4106</v>
      </c>
      <c r="V52" s="176">
        <v>0.65900000000000003</v>
      </c>
      <c r="W52" s="41">
        <v>45.8</v>
      </c>
      <c r="X52" s="42" t="s">
        <v>2704</v>
      </c>
      <c r="Y52" s="176">
        <v>0.629</v>
      </c>
      <c r="Z52" s="190">
        <f t="shared" si="0"/>
        <v>43.839999999999996</v>
      </c>
      <c r="AA52" s="42" t="s">
        <v>4114</v>
      </c>
      <c r="AB52" s="352">
        <v>6.2899999999999996E-3</v>
      </c>
      <c r="AC52" s="43">
        <v>264000</v>
      </c>
      <c r="AD52" s="42">
        <v>0.48</v>
      </c>
      <c r="AE52" s="180">
        <v>0</v>
      </c>
      <c r="AF52" s="145" t="s">
        <v>3798</v>
      </c>
      <c r="AG52" s="316"/>
      <c r="AH52" s="316"/>
    </row>
    <row r="53" spans="1:34" x14ac:dyDescent="0.25">
      <c r="A53" s="318" t="s">
        <v>4132</v>
      </c>
      <c r="B53" s="319" t="s">
        <v>3796</v>
      </c>
      <c r="C53" s="319">
        <v>10</v>
      </c>
      <c r="D53" s="319">
        <v>122470997</v>
      </c>
      <c r="E53" s="319" t="s">
        <v>3426</v>
      </c>
      <c r="F53" s="319" t="s">
        <v>83</v>
      </c>
      <c r="G53" s="319" t="s">
        <v>76</v>
      </c>
      <c r="H53" s="321">
        <v>11.4</v>
      </c>
      <c r="I53" s="322" t="s">
        <v>3367</v>
      </c>
      <c r="J53" s="327" t="s">
        <v>86</v>
      </c>
      <c r="K53" s="349">
        <v>10.16</v>
      </c>
      <c r="L53" s="285" t="s">
        <v>4101</v>
      </c>
      <c r="M53" s="286">
        <v>0.19</v>
      </c>
      <c r="N53" s="285">
        <v>12.42</v>
      </c>
      <c r="O53" s="285" t="s">
        <v>4104</v>
      </c>
      <c r="P53" s="286">
        <v>0.879</v>
      </c>
      <c r="Q53" s="285">
        <v>11.72</v>
      </c>
      <c r="R53" s="285" t="s">
        <v>4110</v>
      </c>
      <c r="S53" s="286">
        <v>8.7400000000000005E-2</v>
      </c>
      <c r="T53" s="285">
        <v>11.98</v>
      </c>
      <c r="U53" s="285" t="s">
        <v>4107</v>
      </c>
      <c r="V53" s="286">
        <v>9.1300000000000006E-2</v>
      </c>
      <c r="W53" s="287">
        <v>7.93</v>
      </c>
      <c r="X53" s="285" t="s">
        <v>4112</v>
      </c>
      <c r="Y53" s="286">
        <v>0.50700000000000001</v>
      </c>
      <c r="Z53" s="288">
        <f t="shared" si="0"/>
        <v>10.842000000000001</v>
      </c>
      <c r="AA53" s="285" t="s">
        <v>4115</v>
      </c>
      <c r="AB53" s="351">
        <v>9.8099999999999993E-3</v>
      </c>
      <c r="AC53" s="283">
        <v>1240000</v>
      </c>
      <c r="AD53" s="285">
        <v>0.86</v>
      </c>
      <c r="AE53" s="290">
        <v>0</v>
      </c>
      <c r="AF53" s="326" t="s">
        <v>14</v>
      </c>
      <c r="AG53" s="316"/>
      <c r="AH53" s="316"/>
    </row>
    <row r="54" spans="1:34" ht="79.5" customHeight="1" x14ac:dyDescent="0.25">
      <c r="A54" s="595" t="s">
        <v>5041</v>
      </c>
      <c r="B54" s="595"/>
      <c r="C54" s="595"/>
      <c r="D54" s="595"/>
      <c r="E54" s="595"/>
      <c r="F54" s="595"/>
      <c r="G54" s="595"/>
      <c r="H54" s="595"/>
      <c r="I54" s="595"/>
      <c r="J54" s="595"/>
      <c r="AF54" s="316" t="s">
        <v>1060</v>
      </c>
    </row>
    <row r="55" spans="1:34" x14ac:dyDescent="0.25">
      <c r="A55" s="595"/>
      <c r="B55" s="595"/>
      <c r="C55" s="595"/>
      <c r="D55" s="595"/>
      <c r="E55" s="595"/>
      <c r="F55" s="595"/>
      <c r="G55" s="595"/>
      <c r="H55" s="595"/>
      <c r="I55" s="595"/>
      <c r="J55" s="595"/>
      <c r="AF55" s="316" t="s">
        <v>1061</v>
      </c>
    </row>
    <row r="56" spans="1:34" x14ac:dyDescent="0.25">
      <c r="A56" s="590"/>
      <c r="B56" s="590"/>
      <c r="C56" s="590"/>
      <c r="D56" s="590"/>
      <c r="E56" s="590"/>
      <c r="F56" s="590"/>
      <c r="G56" s="590"/>
      <c r="H56" s="590"/>
      <c r="I56" s="590"/>
      <c r="J56" s="118"/>
    </row>
    <row r="57" spans="1:34" x14ac:dyDescent="0.25">
      <c r="A57" s="591"/>
      <c r="B57" s="591"/>
      <c r="C57" s="591"/>
      <c r="D57" s="591"/>
      <c r="E57" s="591"/>
      <c r="F57" s="591"/>
      <c r="G57" s="591"/>
      <c r="H57" s="591"/>
      <c r="I57" s="591"/>
      <c r="J57" s="118"/>
    </row>
  </sheetData>
  <mergeCells count="15">
    <mergeCell ref="W4:Y4"/>
    <mergeCell ref="W5:Y5"/>
    <mergeCell ref="Z4:AC4"/>
    <mergeCell ref="Z5:AC5"/>
    <mergeCell ref="T4:V4"/>
    <mergeCell ref="T5:V5"/>
    <mergeCell ref="A56:I56"/>
    <mergeCell ref="A57:I57"/>
    <mergeCell ref="N4:P4"/>
    <mergeCell ref="N5:P5"/>
    <mergeCell ref="Q4:S4"/>
    <mergeCell ref="Q5:S5"/>
    <mergeCell ref="K4:M4"/>
    <mergeCell ref="K5:M5"/>
    <mergeCell ref="A54:J55"/>
  </mergeCells>
  <pageMargins left="0.7" right="0.7" top="0.75" bottom="0.75" header="0.3" footer="0.3"/>
  <pageSetup paperSize="9" scale="57"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57"/>
  <sheetViews>
    <sheetView workbookViewId="0">
      <selection activeCell="F8" sqref="F8"/>
    </sheetView>
  </sheetViews>
  <sheetFormatPr defaultColWidth="13.42578125" defaultRowHeight="15" x14ac:dyDescent="0.25"/>
  <cols>
    <col min="1" max="1" width="17.85546875" style="37" customWidth="1"/>
    <col min="2" max="10" width="13.42578125" style="37"/>
    <col min="11" max="11" width="10.5703125" style="37" customWidth="1"/>
    <col min="12" max="12" width="18.42578125" style="37" customWidth="1"/>
    <col min="13" max="13" width="10" style="37" customWidth="1"/>
    <col min="14" max="14" width="10.42578125" style="37" customWidth="1"/>
    <col min="15" max="15" width="18" style="37" customWidth="1"/>
    <col min="16" max="16" width="10" style="37" customWidth="1"/>
    <col min="17" max="17" width="13.42578125" style="37"/>
    <col min="18" max="18" width="17.7109375" style="37" customWidth="1"/>
    <col min="19" max="19" width="13.42578125" style="37"/>
    <col min="20" max="20" width="11.85546875" style="37" customWidth="1"/>
    <col min="21" max="21" width="18" style="37" customWidth="1"/>
    <col min="22" max="22" width="9.140625" style="37" customWidth="1"/>
    <col min="23" max="23" width="13.42578125" style="37"/>
    <col min="24" max="24" width="9.28515625" style="37" customWidth="1"/>
    <col min="25" max="25" width="9.5703125" style="37" customWidth="1"/>
    <col min="26" max="26" width="33" style="37" customWidth="1"/>
    <col min="27" max="16384" width="13.42578125" style="37"/>
  </cols>
  <sheetData>
    <row r="1" spans="1:52" x14ac:dyDescent="0.25">
      <c r="A1" s="251" t="s">
        <v>5020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row>
    <row r="2" spans="1:52" ht="16.5" customHeight="1" x14ac:dyDescent="0.25">
      <c r="A2" s="36"/>
      <c r="B2" s="252"/>
      <c r="C2" s="252"/>
      <c r="D2" s="252"/>
      <c r="E2" s="252"/>
      <c r="F2" s="252"/>
      <c r="G2" s="252"/>
      <c r="H2" s="252"/>
      <c r="I2" s="252"/>
      <c r="J2" s="252"/>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row>
    <row r="3" spans="1:52" s="253" customFormat="1" x14ac:dyDescent="0.2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row>
    <row r="4" spans="1:52" x14ac:dyDescent="0.25">
      <c r="A4" s="36"/>
      <c r="B4" s="14"/>
      <c r="C4" s="15"/>
      <c r="D4" s="10"/>
      <c r="E4" s="10"/>
      <c r="F4" s="10"/>
      <c r="G4" s="10"/>
      <c r="H4" s="10"/>
      <c r="I4" s="10"/>
      <c r="J4" s="10"/>
      <c r="K4" s="596" t="s">
        <v>293</v>
      </c>
      <c r="L4" s="597"/>
      <c r="M4" s="598"/>
      <c r="N4" s="596" t="s">
        <v>294</v>
      </c>
      <c r="O4" s="597"/>
      <c r="P4" s="598"/>
      <c r="Q4" s="596" t="s">
        <v>295</v>
      </c>
      <c r="R4" s="597"/>
      <c r="S4" s="598"/>
      <c r="T4" s="599" t="s">
        <v>1079</v>
      </c>
      <c r="U4" s="600"/>
      <c r="V4" s="600"/>
      <c r="W4" s="600"/>
      <c r="X4" s="60"/>
      <c r="Y4" s="19"/>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row>
    <row r="5" spans="1:52" x14ac:dyDescent="0.25">
      <c r="A5" s="36"/>
      <c r="B5" s="119"/>
      <c r="C5" s="11"/>
      <c r="D5" s="11"/>
      <c r="E5" s="11"/>
      <c r="F5" s="11"/>
      <c r="G5" s="11"/>
      <c r="H5" s="11"/>
      <c r="I5" s="11"/>
      <c r="J5" s="11"/>
      <c r="K5" s="592" t="s">
        <v>1077</v>
      </c>
      <c r="L5" s="593"/>
      <c r="M5" s="594"/>
      <c r="N5" s="592" t="s">
        <v>1078</v>
      </c>
      <c r="O5" s="593"/>
      <c r="P5" s="594"/>
      <c r="Q5" s="592" t="s">
        <v>99</v>
      </c>
      <c r="R5" s="593"/>
      <c r="S5" s="594"/>
      <c r="T5" s="601" t="s">
        <v>1070</v>
      </c>
      <c r="U5" s="602"/>
      <c r="V5" s="602"/>
      <c r="W5" s="602"/>
      <c r="X5" s="203"/>
      <c r="Y5" s="20"/>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row>
    <row r="6" spans="1:52" ht="42" customHeight="1" x14ac:dyDescent="0.25">
      <c r="A6" s="74" t="s">
        <v>3793</v>
      </c>
      <c r="B6" s="254" t="s">
        <v>974</v>
      </c>
      <c r="C6" s="254" t="s">
        <v>366</v>
      </c>
      <c r="D6" s="254" t="s">
        <v>380</v>
      </c>
      <c r="E6" s="254" t="s">
        <v>381</v>
      </c>
      <c r="F6" s="254" t="s">
        <v>1</v>
      </c>
      <c r="G6" s="254" t="s">
        <v>0</v>
      </c>
      <c r="H6" s="254" t="s">
        <v>975</v>
      </c>
      <c r="I6" s="254" t="s">
        <v>3810</v>
      </c>
      <c r="J6" s="255" t="s">
        <v>977</v>
      </c>
      <c r="K6" s="12" t="s">
        <v>2</v>
      </c>
      <c r="L6" s="12" t="s">
        <v>3</v>
      </c>
      <c r="M6" s="17" t="s">
        <v>4</v>
      </c>
      <c r="N6" s="16" t="s">
        <v>2</v>
      </c>
      <c r="O6" s="12" t="s">
        <v>3</v>
      </c>
      <c r="P6" s="17" t="s">
        <v>4</v>
      </c>
      <c r="Q6" s="16" t="s">
        <v>2</v>
      </c>
      <c r="R6" s="12" t="s">
        <v>3</v>
      </c>
      <c r="S6" s="17" t="s">
        <v>4</v>
      </c>
      <c r="T6" s="18" t="s">
        <v>5</v>
      </c>
      <c r="U6" s="12" t="s">
        <v>3</v>
      </c>
      <c r="V6" s="12" t="s">
        <v>6</v>
      </c>
      <c r="W6" s="13" t="s">
        <v>7</v>
      </c>
      <c r="X6" s="12" t="s">
        <v>8</v>
      </c>
      <c r="Y6" s="21" t="s">
        <v>9</v>
      </c>
      <c r="Z6" s="353" t="s">
        <v>3799</v>
      </c>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row>
    <row r="7" spans="1:52" s="223" customFormat="1" ht="13.5" customHeight="1" x14ac:dyDescent="0.2">
      <c r="A7" s="210" t="s">
        <v>1062</v>
      </c>
      <c r="B7" s="144" t="s">
        <v>978</v>
      </c>
      <c r="C7" s="144">
        <v>16</v>
      </c>
      <c r="D7" s="144">
        <v>29813694</v>
      </c>
      <c r="E7" s="144" t="s">
        <v>375</v>
      </c>
      <c r="F7" s="144" t="s">
        <v>320</v>
      </c>
      <c r="G7" s="144" t="s">
        <v>319</v>
      </c>
      <c r="H7" s="144">
        <v>7.0000000000000001E-3</v>
      </c>
      <c r="I7" s="147" t="s">
        <v>110</v>
      </c>
      <c r="J7" s="154" t="s">
        <v>77</v>
      </c>
      <c r="K7" s="428">
        <v>0.11700000000000001</v>
      </c>
      <c r="L7" s="249" t="s">
        <v>4116</v>
      </c>
      <c r="M7" s="256">
        <v>4.2199999999999998E-3</v>
      </c>
      <c r="N7" s="229">
        <v>1.2999999999999999E-2</v>
      </c>
      <c r="O7" s="229" t="s">
        <v>4117</v>
      </c>
      <c r="P7" s="257">
        <v>0.14000000000000001</v>
      </c>
      <c r="Q7" s="249" t="s">
        <v>2312</v>
      </c>
      <c r="R7" s="249" t="s">
        <v>2312</v>
      </c>
      <c r="S7" s="257" t="s">
        <v>2312</v>
      </c>
      <c r="T7" s="249">
        <f>AVERAGE(K7,N7)</f>
        <v>6.5000000000000002E-2</v>
      </c>
      <c r="U7" s="229" t="s">
        <v>4118</v>
      </c>
      <c r="V7" s="236">
        <v>3.7000000000000002E-3</v>
      </c>
      <c r="W7" s="248">
        <v>1610</v>
      </c>
      <c r="X7" s="249">
        <v>0.16</v>
      </c>
      <c r="Y7" s="257">
        <v>49.1</v>
      </c>
      <c r="Z7" s="145" t="s">
        <v>14</v>
      </c>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row>
    <row r="8" spans="1:52" s="223" customFormat="1" ht="13.5" customHeight="1" x14ac:dyDescent="0.2">
      <c r="A8" s="210" t="s">
        <v>1062</v>
      </c>
      <c r="B8" s="144" t="s">
        <v>2307</v>
      </c>
      <c r="C8" s="144">
        <v>19</v>
      </c>
      <c r="D8" s="144">
        <v>13228314</v>
      </c>
      <c r="E8" s="144" t="s">
        <v>491</v>
      </c>
      <c r="F8" s="144" t="s">
        <v>83</v>
      </c>
      <c r="G8" s="144" t="s">
        <v>82</v>
      </c>
      <c r="H8" s="211">
        <v>41</v>
      </c>
      <c r="I8" s="147" t="s">
        <v>81</v>
      </c>
      <c r="J8" s="154" t="s">
        <v>86</v>
      </c>
      <c r="K8" s="258">
        <v>46.71</v>
      </c>
      <c r="L8" s="229" t="s">
        <v>3075</v>
      </c>
      <c r="M8" s="233">
        <v>3.0599999999999999E-2</v>
      </c>
      <c r="N8" s="234">
        <v>44.88</v>
      </c>
      <c r="O8" s="229" t="s">
        <v>3114</v>
      </c>
      <c r="P8" s="394">
        <v>9.2200000000000002E-11</v>
      </c>
      <c r="Q8" s="234">
        <v>44.85</v>
      </c>
      <c r="R8" s="231" t="s">
        <v>3152</v>
      </c>
      <c r="S8" s="233">
        <v>2.0300000000000001E-3</v>
      </c>
      <c r="T8" s="234">
        <f t="shared" ref="T8:T53" si="0">AVERAGE(K8,N8,Q8)</f>
        <v>45.48</v>
      </c>
      <c r="U8" s="229" t="s">
        <v>3190</v>
      </c>
      <c r="V8" s="236">
        <v>3.55E-13</v>
      </c>
      <c r="W8" s="259">
        <v>4.4700000000000002E-5</v>
      </c>
      <c r="X8" s="249">
        <v>0.19</v>
      </c>
      <c r="Y8" s="260">
        <v>39.4</v>
      </c>
      <c r="Z8" s="145" t="s">
        <v>2584</v>
      </c>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240"/>
    </row>
    <row r="9" spans="1:52" ht="13.5" customHeight="1" x14ac:dyDescent="0.25">
      <c r="A9" s="210" t="s">
        <v>896</v>
      </c>
      <c r="B9" s="144" t="s">
        <v>979</v>
      </c>
      <c r="C9" s="144">
        <v>1</v>
      </c>
      <c r="D9" s="144">
        <v>156460957</v>
      </c>
      <c r="E9" s="144" t="s">
        <v>980</v>
      </c>
      <c r="F9" s="144" t="s">
        <v>76</v>
      </c>
      <c r="G9" s="144" t="s">
        <v>79</v>
      </c>
      <c r="H9" s="144">
        <v>33.9</v>
      </c>
      <c r="I9" s="147" t="s">
        <v>329</v>
      </c>
      <c r="J9" s="154" t="s">
        <v>341</v>
      </c>
      <c r="K9" s="258">
        <v>33.56</v>
      </c>
      <c r="L9" s="231" t="s">
        <v>3076</v>
      </c>
      <c r="M9" s="435">
        <v>0.252</v>
      </c>
      <c r="N9" s="234">
        <v>33.17</v>
      </c>
      <c r="O9" s="231" t="s">
        <v>3115</v>
      </c>
      <c r="P9" s="391">
        <v>4.0800000000000003E-2</v>
      </c>
      <c r="Q9" s="234">
        <v>32.450000000000003</v>
      </c>
      <c r="R9" s="231" t="s">
        <v>3153</v>
      </c>
      <c r="S9" s="261">
        <v>0.60399999999999998</v>
      </c>
      <c r="T9" s="234">
        <f t="shared" si="0"/>
        <v>33.06</v>
      </c>
      <c r="U9" s="231" t="s">
        <v>3191</v>
      </c>
      <c r="V9" s="398">
        <v>0.28999999999999998</v>
      </c>
      <c r="W9" s="248">
        <v>6070000</v>
      </c>
      <c r="X9" s="249">
        <v>9.8000000000000004E-2</v>
      </c>
      <c r="Y9" s="260">
        <v>56.9</v>
      </c>
      <c r="Z9" s="262" t="s">
        <v>3046</v>
      </c>
    </row>
    <row r="10" spans="1:52" ht="13.5" customHeight="1" x14ac:dyDescent="0.25">
      <c r="A10" s="210" t="s">
        <v>896</v>
      </c>
      <c r="B10" s="144" t="s">
        <v>982</v>
      </c>
      <c r="C10" s="144">
        <v>2</v>
      </c>
      <c r="D10" s="144">
        <v>233937757</v>
      </c>
      <c r="E10" s="144" t="s">
        <v>983</v>
      </c>
      <c r="F10" s="144" t="s">
        <v>83</v>
      </c>
      <c r="G10" s="144" t="s">
        <v>82</v>
      </c>
      <c r="H10" s="211">
        <v>9.1359999999999992</v>
      </c>
      <c r="I10" s="147" t="s">
        <v>326</v>
      </c>
      <c r="J10" s="154" t="s">
        <v>86</v>
      </c>
      <c r="K10" s="258">
        <v>10.09</v>
      </c>
      <c r="L10" s="231" t="s">
        <v>3077</v>
      </c>
      <c r="M10" s="435">
        <v>0.84099999999999997</v>
      </c>
      <c r="N10" s="234">
        <v>10.19</v>
      </c>
      <c r="O10" s="231" t="s">
        <v>3116</v>
      </c>
      <c r="P10" s="391">
        <v>4.2099999999999999E-2</v>
      </c>
      <c r="Q10" s="234">
        <v>9.9499999999999993</v>
      </c>
      <c r="R10" s="231" t="s">
        <v>3154</v>
      </c>
      <c r="S10" s="273">
        <v>1.5299999999999999E-3</v>
      </c>
      <c r="T10" s="234">
        <f t="shared" si="0"/>
        <v>10.076666666666666</v>
      </c>
      <c r="U10" s="231" t="s">
        <v>3192</v>
      </c>
      <c r="V10" s="259">
        <v>3.9199999999999999E-4</v>
      </c>
      <c r="W10" s="248">
        <v>49500</v>
      </c>
      <c r="X10" s="249">
        <v>0.44</v>
      </c>
      <c r="Y10" s="260">
        <v>0</v>
      </c>
      <c r="Z10" s="145" t="s">
        <v>3047</v>
      </c>
    </row>
    <row r="11" spans="1:52" ht="13.5" customHeight="1" x14ac:dyDescent="0.25">
      <c r="A11" s="210" t="s">
        <v>896</v>
      </c>
      <c r="B11" s="144" t="s">
        <v>985</v>
      </c>
      <c r="C11" s="144">
        <v>6</v>
      </c>
      <c r="D11" s="144">
        <v>12903725</v>
      </c>
      <c r="E11" s="144" t="s">
        <v>299</v>
      </c>
      <c r="F11" s="144" t="s">
        <v>82</v>
      </c>
      <c r="G11" s="144" t="s">
        <v>83</v>
      </c>
      <c r="H11" s="211">
        <v>41.734000000000002</v>
      </c>
      <c r="I11" s="147" t="s">
        <v>325</v>
      </c>
      <c r="J11" s="154" t="s">
        <v>986</v>
      </c>
      <c r="K11" s="263">
        <v>40.36</v>
      </c>
      <c r="L11" s="241" t="s">
        <v>3078</v>
      </c>
      <c r="M11" s="332">
        <v>0.749</v>
      </c>
      <c r="N11" s="264">
        <v>40.549999999999997</v>
      </c>
      <c r="O11" s="241" t="s">
        <v>3117</v>
      </c>
      <c r="P11" s="395">
        <v>0.19800000000000001</v>
      </c>
      <c r="Q11" s="264">
        <v>41.4</v>
      </c>
      <c r="R11" s="241" t="s">
        <v>3155</v>
      </c>
      <c r="S11" s="227">
        <v>0.189</v>
      </c>
      <c r="T11" s="234">
        <f t="shared" si="0"/>
        <v>40.770000000000003</v>
      </c>
      <c r="U11" s="241" t="s">
        <v>3193</v>
      </c>
      <c r="V11" s="223">
        <v>0.81499999999999995</v>
      </c>
      <c r="W11" s="223">
        <v>17100000</v>
      </c>
      <c r="X11" s="266">
        <v>0.18</v>
      </c>
      <c r="Y11" s="267">
        <v>41.7</v>
      </c>
      <c r="Z11" s="145" t="s">
        <v>3048</v>
      </c>
    </row>
    <row r="12" spans="1:52" ht="13.5" customHeight="1" x14ac:dyDescent="0.25">
      <c r="A12" s="210" t="s">
        <v>896</v>
      </c>
      <c r="B12" s="144" t="s">
        <v>988</v>
      </c>
      <c r="C12" s="144">
        <v>6</v>
      </c>
      <c r="D12" s="144">
        <v>96610677</v>
      </c>
      <c r="E12" s="144" t="s">
        <v>297</v>
      </c>
      <c r="F12" s="144" t="s">
        <v>82</v>
      </c>
      <c r="G12" s="144" t="s">
        <v>83</v>
      </c>
      <c r="H12" s="211">
        <v>32.256</v>
      </c>
      <c r="I12" s="147" t="s">
        <v>323</v>
      </c>
      <c r="J12" s="154" t="s">
        <v>89</v>
      </c>
      <c r="K12" s="263">
        <v>33</v>
      </c>
      <c r="L12" s="241" t="s">
        <v>3079</v>
      </c>
      <c r="M12" s="332">
        <v>0.33900000000000002</v>
      </c>
      <c r="N12" s="264">
        <v>32.020000000000003</v>
      </c>
      <c r="O12" s="241" t="s">
        <v>3118</v>
      </c>
      <c r="P12" s="395">
        <v>0.42299999999999999</v>
      </c>
      <c r="Q12" s="264">
        <v>32.61</v>
      </c>
      <c r="R12" s="241" t="s">
        <v>3156</v>
      </c>
      <c r="S12" s="215">
        <v>7.75E-5</v>
      </c>
      <c r="T12" s="234">
        <f t="shared" si="0"/>
        <v>32.543333333333337</v>
      </c>
      <c r="U12" s="241" t="s">
        <v>3194</v>
      </c>
      <c r="V12" s="246">
        <v>1.3600000000000001E-3</v>
      </c>
      <c r="W12" s="223">
        <v>2580</v>
      </c>
      <c r="X12" s="266">
        <v>3.2000000000000001E-2</v>
      </c>
      <c r="Y12" s="267">
        <v>71.099999999999994</v>
      </c>
      <c r="Z12" s="145" t="s">
        <v>3049</v>
      </c>
    </row>
    <row r="13" spans="1:52" ht="13.5" customHeight="1" x14ac:dyDescent="0.25">
      <c r="A13" s="210" t="s">
        <v>896</v>
      </c>
      <c r="B13" s="144" t="s">
        <v>990</v>
      </c>
      <c r="C13" s="144">
        <v>12</v>
      </c>
      <c r="D13" s="144">
        <v>4418156</v>
      </c>
      <c r="E13" s="144" t="s">
        <v>462</v>
      </c>
      <c r="F13" s="144" t="s">
        <v>76</v>
      </c>
      <c r="G13" s="144" t="s">
        <v>79</v>
      </c>
      <c r="H13" s="211">
        <v>49.058</v>
      </c>
      <c r="I13" s="147" t="s">
        <v>991</v>
      </c>
      <c r="J13" s="154" t="s">
        <v>992</v>
      </c>
      <c r="K13" s="263">
        <v>49.18</v>
      </c>
      <c r="L13" s="241" t="s">
        <v>3080</v>
      </c>
      <c r="M13" s="332">
        <v>0.13</v>
      </c>
      <c r="N13" s="264">
        <v>48.54</v>
      </c>
      <c r="O13" s="241" t="s">
        <v>3119</v>
      </c>
      <c r="P13" s="396">
        <v>5.5300000000000002E-3</v>
      </c>
      <c r="Q13" s="264">
        <v>47.65</v>
      </c>
      <c r="R13" s="241" t="s">
        <v>3157</v>
      </c>
      <c r="S13" s="227">
        <v>2.3099999999999999E-2</v>
      </c>
      <c r="T13" s="234">
        <f t="shared" si="0"/>
        <v>48.456666666666671</v>
      </c>
      <c r="U13" s="241" t="s">
        <v>3195</v>
      </c>
      <c r="V13" s="385">
        <v>0.314</v>
      </c>
      <c r="W13" s="223">
        <v>13200000</v>
      </c>
      <c r="X13" s="266">
        <v>8.4999999999999995E-4</v>
      </c>
      <c r="Y13" s="267">
        <v>85.9</v>
      </c>
      <c r="Z13" s="145" t="s">
        <v>3050</v>
      </c>
    </row>
    <row r="14" spans="1:52" ht="13.5" customHeight="1" x14ac:dyDescent="0.25">
      <c r="A14" s="210" t="s">
        <v>896</v>
      </c>
      <c r="B14" s="144" t="s">
        <v>994</v>
      </c>
      <c r="C14" s="144">
        <v>12</v>
      </c>
      <c r="D14" s="144">
        <v>57132863</v>
      </c>
      <c r="E14" s="144" t="s">
        <v>995</v>
      </c>
      <c r="F14" s="144" t="s">
        <v>83</v>
      </c>
      <c r="G14" s="144" t="s">
        <v>82</v>
      </c>
      <c r="H14" s="211">
        <v>39.911999999999999</v>
      </c>
      <c r="I14" s="147" t="s">
        <v>322</v>
      </c>
      <c r="J14" s="154" t="s">
        <v>86</v>
      </c>
      <c r="K14" s="263">
        <v>44.87</v>
      </c>
      <c r="L14" s="241" t="s">
        <v>3081</v>
      </c>
      <c r="M14" s="332">
        <v>0.39900000000000002</v>
      </c>
      <c r="N14" s="264">
        <v>39.119999999999997</v>
      </c>
      <c r="O14" s="241" t="s">
        <v>2428</v>
      </c>
      <c r="P14" s="395">
        <v>0.13300000000000001</v>
      </c>
      <c r="Q14" s="264">
        <v>40</v>
      </c>
      <c r="R14" s="241" t="s">
        <v>3158</v>
      </c>
      <c r="S14" s="215">
        <v>2.7599999999999999E-3</v>
      </c>
      <c r="T14" s="234">
        <f t="shared" si="0"/>
        <v>41.33</v>
      </c>
      <c r="U14" s="241" t="s">
        <v>3196</v>
      </c>
      <c r="V14" s="385">
        <v>0.58299999999999996</v>
      </c>
      <c r="W14" s="223">
        <v>73500000</v>
      </c>
      <c r="X14" s="266">
        <v>3.0000000000000001E-3</v>
      </c>
      <c r="Y14" s="267">
        <v>82.8</v>
      </c>
      <c r="Z14" s="145" t="s">
        <v>3051</v>
      </c>
    </row>
    <row r="15" spans="1:52" ht="13.5" customHeight="1" x14ac:dyDescent="0.25">
      <c r="A15" s="210" t="s">
        <v>1063</v>
      </c>
      <c r="B15" s="144" t="s">
        <v>997</v>
      </c>
      <c r="C15" s="144">
        <v>1</v>
      </c>
      <c r="D15" s="144">
        <v>99579683</v>
      </c>
      <c r="E15" s="144" t="s">
        <v>357</v>
      </c>
      <c r="F15" s="144" t="s">
        <v>76</v>
      </c>
      <c r="G15" s="144" t="s">
        <v>79</v>
      </c>
      <c r="H15" s="211">
        <v>48.987000000000002</v>
      </c>
      <c r="I15" s="147" t="s">
        <v>292</v>
      </c>
      <c r="J15" s="154" t="s">
        <v>998</v>
      </c>
      <c r="K15" s="263">
        <v>48.85</v>
      </c>
      <c r="L15" s="241" t="s">
        <v>3082</v>
      </c>
      <c r="M15" s="332">
        <v>0.114</v>
      </c>
      <c r="N15" s="264">
        <v>48.56</v>
      </c>
      <c r="O15" s="241" t="s">
        <v>3120</v>
      </c>
      <c r="P15" s="396">
        <v>4.0200000000000003E-8</v>
      </c>
      <c r="Q15" s="264">
        <v>49.55</v>
      </c>
      <c r="R15" s="241" t="s">
        <v>3159</v>
      </c>
      <c r="S15" s="215">
        <v>8.2200000000000003E-7</v>
      </c>
      <c r="T15" s="234">
        <f t="shared" si="0"/>
        <v>48.986666666666657</v>
      </c>
      <c r="U15" s="241" t="s">
        <v>3197</v>
      </c>
      <c r="V15" s="246">
        <v>5.1400000000000001E-14</v>
      </c>
      <c r="W15" s="246">
        <v>2.1600000000000001E-6</v>
      </c>
      <c r="X15" s="266">
        <v>0.87</v>
      </c>
      <c r="Y15" s="267">
        <v>0</v>
      </c>
      <c r="Z15" s="145" t="s">
        <v>14</v>
      </c>
    </row>
    <row r="16" spans="1:52" ht="13.5" customHeight="1" x14ac:dyDescent="0.25">
      <c r="A16" s="210" t="s">
        <v>1063</v>
      </c>
      <c r="B16" s="144" t="s">
        <v>999</v>
      </c>
      <c r="C16" s="144">
        <v>9</v>
      </c>
      <c r="D16" s="144">
        <v>21047562</v>
      </c>
      <c r="E16" s="144" t="s">
        <v>87</v>
      </c>
      <c r="F16" s="144" t="s">
        <v>82</v>
      </c>
      <c r="G16" s="144" t="s">
        <v>79</v>
      </c>
      <c r="H16" s="211">
        <v>12.936999999999999</v>
      </c>
      <c r="I16" s="147" t="s">
        <v>1000</v>
      </c>
      <c r="J16" s="154" t="s">
        <v>992</v>
      </c>
      <c r="K16" s="263">
        <v>11.01</v>
      </c>
      <c r="L16" s="241" t="s">
        <v>3083</v>
      </c>
      <c r="M16" s="332">
        <v>8.7499999999999994E-2</v>
      </c>
      <c r="N16" s="264">
        <v>13.35</v>
      </c>
      <c r="O16" s="241" t="s">
        <v>3121</v>
      </c>
      <c r="P16" s="396">
        <v>3.4300000000000002E-6</v>
      </c>
      <c r="Q16" s="264">
        <v>14.45</v>
      </c>
      <c r="R16" s="241" t="s">
        <v>3160</v>
      </c>
      <c r="S16" s="215">
        <v>1.2E-4</v>
      </c>
      <c r="T16" s="234">
        <f t="shared" si="0"/>
        <v>12.936666666666667</v>
      </c>
      <c r="U16" s="241" t="s">
        <v>3198</v>
      </c>
      <c r="V16" s="246">
        <v>4.8499999999999998E-10</v>
      </c>
      <c r="W16" s="223">
        <v>2.0400000000000001E-2</v>
      </c>
      <c r="X16" s="266">
        <v>0.76</v>
      </c>
      <c r="Y16" s="267">
        <v>0</v>
      </c>
      <c r="Z16" s="145" t="s">
        <v>14</v>
      </c>
    </row>
    <row r="17" spans="1:26" ht="13.5" customHeight="1" x14ac:dyDescent="0.25">
      <c r="A17" s="210" t="s">
        <v>1063</v>
      </c>
      <c r="B17" s="144" t="s">
        <v>1001</v>
      </c>
      <c r="C17" s="144">
        <v>9</v>
      </c>
      <c r="D17" s="144">
        <v>133257521</v>
      </c>
      <c r="E17" s="144" t="s">
        <v>72</v>
      </c>
      <c r="F17" s="144" t="s">
        <v>76</v>
      </c>
      <c r="G17" s="144" t="s">
        <v>75</v>
      </c>
      <c r="H17" s="211">
        <v>32.917000000000002</v>
      </c>
      <c r="I17" s="147" t="s">
        <v>73</v>
      </c>
      <c r="J17" s="154" t="s">
        <v>77</v>
      </c>
      <c r="K17" s="263">
        <v>28.22</v>
      </c>
      <c r="L17" s="241" t="s">
        <v>3084</v>
      </c>
      <c r="M17" s="332">
        <v>0.77800000000000002</v>
      </c>
      <c r="N17" s="264">
        <v>33.61</v>
      </c>
      <c r="O17" s="241" t="s">
        <v>3122</v>
      </c>
      <c r="P17" s="396">
        <v>6.2699999999999997E-12</v>
      </c>
      <c r="Q17" s="264">
        <v>36.92</v>
      </c>
      <c r="R17" s="241" t="s">
        <v>3161</v>
      </c>
      <c r="S17" s="215">
        <v>7.7099999999999998E-4</v>
      </c>
      <c r="T17" s="234">
        <f t="shared" si="0"/>
        <v>32.916666666666664</v>
      </c>
      <c r="U17" s="241" t="s">
        <v>3199</v>
      </c>
      <c r="V17" s="246">
        <v>3.0400000000000002E-13</v>
      </c>
      <c r="W17" s="246">
        <v>1.1600000000000001E-7</v>
      </c>
      <c r="X17" s="266">
        <v>6.5000000000000002E-2</v>
      </c>
      <c r="Y17" s="267">
        <v>63.3</v>
      </c>
      <c r="Z17" s="145" t="s">
        <v>14</v>
      </c>
    </row>
    <row r="18" spans="1:26" ht="13.5" customHeight="1" x14ac:dyDescent="0.25">
      <c r="A18" s="210" t="s">
        <v>1063</v>
      </c>
      <c r="B18" s="144" t="s">
        <v>1002</v>
      </c>
      <c r="C18" s="144">
        <v>12</v>
      </c>
      <c r="D18" s="144">
        <v>40221267</v>
      </c>
      <c r="E18" s="144" t="s">
        <v>358</v>
      </c>
      <c r="F18" s="144" t="s">
        <v>79</v>
      </c>
      <c r="G18" s="144" t="s">
        <v>76</v>
      </c>
      <c r="H18" s="211">
        <v>46.762999999999998</v>
      </c>
      <c r="I18" s="147" t="s">
        <v>84</v>
      </c>
      <c r="J18" s="154" t="s">
        <v>340</v>
      </c>
      <c r="K18" s="263">
        <v>45.01</v>
      </c>
      <c r="L18" s="241" t="s">
        <v>3085</v>
      </c>
      <c r="M18" s="215">
        <v>2.0200000000000001E-3</v>
      </c>
      <c r="N18" s="264">
        <v>47.34</v>
      </c>
      <c r="O18" s="241" t="s">
        <v>3123</v>
      </c>
      <c r="P18" s="396">
        <v>1.9499999999999999E-8</v>
      </c>
      <c r="Q18" s="264">
        <v>47.94</v>
      </c>
      <c r="R18" s="241" t="s">
        <v>3162</v>
      </c>
      <c r="S18" s="215">
        <v>9.6500000000000004E-4</v>
      </c>
      <c r="T18" s="234">
        <f t="shared" si="0"/>
        <v>46.763333333333328</v>
      </c>
      <c r="U18" s="241" t="s">
        <v>3200</v>
      </c>
      <c r="V18" s="246">
        <v>5.5699999999999999E-12</v>
      </c>
      <c r="W18" s="246">
        <v>1.16E-4</v>
      </c>
      <c r="X18" s="266">
        <v>0.11</v>
      </c>
      <c r="Y18" s="267">
        <v>55.5</v>
      </c>
      <c r="Z18" s="145" t="s">
        <v>14</v>
      </c>
    </row>
    <row r="19" spans="1:26" ht="13.5" customHeight="1" x14ac:dyDescent="0.25">
      <c r="A19" s="210" t="s">
        <v>1063</v>
      </c>
      <c r="B19" s="144" t="s">
        <v>2307</v>
      </c>
      <c r="C19" s="144">
        <v>19</v>
      </c>
      <c r="D19" s="144">
        <v>13234712</v>
      </c>
      <c r="E19" s="144" t="s">
        <v>80</v>
      </c>
      <c r="F19" s="144" t="s">
        <v>83</v>
      </c>
      <c r="G19" s="144" t="s">
        <v>82</v>
      </c>
      <c r="H19" s="211">
        <v>45.616999999999997</v>
      </c>
      <c r="I19" s="147" t="s">
        <v>81</v>
      </c>
      <c r="J19" s="154" t="s">
        <v>86</v>
      </c>
      <c r="K19" s="263">
        <v>46.63</v>
      </c>
      <c r="L19" s="241" t="s">
        <v>3086</v>
      </c>
      <c r="M19" s="332">
        <v>2.3599999999999999E-2</v>
      </c>
      <c r="N19" s="264">
        <v>45.04</v>
      </c>
      <c r="O19" s="241" t="s">
        <v>3124</v>
      </c>
      <c r="P19" s="396">
        <v>3.5800000000000002E-11</v>
      </c>
      <c r="Q19" s="264">
        <v>45.18</v>
      </c>
      <c r="R19" s="241" t="s">
        <v>3163</v>
      </c>
      <c r="S19" s="215">
        <v>1.47E-3</v>
      </c>
      <c r="T19" s="234">
        <f t="shared" si="0"/>
        <v>45.616666666666667</v>
      </c>
      <c r="U19" s="241" t="s">
        <v>3197</v>
      </c>
      <c r="V19" s="246">
        <v>8.76E-14</v>
      </c>
      <c r="W19" s="246">
        <v>3.6799999999999999E-6</v>
      </c>
      <c r="X19" s="266">
        <v>0.18</v>
      </c>
      <c r="Y19" s="267">
        <v>41.9</v>
      </c>
      <c r="Z19" s="145" t="s">
        <v>3052</v>
      </c>
    </row>
    <row r="20" spans="1:26" ht="13.5" customHeight="1" x14ac:dyDescent="0.25">
      <c r="A20" s="210" t="s">
        <v>1064</v>
      </c>
      <c r="B20" s="144" t="s">
        <v>1004</v>
      </c>
      <c r="C20" s="144">
        <v>1</v>
      </c>
      <c r="D20" s="144">
        <v>3155918</v>
      </c>
      <c r="E20" s="144" t="s">
        <v>298</v>
      </c>
      <c r="F20" s="144" t="s">
        <v>76</v>
      </c>
      <c r="G20" s="144" t="s">
        <v>82</v>
      </c>
      <c r="H20" s="211">
        <v>22.67</v>
      </c>
      <c r="I20" s="147" t="s">
        <v>324</v>
      </c>
      <c r="J20" s="154" t="s">
        <v>86</v>
      </c>
      <c r="K20" s="263">
        <v>18</v>
      </c>
      <c r="L20" s="241" t="s">
        <v>3087</v>
      </c>
      <c r="M20" s="332">
        <v>0.92700000000000005</v>
      </c>
      <c r="N20" s="264">
        <v>22.85</v>
      </c>
      <c r="O20" s="241" t="s">
        <v>3125</v>
      </c>
      <c r="P20" s="395">
        <v>0.80800000000000005</v>
      </c>
      <c r="Q20" s="264">
        <v>23.63</v>
      </c>
      <c r="R20" s="241" t="s">
        <v>3164</v>
      </c>
      <c r="S20" s="215">
        <v>1.16E-3</v>
      </c>
      <c r="T20" s="234">
        <f t="shared" si="0"/>
        <v>21.493333333333336</v>
      </c>
      <c r="U20" s="241" t="s">
        <v>3201</v>
      </c>
      <c r="V20" s="385">
        <v>0.03</v>
      </c>
      <c r="W20" s="223">
        <v>1250000</v>
      </c>
      <c r="X20" s="266">
        <v>5.1999999999999998E-2</v>
      </c>
      <c r="Y20" s="267">
        <v>66.2</v>
      </c>
      <c r="Z20" s="145" t="s">
        <v>3053</v>
      </c>
    </row>
    <row r="21" spans="1:26" ht="13.5" customHeight="1" x14ac:dyDescent="0.25">
      <c r="A21" s="210" t="s">
        <v>1064</v>
      </c>
      <c r="B21" s="144" t="s">
        <v>1006</v>
      </c>
      <c r="C21" s="144">
        <v>1</v>
      </c>
      <c r="D21" s="144">
        <v>33302206</v>
      </c>
      <c r="E21" s="144" t="s">
        <v>365</v>
      </c>
      <c r="F21" s="144" t="s">
        <v>82</v>
      </c>
      <c r="G21" s="144" t="s">
        <v>83</v>
      </c>
      <c r="H21" s="146">
        <v>0.01</v>
      </c>
      <c r="I21" s="147" t="s">
        <v>379</v>
      </c>
      <c r="J21" s="154" t="s">
        <v>341</v>
      </c>
      <c r="K21" s="263" t="s">
        <v>2312</v>
      </c>
      <c r="L21" s="241" t="s">
        <v>2312</v>
      </c>
      <c r="M21" s="395" t="s">
        <v>2312</v>
      </c>
      <c r="N21" s="264">
        <v>0.01</v>
      </c>
      <c r="O21" s="241" t="s">
        <v>3126</v>
      </c>
      <c r="P21" s="395">
        <v>0.187</v>
      </c>
      <c r="Q21" s="264" t="s">
        <v>2312</v>
      </c>
      <c r="R21" s="241" t="s">
        <v>2312</v>
      </c>
      <c r="S21" s="272" t="s">
        <v>2312</v>
      </c>
      <c r="T21" s="234">
        <f t="shared" si="0"/>
        <v>0.01</v>
      </c>
      <c r="U21" s="241" t="s">
        <v>3126</v>
      </c>
      <c r="V21" s="385">
        <v>0.187</v>
      </c>
      <c r="W21" s="223">
        <v>3930000</v>
      </c>
      <c r="X21" s="266">
        <v>1</v>
      </c>
      <c r="Y21" s="267" t="s">
        <v>2312</v>
      </c>
      <c r="Z21" s="145" t="s">
        <v>14</v>
      </c>
    </row>
    <row r="22" spans="1:26" ht="13.5" customHeight="1" x14ac:dyDescent="0.25">
      <c r="A22" s="210" t="s">
        <v>1064</v>
      </c>
      <c r="B22" s="144" t="s">
        <v>1007</v>
      </c>
      <c r="C22" s="144">
        <v>1</v>
      </c>
      <c r="D22" s="144">
        <v>37790755</v>
      </c>
      <c r="E22" s="144" t="s">
        <v>371</v>
      </c>
      <c r="F22" s="144" t="s">
        <v>76</v>
      </c>
      <c r="G22" s="144" t="s">
        <v>79</v>
      </c>
      <c r="H22" s="211">
        <v>25.286999999999999</v>
      </c>
      <c r="I22" s="147" t="s">
        <v>370</v>
      </c>
      <c r="J22" s="154" t="s">
        <v>1008</v>
      </c>
      <c r="K22" s="263">
        <v>20.71</v>
      </c>
      <c r="L22" s="241" t="s">
        <v>3088</v>
      </c>
      <c r="M22" s="332">
        <v>0.44900000000000001</v>
      </c>
      <c r="N22" s="264">
        <v>26.02</v>
      </c>
      <c r="O22" s="241" t="s">
        <v>3127</v>
      </c>
      <c r="P22" s="395">
        <v>0.38500000000000001</v>
      </c>
      <c r="Q22" s="264">
        <v>25.43</v>
      </c>
      <c r="R22" s="241" t="s">
        <v>3165</v>
      </c>
      <c r="S22" s="227">
        <v>0.89800000000000002</v>
      </c>
      <c r="T22" s="234">
        <f t="shared" si="0"/>
        <v>24.053333333333331</v>
      </c>
      <c r="U22" s="241" t="s">
        <v>3202</v>
      </c>
      <c r="V22" s="385">
        <v>0.53300000000000003</v>
      </c>
      <c r="W22" s="223">
        <v>11200000</v>
      </c>
      <c r="X22" s="266">
        <v>0.62</v>
      </c>
      <c r="Y22" s="267">
        <v>0</v>
      </c>
      <c r="Z22" s="145" t="s">
        <v>14</v>
      </c>
    </row>
    <row r="23" spans="1:26" ht="13.5" customHeight="1" x14ac:dyDescent="0.25">
      <c r="A23" s="210" t="s">
        <v>1064</v>
      </c>
      <c r="B23" s="144" t="s">
        <v>1009</v>
      </c>
      <c r="C23" s="144">
        <v>1</v>
      </c>
      <c r="D23" s="144">
        <v>42465863</v>
      </c>
      <c r="E23" s="144" t="s">
        <v>315</v>
      </c>
      <c r="F23" s="144" t="s">
        <v>83</v>
      </c>
      <c r="G23" s="144" t="s">
        <v>82</v>
      </c>
      <c r="H23" s="211">
        <v>34.231999999999999</v>
      </c>
      <c r="I23" s="147" t="s">
        <v>335</v>
      </c>
      <c r="J23" s="154" t="s">
        <v>341</v>
      </c>
      <c r="K23" s="263">
        <v>35.94</v>
      </c>
      <c r="L23" s="241" t="s">
        <v>3089</v>
      </c>
      <c r="M23" s="332">
        <v>0.27500000000000002</v>
      </c>
      <c r="N23" s="264">
        <v>36.5</v>
      </c>
      <c r="O23" s="241" t="s">
        <v>3128</v>
      </c>
      <c r="P23" s="395">
        <v>0.22700000000000001</v>
      </c>
      <c r="Q23" s="264">
        <v>33.96</v>
      </c>
      <c r="R23" s="241" t="s">
        <v>3166</v>
      </c>
      <c r="S23" s="227">
        <v>1.44E-2</v>
      </c>
      <c r="T23" s="234">
        <f t="shared" si="0"/>
        <v>35.466666666666669</v>
      </c>
      <c r="U23" s="241" t="s">
        <v>3203</v>
      </c>
      <c r="V23" s="385">
        <v>0.72499999999999998</v>
      </c>
      <c r="W23" s="223">
        <v>15200000</v>
      </c>
      <c r="X23" s="266">
        <v>1.4E-2</v>
      </c>
      <c r="Y23" s="267">
        <v>76.5</v>
      </c>
      <c r="Z23" s="145" t="s">
        <v>14</v>
      </c>
    </row>
    <row r="24" spans="1:26" ht="13.5" customHeight="1" x14ac:dyDescent="0.25">
      <c r="A24" s="210" t="s">
        <v>1064</v>
      </c>
      <c r="B24" s="144" t="s">
        <v>1010</v>
      </c>
      <c r="C24" s="144">
        <v>1</v>
      </c>
      <c r="D24" s="144">
        <v>91731541</v>
      </c>
      <c r="E24" s="144" t="s">
        <v>318</v>
      </c>
      <c r="F24" s="144" t="s">
        <v>76</v>
      </c>
      <c r="G24" s="144" t="s">
        <v>79</v>
      </c>
      <c r="H24" s="211">
        <v>23.027000000000001</v>
      </c>
      <c r="I24" s="147" t="s">
        <v>338</v>
      </c>
      <c r="J24" s="154" t="s">
        <v>86</v>
      </c>
      <c r="K24" s="263">
        <v>25.17</v>
      </c>
      <c r="L24" s="241" t="s">
        <v>3090</v>
      </c>
      <c r="M24" s="332">
        <v>0.59499999999999997</v>
      </c>
      <c r="N24" s="264">
        <v>23.33</v>
      </c>
      <c r="O24" s="241" t="s">
        <v>3129</v>
      </c>
      <c r="P24" s="395">
        <v>0.33300000000000002</v>
      </c>
      <c r="Q24" s="264">
        <v>23.29</v>
      </c>
      <c r="R24" s="241" t="s">
        <v>3167</v>
      </c>
      <c r="S24" s="227">
        <v>8.2799999999999999E-2</v>
      </c>
      <c r="T24" s="234">
        <f t="shared" si="0"/>
        <v>23.929999999999996</v>
      </c>
      <c r="U24" s="241" t="s">
        <v>3204</v>
      </c>
      <c r="V24" s="385">
        <v>8.6800000000000002E-2</v>
      </c>
      <c r="W24" s="223">
        <v>3640000</v>
      </c>
      <c r="X24" s="266">
        <v>0.52</v>
      </c>
      <c r="Y24" s="267">
        <v>0</v>
      </c>
      <c r="Z24" s="145" t="s">
        <v>3054</v>
      </c>
    </row>
    <row r="25" spans="1:26" ht="13.5" customHeight="1" x14ac:dyDescent="0.25">
      <c r="A25" s="210" t="s">
        <v>1064</v>
      </c>
      <c r="B25" s="139" t="s">
        <v>1012</v>
      </c>
      <c r="C25" s="139">
        <v>1</v>
      </c>
      <c r="D25" s="139">
        <v>115135325</v>
      </c>
      <c r="E25" s="139" t="s">
        <v>1013</v>
      </c>
      <c r="F25" s="139" t="s">
        <v>79</v>
      </c>
      <c r="G25" s="139" t="s">
        <v>82</v>
      </c>
      <c r="H25" s="141">
        <v>12.03</v>
      </c>
      <c r="I25" s="142" t="s">
        <v>584</v>
      </c>
      <c r="J25" s="153" t="s">
        <v>998</v>
      </c>
      <c r="K25" s="263">
        <v>11.19</v>
      </c>
      <c r="L25" s="241" t="s">
        <v>3091</v>
      </c>
      <c r="M25" s="332">
        <v>0.189</v>
      </c>
      <c r="N25" s="264">
        <v>11.98</v>
      </c>
      <c r="O25" s="241" t="s">
        <v>3130</v>
      </c>
      <c r="P25" s="395">
        <v>0.81299999999999994</v>
      </c>
      <c r="Q25" s="264">
        <v>11.47</v>
      </c>
      <c r="R25" s="241" t="s">
        <v>3168</v>
      </c>
      <c r="S25" s="227">
        <v>0.75900000000000001</v>
      </c>
      <c r="T25" s="234">
        <f t="shared" si="0"/>
        <v>11.546666666666667</v>
      </c>
      <c r="U25" s="241" t="s">
        <v>3125</v>
      </c>
      <c r="V25" s="385">
        <v>0.81899999999999995</v>
      </c>
      <c r="W25" s="223">
        <v>34400000</v>
      </c>
      <c r="X25" s="266">
        <v>0.4</v>
      </c>
      <c r="Y25" s="267">
        <v>0</v>
      </c>
      <c r="Z25" s="140" t="s">
        <v>1014</v>
      </c>
    </row>
    <row r="26" spans="1:26" ht="13.5" customHeight="1" x14ac:dyDescent="0.25">
      <c r="A26" s="210" t="s">
        <v>1064</v>
      </c>
      <c r="B26" s="139" t="s">
        <v>1015</v>
      </c>
      <c r="C26" s="139">
        <v>1</v>
      </c>
      <c r="D26" s="139">
        <v>115286692</v>
      </c>
      <c r="E26" s="139" t="s">
        <v>1016</v>
      </c>
      <c r="F26" s="139" t="s">
        <v>83</v>
      </c>
      <c r="G26" s="139" t="s">
        <v>82</v>
      </c>
      <c r="H26" s="141">
        <v>46.701999999999998</v>
      </c>
      <c r="I26" s="142" t="s">
        <v>368</v>
      </c>
      <c r="J26" s="153" t="s">
        <v>89</v>
      </c>
      <c r="K26" s="263">
        <v>49.69</v>
      </c>
      <c r="L26" s="241" t="s">
        <v>3092</v>
      </c>
      <c r="M26" s="332">
        <v>0.747</v>
      </c>
      <c r="N26" s="264">
        <v>46.17</v>
      </c>
      <c r="O26" s="241" t="s">
        <v>3131</v>
      </c>
      <c r="P26" s="395">
        <v>0.12</v>
      </c>
      <c r="Q26" s="264">
        <v>45.34</v>
      </c>
      <c r="R26" s="241" t="s">
        <v>3169</v>
      </c>
      <c r="S26" s="227">
        <v>0.17599999999999999</v>
      </c>
      <c r="T26" s="234">
        <f t="shared" si="0"/>
        <v>47.066666666666663</v>
      </c>
      <c r="U26" s="241" t="s">
        <v>3205</v>
      </c>
      <c r="V26" s="385">
        <v>4.9099999999999998E-2</v>
      </c>
      <c r="W26" s="223">
        <v>93300</v>
      </c>
      <c r="X26" s="266">
        <v>0.79</v>
      </c>
      <c r="Y26" s="267">
        <v>0</v>
      </c>
      <c r="Z26" s="140" t="s">
        <v>14</v>
      </c>
    </row>
    <row r="27" spans="1:26" ht="13.5" customHeight="1" x14ac:dyDescent="0.25">
      <c r="A27" s="210" t="s">
        <v>1064</v>
      </c>
      <c r="B27" s="144" t="s">
        <v>1017</v>
      </c>
      <c r="C27" s="144">
        <v>1</v>
      </c>
      <c r="D27" s="144">
        <v>150538184</v>
      </c>
      <c r="E27" s="144" t="s">
        <v>372</v>
      </c>
      <c r="F27" s="144" t="s">
        <v>76</v>
      </c>
      <c r="G27" s="144" t="s">
        <v>79</v>
      </c>
      <c r="H27" s="211">
        <v>26</v>
      </c>
      <c r="I27" s="147" t="s">
        <v>1018</v>
      </c>
      <c r="J27" s="154" t="s">
        <v>992</v>
      </c>
      <c r="K27" s="263">
        <v>29.16</v>
      </c>
      <c r="L27" s="241" t="s">
        <v>3093</v>
      </c>
      <c r="M27" s="332">
        <v>0.39300000000000002</v>
      </c>
      <c r="N27" s="264">
        <v>26.72</v>
      </c>
      <c r="O27" s="241" t="s">
        <v>2353</v>
      </c>
      <c r="P27" s="395">
        <v>0.56000000000000005</v>
      </c>
      <c r="Q27" s="264">
        <v>24.71</v>
      </c>
      <c r="R27" s="241" t="s">
        <v>3170</v>
      </c>
      <c r="S27" s="227">
        <v>0.94299999999999995</v>
      </c>
      <c r="T27" s="234">
        <f t="shared" si="0"/>
        <v>26.863333333333333</v>
      </c>
      <c r="U27" s="241" t="s">
        <v>3206</v>
      </c>
      <c r="V27" s="385">
        <v>0.56599999999999995</v>
      </c>
      <c r="W27" s="223">
        <v>23800000</v>
      </c>
      <c r="X27" s="266">
        <v>0.69</v>
      </c>
      <c r="Y27" s="267">
        <v>0</v>
      </c>
      <c r="Z27" s="145" t="s">
        <v>3055</v>
      </c>
    </row>
    <row r="28" spans="1:26" ht="13.5" customHeight="1" x14ac:dyDescent="0.25">
      <c r="A28" s="210" t="s">
        <v>1064</v>
      </c>
      <c r="B28" s="144" t="s">
        <v>979</v>
      </c>
      <c r="C28" s="144">
        <v>1</v>
      </c>
      <c r="D28" s="144">
        <v>156480948</v>
      </c>
      <c r="E28" s="144" t="s">
        <v>369</v>
      </c>
      <c r="F28" s="144" t="s">
        <v>82</v>
      </c>
      <c r="G28" s="144" t="s">
        <v>83</v>
      </c>
      <c r="H28" s="211">
        <v>36.006999999999998</v>
      </c>
      <c r="I28" s="147" t="s">
        <v>329</v>
      </c>
      <c r="J28" s="154" t="s">
        <v>376</v>
      </c>
      <c r="K28" s="263">
        <v>36.83</v>
      </c>
      <c r="L28" s="241" t="s">
        <v>3094</v>
      </c>
      <c r="M28" s="332">
        <v>0.623</v>
      </c>
      <c r="N28" s="264">
        <v>34.78</v>
      </c>
      <c r="O28" s="241" t="s">
        <v>3132</v>
      </c>
      <c r="P28" s="395">
        <v>1.44E-2</v>
      </c>
      <c r="Q28" s="264">
        <v>34.22</v>
      </c>
      <c r="R28" s="241" t="s">
        <v>3171</v>
      </c>
      <c r="S28" s="227">
        <v>0.109</v>
      </c>
      <c r="T28" s="234">
        <f t="shared" si="0"/>
        <v>35.276666666666664</v>
      </c>
      <c r="U28" s="241" t="s">
        <v>3207</v>
      </c>
      <c r="V28" s="385">
        <v>0.41799999999999998</v>
      </c>
      <c r="W28" s="223">
        <v>8750000</v>
      </c>
      <c r="X28" s="266">
        <v>1.7000000000000001E-2</v>
      </c>
      <c r="Y28" s="267">
        <v>75.400000000000006</v>
      </c>
      <c r="Z28" s="145" t="s">
        <v>3056</v>
      </c>
    </row>
    <row r="29" spans="1:26" ht="13.5" customHeight="1" x14ac:dyDescent="0.25">
      <c r="A29" s="210" t="s">
        <v>1064</v>
      </c>
      <c r="B29" s="144" t="s">
        <v>1021</v>
      </c>
      <c r="C29" s="144">
        <v>2</v>
      </c>
      <c r="D29" s="144">
        <v>202901033</v>
      </c>
      <c r="E29" s="144" t="s">
        <v>316</v>
      </c>
      <c r="F29" s="144" t="s">
        <v>76</v>
      </c>
      <c r="G29" s="144" t="s">
        <v>79</v>
      </c>
      <c r="H29" s="211">
        <v>12.606999999999999</v>
      </c>
      <c r="I29" s="147" t="s">
        <v>336</v>
      </c>
      <c r="J29" s="154" t="s">
        <v>89</v>
      </c>
      <c r="K29" s="263">
        <v>11.55</v>
      </c>
      <c r="L29" s="241" t="s">
        <v>3095</v>
      </c>
      <c r="M29" s="215">
        <v>8.3899999999999999E-3</v>
      </c>
      <c r="N29" s="264">
        <v>12.78</v>
      </c>
      <c r="O29" s="241" t="s">
        <v>3133</v>
      </c>
      <c r="P29" s="395">
        <v>0.21099999999999999</v>
      </c>
      <c r="Q29" s="264">
        <v>13.21</v>
      </c>
      <c r="R29" s="241" t="s">
        <v>3172</v>
      </c>
      <c r="S29" s="227">
        <v>0.78100000000000003</v>
      </c>
      <c r="T29" s="234">
        <f t="shared" si="0"/>
        <v>12.513333333333334</v>
      </c>
      <c r="U29" s="241" t="s">
        <v>3208</v>
      </c>
      <c r="V29" s="385">
        <v>0.11700000000000001</v>
      </c>
      <c r="W29" s="223">
        <v>222000</v>
      </c>
      <c r="X29" s="266">
        <v>4.7E-2</v>
      </c>
      <c r="Y29" s="267">
        <v>67.400000000000006</v>
      </c>
      <c r="Z29" s="145" t="s">
        <v>3057</v>
      </c>
    </row>
    <row r="30" spans="1:26" ht="13.5" customHeight="1" x14ac:dyDescent="0.25">
      <c r="A30" s="210" t="s">
        <v>1064</v>
      </c>
      <c r="B30" s="144" t="s">
        <v>982</v>
      </c>
      <c r="C30" s="144">
        <v>2</v>
      </c>
      <c r="D30" s="144">
        <v>233917239</v>
      </c>
      <c r="E30" s="144" t="s">
        <v>300</v>
      </c>
      <c r="F30" s="144" t="s">
        <v>82</v>
      </c>
      <c r="G30" s="144" t="s">
        <v>83</v>
      </c>
      <c r="H30" s="211">
        <v>19.417000000000002</v>
      </c>
      <c r="I30" s="147" t="s">
        <v>326</v>
      </c>
      <c r="J30" s="154" t="s">
        <v>1008</v>
      </c>
      <c r="K30" s="263">
        <v>21.22</v>
      </c>
      <c r="L30" s="241" t="s">
        <v>3096</v>
      </c>
      <c r="M30" s="332">
        <v>0.60799999999999998</v>
      </c>
      <c r="N30" s="264">
        <v>19.47</v>
      </c>
      <c r="O30" s="241" t="s">
        <v>3134</v>
      </c>
      <c r="P30" s="395">
        <v>0.28799999999999998</v>
      </c>
      <c r="Q30" s="264">
        <v>19.53</v>
      </c>
      <c r="R30" s="241" t="s">
        <v>3173</v>
      </c>
      <c r="S30" s="215">
        <v>9.2200000000000008E-3</v>
      </c>
      <c r="T30" s="234">
        <f t="shared" si="0"/>
        <v>20.073333333333334</v>
      </c>
      <c r="U30" s="241" t="s">
        <v>3209</v>
      </c>
      <c r="V30" s="385">
        <v>1.95E-2</v>
      </c>
      <c r="W30" s="223">
        <v>409000</v>
      </c>
      <c r="X30" s="266">
        <v>0.26</v>
      </c>
      <c r="Y30" s="267">
        <v>26.2</v>
      </c>
      <c r="Z30" s="145" t="s">
        <v>3058</v>
      </c>
    </row>
    <row r="31" spans="1:26" ht="13.5" customHeight="1" x14ac:dyDescent="0.25">
      <c r="A31" s="210" t="s">
        <v>1064</v>
      </c>
      <c r="B31" s="144" t="s">
        <v>1024</v>
      </c>
      <c r="C31" s="144">
        <v>3</v>
      </c>
      <c r="D31" s="144">
        <v>30424073</v>
      </c>
      <c r="E31" s="144" t="s">
        <v>312</v>
      </c>
      <c r="F31" s="144" t="s">
        <v>79</v>
      </c>
      <c r="G31" s="144" t="s">
        <v>82</v>
      </c>
      <c r="H31" s="211">
        <v>31.922999999999998</v>
      </c>
      <c r="I31" s="147" t="s">
        <v>1025</v>
      </c>
      <c r="J31" s="154" t="s">
        <v>339</v>
      </c>
      <c r="K31" s="263">
        <v>32.200000000000003</v>
      </c>
      <c r="L31" s="241" t="s">
        <v>3097</v>
      </c>
      <c r="M31" s="332">
        <v>0.626</v>
      </c>
      <c r="N31" s="264">
        <v>32.479999999999997</v>
      </c>
      <c r="O31" s="241" t="s">
        <v>3135</v>
      </c>
      <c r="P31" s="395">
        <v>0.79100000000000004</v>
      </c>
      <c r="Q31" s="264">
        <v>33.15</v>
      </c>
      <c r="R31" s="241" t="s">
        <v>3174</v>
      </c>
      <c r="S31" s="227">
        <v>0.13800000000000001</v>
      </c>
      <c r="T31" s="234">
        <f t="shared" si="0"/>
        <v>32.610000000000007</v>
      </c>
      <c r="U31" s="241" t="s">
        <v>3210</v>
      </c>
      <c r="V31" s="385">
        <v>0.30599999999999999</v>
      </c>
      <c r="W31" s="223">
        <v>38500000</v>
      </c>
      <c r="X31" s="266">
        <v>0.48</v>
      </c>
      <c r="Y31" s="267">
        <v>0</v>
      </c>
      <c r="Z31" s="145" t="s">
        <v>3059</v>
      </c>
    </row>
    <row r="32" spans="1:26" ht="13.5" customHeight="1" x14ac:dyDescent="0.25">
      <c r="A32" s="210" t="s">
        <v>1064</v>
      </c>
      <c r="B32" s="144" t="s">
        <v>1027</v>
      </c>
      <c r="C32" s="144">
        <v>3</v>
      </c>
      <c r="D32" s="144">
        <v>38894643</v>
      </c>
      <c r="E32" s="144" t="s">
        <v>313</v>
      </c>
      <c r="F32" s="144" t="s">
        <v>79</v>
      </c>
      <c r="G32" s="144" t="s">
        <v>76</v>
      </c>
      <c r="H32" s="211">
        <v>24.965</v>
      </c>
      <c r="I32" s="147" t="s">
        <v>288</v>
      </c>
      <c r="J32" s="154" t="s">
        <v>89</v>
      </c>
      <c r="K32" s="263">
        <v>25.43</v>
      </c>
      <c r="L32" s="241" t="s">
        <v>3098</v>
      </c>
      <c r="M32" s="332">
        <v>0.76300000000000001</v>
      </c>
      <c r="N32" s="264">
        <v>25.12</v>
      </c>
      <c r="O32" s="241" t="s">
        <v>3136</v>
      </c>
      <c r="P32" s="395">
        <v>0.11600000000000001</v>
      </c>
      <c r="Q32" s="264">
        <v>25.33</v>
      </c>
      <c r="R32" s="241" t="s">
        <v>3175</v>
      </c>
      <c r="S32" s="227">
        <v>0.3</v>
      </c>
      <c r="T32" s="234">
        <f t="shared" si="0"/>
        <v>25.293333333333333</v>
      </c>
      <c r="U32" s="241" t="s">
        <v>3211</v>
      </c>
      <c r="V32" s="385">
        <v>7.3200000000000001E-2</v>
      </c>
      <c r="W32" s="223">
        <v>140000</v>
      </c>
      <c r="X32" s="266">
        <v>0.81</v>
      </c>
      <c r="Y32" s="267">
        <v>0</v>
      </c>
      <c r="Z32" s="145" t="s">
        <v>14</v>
      </c>
    </row>
    <row r="33" spans="1:26" ht="13.5" customHeight="1" x14ac:dyDescent="0.25">
      <c r="A33" s="210" t="s">
        <v>1064</v>
      </c>
      <c r="B33" s="144" t="s">
        <v>1028</v>
      </c>
      <c r="C33" s="144">
        <v>3</v>
      </c>
      <c r="D33" s="144">
        <v>154572157</v>
      </c>
      <c r="E33" s="144" t="s">
        <v>310</v>
      </c>
      <c r="F33" s="144" t="s">
        <v>82</v>
      </c>
      <c r="G33" s="144" t="s">
        <v>79</v>
      </c>
      <c r="H33" s="268">
        <v>3.52</v>
      </c>
      <c r="I33" s="147" t="s">
        <v>1029</v>
      </c>
      <c r="J33" s="154" t="s">
        <v>992</v>
      </c>
      <c r="K33" s="263">
        <v>3.42</v>
      </c>
      <c r="L33" s="241" t="s">
        <v>3099</v>
      </c>
      <c r="M33" s="332">
        <v>0.58299999999999996</v>
      </c>
      <c r="N33" s="264">
        <v>2.4700000000000002</v>
      </c>
      <c r="O33" s="241" t="s">
        <v>3137</v>
      </c>
      <c r="P33" s="395">
        <v>0.6</v>
      </c>
      <c r="Q33" s="264">
        <v>3.21</v>
      </c>
      <c r="R33" s="241" t="s">
        <v>3176</v>
      </c>
      <c r="S33" s="227">
        <v>0.20399999999999999</v>
      </c>
      <c r="T33" s="234">
        <f t="shared" si="0"/>
        <v>3.0333333333333337</v>
      </c>
      <c r="U33" s="241" t="s">
        <v>3212</v>
      </c>
      <c r="V33" s="385">
        <v>0.72099999999999997</v>
      </c>
      <c r="W33" s="223">
        <v>30200000</v>
      </c>
      <c r="X33" s="266">
        <v>0.36</v>
      </c>
      <c r="Y33" s="267">
        <v>3</v>
      </c>
      <c r="Z33" s="145" t="s">
        <v>3060</v>
      </c>
    </row>
    <row r="34" spans="1:26" ht="13.5" customHeight="1" x14ac:dyDescent="0.25">
      <c r="A34" s="210" t="s">
        <v>1064</v>
      </c>
      <c r="B34" s="144" t="s">
        <v>1031</v>
      </c>
      <c r="C34" s="144">
        <v>4</v>
      </c>
      <c r="D34" s="144">
        <v>35563301</v>
      </c>
      <c r="E34" s="144" t="s">
        <v>309</v>
      </c>
      <c r="F34" s="144" t="s">
        <v>83</v>
      </c>
      <c r="G34" s="144" t="s">
        <v>82</v>
      </c>
      <c r="H34" s="211">
        <v>17.882000000000001</v>
      </c>
      <c r="I34" s="147" t="s">
        <v>1032</v>
      </c>
      <c r="J34" s="154" t="s">
        <v>339</v>
      </c>
      <c r="K34" s="263">
        <v>17.53</v>
      </c>
      <c r="L34" s="241" t="s">
        <v>3100</v>
      </c>
      <c r="M34" s="332">
        <v>5.5E-2</v>
      </c>
      <c r="N34" s="264">
        <v>18.04</v>
      </c>
      <c r="O34" s="241" t="s">
        <v>3138</v>
      </c>
      <c r="P34" s="395">
        <v>0.99199999999999999</v>
      </c>
      <c r="Q34" s="264">
        <v>17.510000000000002</v>
      </c>
      <c r="R34" s="241" t="s">
        <v>3177</v>
      </c>
      <c r="S34" s="227">
        <v>0.71699999999999997</v>
      </c>
      <c r="T34" s="234">
        <f t="shared" si="0"/>
        <v>17.693333333333332</v>
      </c>
      <c r="U34" s="241" t="s">
        <v>3213</v>
      </c>
      <c r="V34" s="385">
        <v>0.71499999999999997</v>
      </c>
      <c r="W34" s="223">
        <v>24500000</v>
      </c>
      <c r="X34" s="266">
        <v>0.16</v>
      </c>
      <c r="Y34" s="267">
        <v>45.7</v>
      </c>
      <c r="Z34" s="145" t="s">
        <v>3061</v>
      </c>
    </row>
    <row r="35" spans="1:26" ht="13.5" customHeight="1" x14ac:dyDescent="0.25">
      <c r="A35" s="210" t="s">
        <v>1064</v>
      </c>
      <c r="B35" s="144" t="s">
        <v>985</v>
      </c>
      <c r="C35" s="144">
        <v>6</v>
      </c>
      <c r="D35" s="144">
        <v>12903725</v>
      </c>
      <c r="E35" s="144" t="s">
        <v>299</v>
      </c>
      <c r="F35" s="144" t="s">
        <v>82</v>
      </c>
      <c r="G35" s="144" t="s">
        <v>83</v>
      </c>
      <c r="H35" s="211">
        <v>41.933</v>
      </c>
      <c r="I35" s="147" t="s">
        <v>325</v>
      </c>
      <c r="J35" s="154" t="s">
        <v>986</v>
      </c>
      <c r="K35" s="263">
        <v>40.36</v>
      </c>
      <c r="L35" s="241" t="s">
        <v>3078</v>
      </c>
      <c r="M35" s="332">
        <v>0.749</v>
      </c>
      <c r="N35" s="264">
        <v>40.549999999999997</v>
      </c>
      <c r="O35" s="241" t="s">
        <v>3117</v>
      </c>
      <c r="P35" s="395">
        <v>0.19800000000000001</v>
      </c>
      <c r="Q35" s="264">
        <v>41.4</v>
      </c>
      <c r="R35" s="241" t="s">
        <v>3155</v>
      </c>
      <c r="S35" s="227">
        <v>0.189</v>
      </c>
      <c r="T35" s="234">
        <f t="shared" si="0"/>
        <v>40.770000000000003</v>
      </c>
      <c r="U35" s="241" t="s">
        <v>3193</v>
      </c>
      <c r="V35" s="385">
        <v>0.81499999999999995</v>
      </c>
      <c r="W35" s="223">
        <v>17100000</v>
      </c>
      <c r="X35" s="266">
        <v>0.18</v>
      </c>
      <c r="Y35" s="267">
        <v>41.7</v>
      </c>
      <c r="Z35" s="145" t="s">
        <v>3048</v>
      </c>
    </row>
    <row r="36" spans="1:26" ht="13.5" customHeight="1" x14ac:dyDescent="0.25">
      <c r="A36" s="210" t="s">
        <v>1064</v>
      </c>
      <c r="B36" s="144" t="s">
        <v>988</v>
      </c>
      <c r="C36" s="144">
        <v>6</v>
      </c>
      <c r="D36" s="144">
        <v>96610677</v>
      </c>
      <c r="E36" s="144" t="s">
        <v>297</v>
      </c>
      <c r="F36" s="144" t="s">
        <v>82</v>
      </c>
      <c r="G36" s="144" t="s">
        <v>83</v>
      </c>
      <c r="H36" s="211">
        <v>32.042999999999999</v>
      </c>
      <c r="I36" s="147" t="s">
        <v>323</v>
      </c>
      <c r="J36" s="154" t="s">
        <v>89</v>
      </c>
      <c r="K36" s="263">
        <v>33</v>
      </c>
      <c r="L36" s="241" t="s">
        <v>3079</v>
      </c>
      <c r="M36" s="332">
        <v>0.33900000000000002</v>
      </c>
      <c r="N36" s="264">
        <v>32.020000000000003</v>
      </c>
      <c r="O36" s="241" t="s">
        <v>3118</v>
      </c>
      <c r="P36" s="395">
        <v>0.42299999999999999</v>
      </c>
      <c r="Q36" s="264">
        <v>32.61</v>
      </c>
      <c r="R36" s="241" t="s">
        <v>3156</v>
      </c>
      <c r="S36" s="215">
        <v>7.75E-5</v>
      </c>
      <c r="T36" s="234">
        <f t="shared" si="0"/>
        <v>32.543333333333337</v>
      </c>
      <c r="U36" s="241" t="s">
        <v>3194</v>
      </c>
      <c r="V36" s="246">
        <v>1.3600000000000001E-3</v>
      </c>
      <c r="W36" s="223">
        <v>2580</v>
      </c>
      <c r="X36" s="266">
        <v>3.2000000000000001E-2</v>
      </c>
      <c r="Y36" s="267">
        <v>71.099999999999994</v>
      </c>
      <c r="Z36" s="145" t="s">
        <v>3062</v>
      </c>
    </row>
    <row r="37" spans="1:26" ht="13.5" customHeight="1" x14ac:dyDescent="0.25">
      <c r="A37" s="210" t="s">
        <v>1064</v>
      </c>
      <c r="B37" s="144" t="s">
        <v>1035</v>
      </c>
      <c r="C37" s="144">
        <v>6</v>
      </c>
      <c r="D37" s="144">
        <v>121487928</v>
      </c>
      <c r="E37" s="144" t="s">
        <v>307</v>
      </c>
      <c r="F37" s="144" t="s">
        <v>83</v>
      </c>
      <c r="G37" s="144" t="s">
        <v>82</v>
      </c>
      <c r="H37" s="211">
        <v>19.867999999999999</v>
      </c>
      <c r="I37" s="147" t="s">
        <v>1036</v>
      </c>
      <c r="J37" s="154" t="s">
        <v>992</v>
      </c>
      <c r="K37" s="263">
        <v>22.39</v>
      </c>
      <c r="L37" s="241" t="s">
        <v>3101</v>
      </c>
      <c r="M37" s="332">
        <v>0.91500000000000004</v>
      </c>
      <c r="N37" s="264">
        <v>18.46</v>
      </c>
      <c r="O37" s="241" t="s">
        <v>3139</v>
      </c>
      <c r="P37" s="395">
        <v>0.16200000000000001</v>
      </c>
      <c r="Q37" s="264">
        <v>20.02</v>
      </c>
      <c r="R37" s="241" t="s">
        <v>3178</v>
      </c>
      <c r="S37" s="227">
        <v>0.252</v>
      </c>
      <c r="T37" s="234">
        <f t="shared" si="0"/>
        <v>20.290000000000003</v>
      </c>
      <c r="U37" s="241" t="s">
        <v>3214</v>
      </c>
      <c r="V37" s="385">
        <v>0.70399999999999996</v>
      </c>
      <c r="W37" s="223">
        <v>88400000</v>
      </c>
      <c r="X37" s="266">
        <v>0.21</v>
      </c>
      <c r="Y37" s="267">
        <v>36.200000000000003</v>
      </c>
      <c r="Z37" s="145" t="s">
        <v>3063</v>
      </c>
    </row>
    <row r="38" spans="1:26" ht="13.5" customHeight="1" x14ac:dyDescent="0.25">
      <c r="A38" s="210" t="s">
        <v>1064</v>
      </c>
      <c r="B38" s="144" t="s">
        <v>1038</v>
      </c>
      <c r="C38" s="144">
        <v>6</v>
      </c>
      <c r="D38" s="144">
        <v>149721026</v>
      </c>
      <c r="E38" s="144" t="s">
        <v>373</v>
      </c>
      <c r="F38" s="269" t="s">
        <v>378</v>
      </c>
      <c r="G38" s="269" t="s">
        <v>377</v>
      </c>
      <c r="H38" s="211">
        <v>32.822000000000003</v>
      </c>
      <c r="I38" s="147" t="s">
        <v>374</v>
      </c>
      <c r="J38" s="154" t="s">
        <v>1008</v>
      </c>
      <c r="K38" s="263">
        <v>31.87</v>
      </c>
      <c r="L38" s="241" t="s">
        <v>3102</v>
      </c>
      <c r="M38" s="332">
        <v>0.29799999999999999</v>
      </c>
      <c r="N38" s="264">
        <v>32.71</v>
      </c>
      <c r="O38" s="241" t="s">
        <v>3140</v>
      </c>
      <c r="P38" s="395">
        <v>1.8700000000000001E-2</v>
      </c>
      <c r="Q38" s="264">
        <v>33.979999999999997</v>
      </c>
      <c r="R38" s="241" t="s">
        <v>3179</v>
      </c>
      <c r="S38" s="215">
        <v>2.2200000000000002E-3</v>
      </c>
      <c r="T38" s="234">
        <f t="shared" si="0"/>
        <v>32.853333333333332</v>
      </c>
      <c r="U38" s="241" t="s">
        <v>3215</v>
      </c>
      <c r="V38" s="246">
        <v>1.11E-4</v>
      </c>
      <c r="W38" s="223">
        <v>2320</v>
      </c>
      <c r="X38" s="266">
        <v>0.6</v>
      </c>
      <c r="Y38" s="267">
        <v>0</v>
      </c>
      <c r="Z38" s="145" t="s">
        <v>3064</v>
      </c>
    </row>
    <row r="39" spans="1:26" ht="13.5" customHeight="1" x14ac:dyDescent="0.25">
      <c r="A39" s="210" t="s">
        <v>1064</v>
      </c>
      <c r="B39" s="144" t="s">
        <v>1040</v>
      </c>
      <c r="C39" s="144">
        <v>7</v>
      </c>
      <c r="D39" s="144">
        <v>40367277</v>
      </c>
      <c r="E39" s="144" t="s">
        <v>304</v>
      </c>
      <c r="F39" s="144" t="s">
        <v>82</v>
      </c>
      <c r="G39" s="144" t="s">
        <v>76</v>
      </c>
      <c r="H39" s="211">
        <v>10.422000000000001</v>
      </c>
      <c r="I39" s="147" t="s">
        <v>330</v>
      </c>
      <c r="J39" s="154" t="s">
        <v>86</v>
      </c>
      <c r="K39" s="263">
        <v>10.18</v>
      </c>
      <c r="L39" s="241" t="s">
        <v>3103</v>
      </c>
      <c r="M39" s="332">
        <v>0.33300000000000002</v>
      </c>
      <c r="N39" s="264">
        <v>10.1</v>
      </c>
      <c r="O39" s="241" t="s">
        <v>3141</v>
      </c>
      <c r="P39" s="395">
        <v>0.79100000000000004</v>
      </c>
      <c r="Q39" s="264">
        <v>10.53</v>
      </c>
      <c r="R39" s="241" t="s">
        <v>3180</v>
      </c>
      <c r="S39" s="227">
        <v>0.504</v>
      </c>
      <c r="T39" s="234">
        <f t="shared" si="0"/>
        <v>10.270000000000001</v>
      </c>
      <c r="U39" s="241" t="s">
        <v>3216</v>
      </c>
      <c r="V39" s="385">
        <v>0.96899999999999997</v>
      </c>
      <c r="W39" s="223">
        <v>122000000</v>
      </c>
      <c r="X39" s="266">
        <v>0.48</v>
      </c>
      <c r="Y39" s="267">
        <v>0</v>
      </c>
      <c r="Z39" s="145" t="s">
        <v>3065</v>
      </c>
    </row>
    <row r="40" spans="1:26" ht="13.5" customHeight="1" x14ac:dyDescent="0.25">
      <c r="A40" s="210" t="s">
        <v>1064</v>
      </c>
      <c r="B40" s="144" t="s">
        <v>1042</v>
      </c>
      <c r="C40" s="144">
        <v>9</v>
      </c>
      <c r="D40" s="144">
        <v>116479356</v>
      </c>
      <c r="E40" s="144" t="s">
        <v>303</v>
      </c>
      <c r="F40" s="144" t="s">
        <v>76</v>
      </c>
      <c r="G40" s="144" t="s">
        <v>79</v>
      </c>
      <c r="H40" s="211">
        <v>22.321999999999999</v>
      </c>
      <c r="I40" s="147" t="s">
        <v>328</v>
      </c>
      <c r="J40" s="154" t="s">
        <v>86</v>
      </c>
      <c r="K40" s="263">
        <v>22.38</v>
      </c>
      <c r="L40" s="241" t="s">
        <v>3104</v>
      </c>
      <c r="M40" s="332">
        <v>3.6499999999999998E-2</v>
      </c>
      <c r="N40" s="264">
        <v>23.11</v>
      </c>
      <c r="O40" s="241" t="s">
        <v>3142</v>
      </c>
      <c r="P40" s="396">
        <v>3.3400000000000001E-3</v>
      </c>
      <c r="Q40" s="264">
        <v>22.96</v>
      </c>
      <c r="R40" s="241" t="s">
        <v>3181</v>
      </c>
      <c r="S40" s="227">
        <v>6.5699999999999995E-2</v>
      </c>
      <c r="T40" s="234">
        <f t="shared" si="0"/>
        <v>22.816666666666663</v>
      </c>
      <c r="U40" s="241" t="s">
        <v>3217</v>
      </c>
      <c r="V40" s="246">
        <v>1.6799999999999999E-4</v>
      </c>
      <c r="W40" s="223">
        <v>7070</v>
      </c>
      <c r="X40" s="266">
        <v>0.33</v>
      </c>
      <c r="Y40" s="267">
        <v>9.9</v>
      </c>
      <c r="Z40" s="145" t="s">
        <v>3066</v>
      </c>
    </row>
    <row r="41" spans="1:26" ht="13.5" customHeight="1" x14ac:dyDescent="0.25">
      <c r="A41" s="210" t="s">
        <v>1064</v>
      </c>
      <c r="B41" s="144" t="s">
        <v>1044</v>
      </c>
      <c r="C41" s="144">
        <v>10</v>
      </c>
      <c r="D41" s="144">
        <v>94279840</v>
      </c>
      <c r="E41" s="144" t="s">
        <v>305</v>
      </c>
      <c r="F41" s="144" t="s">
        <v>83</v>
      </c>
      <c r="G41" s="144" t="s">
        <v>79</v>
      </c>
      <c r="H41" s="211">
        <v>41.481999999999999</v>
      </c>
      <c r="I41" s="147" t="s">
        <v>331</v>
      </c>
      <c r="J41" s="154" t="s">
        <v>89</v>
      </c>
      <c r="K41" s="263">
        <v>46.36</v>
      </c>
      <c r="L41" s="241" t="s">
        <v>3105</v>
      </c>
      <c r="M41" s="332">
        <v>0.85</v>
      </c>
      <c r="N41" s="264">
        <v>43.24</v>
      </c>
      <c r="O41" s="241" t="s">
        <v>3143</v>
      </c>
      <c r="P41" s="396">
        <v>2.47E-3</v>
      </c>
      <c r="Q41" s="264">
        <v>40.369999999999997</v>
      </c>
      <c r="R41" s="241" t="s">
        <v>3182</v>
      </c>
      <c r="S41" s="227">
        <v>0.22</v>
      </c>
      <c r="T41" s="234">
        <f t="shared" si="0"/>
        <v>43.323333333333331</v>
      </c>
      <c r="U41" s="241" t="s">
        <v>3218</v>
      </c>
      <c r="V41" s="385">
        <v>0.122</v>
      </c>
      <c r="W41" s="223">
        <v>234000</v>
      </c>
      <c r="X41" s="266">
        <v>1.6E-2</v>
      </c>
      <c r="Y41" s="267">
        <v>75.900000000000006</v>
      </c>
      <c r="Z41" s="145" t="s">
        <v>3067</v>
      </c>
    </row>
    <row r="42" spans="1:26" ht="13.5" customHeight="1" x14ac:dyDescent="0.25">
      <c r="A42" s="210" t="s">
        <v>1064</v>
      </c>
      <c r="B42" s="144" t="s">
        <v>1046</v>
      </c>
      <c r="C42" s="144">
        <v>11</v>
      </c>
      <c r="D42" s="144">
        <v>10652192</v>
      </c>
      <c r="E42" s="144" t="s">
        <v>302</v>
      </c>
      <c r="F42" s="144" t="s">
        <v>79</v>
      </c>
      <c r="G42" s="144" t="s">
        <v>76</v>
      </c>
      <c r="H42" s="211">
        <v>32.966999999999999</v>
      </c>
      <c r="I42" s="147" t="s">
        <v>327</v>
      </c>
      <c r="J42" s="154" t="s">
        <v>89</v>
      </c>
      <c r="K42" s="263">
        <v>34.479999999999997</v>
      </c>
      <c r="L42" s="241" t="s">
        <v>3106</v>
      </c>
      <c r="M42" s="332">
        <v>0.24099999999999999</v>
      </c>
      <c r="N42" s="264">
        <v>31.04</v>
      </c>
      <c r="O42" s="241" t="s">
        <v>3144</v>
      </c>
      <c r="P42" s="355">
        <v>0.58899999999999997</v>
      </c>
      <c r="Q42" s="264">
        <v>32.74</v>
      </c>
      <c r="R42" s="241" t="s">
        <v>3183</v>
      </c>
      <c r="S42" s="227">
        <v>0.17899999999999999</v>
      </c>
      <c r="T42" s="234">
        <f t="shared" si="0"/>
        <v>32.75333333333333</v>
      </c>
      <c r="U42" s="241" t="s">
        <v>3219</v>
      </c>
      <c r="V42" s="385">
        <v>0.83199999999999996</v>
      </c>
      <c r="W42" s="223">
        <v>1590000</v>
      </c>
      <c r="X42" s="266">
        <v>0.18</v>
      </c>
      <c r="Y42" s="267">
        <v>41.6</v>
      </c>
      <c r="Z42" s="145" t="s">
        <v>3068</v>
      </c>
    </row>
    <row r="43" spans="1:26" ht="13.5" customHeight="1" x14ac:dyDescent="0.25">
      <c r="A43" s="210" t="s">
        <v>1064</v>
      </c>
      <c r="B43" s="144" t="s">
        <v>990</v>
      </c>
      <c r="C43" s="144">
        <v>12</v>
      </c>
      <c r="D43" s="144">
        <v>4416380</v>
      </c>
      <c r="E43" s="144" t="s">
        <v>306</v>
      </c>
      <c r="F43" s="144" t="s">
        <v>83</v>
      </c>
      <c r="G43" s="144" t="s">
        <v>82</v>
      </c>
      <c r="H43" s="211">
        <v>48.637</v>
      </c>
      <c r="I43" s="147" t="s">
        <v>991</v>
      </c>
      <c r="J43" s="154" t="s">
        <v>339</v>
      </c>
      <c r="K43" s="263">
        <v>49.16</v>
      </c>
      <c r="L43" s="241" t="s">
        <v>3107</v>
      </c>
      <c r="M43" s="332">
        <v>0.127</v>
      </c>
      <c r="N43" s="264">
        <v>48.28</v>
      </c>
      <c r="O43" s="241" t="s">
        <v>3145</v>
      </c>
      <c r="P43" s="396">
        <v>6.9800000000000001E-3</v>
      </c>
      <c r="Q43" s="264">
        <v>47.51</v>
      </c>
      <c r="R43" s="241" t="s">
        <v>3184</v>
      </c>
      <c r="S43" s="227">
        <v>1.9099999999999999E-2</v>
      </c>
      <c r="T43" s="234">
        <f t="shared" si="0"/>
        <v>48.316666666666663</v>
      </c>
      <c r="U43" s="241" t="s">
        <v>3220</v>
      </c>
      <c r="V43" s="385">
        <v>0.36699999999999999</v>
      </c>
      <c r="W43" s="223">
        <v>46300000</v>
      </c>
      <c r="X43" s="266">
        <v>7.9000000000000001E-4</v>
      </c>
      <c r="Y43" s="267">
        <v>86</v>
      </c>
      <c r="Z43" s="145" t="s">
        <v>3069</v>
      </c>
    </row>
    <row r="44" spans="1:26" ht="13.5" customHeight="1" x14ac:dyDescent="0.25">
      <c r="A44" s="210" t="s">
        <v>1064</v>
      </c>
      <c r="B44" s="144" t="s">
        <v>994</v>
      </c>
      <c r="C44" s="144">
        <v>12</v>
      </c>
      <c r="D44" s="144">
        <v>57133500</v>
      </c>
      <c r="E44" s="144" t="s">
        <v>296</v>
      </c>
      <c r="F44" s="144" t="s">
        <v>76</v>
      </c>
      <c r="G44" s="144" t="s">
        <v>79</v>
      </c>
      <c r="H44" s="211">
        <v>42.302999999999997</v>
      </c>
      <c r="I44" s="147" t="s">
        <v>322</v>
      </c>
      <c r="J44" s="154" t="s">
        <v>86</v>
      </c>
      <c r="K44" s="263">
        <v>47.41</v>
      </c>
      <c r="L44" s="241" t="s">
        <v>3108</v>
      </c>
      <c r="M44" s="332">
        <v>0.32800000000000001</v>
      </c>
      <c r="N44" s="264">
        <v>41.36</v>
      </c>
      <c r="O44" s="241" t="s">
        <v>3146</v>
      </c>
      <c r="P44" s="355">
        <v>0.21099999999999999</v>
      </c>
      <c r="Q44" s="264">
        <v>42.08</v>
      </c>
      <c r="R44" s="241" t="s">
        <v>3042</v>
      </c>
      <c r="S44" s="215">
        <v>2.2100000000000002E-3</v>
      </c>
      <c r="T44" s="234">
        <f t="shared" si="0"/>
        <v>43.616666666666667</v>
      </c>
      <c r="U44" s="241" t="s">
        <v>3221</v>
      </c>
      <c r="V44" s="385">
        <v>0.45100000000000001</v>
      </c>
      <c r="W44" s="223">
        <v>18900000</v>
      </c>
      <c r="X44" s="266">
        <v>3.5000000000000001E-3</v>
      </c>
      <c r="Y44" s="267">
        <v>82.3</v>
      </c>
      <c r="Z44" s="145" t="s">
        <v>3070</v>
      </c>
    </row>
    <row r="45" spans="1:26" ht="13.5" customHeight="1" x14ac:dyDescent="0.25">
      <c r="A45" s="210" t="s">
        <v>1062</v>
      </c>
      <c r="B45" s="144" t="s">
        <v>978</v>
      </c>
      <c r="C45" s="144">
        <v>16</v>
      </c>
      <c r="D45" s="144">
        <v>29813694</v>
      </c>
      <c r="E45" s="144" t="s">
        <v>375</v>
      </c>
      <c r="F45" s="144" t="s">
        <v>320</v>
      </c>
      <c r="G45" s="144" t="s">
        <v>319</v>
      </c>
      <c r="H45" s="146">
        <v>7.0000000000000001E-3</v>
      </c>
      <c r="I45" s="147" t="s">
        <v>110</v>
      </c>
      <c r="J45" s="144" t="s">
        <v>77</v>
      </c>
      <c r="K45" s="434">
        <v>0.11700000000000001</v>
      </c>
      <c r="L45" s="241" t="s">
        <v>4116</v>
      </c>
      <c r="M45" s="215">
        <v>4.2199999999999998E-3</v>
      </c>
      <c r="N45" s="249">
        <v>1.2999999999999999E-2</v>
      </c>
      <c r="O45" s="241" t="s">
        <v>4117</v>
      </c>
      <c r="P45" s="395">
        <v>0.14000000000000001</v>
      </c>
      <c r="Q45" s="264" t="s">
        <v>2312</v>
      </c>
      <c r="R45" s="241" t="s">
        <v>2312</v>
      </c>
      <c r="S45" s="355" t="s">
        <v>2312</v>
      </c>
      <c r="T45" s="249">
        <v>6.5000000000000002E-2</v>
      </c>
      <c r="U45" s="241" t="s">
        <v>4118</v>
      </c>
      <c r="V45" s="385">
        <v>3.7000000000000002E-3</v>
      </c>
      <c r="W45" s="223">
        <v>1610</v>
      </c>
      <c r="X45" s="266">
        <v>0.16</v>
      </c>
      <c r="Y45" s="267">
        <v>49.1</v>
      </c>
      <c r="Z45" s="145" t="s">
        <v>14</v>
      </c>
    </row>
    <row r="46" spans="1:26" ht="13.5" customHeight="1" x14ac:dyDescent="0.25">
      <c r="A46" s="210" t="s">
        <v>1064</v>
      </c>
      <c r="B46" s="144" t="s">
        <v>1050</v>
      </c>
      <c r="C46" s="144">
        <v>16</v>
      </c>
      <c r="D46" s="144">
        <v>75289942</v>
      </c>
      <c r="E46" s="144" t="s">
        <v>317</v>
      </c>
      <c r="F46" s="144" t="s">
        <v>79</v>
      </c>
      <c r="G46" s="144" t="s">
        <v>76</v>
      </c>
      <c r="H46" s="211">
        <v>40.984999999999999</v>
      </c>
      <c r="I46" s="147" t="s">
        <v>337</v>
      </c>
      <c r="J46" s="154" t="s">
        <v>1051</v>
      </c>
      <c r="K46" s="263">
        <v>40.68</v>
      </c>
      <c r="L46" s="241" t="s">
        <v>3109</v>
      </c>
      <c r="M46" s="332">
        <v>0.23</v>
      </c>
      <c r="N46" s="264">
        <v>40.4</v>
      </c>
      <c r="O46" s="241" t="s">
        <v>3147</v>
      </c>
      <c r="P46" s="396">
        <v>4.1799999999999997E-3</v>
      </c>
      <c r="Q46" s="264">
        <v>41.43</v>
      </c>
      <c r="R46" s="241" t="s">
        <v>3185</v>
      </c>
      <c r="S46" s="227">
        <v>2.41E-2</v>
      </c>
      <c r="T46" s="234">
        <f t="shared" si="0"/>
        <v>40.836666666666666</v>
      </c>
      <c r="U46" s="241" t="s">
        <v>2369</v>
      </c>
      <c r="V46" s="246">
        <v>7.3999999999999999E-4</v>
      </c>
      <c r="W46" s="223">
        <v>15500</v>
      </c>
      <c r="X46" s="266">
        <v>0.19</v>
      </c>
      <c r="Y46" s="267">
        <v>40.200000000000003</v>
      </c>
      <c r="Z46" s="145" t="s">
        <v>3071</v>
      </c>
    </row>
    <row r="47" spans="1:26" ht="13.5" customHeight="1" x14ac:dyDescent="0.25">
      <c r="A47" s="210" t="s">
        <v>1064</v>
      </c>
      <c r="B47" s="144" t="s">
        <v>1053</v>
      </c>
      <c r="C47" s="144">
        <v>18</v>
      </c>
      <c r="D47" s="144">
        <v>57494932</v>
      </c>
      <c r="E47" s="144" t="s">
        <v>342</v>
      </c>
      <c r="F47" s="144" t="s">
        <v>79</v>
      </c>
      <c r="G47" s="144" t="s">
        <v>83</v>
      </c>
      <c r="H47" s="211">
        <v>20.407</v>
      </c>
      <c r="I47" s="147" t="s">
        <v>333</v>
      </c>
      <c r="J47" s="154" t="s">
        <v>1051</v>
      </c>
      <c r="K47" s="263">
        <v>19.579999999999998</v>
      </c>
      <c r="L47" s="241" t="s">
        <v>3110</v>
      </c>
      <c r="M47" s="332">
        <v>0.26100000000000001</v>
      </c>
      <c r="N47" s="264">
        <v>20.52</v>
      </c>
      <c r="O47" s="241" t="s">
        <v>3148</v>
      </c>
      <c r="P47" s="395">
        <v>4.48E-2</v>
      </c>
      <c r="Q47" s="264">
        <v>19.05</v>
      </c>
      <c r="R47" s="241" t="s">
        <v>3186</v>
      </c>
      <c r="S47" s="227">
        <v>3.5099999999999999E-2</v>
      </c>
      <c r="T47" s="234">
        <f t="shared" si="0"/>
        <v>19.716666666666665</v>
      </c>
      <c r="U47" s="241" t="s">
        <v>3222</v>
      </c>
      <c r="V47" s="385">
        <v>0.624</v>
      </c>
      <c r="W47" s="223">
        <v>13100000</v>
      </c>
      <c r="X47" s="266">
        <v>8.6999999999999994E-3</v>
      </c>
      <c r="Y47" s="267">
        <v>78.900000000000006</v>
      </c>
      <c r="Z47" s="145" t="s">
        <v>3072</v>
      </c>
    </row>
    <row r="48" spans="1:26" ht="13.5" customHeight="1" x14ac:dyDescent="0.25">
      <c r="A48" s="210" t="s">
        <v>1064</v>
      </c>
      <c r="B48" s="144" t="s">
        <v>1055</v>
      </c>
      <c r="C48" s="144">
        <v>20</v>
      </c>
      <c r="D48" s="144">
        <v>19494370</v>
      </c>
      <c r="E48" s="144" t="s">
        <v>308</v>
      </c>
      <c r="F48" s="144" t="s">
        <v>83</v>
      </c>
      <c r="G48" s="144" t="s">
        <v>82</v>
      </c>
      <c r="H48" s="211">
        <v>24.481999999999999</v>
      </c>
      <c r="I48" s="147" t="s">
        <v>332</v>
      </c>
      <c r="J48" s="154" t="s">
        <v>86</v>
      </c>
      <c r="K48" s="263">
        <v>24.34</v>
      </c>
      <c r="L48" s="241" t="s">
        <v>3111</v>
      </c>
      <c r="M48" s="332">
        <v>0.49</v>
      </c>
      <c r="N48" s="264">
        <v>25.47</v>
      </c>
      <c r="O48" s="241" t="s">
        <v>3149</v>
      </c>
      <c r="P48" s="395">
        <v>6.7199999999999996E-2</v>
      </c>
      <c r="Q48" s="264">
        <v>25.76</v>
      </c>
      <c r="R48" s="241" t="s">
        <v>3187</v>
      </c>
      <c r="S48" s="227">
        <v>3.1300000000000001E-2</v>
      </c>
      <c r="T48" s="234">
        <f t="shared" si="0"/>
        <v>25.19</v>
      </c>
      <c r="U48" s="241" t="s">
        <v>2794</v>
      </c>
      <c r="V48" s="385">
        <v>0.96599999999999997</v>
      </c>
      <c r="W48" s="223">
        <v>40500000</v>
      </c>
      <c r="X48" s="266">
        <v>1.4999999999999999E-2</v>
      </c>
      <c r="Y48" s="267">
        <v>76.400000000000006</v>
      </c>
      <c r="Z48" s="145" t="s">
        <v>3073</v>
      </c>
    </row>
    <row r="49" spans="1:34" ht="13.5" customHeight="1" x14ac:dyDescent="0.25">
      <c r="A49" s="210" t="s">
        <v>1064</v>
      </c>
      <c r="B49" s="144" t="s">
        <v>1057</v>
      </c>
      <c r="C49" s="144">
        <v>21</v>
      </c>
      <c r="D49" s="144">
        <v>34221526</v>
      </c>
      <c r="E49" s="144" t="s">
        <v>311</v>
      </c>
      <c r="F49" s="144" t="s">
        <v>83</v>
      </c>
      <c r="G49" s="144" t="s">
        <v>82</v>
      </c>
      <c r="H49" s="211">
        <v>13.641999999999999</v>
      </c>
      <c r="I49" s="147" t="s">
        <v>735</v>
      </c>
      <c r="J49" s="154" t="s">
        <v>992</v>
      </c>
      <c r="K49" s="263">
        <v>12.6</v>
      </c>
      <c r="L49" s="241" t="s">
        <v>3112</v>
      </c>
      <c r="M49" s="332">
        <v>0.28599999999999998</v>
      </c>
      <c r="N49" s="264">
        <v>13.24</v>
      </c>
      <c r="O49" s="241" t="s">
        <v>3150</v>
      </c>
      <c r="P49" s="395">
        <v>0.26800000000000002</v>
      </c>
      <c r="Q49" s="264">
        <v>13.24</v>
      </c>
      <c r="R49" s="241" t="s">
        <v>3188</v>
      </c>
      <c r="S49" s="227">
        <v>0.498</v>
      </c>
      <c r="T49" s="234">
        <f t="shared" si="0"/>
        <v>13.026666666666666</v>
      </c>
      <c r="U49" s="241" t="s">
        <v>3223</v>
      </c>
      <c r="V49" s="385">
        <v>0.53400000000000003</v>
      </c>
      <c r="W49" s="223">
        <v>22500000</v>
      </c>
      <c r="X49" s="266">
        <v>0.3</v>
      </c>
      <c r="Y49" s="267">
        <v>18</v>
      </c>
      <c r="Z49" s="145" t="s">
        <v>3074</v>
      </c>
    </row>
    <row r="50" spans="1:34" s="222" customFormat="1" x14ac:dyDescent="0.25">
      <c r="A50" s="210" t="s">
        <v>1064</v>
      </c>
      <c r="B50" s="144" t="s">
        <v>1059</v>
      </c>
      <c r="C50" s="144">
        <v>22</v>
      </c>
      <c r="D50" s="144">
        <v>30076759</v>
      </c>
      <c r="E50" s="144" t="s">
        <v>314</v>
      </c>
      <c r="F50" s="144" t="s">
        <v>76</v>
      </c>
      <c r="G50" s="144" t="s">
        <v>79</v>
      </c>
      <c r="H50" s="211">
        <v>35.622</v>
      </c>
      <c r="I50" s="147" t="s">
        <v>334</v>
      </c>
      <c r="J50" s="144" t="s">
        <v>1008</v>
      </c>
      <c r="K50" s="263">
        <v>35.68</v>
      </c>
      <c r="L50" s="213" t="s">
        <v>3113</v>
      </c>
      <c r="M50" s="332">
        <v>9.5899999999999999E-2</v>
      </c>
      <c r="N50" s="216">
        <v>38.65</v>
      </c>
      <c r="O50" s="213" t="s">
        <v>3151</v>
      </c>
      <c r="P50" s="395">
        <v>1.18E-2</v>
      </c>
      <c r="Q50" s="216">
        <v>37.24</v>
      </c>
      <c r="R50" s="213" t="s">
        <v>3189</v>
      </c>
      <c r="S50" s="215">
        <v>2.3600000000000001E-3</v>
      </c>
      <c r="T50" s="234">
        <f t="shared" si="0"/>
        <v>37.19</v>
      </c>
      <c r="U50" s="213" t="s">
        <v>3224</v>
      </c>
      <c r="V50" s="219">
        <v>4.46E-4</v>
      </c>
      <c r="W50" s="210">
        <v>9340</v>
      </c>
      <c r="X50" s="270">
        <v>4.9000000000000002E-2</v>
      </c>
      <c r="Y50" s="267">
        <v>66.8</v>
      </c>
      <c r="Z50" s="145" t="s">
        <v>14</v>
      </c>
      <c r="AA50" s="37"/>
      <c r="AB50" s="37"/>
      <c r="AC50" s="37"/>
      <c r="AD50" s="37"/>
      <c r="AE50" s="37"/>
      <c r="AF50" s="37"/>
      <c r="AG50" s="37"/>
      <c r="AH50" s="37"/>
    </row>
    <row r="51" spans="1:34" s="222" customFormat="1" x14ac:dyDescent="0.25">
      <c r="A51" s="210" t="s">
        <v>4132</v>
      </c>
      <c r="B51" s="144" t="s">
        <v>3794</v>
      </c>
      <c r="C51" s="144">
        <v>6</v>
      </c>
      <c r="D51" s="144">
        <v>39280316</v>
      </c>
      <c r="E51" s="144" t="s">
        <v>3424</v>
      </c>
      <c r="F51" s="144" t="s">
        <v>82</v>
      </c>
      <c r="G51" s="144" t="s">
        <v>83</v>
      </c>
      <c r="H51" s="211">
        <v>0.67</v>
      </c>
      <c r="I51" s="147" t="s">
        <v>3348</v>
      </c>
      <c r="J51" s="154" t="s">
        <v>998</v>
      </c>
      <c r="K51" s="263">
        <v>0.55000000000000004</v>
      </c>
      <c r="L51" s="213" t="s">
        <v>4119</v>
      </c>
      <c r="M51" s="332">
        <v>0.78800000000000003</v>
      </c>
      <c r="N51" s="216">
        <v>0.75</v>
      </c>
      <c r="O51" s="213" t="s">
        <v>4122</v>
      </c>
      <c r="P51" s="395">
        <v>0.16400000000000001</v>
      </c>
      <c r="Q51" s="216">
        <v>0.72</v>
      </c>
      <c r="R51" s="213" t="s">
        <v>4125</v>
      </c>
      <c r="S51" s="332">
        <v>1.67E-2</v>
      </c>
      <c r="T51" s="234">
        <f t="shared" si="0"/>
        <v>0.67333333333333334</v>
      </c>
      <c r="U51" s="213" t="s">
        <v>4127</v>
      </c>
      <c r="V51" s="399">
        <v>0.68100000000000005</v>
      </c>
      <c r="W51" s="210">
        <v>29800000</v>
      </c>
      <c r="X51" s="270">
        <v>2.3E-2</v>
      </c>
      <c r="Y51" s="267">
        <v>73.599999999999994</v>
      </c>
      <c r="Z51" s="145" t="s">
        <v>14</v>
      </c>
      <c r="AA51" s="37"/>
      <c r="AB51" s="37"/>
      <c r="AC51" s="37"/>
      <c r="AD51" s="37"/>
      <c r="AE51" s="37"/>
      <c r="AF51" s="37"/>
      <c r="AG51" s="37"/>
      <c r="AH51" s="37"/>
    </row>
    <row r="52" spans="1:34" s="222" customFormat="1" x14ac:dyDescent="0.25">
      <c r="A52" s="210" t="s">
        <v>4132</v>
      </c>
      <c r="B52" s="144" t="s">
        <v>3795</v>
      </c>
      <c r="C52" s="144">
        <v>9</v>
      </c>
      <c r="D52" s="144">
        <v>69099647</v>
      </c>
      <c r="E52" s="144" t="s">
        <v>3425</v>
      </c>
      <c r="F52" s="144" t="s">
        <v>83</v>
      </c>
      <c r="G52" s="144" t="s">
        <v>82</v>
      </c>
      <c r="H52" s="211">
        <v>43.3</v>
      </c>
      <c r="I52" s="147" t="s">
        <v>3797</v>
      </c>
      <c r="J52" s="152" t="s">
        <v>992</v>
      </c>
      <c r="K52" s="263">
        <v>44.48</v>
      </c>
      <c r="L52" s="213" t="s">
        <v>4120</v>
      </c>
      <c r="M52" s="332">
        <v>0.94099999999999995</v>
      </c>
      <c r="N52" s="216">
        <v>42.73</v>
      </c>
      <c r="O52" s="213" t="s">
        <v>4123</v>
      </c>
      <c r="P52" s="395">
        <v>0.26900000000000002</v>
      </c>
      <c r="Q52" s="216">
        <v>42.68</v>
      </c>
      <c r="R52" s="213" t="s">
        <v>4126</v>
      </c>
      <c r="S52" s="332">
        <v>7.7799999999999994E-2</v>
      </c>
      <c r="T52" s="234">
        <f t="shared" si="0"/>
        <v>43.29666666666666</v>
      </c>
      <c r="U52" s="213" t="s">
        <v>3205</v>
      </c>
      <c r="V52" s="399">
        <v>5.5399999999999998E-2</v>
      </c>
      <c r="W52" s="210">
        <v>2260000</v>
      </c>
      <c r="X52" s="270">
        <v>0.72</v>
      </c>
      <c r="Y52" s="267">
        <v>0</v>
      </c>
      <c r="Z52" s="145" t="s">
        <v>3798</v>
      </c>
      <c r="AA52" s="37"/>
      <c r="AB52" s="37"/>
      <c r="AC52" s="37"/>
      <c r="AD52" s="37"/>
      <c r="AE52" s="37"/>
      <c r="AF52" s="37"/>
      <c r="AG52" s="37"/>
      <c r="AH52" s="37"/>
    </row>
    <row r="53" spans="1:34" s="222" customFormat="1" x14ac:dyDescent="0.25">
      <c r="A53" s="318" t="s">
        <v>4132</v>
      </c>
      <c r="B53" s="319" t="s">
        <v>3796</v>
      </c>
      <c r="C53" s="319">
        <v>10</v>
      </c>
      <c r="D53" s="319">
        <v>122470997</v>
      </c>
      <c r="E53" s="319" t="s">
        <v>3426</v>
      </c>
      <c r="F53" s="319" t="s">
        <v>83</v>
      </c>
      <c r="G53" s="319" t="s">
        <v>76</v>
      </c>
      <c r="H53" s="321">
        <v>11.4</v>
      </c>
      <c r="I53" s="322" t="s">
        <v>3367</v>
      </c>
      <c r="J53" s="327" t="s">
        <v>86</v>
      </c>
      <c r="K53" s="354">
        <v>10.16</v>
      </c>
      <c r="L53" s="323" t="s">
        <v>4121</v>
      </c>
      <c r="M53" s="339">
        <v>0.65900000000000003</v>
      </c>
      <c r="N53" s="324">
        <v>12.42</v>
      </c>
      <c r="O53" s="323" t="s">
        <v>4124</v>
      </c>
      <c r="P53" s="397">
        <v>0.13900000000000001</v>
      </c>
      <c r="Q53" s="324">
        <v>11.72</v>
      </c>
      <c r="R53" s="323" t="s">
        <v>2617</v>
      </c>
      <c r="S53" s="331">
        <v>3.1800000000000001E-3</v>
      </c>
      <c r="T53" s="334">
        <f t="shared" si="0"/>
        <v>11.433333333333332</v>
      </c>
      <c r="U53" s="323" t="s">
        <v>4128</v>
      </c>
      <c r="V53" s="400">
        <v>0.56299999999999994</v>
      </c>
      <c r="W53" s="318">
        <v>78500000</v>
      </c>
      <c r="X53" s="436">
        <v>4.5999999999999999E-3</v>
      </c>
      <c r="Y53" s="356">
        <v>81.400000000000006</v>
      </c>
      <c r="Z53" s="326" t="s">
        <v>14</v>
      </c>
      <c r="AA53" s="37"/>
      <c r="AB53" s="37"/>
      <c r="AC53" s="37"/>
      <c r="AD53" s="37"/>
      <c r="AE53" s="37"/>
      <c r="AF53" s="37"/>
      <c r="AG53" s="37"/>
      <c r="AH53" s="37"/>
    </row>
    <row r="54" spans="1:34" ht="97.5" customHeight="1" x14ac:dyDescent="0.25">
      <c r="A54" s="595" t="s">
        <v>5042</v>
      </c>
      <c r="B54" s="595"/>
      <c r="C54" s="595"/>
      <c r="D54" s="595"/>
      <c r="E54" s="595"/>
      <c r="F54" s="595"/>
      <c r="G54" s="595"/>
      <c r="H54" s="595"/>
      <c r="I54" s="595"/>
      <c r="J54" s="595"/>
      <c r="Z54" s="316" t="s">
        <v>1060</v>
      </c>
      <c r="AA54" s="162"/>
      <c r="AB54" s="162"/>
      <c r="AC54" s="162"/>
      <c r="AD54" s="162"/>
      <c r="AE54" s="162"/>
      <c r="AF54" s="162"/>
      <c r="AG54" s="162"/>
      <c r="AH54" s="162"/>
    </row>
    <row r="55" spans="1:34" x14ac:dyDescent="0.25">
      <c r="A55" s="595"/>
      <c r="B55" s="595"/>
      <c r="C55" s="595"/>
      <c r="D55" s="595"/>
      <c r="E55" s="595"/>
      <c r="F55" s="595"/>
      <c r="G55" s="595"/>
      <c r="H55" s="595"/>
      <c r="I55" s="595"/>
      <c r="J55" s="595"/>
      <c r="Z55" s="316" t="s">
        <v>1061</v>
      </c>
      <c r="AA55" s="370"/>
      <c r="AB55" s="370"/>
      <c r="AC55" s="370"/>
      <c r="AD55" s="370"/>
      <c r="AE55" s="370"/>
      <c r="AF55" s="370"/>
      <c r="AG55" s="370"/>
      <c r="AH55" s="370"/>
    </row>
    <row r="56" spans="1:34" x14ac:dyDescent="0.25">
      <c r="A56" s="603"/>
      <c r="B56" s="603"/>
      <c r="C56" s="603"/>
      <c r="D56" s="603"/>
      <c r="E56" s="603"/>
      <c r="F56" s="603"/>
      <c r="G56" s="603"/>
      <c r="H56" s="603"/>
      <c r="I56" s="603"/>
      <c r="J56" s="271"/>
    </row>
    <row r="57" spans="1:34" x14ac:dyDescent="0.25">
      <c r="A57" s="604"/>
      <c r="B57" s="604"/>
      <c r="C57" s="604"/>
      <c r="D57" s="604"/>
      <c r="E57" s="604"/>
      <c r="F57" s="604"/>
      <c r="G57" s="604"/>
      <c r="H57" s="604"/>
      <c r="I57" s="604"/>
      <c r="J57" s="271"/>
    </row>
  </sheetData>
  <mergeCells count="11">
    <mergeCell ref="K4:M4"/>
    <mergeCell ref="N4:P4"/>
    <mergeCell ref="Q4:S4"/>
    <mergeCell ref="T4:W4"/>
    <mergeCell ref="A54:J55"/>
    <mergeCell ref="T5:W5"/>
    <mergeCell ref="A56:I56"/>
    <mergeCell ref="A57:I57"/>
    <mergeCell ref="K5:M5"/>
    <mergeCell ref="N5:P5"/>
    <mergeCell ref="Q5:S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58"/>
  <sheetViews>
    <sheetView workbookViewId="0"/>
  </sheetViews>
  <sheetFormatPr defaultRowHeight="15" x14ac:dyDescent="0.25"/>
  <cols>
    <col min="1" max="1" width="17.85546875" style="37" customWidth="1"/>
    <col min="2" max="9" width="13.42578125" style="37"/>
    <col min="10" max="10" width="15.42578125" style="37" customWidth="1"/>
    <col min="11" max="11" width="9.140625" style="38"/>
    <col min="12" max="12" width="18.140625" style="38" customWidth="1"/>
    <col min="13" max="13" width="14.140625" style="38" customWidth="1"/>
    <col min="14" max="14" width="14.42578125" style="38" customWidth="1"/>
    <col min="15" max="15" width="18.140625" style="38" customWidth="1"/>
    <col min="16" max="16" width="11.85546875" customWidth="1"/>
    <col min="17" max="17" width="15.140625" style="29" customWidth="1"/>
    <col min="18" max="18" width="16.5703125" style="28" customWidth="1"/>
    <col min="19" max="19" width="9.140625" style="29"/>
    <col min="21" max="21" width="16.42578125" style="38" customWidth="1"/>
    <col min="22" max="22" width="10.85546875" customWidth="1"/>
    <col min="23" max="23" width="13.7109375" customWidth="1"/>
    <col min="25" max="25" width="9.140625" style="25"/>
    <col min="26" max="26" width="36.42578125" customWidth="1"/>
  </cols>
  <sheetData>
    <row r="1" spans="1:26" x14ac:dyDescent="0.25">
      <c r="A1" s="251" t="s">
        <v>5021</v>
      </c>
      <c r="B1" s="36"/>
      <c r="C1" s="36"/>
      <c r="D1" s="36"/>
      <c r="E1" s="36"/>
      <c r="F1" s="36"/>
      <c r="G1" s="36"/>
      <c r="H1" s="36"/>
      <c r="I1" s="36"/>
      <c r="J1" s="36"/>
    </row>
    <row r="2" spans="1:26" x14ac:dyDescent="0.25">
      <c r="A2" s="36"/>
      <c r="B2" s="252"/>
      <c r="C2" s="252"/>
      <c r="D2" s="252"/>
      <c r="E2" s="252"/>
      <c r="F2" s="252"/>
      <c r="G2" s="252"/>
      <c r="H2" s="252"/>
      <c r="I2" s="252"/>
      <c r="J2" s="252"/>
    </row>
    <row r="3" spans="1:26" x14ac:dyDescent="0.25">
      <c r="A3" s="36"/>
      <c r="B3" s="36"/>
      <c r="C3" s="36"/>
      <c r="D3" s="36"/>
      <c r="E3" s="36"/>
      <c r="F3" s="36"/>
      <c r="G3" s="36"/>
      <c r="H3" s="36"/>
      <c r="I3" s="36"/>
      <c r="J3" s="36"/>
    </row>
    <row r="4" spans="1:26" s="37" customFormat="1" x14ac:dyDescent="0.25">
      <c r="A4" s="36"/>
      <c r="B4" s="14"/>
      <c r="C4" s="15"/>
      <c r="D4" s="10"/>
      <c r="E4" s="10"/>
      <c r="F4" s="10"/>
      <c r="G4" s="10"/>
      <c r="H4" s="10"/>
      <c r="I4" s="10"/>
      <c r="J4" s="10"/>
      <c r="K4" s="596" t="s">
        <v>293</v>
      </c>
      <c r="L4" s="597"/>
      <c r="M4" s="597"/>
      <c r="N4" s="597" t="s">
        <v>294</v>
      </c>
      <c r="O4" s="597"/>
      <c r="P4" s="598"/>
      <c r="Q4" s="596" t="s">
        <v>295</v>
      </c>
      <c r="R4" s="597"/>
      <c r="S4" s="598"/>
      <c r="T4" s="599" t="s">
        <v>3805</v>
      </c>
      <c r="U4" s="600"/>
      <c r="V4" s="600"/>
      <c r="W4" s="600"/>
      <c r="X4" s="60"/>
      <c r="Y4" s="60"/>
      <c r="Z4" s="36"/>
    </row>
    <row r="5" spans="1:26" s="37" customFormat="1" x14ac:dyDescent="0.25">
      <c r="A5" s="36"/>
      <c r="B5" s="119"/>
      <c r="C5" s="11"/>
      <c r="D5" s="11"/>
      <c r="E5" s="11"/>
      <c r="F5" s="11"/>
      <c r="G5" s="11"/>
      <c r="H5" s="11"/>
      <c r="I5" s="11"/>
      <c r="J5" s="11"/>
      <c r="K5" s="592" t="s">
        <v>3800</v>
      </c>
      <c r="L5" s="593"/>
      <c r="M5" s="593"/>
      <c r="N5" s="593" t="s">
        <v>3801</v>
      </c>
      <c r="O5" s="593"/>
      <c r="P5" s="594"/>
      <c r="Q5" s="592" t="s">
        <v>3802</v>
      </c>
      <c r="R5" s="593"/>
      <c r="S5" s="594"/>
      <c r="T5" s="601" t="s">
        <v>3806</v>
      </c>
      <c r="U5" s="602"/>
      <c r="V5" s="602"/>
      <c r="W5" s="602"/>
      <c r="X5" s="315"/>
      <c r="Y5" s="471"/>
      <c r="Z5" s="36"/>
    </row>
    <row r="6" spans="1:26" s="37" customFormat="1" ht="42" customHeight="1" x14ac:dyDescent="0.25">
      <c r="A6" s="74" t="s">
        <v>3793</v>
      </c>
      <c r="B6" s="254" t="s">
        <v>974</v>
      </c>
      <c r="C6" s="254" t="s">
        <v>366</v>
      </c>
      <c r="D6" s="254" t="s">
        <v>380</v>
      </c>
      <c r="E6" s="254" t="s">
        <v>381</v>
      </c>
      <c r="F6" s="254" t="s">
        <v>1</v>
      </c>
      <c r="G6" s="254" t="s">
        <v>0</v>
      </c>
      <c r="H6" s="254" t="s">
        <v>975</v>
      </c>
      <c r="I6" s="254" t="s">
        <v>3810</v>
      </c>
      <c r="J6" s="255" t="s">
        <v>977</v>
      </c>
      <c r="K6" s="16" t="s">
        <v>2</v>
      </c>
      <c r="L6" s="12" t="s">
        <v>3</v>
      </c>
      <c r="M6" s="17" t="s">
        <v>4</v>
      </c>
      <c r="N6" s="16" t="s">
        <v>2</v>
      </c>
      <c r="O6" s="12" t="s">
        <v>3</v>
      </c>
      <c r="P6" s="17" t="s">
        <v>4</v>
      </c>
      <c r="Q6" s="16" t="s">
        <v>2</v>
      </c>
      <c r="R6" s="12" t="s">
        <v>3</v>
      </c>
      <c r="S6" s="17" t="s">
        <v>4</v>
      </c>
      <c r="T6" s="18" t="s">
        <v>5</v>
      </c>
      <c r="U6" s="12" t="s">
        <v>3</v>
      </c>
      <c r="V6" s="12" t="s">
        <v>6</v>
      </c>
      <c r="W6" s="13" t="s">
        <v>7</v>
      </c>
      <c r="X6" s="12" t="s">
        <v>8</v>
      </c>
      <c r="Y6" s="21" t="s">
        <v>9</v>
      </c>
      <c r="Z6" s="353" t="s">
        <v>3799</v>
      </c>
    </row>
    <row r="7" spans="1:26" x14ac:dyDescent="0.25">
      <c r="A7" s="210" t="s">
        <v>1062</v>
      </c>
      <c r="B7" s="144" t="s">
        <v>978</v>
      </c>
      <c r="C7" s="144">
        <v>16</v>
      </c>
      <c r="D7" s="144">
        <v>29813694</v>
      </c>
      <c r="E7" s="144" t="s">
        <v>375</v>
      </c>
      <c r="F7" s="144" t="s">
        <v>320</v>
      </c>
      <c r="G7" s="144" t="s">
        <v>319</v>
      </c>
      <c r="H7" s="144">
        <v>7.0000000000000001E-3</v>
      </c>
      <c r="I7" s="147" t="s">
        <v>110</v>
      </c>
      <c r="J7" s="154" t="s">
        <v>77</v>
      </c>
      <c r="K7" s="191">
        <v>0.11700000000000001</v>
      </c>
      <c r="L7" s="363" t="s">
        <v>4130</v>
      </c>
      <c r="M7" s="173">
        <v>3.9399999999999998E-4</v>
      </c>
      <c r="N7" s="38">
        <v>1.2999999999999999E-2</v>
      </c>
      <c r="O7" s="363" t="s">
        <v>4129</v>
      </c>
      <c r="P7" s="365">
        <v>0.11</v>
      </c>
      <c r="Q7" s="38" t="s">
        <v>14</v>
      </c>
      <c r="R7" s="363" t="s">
        <v>14</v>
      </c>
      <c r="S7" s="177" t="s">
        <v>14</v>
      </c>
      <c r="T7" s="39">
        <f>AVERAGE(K7,N7)</f>
        <v>6.5000000000000002E-2</v>
      </c>
      <c r="U7" s="363" t="s">
        <v>4131</v>
      </c>
      <c r="V7" s="184">
        <v>3.6000000000000002E-4</v>
      </c>
      <c r="W7" s="28">
        <v>150</v>
      </c>
      <c r="X7" s="172">
        <v>0.12</v>
      </c>
      <c r="Y7" s="366">
        <v>58</v>
      </c>
      <c r="Z7" s="145" t="s">
        <v>14</v>
      </c>
    </row>
    <row r="8" spans="1:26" x14ac:dyDescent="0.25">
      <c r="A8" s="210" t="s">
        <v>1062</v>
      </c>
      <c r="B8" s="144" t="s">
        <v>2307</v>
      </c>
      <c r="C8" s="144">
        <v>19</v>
      </c>
      <c r="D8" s="144">
        <v>13228314</v>
      </c>
      <c r="E8" s="144" t="s">
        <v>491</v>
      </c>
      <c r="F8" s="144" t="s">
        <v>83</v>
      </c>
      <c r="G8" s="144" t="s">
        <v>82</v>
      </c>
      <c r="H8" s="211">
        <v>41</v>
      </c>
      <c r="I8" s="147" t="s">
        <v>81</v>
      </c>
      <c r="J8" s="154" t="s">
        <v>86</v>
      </c>
      <c r="K8" s="181">
        <v>46.71</v>
      </c>
      <c r="L8" s="28" t="s">
        <v>4206</v>
      </c>
      <c r="M8" s="180">
        <v>0.71599999999999997</v>
      </c>
      <c r="N8" s="38">
        <v>44.88</v>
      </c>
      <c r="O8" s="28" t="s">
        <v>4247</v>
      </c>
      <c r="P8" s="175">
        <v>2.3900000000000001E-4</v>
      </c>
      <c r="Q8" s="38">
        <v>44.85</v>
      </c>
      <c r="R8" s="28" t="s">
        <v>4289</v>
      </c>
      <c r="S8" s="180">
        <v>3.95E-2</v>
      </c>
      <c r="T8" s="40">
        <f t="shared" ref="T8:T44" si="0">AVERAGE(K8,N8,Q8)</f>
        <v>45.48</v>
      </c>
      <c r="U8" s="28" t="s">
        <v>4331</v>
      </c>
      <c r="V8" s="364">
        <v>9.2800000000000006E-5</v>
      </c>
      <c r="W8" s="28">
        <v>11700</v>
      </c>
      <c r="X8" s="172">
        <v>0.27</v>
      </c>
      <c r="Y8" s="367">
        <v>22.8</v>
      </c>
      <c r="Z8" s="145" t="s">
        <v>2584</v>
      </c>
    </row>
    <row r="9" spans="1:26" ht="14.25" customHeight="1" x14ac:dyDescent="0.25">
      <c r="A9" s="210" t="s">
        <v>896</v>
      </c>
      <c r="B9" s="144" t="s">
        <v>979</v>
      </c>
      <c r="C9" s="144">
        <v>1</v>
      </c>
      <c r="D9" s="144">
        <v>156460957</v>
      </c>
      <c r="E9" s="144" t="s">
        <v>980</v>
      </c>
      <c r="F9" s="144" t="s">
        <v>76</v>
      </c>
      <c r="G9" s="144" t="s">
        <v>79</v>
      </c>
      <c r="H9" s="144">
        <v>33.9</v>
      </c>
      <c r="I9" s="147" t="s">
        <v>329</v>
      </c>
      <c r="J9" s="154" t="s">
        <v>341</v>
      </c>
      <c r="K9" s="181">
        <v>33.56</v>
      </c>
      <c r="L9" s="28" t="s">
        <v>4207</v>
      </c>
      <c r="M9" s="180">
        <v>0.22900000000000001</v>
      </c>
      <c r="N9" s="38">
        <v>33.17</v>
      </c>
      <c r="O9" s="28" t="s">
        <v>4248</v>
      </c>
      <c r="P9" s="179">
        <v>6.4100000000000004E-12</v>
      </c>
      <c r="Q9" s="38">
        <v>32.450000000000003</v>
      </c>
      <c r="R9" s="28" t="s">
        <v>4290</v>
      </c>
      <c r="S9" s="180">
        <v>2.41E-2</v>
      </c>
      <c r="T9" s="40">
        <f t="shared" si="0"/>
        <v>33.06</v>
      </c>
      <c r="U9" s="28" t="s">
        <v>4332</v>
      </c>
      <c r="V9" s="28">
        <v>2.9200000000000002E-13</v>
      </c>
      <c r="W9" s="364">
        <v>6.1399999999999997E-6</v>
      </c>
      <c r="X9" s="172">
        <v>0.79</v>
      </c>
      <c r="Y9" s="367">
        <v>0</v>
      </c>
      <c r="Z9" s="262" t="s">
        <v>3046</v>
      </c>
    </row>
    <row r="10" spans="1:26" x14ac:dyDescent="0.25">
      <c r="A10" s="210" t="s">
        <v>896</v>
      </c>
      <c r="B10" s="144" t="s">
        <v>982</v>
      </c>
      <c r="C10" s="144">
        <v>2</v>
      </c>
      <c r="D10" s="144">
        <v>233937757</v>
      </c>
      <c r="E10" s="144" t="s">
        <v>983</v>
      </c>
      <c r="F10" s="144" t="s">
        <v>83</v>
      </c>
      <c r="G10" s="144" t="s">
        <v>82</v>
      </c>
      <c r="H10" s="211">
        <v>9.1359999999999992</v>
      </c>
      <c r="I10" s="147" t="s">
        <v>326</v>
      </c>
      <c r="J10" s="154" t="s">
        <v>86</v>
      </c>
      <c r="K10" s="181">
        <v>10.09</v>
      </c>
      <c r="L10" s="28" t="s">
        <v>4208</v>
      </c>
      <c r="M10" s="180">
        <v>1.8200000000000001E-2</v>
      </c>
      <c r="N10" s="38">
        <v>10.19</v>
      </c>
      <c r="O10" s="28" t="s">
        <v>4249</v>
      </c>
      <c r="P10" s="179">
        <v>7.3099999999999998E-11</v>
      </c>
      <c r="Q10" s="38">
        <v>9.9499999999999993</v>
      </c>
      <c r="R10" s="28" t="s">
        <v>4291</v>
      </c>
      <c r="S10" s="180">
        <v>0.253</v>
      </c>
      <c r="T10" s="40">
        <f t="shared" si="0"/>
        <v>10.076666666666666</v>
      </c>
      <c r="U10" s="28" t="s">
        <v>4333</v>
      </c>
      <c r="V10" s="28">
        <v>4.7700000000000001E-12</v>
      </c>
      <c r="W10" s="364">
        <v>6.0099999999999997E-4</v>
      </c>
      <c r="X10" s="172">
        <v>0.46</v>
      </c>
      <c r="Y10" s="367">
        <v>0</v>
      </c>
      <c r="Z10" s="145" t="s">
        <v>3047</v>
      </c>
    </row>
    <row r="11" spans="1:26" x14ac:dyDescent="0.25">
      <c r="A11" s="210" t="s">
        <v>896</v>
      </c>
      <c r="B11" s="144" t="s">
        <v>985</v>
      </c>
      <c r="C11" s="144">
        <v>6</v>
      </c>
      <c r="D11" s="144">
        <v>12903725</v>
      </c>
      <c r="E11" s="144" t="s">
        <v>299</v>
      </c>
      <c r="F11" s="144" t="s">
        <v>82</v>
      </c>
      <c r="G11" s="144" t="s">
        <v>83</v>
      </c>
      <c r="H11" s="211">
        <v>41.734000000000002</v>
      </c>
      <c r="I11" s="147" t="s">
        <v>325</v>
      </c>
      <c r="J11" s="154" t="s">
        <v>986</v>
      </c>
      <c r="K11" s="181">
        <v>40.36</v>
      </c>
      <c r="L11" s="28" t="s">
        <v>4209</v>
      </c>
      <c r="M11" s="180">
        <v>6.2599999999999999E-3</v>
      </c>
      <c r="N11" s="38">
        <v>40.549999999999997</v>
      </c>
      <c r="O11" s="28" t="s">
        <v>4250</v>
      </c>
      <c r="P11" s="179">
        <v>2.6199999999999998E-22</v>
      </c>
      <c r="Q11" s="38">
        <v>41.4</v>
      </c>
      <c r="R11" s="28" t="s">
        <v>4292</v>
      </c>
      <c r="S11" s="180">
        <v>8.8400000000000006E-3</v>
      </c>
      <c r="T11" s="40">
        <f t="shared" si="0"/>
        <v>40.770000000000003</v>
      </c>
      <c r="U11" s="28" t="s">
        <v>4334</v>
      </c>
      <c r="V11" s="28">
        <v>3.24E-25</v>
      </c>
      <c r="W11" s="28">
        <v>6.81E-18</v>
      </c>
      <c r="X11" s="172">
        <v>0.59</v>
      </c>
      <c r="Y11" s="367">
        <v>0</v>
      </c>
      <c r="Z11" s="145" t="s">
        <v>3048</v>
      </c>
    </row>
    <row r="12" spans="1:26" x14ac:dyDescent="0.25">
      <c r="A12" s="210" t="s">
        <v>896</v>
      </c>
      <c r="B12" s="144" t="s">
        <v>988</v>
      </c>
      <c r="C12" s="144">
        <v>6</v>
      </c>
      <c r="D12" s="144">
        <v>96610677</v>
      </c>
      <c r="E12" s="144" t="s">
        <v>297</v>
      </c>
      <c r="F12" s="144" t="s">
        <v>82</v>
      </c>
      <c r="G12" s="144" t="s">
        <v>83</v>
      </c>
      <c r="H12" s="211">
        <v>32.256</v>
      </c>
      <c r="I12" s="147" t="s">
        <v>323</v>
      </c>
      <c r="J12" s="154" t="s">
        <v>89</v>
      </c>
      <c r="K12" s="181">
        <v>33</v>
      </c>
      <c r="L12" s="28" t="s">
        <v>4210</v>
      </c>
      <c r="M12" s="180">
        <v>4.4099999999999999E-3</v>
      </c>
      <c r="N12" s="38">
        <v>32.020000000000003</v>
      </c>
      <c r="O12" s="28" t="s">
        <v>4251</v>
      </c>
      <c r="P12" s="179">
        <v>6.2899999999999996E-23</v>
      </c>
      <c r="Q12" s="38">
        <v>32.61</v>
      </c>
      <c r="R12" s="28" t="s">
        <v>4293</v>
      </c>
      <c r="S12" s="180">
        <v>0.60199999999999998</v>
      </c>
      <c r="T12" s="40">
        <f t="shared" si="0"/>
        <v>32.543333333333337</v>
      </c>
      <c r="U12" s="28" t="s">
        <v>4335</v>
      </c>
      <c r="V12" s="28">
        <v>6.24E-23</v>
      </c>
      <c r="W12" s="28">
        <v>1.1900000000000001E-16</v>
      </c>
      <c r="X12" s="172">
        <v>1.4999999999999999E-2</v>
      </c>
      <c r="Y12" s="367">
        <v>76</v>
      </c>
      <c r="Z12" s="145" t="s">
        <v>3049</v>
      </c>
    </row>
    <row r="13" spans="1:26" x14ac:dyDescent="0.25">
      <c r="A13" s="210" t="s">
        <v>896</v>
      </c>
      <c r="B13" s="144" t="s">
        <v>990</v>
      </c>
      <c r="C13" s="144">
        <v>12</v>
      </c>
      <c r="D13" s="144">
        <v>4418156</v>
      </c>
      <c r="E13" s="144" t="s">
        <v>462</v>
      </c>
      <c r="F13" s="144" t="s">
        <v>76</v>
      </c>
      <c r="G13" s="144" t="s">
        <v>79</v>
      </c>
      <c r="H13" s="211">
        <v>49.058</v>
      </c>
      <c r="I13" s="147" t="s">
        <v>991</v>
      </c>
      <c r="J13" s="154" t="s">
        <v>992</v>
      </c>
      <c r="K13" s="181">
        <v>49.18</v>
      </c>
      <c r="L13" s="28" t="s">
        <v>4211</v>
      </c>
      <c r="M13" s="180">
        <v>3.4099999999999998E-2</v>
      </c>
      <c r="N13" s="38">
        <v>48.54</v>
      </c>
      <c r="O13" s="28" t="s">
        <v>4252</v>
      </c>
      <c r="P13" s="179">
        <v>1.08E-10</v>
      </c>
      <c r="Q13" s="38">
        <v>47.65</v>
      </c>
      <c r="R13" s="28" t="s">
        <v>4294</v>
      </c>
      <c r="S13" s="180">
        <v>0.79700000000000004</v>
      </c>
      <c r="T13" s="40">
        <f t="shared" si="0"/>
        <v>48.456666666666671</v>
      </c>
      <c r="U13" s="28" t="s">
        <v>4336</v>
      </c>
      <c r="V13" s="28">
        <v>7.4099999999999995E-11</v>
      </c>
      <c r="W13" s="28">
        <v>3.1099999999999999E-3</v>
      </c>
      <c r="X13" s="172">
        <v>0.15</v>
      </c>
      <c r="Y13" s="367">
        <v>47.4</v>
      </c>
      <c r="Z13" s="145" t="s">
        <v>3050</v>
      </c>
    </row>
    <row r="14" spans="1:26" x14ac:dyDescent="0.25">
      <c r="A14" s="210" t="s">
        <v>896</v>
      </c>
      <c r="B14" s="144" t="s">
        <v>994</v>
      </c>
      <c r="C14" s="144">
        <v>12</v>
      </c>
      <c r="D14" s="144">
        <v>57132863</v>
      </c>
      <c r="E14" s="144" t="s">
        <v>995</v>
      </c>
      <c r="F14" s="144" t="s">
        <v>83</v>
      </c>
      <c r="G14" s="144" t="s">
        <v>82</v>
      </c>
      <c r="H14" s="211">
        <v>39.911999999999999</v>
      </c>
      <c r="I14" s="147" t="s">
        <v>322</v>
      </c>
      <c r="J14" s="154" t="s">
        <v>86</v>
      </c>
      <c r="K14" s="181">
        <v>44.87</v>
      </c>
      <c r="L14" s="28" t="s">
        <v>4212</v>
      </c>
      <c r="M14" s="180">
        <v>3.1099999999999999E-2</v>
      </c>
      <c r="N14" s="38">
        <v>39.119999999999997</v>
      </c>
      <c r="O14" s="28" t="s">
        <v>4253</v>
      </c>
      <c r="P14" s="179">
        <v>2.25E-33</v>
      </c>
      <c r="Q14" s="38">
        <v>40</v>
      </c>
      <c r="R14" s="28" t="s">
        <v>4295</v>
      </c>
      <c r="S14" s="180">
        <v>3.3500000000000002E-2</v>
      </c>
      <c r="T14" s="40">
        <f t="shared" si="0"/>
        <v>41.33</v>
      </c>
      <c r="U14" s="28" t="s">
        <v>4337</v>
      </c>
      <c r="V14" s="28">
        <v>2.6599999999999999E-35</v>
      </c>
      <c r="W14" s="28">
        <v>3.3499999999999998E-27</v>
      </c>
      <c r="X14" s="172">
        <v>0.84</v>
      </c>
      <c r="Y14" s="367">
        <v>0</v>
      </c>
      <c r="Z14" s="145" t="s">
        <v>3051</v>
      </c>
    </row>
    <row r="15" spans="1:26" x14ac:dyDescent="0.25">
      <c r="A15" s="210" t="s">
        <v>1063</v>
      </c>
      <c r="B15" s="144" t="s">
        <v>997</v>
      </c>
      <c r="C15" s="144">
        <v>1</v>
      </c>
      <c r="D15" s="144">
        <v>99579683</v>
      </c>
      <c r="E15" s="144" t="s">
        <v>357</v>
      </c>
      <c r="F15" s="144" t="s">
        <v>76</v>
      </c>
      <c r="G15" s="144" t="s">
        <v>79</v>
      </c>
      <c r="H15" s="211">
        <v>48.987000000000002</v>
      </c>
      <c r="I15" s="147" t="s">
        <v>292</v>
      </c>
      <c r="J15" s="154" t="s">
        <v>998</v>
      </c>
      <c r="K15" s="181">
        <v>48.85</v>
      </c>
      <c r="L15" s="28" t="s">
        <v>4213</v>
      </c>
      <c r="M15" s="180">
        <v>0.80700000000000005</v>
      </c>
      <c r="N15" s="38">
        <v>48.56</v>
      </c>
      <c r="O15" s="28" t="s">
        <v>4254</v>
      </c>
      <c r="P15" s="179">
        <v>0.312</v>
      </c>
      <c r="Q15" s="38">
        <v>49.55</v>
      </c>
      <c r="R15" s="28" t="s">
        <v>4296</v>
      </c>
      <c r="S15" s="180">
        <v>0.71099999999999997</v>
      </c>
      <c r="T15" s="40">
        <f t="shared" si="0"/>
        <v>48.986666666666657</v>
      </c>
      <c r="U15" s="28" t="s">
        <v>4338</v>
      </c>
      <c r="V15" s="28">
        <v>0.313</v>
      </c>
      <c r="W15" s="28">
        <v>13100000</v>
      </c>
      <c r="X15" s="172">
        <v>0.9</v>
      </c>
      <c r="Y15" s="367">
        <v>0</v>
      </c>
      <c r="Z15" s="145" t="s">
        <v>14</v>
      </c>
    </row>
    <row r="16" spans="1:26" x14ac:dyDescent="0.25">
      <c r="A16" s="210" t="s">
        <v>1063</v>
      </c>
      <c r="B16" s="144" t="s">
        <v>999</v>
      </c>
      <c r="C16" s="144">
        <v>9</v>
      </c>
      <c r="D16" s="144">
        <v>21047562</v>
      </c>
      <c r="E16" s="144" t="s">
        <v>87</v>
      </c>
      <c r="F16" s="144" t="s">
        <v>82</v>
      </c>
      <c r="G16" s="144" t="s">
        <v>79</v>
      </c>
      <c r="H16" s="211">
        <v>12.936999999999999</v>
      </c>
      <c r="I16" s="147" t="s">
        <v>1000</v>
      </c>
      <c r="J16" s="154" t="s">
        <v>992</v>
      </c>
      <c r="K16" s="181">
        <v>11.01</v>
      </c>
      <c r="L16" s="28" t="s">
        <v>4214</v>
      </c>
      <c r="M16" s="180">
        <v>0.72699999999999998</v>
      </c>
      <c r="N16" s="38">
        <v>13.35</v>
      </c>
      <c r="O16" s="28" t="s">
        <v>4255</v>
      </c>
      <c r="P16" s="179">
        <v>0.36899999999999999</v>
      </c>
      <c r="Q16" s="38">
        <v>14.45</v>
      </c>
      <c r="R16" s="28" t="s">
        <v>4297</v>
      </c>
      <c r="S16" s="180">
        <v>8.9099999999999999E-2</v>
      </c>
      <c r="T16" s="40">
        <f t="shared" si="0"/>
        <v>12.936666666666667</v>
      </c>
      <c r="U16" s="28" t="s">
        <v>4339</v>
      </c>
      <c r="V16" s="28">
        <v>0.68</v>
      </c>
      <c r="W16" s="28">
        <v>28500000</v>
      </c>
      <c r="X16" s="172">
        <v>0.16</v>
      </c>
      <c r="Y16" s="367">
        <v>45.2</v>
      </c>
      <c r="Z16" s="145" t="s">
        <v>14</v>
      </c>
    </row>
    <row r="17" spans="1:26" x14ac:dyDescent="0.25">
      <c r="A17" s="210" t="s">
        <v>1063</v>
      </c>
      <c r="B17" s="144" t="s">
        <v>1001</v>
      </c>
      <c r="C17" s="144">
        <v>9</v>
      </c>
      <c r="D17" s="144">
        <v>133257521</v>
      </c>
      <c r="E17" s="144" t="s">
        <v>72</v>
      </c>
      <c r="F17" s="144" t="s">
        <v>76</v>
      </c>
      <c r="G17" s="144" t="s">
        <v>75</v>
      </c>
      <c r="H17" s="211">
        <v>32.917000000000002</v>
      </c>
      <c r="I17" s="147" t="s">
        <v>73</v>
      </c>
      <c r="J17" s="154" t="s">
        <v>77</v>
      </c>
      <c r="K17" s="181">
        <v>28.22</v>
      </c>
      <c r="L17" s="28" t="s">
        <v>4215</v>
      </c>
      <c r="M17" s="180">
        <v>0.33</v>
      </c>
      <c r="N17" s="38">
        <v>33.61</v>
      </c>
      <c r="O17" s="28" t="s">
        <v>4256</v>
      </c>
      <c r="P17" s="179">
        <v>5.0099999999999997E-3</v>
      </c>
      <c r="Q17" s="38">
        <v>36.92</v>
      </c>
      <c r="R17" s="28" t="s">
        <v>4298</v>
      </c>
      <c r="S17" s="180">
        <v>0.223</v>
      </c>
      <c r="T17" s="40">
        <f t="shared" si="0"/>
        <v>32.916666666666664</v>
      </c>
      <c r="U17" s="28" t="s">
        <v>4340</v>
      </c>
      <c r="V17" s="28">
        <v>1.75E-3</v>
      </c>
      <c r="W17" s="28">
        <v>666</v>
      </c>
      <c r="X17" s="172">
        <v>0.77</v>
      </c>
      <c r="Y17" s="367">
        <v>0</v>
      </c>
      <c r="Z17" s="145" t="s">
        <v>14</v>
      </c>
    </row>
    <row r="18" spans="1:26" x14ac:dyDescent="0.25">
      <c r="A18" s="210" t="s">
        <v>1063</v>
      </c>
      <c r="B18" s="144" t="s">
        <v>1002</v>
      </c>
      <c r="C18" s="144">
        <v>12</v>
      </c>
      <c r="D18" s="144">
        <v>40221267</v>
      </c>
      <c r="E18" s="144" t="s">
        <v>358</v>
      </c>
      <c r="F18" s="144" t="s">
        <v>79</v>
      </c>
      <c r="G18" s="144" t="s">
        <v>76</v>
      </c>
      <c r="H18" s="211">
        <v>46.762999999999998</v>
      </c>
      <c r="I18" s="147" t="s">
        <v>84</v>
      </c>
      <c r="J18" s="154" t="s">
        <v>340</v>
      </c>
      <c r="K18" s="181">
        <v>45.01</v>
      </c>
      <c r="L18" s="28" t="s">
        <v>4216</v>
      </c>
      <c r="M18" s="180">
        <v>0.623</v>
      </c>
      <c r="N18" s="38">
        <v>47.34</v>
      </c>
      <c r="O18" s="28" t="s">
        <v>4257</v>
      </c>
      <c r="P18" s="179">
        <v>0.311</v>
      </c>
      <c r="Q18" s="38">
        <v>47.94</v>
      </c>
      <c r="R18" s="28" t="s">
        <v>4299</v>
      </c>
      <c r="S18" s="180">
        <v>0.50800000000000001</v>
      </c>
      <c r="T18" s="40">
        <f t="shared" si="0"/>
        <v>46.763333333333328</v>
      </c>
      <c r="U18" s="28" t="s">
        <v>4341</v>
      </c>
      <c r="V18" s="28">
        <v>0.22900000000000001</v>
      </c>
      <c r="W18" s="28">
        <v>4800000</v>
      </c>
      <c r="X18" s="172">
        <v>0.88</v>
      </c>
      <c r="Y18" s="367">
        <v>0</v>
      </c>
      <c r="Z18" s="145" t="s">
        <v>14</v>
      </c>
    </row>
    <row r="19" spans="1:26" x14ac:dyDescent="0.25">
      <c r="A19" s="210" t="s">
        <v>1063</v>
      </c>
      <c r="B19" s="144" t="s">
        <v>2307</v>
      </c>
      <c r="C19" s="144">
        <v>19</v>
      </c>
      <c r="D19" s="144">
        <v>13234712</v>
      </c>
      <c r="E19" s="144" t="s">
        <v>80</v>
      </c>
      <c r="F19" s="144" t="s">
        <v>83</v>
      </c>
      <c r="G19" s="144" t="s">
        <v>82</v>
      </c>
      <c r="H19" s="211">
        <v>45.616999999999997</v>
      </c>
      <c r="I19" s="147" t="s">
        <v>81</v>
      </c>
      <c r="J19" s="154" t="s">
        <v>86</v>
      </c>
      <c r="K19" s="181">
        <v>46.63</v>
      </c>
      <c r="L19" s="28" t="s">
        <v>4217</v>
      </c>
      <c r="M19" s="180">
        <v>0.59699999999999998</v>
      </c>
      <c r="N19" s="38">
        <v>45.04</v>
      </c>
      <c r="O19" s="28" t="s">
        <v>4258</v>
      </c>
      <c r="P19" s="175">
        <v>8.8400000000000002E-4</v>
      </c>
      <c r="Q19" s="38">
        <v>45.18</v>
      </c>
      <c r="R19" s="28" t="s">
        <v>4300</v>
      </c>
      <c r="S19" s="180">
        <v>6.8599999999999994E-2</v>
      </c>
      <c r="T19" s="40">
        <f t="shared" si="0"/>
        <v>45.616666666666667</v>
      </c>
      <c r="U19" s="28" t="s">
        <v>4342</v>
      </c>
      <c r="V19" s="364">
        <v>4.75E-4</v>
      </c>
      <c r="W19" s="28">
        <v>20000</v>
      </c>
      <c r="X19" s="172">
        <v>0.3</v>
      </c>
      <c r="Y19" s="367">
        <v>18</v>
      </c>
      <c r="Z19" s="145" t="s">
        <v>3052</v>
      </c>
    </row>
    <row r="20" spans="1:26" x14ac:dyDescent="0.25">
      <c r="A20" s="210" t="s">
        <v>1064</v>
      </c>
      <c r="B20" s="144" t="s">
        <v>1004</v>
      </c>
      <c r="C20" s="144">
        <v>1</v>
      </c>
      <c r="D20" s="144">
        <v>3155918</v>
      </c>
      <c r="E20" s="144" t="s">
        <v>298</v>
      </c>
      <c r="F20" s="144" t="s">
        <v>76</v>
      </c>
      <c r="G20" s="144" t="s">
        <v>82</v>
      </c>
      <c r="H20" s="211">
        <v>22.67</v>
      </c>
      <c r="I20" s="147" t="s">
        <v>324</v>
      </c>
      <c r="J20" s="154" t="s">
        <v>86</v>
      </c>
      <c r="K20" s="181">
        <v>18</v>
      </c>
      <c r="L20" s="28" t="s">
        <v>4218</v>
      </c>
      <c r="M20" s="180">
        <v>0.81799999999999995</v>
      </c>
      <c r="N20" s="38">
        <v>22.85</v>
      </c>
      <c r="O20" s="28" t="s">
        <v>4259</v>
      </c>
      <c r="P20" s="179">
        <v>2.3599999999999999E-14</v>
      </c>
      <c r="Q20" s="38">
        <v>23.63</v>
      </c>
      <c r="R20" s="28" t="s">
        <v>4301</v>
      </c>
      <c r="S20" s="180">
        <v>0.33400000000000002</v>
      </c>
      <c r="T20" s="40">
        <f t="shared" si="0"/>
        <v>21.493333333333336</v>
      </c>
      <c r="U20" s="28" t="s">
        <v>4343</v>
      </c>
      <c r="V20" s="28">
        <v>3.17E-14</v>
      </c>
      <c r="W20" s="364">
        <v>1.33E-6</v>
      </c>
      <c r="X20" s="172">
        <v>0.46</v>
      </c>
      <c r="Y20" s="367">
        <v>0</v>
      </c>
      <c r="Z20" s="145" t="s">
        <v>3053</v>
      </c>
    </row>
    <row r="21" spans="1:26" x14ac:dyDescent="0.25">
      <c r="A21" s="210" t="s">
        <v>1064</v>
      </c>
      <c r="B21" s="144" t="s">
        <v>1006</v>
      </c>
      <c r="C21" s="144">
        <v>1</v>
      </c>
      <c r="D21" s="144">
        <v>33302206</v>
      </c>
      <c r="E21" s="144" t="s">
        <v>365</v>
      </c>
      <c r="F21" s="144" t="s">
        <v>82</v>
      </c>
      <c r="G21" s="144" t="s">
        <v>83</v>
      </c>
      <c r="H21" s="146">
        <v>0.01</v>
      </c>
      <c r="I21" s="147" t="s">
        <v>379</v>
      </c>
      <c r="J21" s="154" t="s">
        <v>341</v>
      </c>
      <c r="K21" s="181" t="s">
        <v>14</v>
      </c>
      <c r="L21" s="363" t="s">
        <v>14</v>
      </c>
      <c r="M21" s="180" t="s">
        <v>14</v>
      </c>
      <c r="N21" s="38">
        <v>0.01</v>
      </c>
      <c r="O21" s="28" t="s">
        <v>4260</v>
      </c>
      <c r="P21" s="179">
        <v>0.67800000000000005</v>
      </c>
      <c r="Q21" s="181" t="s">
        <v>14</v>
      </c>
      <c r="R21" s="363" t="s">
        <v>3807</v>
      </c>
      <c r="S21" s="180" t="s">
        <v>14</v>
      </c>
      <c r="T21" s="39">
        <f t="shared" si="0"/>
        <v>0.01</v>
      </c>
      <c r="U21" s="28" t="s">
        <v>4260</v>
      </c>
      <c r="V21" s="28">
        <v>0.67800000000000005</v>
      </c>
      <c r="W21" s="28">
        <v>14200000</v>
      </c>
      <c r="X21" s="172">
        <v>1</v>
      </c>
      <c r="Y21" s="472" t="s">
        <v>14</v>
      </c>
      <c r="Z21" s="145" t="s">
        <v>14</v>
      </c>
    </row>
    <row r="22" spans="1:26" x14ac:dyDescent="0.25">
      <c r="A22" s="210" t="s">
        <v>1064</v>
      </c>
      <c r="B22" s="144" t="s">
        <v>1007</v>
      </c>
      <c r="C22" s="144">
        <v>1</v>
      </c>
      <c r="D22" s="144">
        <v>37790755</v>
      </c>
      <c r="E22" s="144" t="s">
        <v>371</v>
      </c>
      <c r="F22" s="144" t="s">
        <v>76</v>
      </c>
      <c r="G22" s="144" t="s">
        <v>79</v>
      </c>
      <c r="H22" s="211">
        <v>25.286999999999999</v>
      </c>
      <c r="I22" s="147" t="s">
        <v>370</v>
      </c>
      <c r="J22" s="154" t="s">
        <v>1008</v>
      </c>
      <c r="K22" s="181">
        <v>20.71</v>
      </c>
      <c r="L22" s="28" t="s">
        <v>4219</v>
      </c>
      <c r="M22" s="180">
        <v>0.68600000000000005</v>
      </c>
      <c r="N22" s="38">
        <v>26.02</v>
      </c>
      <c r="O22" s="28" t="s">
        <v>4261</v>
      </c>
      <c r="P22" s="179">
        <v>0.68799999999999994</v>
      </c>
      <c r="Q22" s="38">
        <v>25.43</v>
      </c>
      <c r="R22" s="28" t="s">
        <v>4302</v>
      </c>
      <c r="S22" s="180">
        <v>0.91200000000000003</v>
      </c>
      <c r="T22" s="40">
        <f t="shared" si="0"/>
        <v>24.053333333333331</v>
      </c>
      <c r="U22" s="28" t="s">
        <v>4344</v>
      </c>
      <c r="V22" s="28">
        <v>0.73</v>
      </c>
      <c r="W22" s="28">
        <v>15300000</v>
      </c>
      <c r="X22" s="172">
        <v>0.9</v>
      </c>
      <c r="Y22" s="367">
        <v>0</v>
      </c>
      <c r="Z22" s="145" t="s">
        <v>14</v>
      </c>
    </row>
    <row r="23" spans="1:26" x14ac:dyDescent="0.25">
      <c r="A23" s="210" t="s">
        <v>1064</v>
      </c>
      <c r="B23" s="144" t="s">
        <v>1009</v>
      </c>
      <c r="C23" s="144">
        <v>1</v>
      </c>
      <c r="D23" s="144">
        <v>42465863</v>
      </c>
      <c r="E23" s="144" t="s">
        <v>315</v>
      </c>
      <c r="F23" s="144" t="s">
        <v>83</v>
      </c>
      <c r="G23" s="144" t="s">
        <v>82</v>
      </c>
      <c r="H23" s="211">
        <v>34.231999999999999</v>
      </c>
      <c r="I23" s="147" t="s">
        <v>335</v>
      </c>
      <c r="J23" s="154" t="s">
        <v>341</v>
      </c>
      <c r="K23" s="181">
        <v>35.94</v>
      </c>
      <c r="L23" s="28" t="s">
        <v>4220</v>
      </c>
      <c r="M23" s="180">
        <v>0.80900000000000005</v>
      </c>
      <c r="N23" s="38">
        <v>36.5</v>
      </c>
      <c r="O23" s="28" t="s">
        <v>4262</v>
      </c>
      <c r="P23" s="175">
        <v>1.02E-4</v>
      </c>
      <c r="Q23" s="38">
        <v>33.96</v>
      </c>
      <c r="R23" s="28" t="s">
        <v>4303</v>
      </c>
      <c r="S23" s="180">
        <v>3.0300000000000001E-3</v>
      </c>
      <c r="T23" s="40">
        <f t="shared" si="0"/>
        <v>35.466666666666669</v>
      </c>
      <c r="U23" s="28" t="s">
        <v>4345</v>
      </c>
      <c r="V23" s="364">
        <v>1.5E-5</v>
      </c>
      <c r="W23" s="28">
        <v>315</v>
      </c>
      <c r="X23" s="172">
        <v>7.3999999999999996E-2</v>
      </c>
      <c r="Y23" s="367">
        <v>61.5</v>
      </c>
      <c r="Z23" s="145" t="s">
        <v>14</v>
      </c>
    </row>
    <row r="24" spans="1:26" x14ac:dyDescent="0.25">
      <c r="A24" s="210" t="s">
        <v>1064</v>
      </c>
      <c r="B24" s="144" t="s">
        <v>1010</v>
      </c>
      <c r="C24" s="144">
        <v>1</v>
      </c>
      <c r="D24" s="144">
        <v>91731541</v>
      </c>
      <c r="E24" s="144" t="s">
        <v>318</v>
      </c>
      <c r="F24" s="144" t="s">
        <v>76</v>
      </c>
      <c r="G24" s="144" t="s">
        <v>79</v>
      </c>
      <c r="H24" s="211">
        <v>23.027000000000001</v>
      </c>
      <c r="I24" s="147" t="s">
        <v>338</v>
      </c>
      <c r="J24" s="154" t="s">
        <v>86</v>
      </c>
      <c r="K24" s="181">
        <v>25.17</v>
      </c>
      <c r="L24" s="28" t="s">
        <v>4221</v>
      </c>
      <c r="M24" s="180">
        <v>0.47499999999999998</v>
      </c>
      <c r="N24" s="38">
        <v>23.33</v>
      </c>
      <c r="O24" s="28" t="s">
        <v>4263</v>
      </c>
      <c r="P24" s="175">
        <v>4.2000000000000002E-4</v>
      </c>
      <c r="Q24" s="38">
        <v>23.29</v>
      </c>
      <c r="R24" s="28" t="s">
        <v>4304</v>
      </c>
      <c r="S24" s="180">
        <v>0.97699999999999998</v>
      </c>
      <c r="T24" s="40">
        <f t="shared" si="0"/>
        <v>23.929999999999996</v>
      </c>
      <c r="U24" s="28" t="s">
        <v>4346</v>
      </c>
      <c r="V24" s="364">
        <v>4.3399999999999998E-4</v>
      </c>
      <c r="W24" s="28">
        <v>18200</v>
      </c>
      <c r="X24" s="172">
        <v>0.74</v>
      </c>
      <c r="Y24" s="367">
        <v>0</v>
      </c>
      <c r="Z24" s="145" t="s">
        <v>3054</v>
      </c>
    </row>
    <row r="25" spans="1:26" s="23" customFormat="1" x14ac:dyDescent="0.25">
      <c r="A25" s="473" t="s">
        <v>1064</v>
      </c>
      <c r="B25" s="139" t="s">
        <v>1012</v>
      </c>
      <c r="C25" s="139">
        <v>1</v>
      </c>
      <c r="D25" s="139">
        <v>115135325</v>
      </c>
      <c r="E25" s="139" t="s">
        <v>1013</v>
      </c>
      <c r="F25" s="139" t="s">
        <v>79</v>
      </c>
      <c r="G25" s="139" t="s">
        <v>82</v>
      </c>
      <c r="H25" s="141">
        <v>12.03</v>
      </c>
      <c r="I25" s="142" t="s">
        <v>584</v>
      </c>
      <c r="J25" s="153" t="s">
        <v>998</v>
      </c>
      <c r="K25" s="64">
        <v>11.19</v>
      </c>
      <c r="L25" s="61" t="s">
        <v>4222</v>
      </c>
      <c r="M25" s="200">
        <v>3.0300000000000001E-2</v>
      </c>
      <c r="N25" s="62">
        <v>11.98</v>
      </c>
      <c r="O25" s="61" t="s">
        <v>4264</v>
      </c>
      <c r="P25" s="178">
        <v>1.21E-20</v>
      </c>
      <c r="Q25" s="62">
        <v>11.47</v>
      </c>
      <c r="R25" s="61" t="s">
        <v>4305</v>
      </c>
      <c r="S25" s="200">
        <v>7.8899999999999994E-3</v>
      </c>
      <c r="T25" s="116">
        <f t="shared" si="0"/>
        <v>11.546666666666667</v>
      </c>
      <c r="U25" s="61" t="s">
        <v>4347</v>
      </c>
      <c r="V25" s="61">
        <v>4.1000000000000003E-23</v>
      </c>
      <c r="W25" s="61">
        <v>1.7199999999999999E-15</v>
      </c>
      <c r="X25" s="186">
        <v>0.78</v>
      </c>
      <c r="Y25" s="474">
        <v>0</v>
      </c>
      <c r="Z25" s="140" t="s">
        <v>1014</v>
      </c>
    </row>
    <row r="26" spans="1:26" s="23" customFormat="1" x14ac:dyDescent="0.25">
      <c r="A26" s="473" t="s">
        <v>1064</v>
      </c>
      <c r="B26" s="139" t="s">
        <v>1015</v>
      </c>
      <c r="C26" s="139">
        <v>1</v>
      </c>
      <c r="D26" s="139">
        <v>115286692</v>
      </c>
      <c r="E26" s="139" t="s">
        <v>1016</v>
      </c>
      <c r="F26" s="139" t="s">
        <v>83</v>
      </c>
      <c r="G26" s="139" t="s">
        <v>82</v>
      </c>
      <c r="H26" s="141">
        <v>46.701999999999998</v>
      </c>
      <c r="I26" s="142" t="s">
        <v>368</v>
      </c>
      <c r="J26" s="153" t="s">
        <v>89</v>
      </c>
      <c r="K26" s="64">
        <v>49.69</v>
      </c>
      <c r="L26" s="61" t="s">
        <v>4223</v>
      </c>
      <c r="M26" s="200">
        <v>9.75E-3</v>
      </c>
      <c r="N26" s="62">
        <v>46.17</v>
      </c>
      <c r="O26" s="61" t="s">
        <v>4265</v>
      </c>
      <c r="P26" s="178">
        <v>6.5799999999999999E-3</v>
      </c>
      <c r="Q26" s="62">
        <v>45.34</v>
      </c>
      <c r="R26" s="61" t="s">
        <v>4306</v>
      </c>
      <c r="S26" s="200">
        <v>0.41099999999999998</v>
      </c>
      <c r="T26" s="116">
        <f t="shared" si="0"/>
        <v>47.066666666666663</v>
      </c>
      <c r="U26" s="61" t="s">
        <v>4348</v>
      </c>
      <c r="V26" s="61">
        <v>1.1900000000000001E-3</v>
      </c>
      <c r="W26" s="61">
        <v>2260</v>
      </c>
      <c r="X26" s="186">
        <v>0.12</v>
      </c>
      <c r="Y26" s="474">
        <v>52.7</v>
      </c>
      <c r="Z26" s="140" t="s">
        <v>14</v>
      </c>
    </row>
    <row r="27" spans="1:26" x14ac:dyDescent="0.25">
      <c r="A27" s="210" t="s">
        <v>1064</v>
      </c>
      <c r="B27" s="144" t="s">
        <v>1017</v>
      </c>
      <c r="C27" s="144">
        <v>1</v>
      </c>
      <c r="D27" s="144">
        <v>150538184</v>
      </c>
      <c r="E27" s="144" t="s">
        <v>372</v>
      </c>
      <c r="F27" s="144" t="s">
        <v>76</v>
      </c>
      <c r="G27" s="144" t="s">
        <v>79</v>
      </c>
      <c r="H27" s="211">
        <v>26</v>
      </c>
      <c r="I27" s="147" t="s">
        <v>1018</v>
      </c>
      <c r="J27" s="154" t="s">
        <v>992</v>
      </c>
      <c r="K27" s="181">
        <v>29.16</v>
      </c>
      <c r="L27" s="28" t="s">
        <v>4224</v>
      </c>
      <c r="M27" s="180">
        <v>9.9299999999999999E-2</v>
      </c>
      <c r="N27" s="38">
        <v>26.72</v>
      </c>
      <c r="O27" s="28" t="s">
        <v>4266</v>
      </c>
      <c r="P27" s="175">
        <v>8.3199999999999995E-4</v>
      </c>
      <c r="Q27" s="38">
        <v>24.71</v>
      </c>
      <c r="R27" s="28" t="s">
        <v>4307</v>
      </c>
      <c r="S27" s="180">
        <v>0.10299999999999999</v>
      </c>
      <c r="T27" s="40">
        <f t="shared" si="0"/>
        <v>26.863333333333333</v>
      </c>
      <c r="U27" s="28" t="s">
        <v>4349</v>
      </c>
      <c r="V27" s="364">
        <v>1.18E-4</v>
      </c>
      <c r="W27" s="28">
        <v>4950</v>
      </c>
      <c r="X27" s="172">
        <v>0.42</v>
      </c>
      <c r="Y27" s="367">
        <v>0</v>
      </c>
      <c r="Z27" s="145" t="s">
        <v>3055</v>
      </c>
    </row>
    <row r="28" spans="1:26" x14ac:dyDescent="0.25">
      <c r="A28" s="210" t="s">
        <v>1064</v>
      </c>
      <c r="B28" s="144" t="s">
        <v>979</v>
      </c>
      <c r="C28" s="144">
        <v>1</v>
      </c>
      <c r="D28" s="144">
        <v>156480948</v>
      </c>
      <c r="E28" s="144" t="s">
        <v>369</v>
      </c>
      <c r="F28" s="144" t="s">
        <v>82</v>
      </c>
      <c r="G28" s="144" t="s">
        <v>83</v>
      </c>
      <c r="H28" s="211">
        <v>36.006999999999998</v>
      </c>
      <c r="I28" s="147" t="s">
        <v>329</v>
      </c>
      <c r="J28" s="154" t="s">
        <v>376</v>
      </c>
      <c r="K28" s="181">
        <v>36.83</v>
      </c>
      <c r="L28" s="28" t="s">
        <v>4225</v>
      </c>
      <c r="M28" s="180">
        <v>0.127</v>
      </c>
      <c r="N28" s="38">
        <v>34.78</v>
      </c>
      <c r="O28" s="28" t="s">
        <v>4267</v>
      </c>
      <c r="P28" s="179">
        <v>1.25E-13</v>
      </c>
      <c r="Q28" s="38">
        <v>34.22</v>
      </c>
      <c r="R28" s="28" t="s">
        <v>4308</v>
      </c>
      <c r="S28" s="180">
        <v>1.14E-2</v>
      </c>
      <c r="T28" s="40">
        <f t="shared" si="0"/>
        <v>35.276666666666664</v>
      </c>
      <c r="U28" s="28" t="s">
        <v>4350</v>
      </c>
      <c r="V28" s="28">
        <v>2.1200000000000001E-15</v>
      </c>
      <c r="W28" s="28">
        <v>4.4400000000000001E-8</v>
      </c>
      <c r="X28" s="172">
        <v>0.7</v>
      </c>
      <c r="Y28" s="367">
        <v>0</v>
      </c>
      <c r="Z28" s="145" t="s">
        <v>3056</v>
      </c>
    </row>
    <row r="29" spans="1:26" x14ac:dyDescent="0.25">
      <c r="A29" s="210" t="s">
        <v>1064</v>
      </c>
      <c r="B29" s="144" t="s">
        <v>1021</v>
      </c>
      <c r="C29" s="144">
        <v>2</v>
      </c>
      <c r="D29" s="144">
        <v>202901033</v>
      </c>
      <c r="E29" s="144" t="s">
        <v>316</v>
      </c>
      <c r="F29" s="144" t="s">
        <v>76</v>
      </c>
      <c r="G29" s="144" t="s">
        <v>79</v>
      </c>
      <c r="H29" s="211">
        <v>12.606999999999999</v>
      </c>
      <c r="I29" s="147" t="s">
        <v>336</v>
      </c>
      <c r="J29" s="154" t="s">
        <v>89</v>
      </c>
      <c r="K29" s="181">
        <v>11.55</v>
      </c>
      <c r="L29" s="28" t="s">
        <v>4226</v>
      </c>
      <c r="M29" s="180">
        <v>0.39100000000000001</v>
      </c>
      <c r="N29" s="38">
        <v>12.78</v>
      </c>
      <c r="O29" s="28" t="s">
        <v>4268</v>
      </c>
      <c r="P29" s="175">
        <v>1.1E-4</v>
      </c>
      <c r="Q29" s="38">
        <v>13.21</v>
      </c>
      <c r="R29" s="28" t="s">
        <v>4309</v>
      </c>
      <c r="S29" s="180">
        <v>0.35399999999999998</v>
      </c>
      <c r="T29" s="40">
        <f t="shared" si="0"/>
        <v>12.513333333333334</v>
      </c>
      <c r="U29" s="28" t="s">
        <v>4351</v>
      </c>
      <c r="V29" s="364">
        <v>4.8099999999999997E-5</v>
      </c>
      <c r="W29" s="28">
        <v>91.7</v>
      </c>
      <c r="X29" s="172">
        <v>0.98</v>
      </c>
      <c r="Y29" s="367">
        <v>0</v>
      </c>
      <c r="Z29" s="145" t="s">
        <v>3057</v>
      </c>
    </row>
    <row r="30" spans="1:26" x14ac:dyDescent="0.25">
      <c r="A30" s="210" t="s">
        <v>1064</v>
      </c>
      <c r="B30" s="144" t="s">
        <v>982</v>
      </c>
      <c r="C30" s="144">
        <v>2</v>
      </c>
      <c r="D30" s="144">
        <v>233917239</v>
      </c>
      <c r="E30" s="144" t="s">
        <v>300</v>
      </c>
      <c r="F30" s="144" t="s">
        <v>82</v>
      </c>
      <c r="G30" s="144" t="s">
        <v>83</v>
      </c>
      <c r="H30" s="211">
        <v>19.417000000000002</v>
      </c>
      <c r="I30" s="147" t="s">
        <v>326</v>
      </c>
      <c r="J30" s="154" t="s">
        <v>1008</v>
      </c>
      <c r="K30" s="181">
        <v>21.22</v>
      </c>
      <c r="L30" s="28" t="s">
        <v>4227</v>
      </c>
      <c r="M30" s="180">
        <v>0.105</v>
      </c>
      <c r="N30" s="38">
        <v>19.47</v>
      </c>
      <c r="O30" s="28" t="s">
        <v>4269</v>
      </c>
      <c r="P30" s="179">
        <v>9.2400000000000005E-19</v>
      </c>
      <c r="Q30" s="38">
        <v>19.53</v>
      </c>
      <c r="R30" s="28" t="s">
        <v>4310</v>
      </c>
      <c r="S30" s="180">
        <v>5.1900000000000002E-2</v>
      </c>
      <c r="T30" s="40">
        <f t="shared" si="0"/>
        <v>20.073333333333334</v>
      </c>
      <c r="U30" s="28" t="s">
        <v>4352</v>
      </c>
      <c r="V30" s="28">
        <v>3.6100000000000001E-20</v>
      </c>
      <c r="W30" s="28">
        <v>7.5700000000000001E-13</v>
      </c>
      <c r="X30" s="172">
        <v>1</v>
      </c>
      <c r="Y30" s="367">
        <v>0</v>
      </c>
      <c r="Z30" s="145" t="s">
        <v>3058</v>
      </c>
    </row>
    <row r="31" spans="1:26" x14ac:dyDescent="0.25">
      <c r="A31" s="210" t="s">
        <v>1064</v>
      </c>
      <c r="B31" s="144" t="s">
        <v>1024</v>
      </c>
      <c r="C31" s="144">
        <v>3</v>
      </c>
      <c r="D31" s="144">
        <v>30424073</v>
      </c>
      <c r="E31" s="144" t="s">
        <v>312</v>
      </c>
      <c r="F31" s="144" t="s">
        <v>79</v>
      </c>
      <c r="G31" s="144" t="s">
        <v>82</v>
      </c>
      <c r="H31" s="211">
        <v>31.922999999999998</v>
      </c>
      <c r="I31" s="147" t="s">
        <v>1025</v>
      </c>
      <c r="J31" s="154" t="s">
        <v>339</v>
      </c>
      <c r="K31" s="181">
        <v>32.200000000000003</v>
      </c>
      <c r="L31" s="28" t="s">
        <v>4228</v>
      </c>
      <c r="M31" s="180">
        <v>0.41899999999999998</v>
      </c>
      <c r="N31" s="38">
        <v>32.479999999999997</v>
      </c>
      <c r="O31" s="28" t="s">
        <v>4270</v>
      </c>
      <c r="P31" s="179">
        <v>5.6599999999999998E-2</v>
      </c>
      <c r="Q31" s="38">
        <v>33.15</v>
      </c>
      <c r="R31" s="28" t="s">
        <v>4311</v>
      </c>
      <c r="S31" s="180">
        <v>2.8999999999999998E-3</v>
      </c>
      <c r="T31" s="40">
        <f t="shared" si="0"/>
        <v>32.610000000000007</v>
      </c>
      <c r="U31" s="28" t="s">
        <v>4265</v>
      </c>
      <c r="V31" s="28">
        <v>8.4899999999999993E-3</v>
      </c>
      <c r="W31" s="28">
        <v>1070000</v>
      </c>
      <c r="X31" s="172">
        <v>4.3999999999999997E-2</v>
      </c>
      <c r="Y31" s="367">
        <v>67.900000000000006</v>
      </c>
      <c r="Z31" s="145" t="s">
        <v>3059</v>
      </c>
    </row>
    <row r="32" spans="1:26" x14ac:dyDescent="0.25">
      <c r="A32" s="210" t="s">
        <v>1064</v>
      </c>
      <c r="B32" s="144" t="s">
        <v>1027</v>
      </c>
      <c r="C32" s="144">
        <v>3</v>
      </c>
      <c r="D32" s="144">
        <v>38894643</v>
      </c>
      <c r="E32" s="144" t="s">
        <v>313</v>
      </c>
      <c r="F32" s="144" t="s">
        <v>79</v>
      </c>
      <c r="G32" s="144" t="s">
        <v>76</v>
      </c>
      <c r="H32" s="211">
        <v>24.965</v>
      </c>
      <c r="I32" s="147" t="s">
        <v>288</v>
      </c>
      <c r="J32" s="154" t="s">
        <v>89</v>
      </c>
      <c r="K32" s="181">
        <v>25.43</v>
      </c>
      <c r="L32" s="28" t="s">
        <v>4229</v>
      </c>
      <c r="M32" s="180">
        <v>2.4799999999999999E-2</v>
      </c>
      <c r="N32" s="38">
        <v>25.12</v>
      </c>
      <c r="O32" s="28" t="s">
        <v>4271</v>
      </c>
      <c r="P32" s="179">
        <v>1.9599999999999999E-3</v>
      </c>
      <c r="Q32" s="38">
        <v>25.33</v>
      </c>
      <c r="R32" s="28" t="s">
        <v>4312</v>
      </c>
      <c r="S32" s="180">
        <v>0.75900000000000001</v>
      </c>
      <c r="T32" s="40">
        <f t="shared" si="0"/>
        <v>25.293333333333333</v>
      </c>
      <c r="U32" s="28" t="s">
        <v>4353</v>
      </c>
      <c r="V32" s="364">
        <v>9.5500000000000001E-4</v>
      </c>
      <c r="W32" s="28">
        <v>1820</v>
      </c>
      <c r="X32" s="172">
        <v>0.15</v>
      </c>
      <c r="Y32" s="367">
        <v>47.4</v>
      </c>
      <c r="Z32" s="145" t="s">
        <v>14</v>
      </c>
    </row>
    <row r="33" spans="1:26" x14ac:dyDescent="0.25">
      <c r="A33" s="210" t="s">
        <v>1064</v>
      </c>
      <c r="B33" s="144" t="s">
        <v>1028</v>
      </c>
      <c r="C33" s="144">
        <v>3</v>
      </c>
      <c r="D33" s="144">
        <v>154572157</v>
      </c>
      <c r="E33" s="144" t="s">
        <v>310</v>
      </c>
      <c r="F33" s="144" t="s">
        <v>82</v>
      </c>
      <c r="G33" s="144" t="s">
        <v>79</v>
      </c>
      <c r="H33" s="268">
        <v>3.52</v>
      </c>
      <c r="I33" s="147" t="s">
        <v>1029</v>
      </c>
      <c r="J33" s="154" t="s">
        <v>992</v>
      </c>
      <c r="K33" s="181">
        <v>3.42</v>
      </c>
      <c r="L33" s="28" t="s">
        <v>4230</v>
      </c>
      <c r="M33" s="180">
        <v>0.65200000000000002</v>
      </c>
      <c r="N33" s="38">
        <v>2.4700000000000002</v>
      </c>
      <c r="O33" s="28" t="s">
        <v>4272</v>
      </c>
      <c r="P33" s="175">
        <v>6.8700000000000005E-7</v>
      </c>
      <c r="Q33" s="38">
        <v>3.21</v>
      </c>
      <c r="R33" s="28" t="s">
        <v>4313</v>
      </c>
      <c r="S33" s="180">
        <v>0.83099999999999996</v>
      </c>
      <c r="T33" s="40">
        <f t="shared" si="0"/>
        <v>3.0333333333333337</v>
      </c>
      <c r="U33" s="28" t="s">
        <v>4354</v>
      </c>
      <c r="V33" s="364">
        <v>1.2100000000000001E-6</v>
      </c>
      <c r="W33" s="28">
        <v>50.7</v>
      </c>
      <c r="X33" s="172">
        <v>0.51</v>
      </c>
      <c r="Y33" s="367">
        <v>0</v>
      </c>
      <c r="Z33" s="145" t="s">
        <v>3060</v>
      </c>
    </row>
    <row r="34" spans="1:26" x14ac:dyDescent="0.25">
      <c r="A34" s="210" t="s">
        <v>1064</v>
      </c>
      <c r="B34" s="144" t="s">
        <v>1031</v>
      </c>
      <c r="C34" s="144">
        <v>4</v>
      </c>
      <c r="D34" s="144">
        <v>35563301</v>
      </c>
      <c r="E34" s="144" t="s">
        <v>309</v>
      </c>
      <c r="F34" s="144" t="s">
        <v>83</v>
      </c>
      <c r="G34" s="144" t="s">
        <v>82</v>
      </c>
      <c r="H34" s="211">
        <v>17.882000000000001</v>
      </c>
      <c r="I34" s="147" t="s">
        <v>1032</v>
      </c>
      <c r="J34" s="154" t="s">
        <v>339</v>
      </c>
      <c r="K34" s="181">
        <v>17.53</v>
      </c>
      <c r="L34" s="28" t="s">
        <v>4231</v>
      </c>
      <c r="M34" s="180">
        <v>1.2500000000000001E-2</v>
      </c>
      <c r="N34" s="38">
        <v>18.04</v>
      </c>
      <c r="O34" s="28" t="s">
        <v>4273</v>
      </c>
      <c r="P34" s="175">
        <v>6.2600000000000002E-6</v>
      </c>
      <c r="Q34" s="38">
        <v>17.510000000000002</v>
      </c>
      <c r="R34" s="28" t="s">
        <v>4314</v>
      </c>
      <c r="S34" s="180">
        <v>0.48299999999999998</v>
      </c>
      <c r="T34" s="40">
        <f t="shared" si="0"/>
        <v>17.693333333333332</v>
      </c>
      <c r="U34" s="28" t="s">
        <v>4355</v>
      </c>
      <c r="V34" s="28">
        <v>8.9599999999999998E-7</v>
      </c>
      <c r="W34" s="28">
        <v>37.6</v>
      </c>
      <c r="X34" s="172">
        <v>0.22</v>
      </c>
      <c r="Y34" s="367">
        <v>33.200000000000003</v>
      </c>
      <c r="Z34" s="145" t="s">
        <v>3061</v>
      </c>
    </row>
    <row r="35" spans="1:26" x14ac:dyDescent="0.25">
      <c r="A35" s="210" t="s">
        <v>1064</v>
      </c>
      <c r="B35" s="144" t="s">
        <v>985</v>
      </c>
      <c r="C35" s="144">
        <v>6</v>
      </c>
      <c r="D35" s="144">
        <v>12903725</v>
      </c>
      <c r="E35" s="144" t="s">
        <v>299</v>
      </c>
      <c r="F35" s="144" t="s">
        <v>82</v>
      </c>
      <c r="G35" s="144" t="s">
        <v>83</v>
      </c>
      <c r="H35" s="211">
        <v>41.933</v>
      </c>
      <c r="I35" s="147" t="s">
        <v>325</v>
      </c>
      <c r="J35" s="154" t="s">
        <v>986</v>
      </c>
      <c r="K35" s="181">
        <v>40.36</v>
      </c>
      <c r="L35" s="28" t="s">
        <v>4209</v>
      </c>
      <c r="M35" s="180">
        <v>6.2599999999999999E-3</v>
      </c>
      <c r="N35" s="38">
        <v>40.549999999999997</v>
      </c>
      <c r="O35" s="28" t="s">
        <v>4250</v>
      </c>
      <c r="P35" s="179">
        <v>2.6199999999999998E-22</v>
      </c>
      <c r="Q35" s="38">
        <v>41.4</v>
      </c>
      <c r="R35" s="28" t="s">
        <v>4292</v>
      </c>
      <c r="S35" s="180">
        <v>8.8400000000000006E-3</v>
      </c>
      <c r="T35" s="40">
        <f t="shared" si="0"/>
        <v>40.770000000000003</v>
      </c>
      <c r="U35" s="28" t="s">
        <v>4334</v>
      </c>
      <c r="V35" s="28">
        <v>3.24E-25</v>
      </c>
      <c r="W35" s="28">
        <v>6.81E-18</v>
      </c>
      <c r="X35" s="172">
        <v>0.59</v>
      </c>
      <c r="Y35" s="367">
        <v>0</v>
      </c>
      <c r="Z35" s="145" t="s">
        <v>3048</v>
      </c>
    </row>
    <row r="36" spans="1:26" x14ac:dyDescent="0.25">
      <c r="A36" s="210" t="s">
        <v>1064</v>
      </c>
      <c r="B36" s="144" t="s">
        <v>988</v>
      </c>
      <c r="C36" s="144">
        <v>6</v>
      </c>
      <c r="D36" s="144">
        <v>96610677</v>
      </c>
      <c r="E36" s="144" t="s">
        <v>297</v>
      </c>
      <c r="F36" s="144" t="s">
        <v>82</v>
      </c>
      <c r="G36" s="144" t="s">
        <v>83</v>
      </c>
      <c r="H36" s="211">
        <v>32.042999999999999</v>
      </c>
      <c r="I36" s="147" t="s">
        <v>323</v>
      </c>
      <c r="J36" s="154" t="s">
        <v>89</v>
      </c>
      <c r="K36" s="181">
        <v>33</v>
      </c>
      <c r="L36" s="28" t="s">
        <v>4210</v>
      </c>
      <c r="M36" s="180">
        <v>4.4099999999999999E-3</v>
      </c>
      <c r="N36" s="38">
        <v>32.020000000000003</v>
      </c>
      <c r="O36" s="28" t="s">
        <v>4251</v>
      </c>
      <c r="P36" s="179">
        <v>6.2899999999999996E-23</v>
      </c>
      <c r="Q36" s="38">
        <v>32.61</v>
      </c>
      <c r="R36" s="28" t="s">
        <v>4293</v>
      </c>
      <c r="S36" s="180">
        <v>0.60199999999999998</v>
      </c>
      <c r="T36" s="40">
        <f t="shared" si="0"/>
        <v>32.543333333333337</v>
      </c>
      <c r="U36" s="28" t="s">
        <v>4335</v>
      </c>
      <c r="V36" s="28">
        <v>6.24E-23</v>
      </c>
      <c r="W36" s="28">
        <v>1.1900000000000001E-16</v>
      </c>
      <c r="X36" s="172">
        <v>1.4999999999999999E-2</v>
      </c>
      <c r="Y36" s="367">
        <v>76</v>
      </c>
      <c r="Z36" s="145" t="s">
        <v>3062</v>
      </c>
    </row>
    <row r="37" spans="1:26" x14ac:dyDescent="0.25">
      <c r="A37" s="210" t="s">
        <v>1064</v>
      </c>
      <c r="B37" s="144" t="s">
        <v>1035</v>
      </c>
      <c r="C37" s="144">
        <v>6</v>
      </c>
      <c r="D37" s="144">
        <v>121487928</v>
      </c>
      <c r="E37" s="144" t="s">
        <v>307</v>
      </c>
      <c r="F37" s="144" t="s">
        <v>83</v>
      </c>
      <c r="G37" s="144" t="s">
        <v>82</v>
      </c>
      <c r="H37" s="211">
        <v>19.867999999999999</v>
      </c>
      <c r="I37" s="147" t="s">
        <v>1036</v>
      </c>
      <c r="J37" s="154" t="s">
        <v>992</v>
      </c>
      <c r="K37" s="181">
        <v>22.39</v>
      </c>
      <c r="L37" s="28" t="s">
        <v>4232</v>
      </c>
      <c r="M37" s="180">
        <v>3.9E-2</v>
      </c>
      <c r="N37" s="38">
        <v>18.46</v>
      </c>
      <c r="O37" s="28" t="s">
        <v>4274</v>
      </c>
      <c r="P37" s="179">
        <v>2.4500000000000001E-8</v>
      </c>
      <c r="Q37" s="38">
        <v>20.02</v>
      </c>
      <c r="R37" s="28" t="s">
        <v>4315</v>
      </c>
      <c r="S37" s="180">
        <v>0.73499999999999999</v>
      </c>
      <c r="T37" s="40">
        <f t="shared" si="0"/>
        <v>20.290000000000003</v>
      </c>
      <c r="U37" s="28" t="s">
        <v>4356</v>
      </c>
      <c r="V37" s="28">
        <v>1.3200000000000001E-8</v>
      </c>
      <c r="W37" s="28">
        <v>1.66</v>
      </c>
      <c r="X37" s="172">
        <v>0.21</v>
      </c>
      <c r="Y37" s="367">
        <v>36.799999999999997</v>
      </c>
      <c r="Z37" s="145" t="s">
        <v>3063</v>
      </c>
    </row>
    <row r="38" spans="1:26" x14ac:dyDescent="0.25">
      <c r="A38" s="210" t="s">
        <v>1064</v>
      </c>
      <c r="B38" s="144" t="s">
        <v>1038</v>
      </c>
      <c r="C38" s="144">
        <v>6</v>
      </c>
      <c r="D38" s="144">
        <v>149721026</v>
      </c>
      <c r="E38" s="144" t="s">
        <v>373</v>
      </c>
      <c r="F38" s="269" t="s">
        <v>378</v>
      </c>
      <c r="G38" s="269" t="s">
        <v>377</v>
      </c>
      <c r="H38" s="211">
        <v>32.822000000000003</v>
      </c>
      <c r="I38" s="147" t="s">
        <v>374</v>
      </c>
      <c r="J38" s="154" t="s">
        <v>1008</v>
      </c>
      <c r="K38" s="181">
        <v>31.87</v>
      </c>
      <c r="L38" s="28" t="s">
        <v>4233</v>
      </c>
      <c r="M38" s="180">
        <v>5.4800000000000001E-2</v>
      </c>
      <c r="N38" s="38">
        <v>32.71</v>
      </c>
      <c r="O38" s="28" t="s">
        <v>4275</v>
      </c>
      <c r="P38" s="179">
        <v>1.34E-3</v>
      </c>
      <c r="Q38" s="38">
        <v>33.979999999999997</v>
      </c>
      <c r="R38" s="28" t="s">
        <v>4316</v>
      </c>
      <c r="S38" s="180">
        <v>0.113</v>
      </c>
      <c r="T38" s="40">
        <f t="shared" si="0"/>
        <v>32.853333333333332</v>
      </c>
      <c r="U38" s="28" t="s">
        <v>4357</v>
      </c>
      <c r="V38" s="364">
        <v>1.7200000000000001E-4</v>
      </c>
      <c r="W38" s="28">
        <v>3610</v>
      </c>
      <c r="X38" s="172">
        <v>0.3</v>
      </c>
      <c r="Y38" s="367">
        <v>15.9</v>
      </c>
      <c r="Z38" s="145" t="s">
        <v>3064</v>
      </c>
    </row>
    <row r="39" spans="1:26" x14ac:dyDescent="0.25">
      <c r="A39" s="210" t="s">
        <v>1064</v>
      </c>
      <c r="B39" s="144" t="s">
        <v>1040</v>
      </c>
      <c r="C39" s="144">
        <v>7</v>
      </c>
      <c r="D39" s="144">
        <v>40367277</v>
      </c>
      <c r="E39" s="144" t="s">
        <v>304</v>
      </c>
      <c r="F39" s="144" t="s">
        <v>82</v>
      </c>
      <c r="G39" s="144" t="s">
        <v>76</v>
      </c>
      <c r="H39" s="211">
        <v>10.422000000000001</v>
      </c>
      <c r="I39" s="147" t="s">
        <v>330</v>
      </c>
      <c r="J39" s="154" t="s">
        <v>86</v>
      </c>
      <c r="K39" s="181">
        <v>10.18</v>
      </c>
      <c r="L39" s="28" t="s">
        <v>4234</v>
      </c>
      <c r="M39" s="180">
        <v>0.44400000000000001</v>
      </c>
      <c r="N39" s="38">
        <v>10.1</v>
      </c>
      <c r="O39" s="28" t="s">
        <v>4276</v>
      </c>
      <c r="P39" s="175">
        <v>2.1499999999999999E-4</v>
      </c>
      <c r="Q39" s="38">
        <v>10.53</v>
      </c>
      <c r="R39" s="28" t="s">
        <v>4317</v>
      </c>
      <c r="S39" s="180">
        <v>0.54500000000000004</v>
      </c>
      <c r="T39" s="40">
        <f t="shared" si="0"/>
        <v>10.270000000000001</v>
      </c>
      <c r="U39" s="28" t="s">
        <v>4358</v>
      </c>
      <c r="V39" s="364">
        <v>1.34E-4</v>
      </c>
      <c r="W39" s="28">
        <v>16900</v>
      </c>
      <c r="X39" s="172">
        <v>0.97</v>
      </c>
      <c r="Y39" s="367">
        <v>0</v>
      </c>
      <c r="Z39" s="145" t="s">
        <v>3065</v>
      </c>
    </row>
    <row r="40" spans="1:26" x14ac:dyDescent="0.25">
      <c r="A40" s="210" t="s">
        <v>1064</v>
      </c>
      <c r="B40" s="144" t="s">
        <v>1042</v>
      </c>
      <c r="C40" s="144">
        <v>9</v>
      </c>
      <c r="D40" s="144">
        <v>116479356</v>
      </c>
      <c r="E40" s="144" t="s">
        <v>303</v>
      </c>
      <c r="F40" s="144" t="s">
        <v>76</v>
      </c>
      <c r="G40" s="144" t="s">
        <v>79</v>
      </c>
      <c r="H40" s="211">
        <v>22.321999999999999</v>
      </c>
      <c r="I40" s="147" t="s">
        <v>328</v>
      </c>
      <c r="J40" s="154" t="s">
        <v>86</v>
      </c>
      <c r="K40" s="181">
        <v>22.38</v>
      </c>
      <c r="L40" s="28" t="s">
        <v>4235</v>
      </c>
      <c r="M40" s="180">
        <v>0.123</v>
      </c>
      <c r="N40" s="38">
        <v>23.11</v>
      </c>
      <c r="O40" s="28" t="s">
        <v>4277</v>
      </c>
      <c r="P40" s="179">
        <v>1.7500000000000001E-8</v>
      </c>
      <c r="Q40" s="38">
        <v>22.96</v>
      </c>
      <c r="R40" s="28" t="s">
        <v>4318</v>
      </c>
      <c r="S40" s="180">
        <v>0.35199999999999998</v>
      </c>
      <c r="T40" s="40">
        <f t="shared" si="0"/>
        <v>22.816666666666663</v>
      </c>
      <c r="U40" s="28" t="s">
        <v>4359</v>
      </c>
      <c r="V40" s="28">
        <v>4.01E-9</v>
      </c>
      <c r="W40" s="28">
        <v>0.16800000000000001</v>
      </c>
      <c r="X40" s="172">
        <v>0.83</v>
      </c>
      <c r="Y40" s="367">
        <v>0</v>
      </c>
      <c r="Z40" s="145" t="s">
        <v>3066</v>
      </c>
    </row>
    <row r="41" spans="1:26" x14ac:dyDescent="0.25">
      <c r="A41" s="210" t="s">
        <v>1064</v>
      </c>
      <c r="B41" s="144" t="s">
        <v>1044</v>
      </c>
      <c r="C41" s="144">
        <v>10</v>
      </c>
      <c r="D41" s="144">
        <v>94279840</v>
      </c>
      <c r="E41" s="144" t="s">
        <v>305</v>
      </c>
      <c r="F41" s="144" t="s">
        <v>83</v>
      </c>
      <c r="G41" s="144" t="s">
        <v>79</v>
      </c>
      <c r="H41" s="211">
        <v>41.481999999999999</v>
      </c>
      <c r="I41" s="147" t="s">
        <v>331</v>
      </c>
      <c r="J41" s="154" t="s">
        <v>89</v>
      </c>
      <c r="K41" s="181">
        <v>46.36</v>
      </c>
      <c r="L41" s="28" t="s">
        <v>4236</v>
      </c>
      <c r="M41" s="180">
        <v>7.6699999999999997E-3</v>
      </c>
      <c r="N41" s="38">
        <v>43.24</v>
      </c>
      <c r="O41" s="28" t="s">
        <v>4278</v>
      </c>
      <c r="P41" s="179">
        <v>1.37E-9</v>
      </c>
      <c r="Q41" s="38">
        <v>40.369999999999997</v>
      </c>
      <c r="R41" s="28" t="s">
        <v>4319</v>
      </c>
      <c r="S41" s="180">
        <v>0.63300000000000001</v>
      </c>
      <c r="T41" s="40">
        <f t="shared" si="0"/>
        <v>43.323333333333331</v>
      </c>
      <c r="U41" s="28" t="s">
        <v>4360</v>
      </c>
      <c r="V41" s="28">
        <v>1.6200000000000001E-10</v>
      </c>
      <c r="W41" s="364">
        <v>3.0899999999999998E-4</v>
      </c>
      <c r="X41" s="172">
        <v>0.2</v>
      </c>
      <c r="Y41" s="367">
        <v>37</v>
      </c>
      <c r="Z41" s="145" t="s">
        <v>3067</v>
      </c>
    </row>
    <row r="42" spans="1:26" x14ac:dyDescent="0.25">
      <c r="A42" s="210" t="s">
        <v>1064</v>
      </c>
      <c r="B42" s="144" t="s">
        <v>1046</v>
      </c>
      <c r="C42" s="144">
        <v>11</v>
      </c>
      <c r="D42" s="144">
        <v>10652192</v>
      </c>
      <c r="E42" s="144" t="s">
        <v>302</v>
      </c>
      <c r="F42" s="144" t="s">
        <v>79</v>
      </c>
      <c r="G42" s="144" t="s">
        <v>76</v>
      </c>
      <c r="H42" s="211">
        <v>32.966999999999999</v>
      </c>
      <c r="I42" s="147" t="s">
        <v>327</v>
      </c>
      <c r="J42" s="154" t="s">
        <v>89</v>
      </c>
      <c r="K42" s="181">
        <v>34.479999999999997</v>
      </c>
      <c r="L42" s="28" t="s">
        <v>4237</v>
      </c>
      <c r="M42" s="180">
        <v>3.4799999999999998E-2</v>
      </c>
      <c r="N42" s="38">
        <v>31.04</v>
      </c>
      <c r="O42" s="28" t="s">
        <v>4279</v>
      </c>
      <c r="P42" s="179">
        <v>7.4100000000000001E-15</v>
      </c>
      <c r="Q42" s="38">
        <v>32.74</v>
      </c>
      <c r="R42" s="28" t="s">
        <v>4320</v>
      </c>
      <c r="S42" s="180">
        <v>1.7099999999999999E-3</v>
      </c>
      <c r="T42" s="40">
        <f t="shared" si="0"/>
        <v>32.75333333333333</v>
      </c>
      <c r="U42" s="28" t="s">
        <v>4361</v>
      </c>
      <c r="V42" s="28">
        <v>1.5400000000000001E-17</v>
      </c>
      <c r="W42" s="28">
        <v>2.9400000000000003E-11</v>
      </c>
      <c r="X42" s="172">
        <v>0.35</v>
      </c>
      <c r="Y42" s="367">
        <v>5.6</v>
      </c>
      <c r="Z42" s="145" t="s">
        <v>3068</v>
      </c>
    </row>
    <row r="43" spans="1:26" x14ac:dyDescent="0.25">
      <c r="A43" s="210" t="s">
        <v>1064</v>
      </c>
      <c r="B43" s="144" t="s">
        <v>990</v>
      </c>
      <c r="C43" s="144">
        <v>12</v>
      </c>
      <c r="D43" s="144">
        <v>4416380</v>
      </c>
      <c r="E43" s="144" t="s">
        <v>306</v>
      </c>
      <c r="F43" s="144" t="s">
        <v>83</v>
      </c>
      <c r="G43" s="144" t="s">
        <v>82</v>
      </c>
      <c r="H43" s="211">
        <v>48.637</v>
      </c>
      <c r="I43" s="147" t="s">
        <v>991</v>
      </c>
      <c r="J43" s="154" t="s">
        <v>339</v>
      </c>
      <c r="K43" s="181">
        <v>49.16</v>
      </c>
      <c r="L43" s="28" t="s">
        <v>4211</v>
      </c>
      <c r="M43" s="180">
        <v>3.3599999999999998E-2</v>
      </c>
      <c r="N43" s="38">
        <v>48.28</v>
      </c>
      <c r="O43" s="28" t="s">
        <v>4252</v>
      </c>
      <c r="P43" s="179">
        <v>1.34E-10</v>
      </c>
      <c r="Q43" s="38">
        <v>47.51</v>
      </c>
      <c r="R43" s="28" t="s">
        <v>4321</v>
      </c>
      <c r="S43" s="180">
        <v>0.71499999999999997</v>
      </c>
      <c r="T43" s="40">
        <f t="shared" si="0"/>
        <v>48.316666666666663</v>
      </c>
      <c r="U43" s="28" t="s">
        <v>4362</v>
      </c>
      <c r="V43" s="28">
        <v>1.06E-10</v>
      </c>
      <c r="W43" s="28">
        <v>1.3299999999999999E-2</v>
      </c>
      <c r="X43" s="172">
        <v>0.12</v>
      </c>
      <c r="Y43" s="367">
        <v>52.1</v>
      </c>
      <c r="Z43" s="145" t="s">
        <v>3069</v>
      </c>
    </row>
    <row r="44" spans="1:26" x14ac:dyDescent="0.25">
      <c r="A44" s="210" t="s">
        <v>1064</v>
      </c>
      <c r="B44" s="144" t="s">
        <v>994</v>
      </c>
      <c r="C44" s="144">
        <v>12</v>
      </c>
      <c r="D44" s="144">
        <v>57133500</v>
      </c>
      <c r="E44" s="144" t="s">
        <v>296</v>
      </c>
      <c r="F44" s="144" t="s">
        <v>76</v>
      </c>
      <c r="G44" s="144" t="s">
        <v>79</v>
      </c>
      <c r="H44" s="211">
        <v>42.302999999999997</v>
      </c>
      <c r="I44" s="147" t="s">
        <v>322</v>
      </c>
      <c r="J44" s="144" t="s">
        <v>86</v>
      </c>
      <c r="K44" s="181">
        <v>47.41</v>
      </c>
      <c r="L44" s="28" t="s">
        <v>4238</v>
      </c>
      <c r="M44" s="42">
        <v>5.6299999999999996E-3</v>
      </c>
      <c r="N44" s="181">
        <v>41.36</v>
      </c>
      <c r="O44" s="28" t="s">
        <v>4280</v>
      </c>
      <c r="P44" s="179">
        <v>2.8E-34</v>
      </c>
      <c r="Q44" s="38">
        <v>42.08</v>
      </c>
      <c r="R44" s="28" t="s">
        <v>4322</v>
      </c>
      <c r="S44" s="180">
        <v>5.21E-2</v>
      </c>
      <c r="T44" s="40">
        <f t="shared" si="0"/>
        <v>43.616666666666667</v>
      </c>
      <c r="U44" s="28" t="s">
        <v>4363</v>
      </c>
      <c r="V44" s="28">
        <v>1.44E-36</v>
      </c>
      <c r="W44" s="28">
        <v>6.0199999999999999E-29</v>
      </c>
      <c r="X44" s="172">
        <v>0.62</v>
      </c>
      <c r="Y44" s="367">
        <v>0</v>
      </c>
      <c r="Z44" s="145" t="s">
        <v>3070</v>
      </c>
    </row>
    <row r="45" spans="1:26" s="25" customFormat="1" x14ac:dyDescent="0.25">
      <c r="A45" s="210" t="s">
        <v>1064</v>
      </c>
      <c r="B45" s="144" t="s">
        <v>978</v>
      </c>
      <c r="C45" s="144">
        <v>16</v>
      </c>
      <c r="D45" s="144">
        <v>29813694</v>
      </c>
      <c r="E45" s="144" t="s">
        <v>375</v>
      </c>
      <c r="F45" s="144" t="s">
        <v>320</v>
      </c>
      <c r="G45" s="144" t="s">
        <v>319</v>
      </c>
      <c r="H45" s="144">
        <v>7.0000000000000001E-3</v>
      </c>
      <c r="I45" s="147" t="s">
        <v>110</v>
      </c>
      <c r="J45" s="154" t="s">
        <v>77</v>
      </c>
      <c r="K45" s="181">
        <v>0.11700000000000001</v>
      </c>
      <c r="L45" s="363" t="s">
        <v>4130</v>
      </c>
      <c r="M45" s="170">
        <v>3.9399999999999998E-4</v>
      </c>
      <c r="N45" s="38">
        <v>1.2999999999999999E-2</v>
      </c>
      <c r="O45" s="363" t="s">
        <v>4129</v>
      </c>
      <c r="P45" s="179">
        <v>0.11</v>
      </c>
      <c r="Q45" s="38" t="s">
        <v>14</v>
      </c>
      <c r="R45" s="363" t="s">
        <v>14</v>
      </c>
      <c r="S45" s="180" t="s">
        <v>14</v>
      </c>
      <c r="T45" s="39">
        <v>6.5000000000000002E-2</v>
      </c>
      <c r="U45" s="363" t="s">
        <v>4131</v>
      </c>
      <c r="V45" s="364">
        <v>3.6000000000000002E-4</v>
      </c>
      <c r="W45" s="28">
        <v>150</v>
      </c>
      <c r="X45" s="172">
        <v>0.12</v>
      </c>
      <c r="Y45" s="472">
        <v>58</v>
      </c>
      <c r="Z45" s="145" t="s">
        <v>14</v>
      </c>
    </row>
    <row r="46" spans="1:26" x14ac:dyDescent="0.25">
      <c r="A46" s="210" t="s">
        <v>1064</v>
      </c>
      <c r="B46" s="144" t="s">
        <v>1050</v>
      </c>
      <c r="C46" s="144">
        <v>16</v>
      </c>
      <c r="D46" s="144">
        <v>75289942</v>
      </c>
      <c r="E46" s="144" t="s">
        <v>317</v>
      </c>
      <c r="F46" s="144" t="s">
        <v>79</v>
      </c>
      <c r="G46" s="144" t="s">
        <v>76</v>
      </c>
      <c r="H46" s="211">
        <v>40.984999999999999</v>
      </c>
      <c r="I46" s="147" t="s">
        <v>337</v>
      </c>
      <c r="J46" s="154" t="s">
        <v>1051</v>
      </c>
      <c r="K46" s="181">
        <v>40.68</v>
      </c>
      <c r="L46" s="28" t="s">
        <v>4239</v>
      </c>
      <c r="M46" s="180">
        <v>0.55100000000000005</v>
      </c>
      <c r="N46" s="38">
        <v>40.4</v>
      </c>
      <c r="O46" s="28" t="s">
        <v>4281</v>
      </c>
      <c r="P46" s="179">
        <v>5.1900000000000002E-3</v>
      </c>
      <c r="Q46" s="38">
        <v>41.43</v>
      </c>
      <c r="R46" s="28" t="s">
        <v>4323</v>
      </c>
      <c r="S46" s="180">
        <v>0.92200000000000004</v>
      </c>
      <c r="T46" s="40">
        <f t="shared" ref="T46:T53" si="1">AVERAGE(K46,N46,Q46)</f>
        <v>40.836666666666666</v>
      </c>
      <c r="U46" s="28" t="s">
        <v>4364</v>
      </c>
      <c r="V46" s="28">
        <v>9.3699999999999999E-3</v>
      </c>
      <c r="W46" s="28">
        <v>197000</v>
      </c>
      <c r="X46" s="172">
        <v>0.49</v>
      </c>
      <c r="Y46" s="367">
        <v>0</v>
      </c>
      <c r="Z46" s="145" t="s">
        <v>3071</v>
      </c>
    </row>
    <row r="47" spans="1:26" x14ac:dyDescent="0.25">
      <c r="A47" s="210" t="s">
        <v>1064</v>
      </c>
      <c r="B47" s="144" t="s">
        <v>1053</v>
      </c>
      <c r="C47" s="144">
        <v>18</v>
      </c>
      <c r="D47" s="144">
        <v>57494932</v>
      </c>
      <c r="E47" s="144" t="s">
        <v>342</v>
      </c>
      <c r="F47" s="144" t="s">
        <v>79</v>
      </c>
      <c r="G47" s="144" t="s">
        <v>83</v>
      </c>
      <c r="H47" s="211">
        <v>20.407</v>
      </c>
      <c r="I47" s="147" t="s">
        <v>333</v>
      </c>
      <c r="J47" s="154" t="s">
        <v>1051</v>
      </c>
      <c r="K47" s="181">
        <v>19.579999999999998</v>
      </c>
      <c r="L47" s="28" t="s">
        <v>4240</v>
      </c>
      <c r="M47" s="180">
        <v>0.22900000000000001</v>
      </c>
      <c r="N47" s="38">
        <v>20.52</v>
      </c>
      <c r="O47" s="28" t="s">
        <v>4282</v>
      </c>
      <c r="P47" s="179">
        <v>1.4899999999999999E-4</v>
      </c>
      <c r="Q47" s="38">
        <v>19.05</v>
      </c>
      <c r="R47" s="28" t="s">
        <v>4324</v>
      </c>
      <c r="S47" s="180">
        <v>4.0899999999999999E-2</v>
      </c>
      <c r="T47" s="40">
        <f t="shared" si="1"/>
        <v>19.716666666666665</v>
      </c>
      <c r="U47" s="28" t="s">
        <v>4365</v>
      </c>
      <c r="V47" s="364">
        <v>1.84E-5</v>
      </c>
      <c r="W47" s="28">
        <v>386</v>
      </c>
      <c r="X47" s="172">
        <v>0.44</v>
      </c>
      <c r="Y47" s="367">
        <v>0</v>
      </c>
      <c r="Z47" s="145" t="s">
        <v>3072</v>
      </c>
    </row>
    <row r="48" spans="1:26" x14ac:dyDescent="0.25">
      <c r="A48" s="210" t="s">
        <v>1064</v>
      </c>
      <c r="B48" s="144" t="s">
        <v>1055</v>
      </c>
      <c r="C48" s="144">
        <v>20</v>
      </c>
      <c r="D48" s="144">
        <v>19494370</v>
      </c>
      <c r="E48" s="144" t="s">
        <v>308</v>
      </c>
      <c r="F48" s="144" t="s">
        <v>83</v>
      </c>
      <c r="G48" s="144" t="s">
        <v>82</v>
      </c>
      <c r="H48" s="211">
        <v>24.481999999999999</v>
      </c>
      <c r="I48" s="147" t="s">
        <v>332</v>
      </c>
      <c r="J48" s="154" t="s">
        <v>86</v>
      </c>
      <c r="K48" s="181">
        <v>24.34</v>
      </c>
      <c r="L48" s="28" t="s">
        <v>4241</v>
      </c>
      <c r="M48" s="180">
        <v>5.2400000000000002E-2</v>
      </c>
      <c r="N48" s="38">
        <v>25.47</v>
      </c>
      <c r="O48" s="28" t="s">
        <v>4283</v>
      </c>
      <c r="P48" s="179">
        <v>7.2199999999999998E-8</v>
      </c>
      <c r="Q48" s="38">
        <v>25.76</v>
      </c>
      <c r="R48" s="28" t="s">
        <v>4325</v>
      </c>
      <c r="S48" s="180">
        <v>0.13500000000000001</v>
      </c>
      <c r="T48" s="40">
        <f t="shared" si="1"/>
        <v>25.19</v>
      </c>
      <c r="U48" s="28" t="s">
        <v>4366</v>
      </c>
      <c r="V48" s="28">
        <v>2.1199999999999999E-7</v>
      </c>
      <c r="W48" s="28">
        <v>8.8800000000000008</v>
      </c>
      <c r="X48" s="172">
        <v>1.7999999999999999E-2</v>
      </c>
      <c r="Y48" s="367">
        <v>75.3</v>
      </c>
      <c r="Z48" s="145" t="s">
        <v>3073</v>
      </c>
    </row>
    <row r="49" spans="1:26" x14ac:dyDescent="0.25">
      <c r="A49" s="210" t="s">
        <v>1064</v>
      </c>
      <c r="B49" s="144" t="s">
        <v>1057</v>
      </c>
      <c r="C49" s="144">
        <v>21</v>
      </c>
      <c r="D49" s="144">
        <v>34221526</v>
      </c>
      <c r="E49" s="144" t="s">
        <v>311</v>
      </c>
      <c r="F49" s="144" t="s">
        <v>83</v>
      </c>
      <c r="G49" s="144" t="s">
        <v>82</v>
      </c>
      <c r="H49" s="211">
        <v>13.641999999999999</v>
      </c>
      <c r="I49" s="147" t="s">
        <v>735</v>
      </c>
      <c r="J49" s="154" t="s">
        <v>992</v>
      </c>
      <c r="K49" s="181">
        <v>12.6</v>
      </c>
      <c r="L49" s="28" t="s">
        <v>4242</v>
      </c>
      <c r="M49" s="180">
        <v>0.61299999999999999</v>
      </c>
      <c r="N49" s="38">
        <v>13.24</v>
      </c>
      <c r="O49" s="28" t="s">
        <v>4284</v>
      </c>
      <c r="P49" s="175">
        <v>2.57E-6</v>
      </c>
      <c r="Q49" s="38">
        <v>13.24</v>
      </c>
      <c r="R49" s="28" t="s">
        <v>4326</v>
      </c>
      <c r="S49" s="180">
        <v>0.29099999999999998</v>
      </c>
      <c r="T49" s="40">
        <f t="shared" si="1"/>
        <v>13.026666666666666</v>
      </c>
      <c r="U49" s="28" t="s">
        <v>4367</v>
      </c>
      <c r="V49" s="364">
        <v>3.19E-6</v>
      </c>
      <c r="W49" s="28">
        <v>134</v>
      </c>
      <c r="X49" s="172">
        <v>0.41</v>
      </c>
      <c r="Y49" s="367">
        <v>0</v>
      </c>
      <c r="Z49" s="145" t="s">
        <v>3074</v>
      </c>
    </row>
    <row r="50" spans="1:26" x14ac:dyDescent="0.25">
      <c r="A50" s="210" t="s">
        <v>1064</v>
      </c>
      <c r="B50" s="144" t="s">
        <v>1059</v>
      </c>
      <c r="C50" s="144">
        <v>22</v>
      </c>
      <c r="D50" s="144">
        <v>30076759</v>
      </c>
      <c r="E50" s="144" t="s">
        <v>314</v>
      </c>
      <c r="F50" s="144" t="s">
        <v>76</v>
      </c>
      <c r="G50" s="144" t="s">
        <v>79</v>
      </c>
      <c r="H50" s="211">
        <v>35.622</v>
      </c>
      <c r="I50" s="147" t="s">
        <v>334</v>
      </c>
      <c r="J50" s="154" t="s">
        <v>1008</v>
      </c>
      <c r="K50" s="181">
        <v>35.68</v>
      </c>
      <c r="L50" s="28" t="s">
        <v>4243</v>
      </c>
      <c r="M50" s="180">
        <v>0.49199999999999999</v>
      </c>
      <c r="N50" s="38">
        <v>38.65</v>
      </c>
      <c r="O50" s="28" t="s">
        <v>4285</v>
      </c>
      <c r="P50" s="179">
        <v>0.35</v>
      </c>
      <c r="Q50" s="38">
        <v>37.24</v>
      </c>
      <c r="R50" s="28" t="s">
        <v>4327</v>
      </c>
      <c r="S50" s="180">
        <v>0.80600000000000005</v>
      </c>
      <c r="T50" s="40">
        <f t="shared" si="1"/>
        <v>37.19</v>
      </c>
      <c r="U50" s="28" t="s">
        <v>4368</v>
      </c>
      <c r="V50" s="28">
        <v>0.33600000000000002</v>
      </c>
      <c r="W50" s="28">
        <v>7050000</v>
      </c>
      <c r="X50" s="172">
        <v>0.79</v>
      </c>
      <c r="Y50" s="367">
        <v>0</v>
      </c>
      <c r="Z50" s="145" t="s">
        <v>14</v>
      </c>
    </row>
    <row r="51" spans="1:26" x14ac:dyDescent="0.25">
      <c r="A51" s="210" t="s">
        <v>4132</v>
      </c>
      <c r="B51" s="144" t="s">
        <v>3794</v>
      </c>
      <c r="C51" s="144">
        <v>6</v>
      </c>
      <c r="D51" s="144">
        <v>39280316</v>
      </c>
      <c r="E51" s="144" t="s">
        <v>3424</v>
      </c>
      <c r="F51" s="144" t="s">
        <v>82</v>
      </c>
      <c r="G51" s="144" t="s">
        <v>83</v>
      </c>
      <c r="H51" s="211">
        <v>0.67</v>
      </c>
      <c r="I51" s="147" t="s">
        <v>3348</v>
      </c>
      <c r="J51" s="154" t="s">
        <v>998</v>
      </c>
      <c r="K51" s="181">
        <v>0.55000000000000004</v>
      </c>
      <c r="L51" s="28" t="s">
        <v>4244</v>
      </c>
      <c r="M51" s="180">
        <v>6.7400000000000003E-3</v>
      </c>
      <c r="N51" s="38">
        <v>0.75</v>
      </c>
      <c r="O51" s="28" t="s">
        <v>4286</v>
      </c>
      <c r="P51" s="179">
        <v>3.5300000000000001E-12</v>
      </c>
      <c r="Q51" s="38">
        <v>0.72</v>
      </c>
      <c r="R51" s="28" t="s">
        <v>4328</v>
      </c>
      <c r="S51" s="180">
        <v>2.9399999999999999E-2</v>
      </c>
      <c r="T51" s="40">
        <f t="shared" si="1"/>
        <v>0.67333333333333334</v>
      </c>
      <c r="U51" s="28" t="s">
        <v>4369</v>
      </c>
      <c r="V51" s="28">
        <v>7.5699999999999996E-14</v>
      </c>
      <c r="W51" s="364">
        <v>3.18E-6</v>
      </c>
      <c r="X51" s="172">
        <v>0.1</v>
      </c>
      <c r="Y51" s="367">
        <v>56</v>
      </c>
      <c r="Z51" s="145" t="s">
        <v>14</v>
      </c>
    </row>
    <row r="52" spans="1:26" x14ac:dyDescent="0.25">
      <c r="A52" s="210" t="s">
        <v>4132</v>
      </c>
      <c r="B52" s="144" t="s">
        <v>3795</v>
      </c>
      <c r="C52" s="144">
        <v>9</v>
      </c>
      <c r="D52" s="144">
        <v>69099647</v>
      </c>
      <c r="E52" s="144" t="s">
        <v>3425</v>
      </c>
      <c r="F52" s="144" t="s">
        <v>83</v>
      </c>
      <c r="G52" s="144" t="s">
        <v>82</v>
      </c>
      <c r="H52" s="211">
        <v>43.3</v>
      </c>
      <c r="I52" s="147" t="s">
        <v>3797</v>
      </c>
      <c r="J52" s="152" t="s">
        <v>992</v>
      </c>
      <c r="K52" s="181">
        <v>44.48</v>
      </c>
      <c r="L52" s="28" t="s">
        <v>4245</v>
      </c>
      <c r="M52" s="180">
        <v>0.57899999999999996</v>
      </c>
      <c r="N52" s="38">
        <v>42.73</v>
      </c>
      <c r="O52" s="28" t="s">
        <v>4287</v>
      </c>
      <c r="P52" s="179">
        <v>1.4000000000000001E-12</v>
      </c>
      <c r="Q52" s="38">
        <v>42.68</v>
      </c>
      <c r="R52" s="28" t="s">
        <v>4329</v>
      </c>
      <c r="S52" s="180">
        <v>0.879</v>
      </c>
      <c r="T52" s="40">
        <f t="shared" si="1"/>
        <v>43.29666666666666</v>
      </c>
      <c r="U52" s="28" t="s">
        <v>4370</v>
      </c>
      <c r="V52" s="28">
        <v>6.59E-12</v>
      </c>
      <c r="W52" s="364">
        <v>2.7700000000000001E-4</v>
      </c>
      <c r="X52" s="172">
        <v>0.18</v>
      </c>
      <c r="Y52" s="367">
        <v>41.1</v>
      </c>
      <c r="Z52" s="145" t="s">
        <v>3798</v>
      </c>
    </row>
    <row r="53" spans="1:26" x14ac:dyDescent="0.25">
      <c r="A53" s="318" t="s">
        <v>4132</v>
      </c>
      <c r="B53" s="319" t="s">
        <v>3796</v>
      </c>
      <c r="C53" s="319">
        <v>10</v>
      </c>
      <c r="D53" s="319">
        <v>122470997</v>
      </c>
      <c r="E53" s="319" t="s">
        <v>3426</v>
      </c>
      <c r="F53" s="319" t="s">
        <v>83</v>
      </c>
      <c r="G53" s="319" t="s">
        <v>76</v>
      </c>
      <c r="H53" s="321">
        <v>11.4</v>
      </c>
      <c r="I53" s="322" t="s">
        <v>3367</v>
      </c>
      <c r="J53" s="327" t="s">
        <v>86</v>
      </c>
      <c r="K53" s="284">
        <v>10.16</v>
      </c>
      <c r="L53" s="283" t="s">
        <v>4246</v>
      </c>
      <c r="M53" s="290">
        <v>0.77900000000000003</v>
      </c>
      <c r="N53" s="285">
        <v>12.42</v>
      </c>
      <c r="O53" s="283" t="s">
        <v>4288</v>
      </c>
      <c r="P53" s="344">
        <v>3.4899999999999998E-10</v>
      </c>
      <c r="Q53" s="285">
        <v>11.72</v>
      </c>
      <c r="R53" s="283" t="s">
        <v>4330</v>
      </c>
      <c r="S53" s="290">
        <v>0.10299999999999999</v>
      </c>
      <c r="T53" s="369">
        <f t="shared" si="1"/>
        <v>11.433333333333332</v>
      </c>
      <c r="U53" s="283" t="s">
        <v>4371</v>
      </c>
      <c r="V53" s="283">
        <v>1.19E-10</v>
      </c>
      <c r="W53" s="283">
        <v>1.49E-2</v>
      </c>
      <c r="X53" s="289">
        <v>0.73</v>
      </c>
      <c r="Y53" s="368">
        <v>0</v>
      </c>
      <c r="Z53" s="326" t="s">
        <v>14</v>
      </c>
    </row>
    <row r="54" spans="1:26" s="25" customFormat="1" x14ac:dyDescent="0.25">
      <c r="A54" s="210"/>
      <c r="B54" s="144"/>
      <c r="C54" s="144"/>
      <c r="D54" s="144"/>
      <c r="E54" s="144"/>
      <c r="F54" s="144"/>
      <c r="G54" s="144"/>
      <c r="H54" s="211"/>
      <c r="I54" s="147"/>
      <c r="J54" s="144"/>
      <c r="K54" s="42"/>
      <c r="L54" s="43"/>
      <c r="M54" s="42"/>
      <c r="N54" s="42"/>
      <c r="O54" s="43"/>
      <c r="P54" s="43"/>
      <c r="Q54" s="42"/>
      <c r="R54" s="43"/>
      <c r="S54" s="42"/>
      <c r="T54" s="41"/>
      <c r="U54" s="43"/>
      <c r="V54" s="43"/>
      <c r="W54" s="43"/>
      <c r="X54" s="341"/>
      <c r="Y54" s="574"/>
      <c r="Z54" s="145"/>
    </row>
    <row r="55" spans="1:26" ht="15" customHeight="1" x14ac:dyDescent="0.25">
      <c r="A55" s="595" t="s">
        <v>5043</v>
      </c>
      <c r="B55" s="595"/>
      <c r="C55" s="595"/>
      <c r="D55" s="595"/>
      <c r="E55" s="595"/>
      <c r="F55" s="595"/>
      <c r="G55" s="595"/>
      <c r="H55" s="595"/>
      <c r="I55" s="595"/>
      <c r="J55" s="595"/>
      <c r="V55" s="25"/>
      <c r="Z55" s="316" t="s">
        <v>1060</v>
      </c>
    </row>
    <row r="56" spans="1:26" ht="99.75" customHeight="1" x14ac:dyDescent="0.25">
      <c r="A56" s="595"/>
      <c r="B56" s="595"/>
      <c r="C56" s="595"/>
      <c r="D56" s="595"/>
      <c r="E56" s="595"/>
      <c r="F56" s="595"/>
      <c r="G56" s="595"/>
      <c r="H56" s="595"/>
      <c r="I56" s="595"/>
      <c r="J56" s="595"/>
      <c r="Z56" s="316" t="s">
        <v>1061</v>
      </c>
    </row>
    <row r="57" spans="1:26" x14ac:dyDescent="0.25">
      <c r="A57" s="603"/>
      <c r="B57" s="603"/>
      <c r="C57" s="603"/>
      <c r="D57" s="603"/>
      <c r="E57" s="603"/>
      <c r="F57" s="603"/>
      <c r="G57" s="603"/>
      <c r="H57" s="603"/>
      <c r="I57" s="603"/>
      <c r="J57" s="271"/>
    </row>
    <row r="58" spans="1:26" x14ac:dyDescent="0.25">
      <c r="A58" s="604"/>
      <c r="B58" s="604"/>
      <c r="C58" s="604"/>
      <c r="D58" s="604"/>
      <c r="E58" s="604"/>
      <c r="F58" s="604"/>
      <c r="G58" s="604"/>
      <c r="H58" s="604"/>
      <c r="I58" s="604"/>
      <c r="J58" s="271"/>
    </row>
  </sheetData>
  <mergeCells count="11">
    <mergeCell ref="T5:W5"/>
    <mergeCell ref="N4:P4"/>
    <mergeCell ref="Q4:S4"/>
    <mergeCell ref="T4:W4"/>
    <mergeCell ref="K4:M4"/>
    <mergeCell ref="A55:J56"/>
    <mergeCell ref="A57:I57"/>
    <mergeCell ref="A58:I58"/>
    <mergeCell ref="N5:P5"/>
    <mergeCell ref="Q5:S5"/>
    <mergeCell ref="K5:M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55"/>
  <sheetViews>
    <sheetView zoomScaleNormal="100" workbookViewId="0"/>
  </sheetViews>
  <sheetFormatPr defaultColWidth="12" defaultRowHeight="15.75" customHeight="1" x14ac:dyDescent="0.25"/>
  <cols>
    <col min="1" max="4" width="12" style="23"/>
    <col min="5" max="5" width="12" style="72"/>
    <col min="6" max="9" width="12" style="23"/>
    <col min="10" max="10" width="17.7109375" style="23" customWidth="1"/>
    <col min="11" max="11" width="12" style="61"/>
    <col min="12" max="12" width="12" style="123"/>
    <col min="13" max="19" width="18.42578125" style="120" customWidth="1"/>
    <col min="20" max="20" width="18.42578125" style="378" customWidth="1"/>
    <col min="21" max="21" width="18.42578125" style="23" customWidth="1"/>
    <col min="22" max="22" width="18.42578125" style="377" customWidth="1"/>
    <col min="23" max="23" width="12" style="481"/>
    <col min="24" max="24" width="18.7109375" style="481" customWidth="1"/>
    <col min="25" max="25" width="16" style="23" customWidth="1"/>
    <col min="26" max="16384" width="12" style="23"/>
  </cols>
  <sheetData>
    <row r="1" spans="1:25" s="73" customFormat="1" ht="15.75" customHeight="1" x14ac:dyDescent="0.25">
      <c r="A1" s="1" t="s">
        <v>5022</v>
      </c>
      <c r="B1" s="1"/>
      <c r="C1" s="45"/>
      <c r="D1" s="1"/>
      <c r="E1" s="276"/>
      <c r="F1" s="1"/>
      <c r="G1" s="276"/>
      <c r="H1" s="276"/>
      <c r="I1" s="1"/>
      <c r="J1" s="1"/>
      <c r="K1" s="44"/>
      <c r="L1" s="277"/>
      <c r="M1" s="120"/>
      <c r="N1" s="120"/>
      <c r="O1" s="120"/>
      <c r="P1" s="120"/>
      <c r="Q1" s="120"/>
      <c r="R1" s="120"/>
      <c r="S1" s="120"/>
      <c r="T1" s="378"/>
      <c r="U1" s="375"/>
      <c r="V1" s="376"/>
      <c r="W1" s="488"/>
      <c r="X1" s="488"/>
    </row>
    <row r="2" spans="1:25" ht="15.75" customHeight="1" x14ac:dyDescent="0.25">
      <c r="A2" s="150"/>
      <c r="B2" s="150"/>
      <c r="C2" s="150"/>
      <c r="D2" s="150"/>
      <c r="E2" s="150"/>
      <c r="F2" s="150"/>
      <c r="G2" s="150"/>
      <c r="H2" s="150"/>
      <c r="I2" s="150"/>
      <c r="J2" s="150"/>
      <c r="K2" s="45"/>
      <c r="L2" s="278"/>
      <c r="M2" s="607" t="s">
        <v>509</v>
      </c>
      <c r="N2" s="608"/>
      <c r="O2" s="607" t="s">
        <v>508</v>
      </c>
      <c r="P2" s="608"/>
      <c r="Q2" s="607" t="s">
        <v>1084</v>
      </c>
      <c r="R2" s="608"/>
      <c r="S2" s="607" t="s">
        <v>3808</v>
      </c>
      <c r="T2" s="610"/>
      <c r="U2" s="607" t="s">
        <v>3803</v>
      </c>
      <c r="V2" s="608"/>
      <c r="W2" s="605" t="s">
        <v>4394</v>
      </c>
      <c r="X2" s="606"/>
    </row>
    <row r="3" spans="1:25" ht="18" customHeight="1" x14ac:dyDescent="0.25">
      <c r="A3" s="150"/>
      <c r="B3" s="150"/>
      <c r="C3" s="150"/>
      <c r="D3" s="150"/>
      <c r="E3" s="150"/>
      <c r="F3" s="150"/>
      <c r="G3" s="150"/>
      <c r="H3" s="150"/>
      <c r="I3" s="150"/>
      <c r="J3" s="150"/>
      <c r="K3" s="45"/>
      <c r="L3" s="278"/>
      <c r="M3" s="592" t="s">
        <v>1086</v>
      </c>
      <c r="N3" s="594"/>
      <c r="O3" s="592" t="s">
        <v>1085</v>
      </c>
      <c r="P3" s="594"/>
      <c r="Q3" s="592" t="s">
        <v>1083</v>
      </c>
      <c r="R3" s="594"/>
      <c r="S3" s="592" t="s">
        <v>1082</v>
      </c>
      <c r="T3" s="593"/>
      <c r="U3" s="592" t="s">
        <v>3804</v>
      </c>
      <c r="V3" s="594"/>
      <c r="W3" s="605"/>
      <c r="X3" s="606"/>
    </row>
    <row r="4" spans="1:25" ht="48" customHeight="1" x14ac:dyDescent="0.25">
      <c r="A4" s="74" t="s">
        <v>3793</v>
      </c>
      <c r="B4" s="280" t="s">
        <v>974</v>
      </c>
      <c r="C4" s="280" t="s">
        <v>366</v>
      </c>
      <c r="D4" s="280" t="s">
        <v>380</v>
      </c>
      <c r="E4" s="280" t="s">
        <v>381</v>
      </c>
      <c r="F4" s="280" t="s">
        <v>1</v>
      </c>
      <c r="G4" s="280" t="s">
        <v>0</v>
      </c>
      <c r="H4" s="280" t="s">
        <v>975</v>
      </c>
      <c r="I4" s="280" t="s">
        <v>976</v>
      </c>
      <c r="J4" s="281" t="s">
        <v>977</v>
      </c>
      <c r="K4" s="279" t="s">
        <v>2310</v>
      </c>
      <c r="L4" s="202" t="s">
        <v>4373</v>
      </c>
      <c r="M4" s="373" t="s">
        <v>3</v>
      </c>
      <c r="N4" s="374" t="s">
        <v>360</v>
      </c>
      <c r="O4" s="373" t="s">
        <v>3</v>
      </c>
      <c r="P4" s="374" t="s">
        <v>360</v>
      </c>
      <c r="Q4" s="373" t="s">
        <v>3</v>
      </c>
      <c r="R4" s="374" t="s">
        <v>360</v>
      </c>
      <c r="S4" s="373" t="s">
        <v>3</v>
      </c>
      <c r="T4" s="372" t="s">
        <v>360</v>
      </c>
      <c r="U4" s="373" t="s">
        <v>3</v>
      </c>
      <c r="V4" s="374" t="s">
        <v>360</v>
      </c>
      <c r="W4" s="372" t="s">
        <v>4395</v>
      </c>
      <c r="X4" s="374" t="s">
        <v>4391</v>
      </c>
      <c r="Y4" s="480" t="s">
        <v>4399</v>
      </c>
    </row>
    <row r="5" spans="1:25" ht="15.75" customHeight="1" x14ac:dyDescent="0.25">
      <c r="A5" s="43" t="s">
        <v>1062</v>
      </c>
      <c r="B5" s="132" t="s">
        <v>978</v>
      </c>
      <c r="C5" s="132">
        <v>16</v>
      </c>
      <c r="D5" s="132">
        <v>29813694</v>
      </c>
      <c r="E5" s="132" t="s">
        <v>375</v>
      </c>
      <c r="F5" s="132" t="s">
        <v>320</v>
      </c>
      <c r="G5" s="132" t="s">
        <v>319</v>
      </c>
      <c r="H5" s="132">
        <v>7.0000000000000001E-3</v>
      </c>
      <c r="I5" s="133" t="s">
        <v>110</v>
      </c>
      <c r="J5" s="152" t="s">
        <v>77</v>
      </c>
      <c r="K5" s="163" t="s">
        <v>2311</v>
      </c>
      <c r="L5" s="164">
        <v>25.1</v>
      </c>
      <c r="M5" s="441" t="s">
        <v>4098</v>
      </c>
      <c r="N5" s="187">
        <v>0.97</v>
      </c>
      <c r="O5" s="441" t="s">
        <v>4076</v>
      </c>
      <c r="P5" s="444">
        <v>5.6000000000000003E-16</v>
      </c>
      <c r="Q5" s="428" t="s">
        <v>4118</v>
      </c>
      <c r="R5" s="429">
        <v>3.7000000000000002E-3</v>
      </c>
      <c r="S5" s="428" t="s">
        <v>4052</v>
      </c>
      <c r="T5" s="429">
        <v>6.5499999999999999E-16</v>
      </c>
      <c r="U5" s="363" t="s">
        <v>4131</v>
      </c>
      <c r="V5" s="450">
        <v>3.6000000000000002E-4</v>
      </c>
      <c r="W5" s="481" t="s">
        <v>364</v>
      </c>
      <c r="X5" s="484" t="s">
        <v>364</v>
      </c>
      <c r="Y5" s="23" t="s">
        <v>1062</v>
      </c>
    </row>
    <row r="6" spans="1:25" s="253" customFormat="1" ht="15.75" customHeight="1" x14ac:dyDescent="0.25">
      <c r="A6" s="210" t="s">
        <v>1062</v>
      </c>
      <c r="B6" s="144" t="s">
        <v>2307</v>
      </c>
      <c r="C6" s="144">
        <v>19</v>
      </c>
      <c r="D6" s="144">
        <v>13228314</v>
      </c>
      <c r="E6" s="144" t="s">
        <v>491</v>
      </c>
      <c r="F6" s="144" t="s">
        <v>83</v>
      </c>
      <c r="G6" s="144" t="s">
        <v>82</v>
      </c>
      <c r="H6" s="211">
        <v>41</v>
      </c>
      <c r="I6" s="147" t="s">
        <v>81</v>
      </c>
      <c r="J6" s="154" t="s">
        <v>86</v>
      </c>
      <c r="K6" s="274"/>
      <c r="L6" s="275">
        <v>8.1999999999999993</v>
      </c>
      <c r="M6" s="442" t="s">
        <v>3007</v>
      </c>
      <c r="N6" s="238">
        <v>0.26700000000000002</v>
      </c>
      <c r="O6" s="442" t="s">
        <v>2777</v>
      </c>
      <c r="P6" s="445">
        <v>2.5000000000000002E-10</v>
      </c>
      <c r="Q6" s="442" t="s">
        <v>3190</v>
      </c>
      <c r="R6" s="445">
        <v>3.55E-13</v>
      </c>
      <c r="S6" s="442" t="s">
        <v>2545</v>
      </c>
      <c r="T6" s="445">
        <v>1.92E-9</v>
      </c>
      <c r="U6" s="38" t="s">
        <v>4331</v>
      </c>
      <c r="V6" s="175">
        <v>9.2800000000000006E-5</v>
      </c>
      <c r="W6" s="482" t="s">
        <v>4392</v>
      </c>
      <c r="X6" s="485" t="s">
        <v>4386</v>
      </c>
      <c r="Y6" s="253" t="s">
        <v>1062</v>
      </c>
    </row>
    <row r="7" spans="1:25" ht="15.75" customHeight="1" x14ac:dyDescent="0.25">
      <c r="A7" s="43" t="s">
        <v>896</v>
      </c>
      <c r="B7" s="132" t="s">
        <v>979</v>
      </c>
      <c r="C7" s="132">
        <v>1</v>
      </c>
      <c r="D7" s="132">
        <v>156460957</v>
      </c>
      <c r="E7" s="132" t="s">
        <v>980</v>
      </c>
      <c r="F7" s="132" t="s">
        <v>76</v>
      </c>
      <c r="G7" s="132" t="s">
        <v>79</v>
      </c>
      <c r="H7" s="132">
        <v>33.9</v>
      </c>
      <c r="I7" s="133" t="s">
        <v>329</v>
      </c>
      <c r="J7" s="152" t="s">
        <v>341</v>
      </c>
      <c r="K7" s="149"/>
      <c r="L7" s="164">
        <v>0.1</v>
      </c>
      <c r="M7" s="64" t="s">
        <v>3008</v>
      </c>
      <c r="N7" s="183">
        <v>8.67E-10</v>
      </c>
      <c r="O7" s="64" t="s">
        <v>2778</v>
      </c>
      <c r="P7" s="446">
        <v>3.4599999999999999E-2</v>
      </c>
      <c r="Q7" s="228" t="s">
        <v>3191</v>
      </c>
      <c r="R7" s="435">
        <v>0.28999999999999998</v>
      </c>
      <c r="S7" s="228" t="s">
        <v>2546</v>
      </c>
      <c r="T7" s="447">
        <v>4.0900000000000002E-13</v>
      </c>
      <c r="U7" s="38" t="s">
        <v>4332</v>
      </c>
      <c r="V7" s="179">
        <v>2.9200000000000002E-13</v>
      </c>
      <c r="W7" s="481" t="s">
        <v>896</v>
      </c>
      <c r="X7" s="484" t="s">
        <v>4393</v>
      </c>
      <c r="Y7" s="253" t="s">
        <v>896</v>
      </c>
    </row>
    <row r="8" spans="1:25" ht="15.75" customHeight="1" x14ac:dyDescent="0.25">
      <c r="A8" s="43" t="s">
        <v>896</v>
      </c>
      <c r="B8" s="132" t="s">
        <v>982</v>
      </c>
      <c r="C8" s="132">
        <v>2</v>
      </c>
      <c r="D8" s="132">
        <v>233937757</v>
      </c>
      <c r="E8" s="132" t="s">
        <v>983</v>
      </c>
      <c r="F8" s="132" t="s">
        <v>83</v>
      </c>
      <c r="G8" s="132" t="s">
        <v>82</v>
      </c>
      <c r="H8" s="136">
        <v>9.1359999999999992</v>
      </c>
      <c r="I8" s="133" t="s">
        <v>326</v>
      </c>
      <c r="J8" s="152" t="s">
        <v>86</v>
      </c>
      <c r="K8" s="149"/>
      <c r="L8" s="164">
        <v>5.8</v>
      </c>
      <c r="M8" s="64" t="s">
        <v>3009</v>
      </c>
      <c r="N8" s="183">
        <v>5.98E-10</v>
      </c>
      <c r="O8" s="64" t="s">
        <v>2779</v>
      </c>
      <c r="P8" s="437">
        <v>2.2599999999999999E-3</v>
      </c>
      <c r="Q8" s="228" t="s">
        <v>3192</v>
      </c>
      <c r="R8" s="447">
        <v>3.9199999999999999E-4</v>
      </c>
      <c r="S8" s="228" t="s">
        <v>2547</v>
      </c>
      <c r="T8" s="447">
        <v>9.5000000000000003E-24</v>
      </c>
      <c r="U8" s="38" t="s">
        <v>4333</v>
      </c>
      <c r="V8" s="179">
        <v>4.7700000000000001E-12</v>
      </c>
      <c r="W8" s="481" t="s">
        <v>4388</v>
      </c>
      <c r="X8" s="484" t="s">
        <v>4393</v>
      </c>
      <c r="Y8" s="23" t="s">
        <v>896</v>
      </c>
    </row>
    <row r="9" spans="1:25" s="122" customFormat="1" ht="15.75" customHeight="1" x14ac:dyDescent="0.25">
      <c r="A9" s="43" t="s">
        <v>896</v>
      </c>
      <c r="B9" s="132" t="s">
        <v>985</v>
      </c>
      <c r="C9" s="132">
        <v>6</v>
      </c>
      <c r="D9" s="132">
        <v>12903725</v>
      </c>
      <c r="E9" s="132" t="s">
        <v>299</v>
      </c>
      <c r="F9" s="132" t="s">
        <v>82</v>
      </c>
      <c r="G9" s="132" t="s">
        <v>83</v>
      </c>
      <c r="H9" s="136">
        <v>41.734000000000002</v>
      </c>
      <c r="I9" s="133" t="s">
        <v>325</v>
      </c>
      <c r="J9" s="152" t="s">
        <v>986</v>
      </c>
      <c r="K9" s="149"/>
      <c r="L9" s="164">
        <v>11.8</v>
      </c>
      <c r="M9" s="181" t="s">
        <v>3010</v>
      </c>
      <c r="N9" s="184">
        <v>3.7700000000000001E-13</v>
      </c>
      <c r="O9" s="181" t="s">
        <v>2780</v>
      </c>
      <c r="P9" s="438">
        <v>8.9599999999999999E-4</v>
      </c>
      <c r="Q9" s="212" t="s">
        <v>3193</v>
      </c>
      <c r="R9" s="217">
        <v>0.81499999999999995</v>
      </c>
      <c r="S9" s="212" t="s">
        <v>2548</v>
      </c>
      <c r="T9" s="448">
        <v>1.8599999999999999E-35</v>
      </c>
      <c r="U9" s="38" t="s">
        <v>4334</v>
      </c>
      <c r="V9" s="179">
        <v>3.24E-25</v>
      </c>
      <c r="W9" s="481" t="s">
        <v>4392</v>
      </c>
      <c r="X9" s="484" t="s">
        <v>4393</v>
      </c>
      <c r="Y9" s="23" t="s">
        <v>896</v>
      </c>
    </row>
    <row r="10" spans="1:25" s="122" customFormat="1" ht="15.75" customHeight="1" x14ac:dyDescent="0.25">
      <c r="A10" s="43" t="s">
        <v>896</v>
      </c>
      <c r="B10" s="132" t="s">
        <v>988</v>
      </c>
      <c r="C10" s="132">
        <v>6</v>
      </c>
      <c r="D10" s="132">
        <v>96610677</v>
      </c>
      <c r="E10" s="132" t="s">
        <v>297</v>
      </c>
      <c r="F10" s="132" t="s">
        <v>82</v>
      </c>
      <c r="G10" s="132" t="s">
        <v>83</v>
      </c>
      <c r="H10" s="136">
        <v>32.256</v>
      </c>
      <c r="I10" s="133" t="s">
        <v>323</v>
      </c>
      <c r="J10" s="152" t="s">
        <v>89</v>
      </c>
      <c r="K10" s="149"/>
      <c r="L10" s="164">
        <v>24</v>
      </c>
      <c r="M10" s="181" t="s">
        <v>3011</v>
      </c>
      <c r="N10" s="184">
        <v>2.99E-10</v>
      </c>
      <c r="O10" s="181" t="s">
        <v>2781</v>
      </c>
      <c r="P10" s="438">
        <v>3.9300000000000001E-4</v>
      </c>
      <c r="Q10" s="212" t="s">
        <v>3194</v>
      </c>
      <c r="R10" s="448">
        <v>1.3600000000000001E-3</v>
      </c>
      <c r="S10" s="212" t="s">
        <v>2549</v>
      </c>
      <c r="T10" s="448">
        <v>1.0899999999999999E-36</v>
      </c>
      <c r="U10" s="38" t="s">
        <v>4335</v>
      </c>
      <c r="V10" s="179">
        <v>6.24E-23</v>
      </c>
      <c r="W10" s="481" t="s">
        <v>4392</v>
      </c>
      <c r="X10" s="484" t="s">
        <v>4393</v>
      </c>
      <c r="Y10" s="23" t="s">
        <v>896</v>
      </c>
    </row>
    <row r="11" spans="1:25" ht="15.75" customHeight="1" x14ac:dyDescent="0.25">
      <c r="A11" s="43" t="s">
        <v>896</v>
      </c>
      <c r="B11" s="132" t="s">
        <v>990</v>
      </c>
      <c r="C11" s="132">
        <v>12</v>
      </c>
      <c r="D11" s="132">
        <v>4418156</v>
      </c>
      <c r="E11" s="132" t="s">
        <v>462</v>
      </c>
      <c r="F11" s="132" t="s">
        <v>76</v>
      </c>
      <c r="G11" s="132" t="s">
        <v>79</v>
      </c>
      <c r="H11" s="136">
        <v>49.058</v>
      </c>
      <c r="I11" s="133" t="s">
        <v>991</v>
      </c>
      <c r="J11" s="152" t="s">
        <v>992</v>
      </c>
      <c r="K11" s="149"/>
      <c r="L11" s="164">
        <v>0.4</v>
      </c>
      <c r="M11" s="181" t="s">
        <v>3012</v>
      </c>
      <c r="N11" s="184">
        <v>8.2400000000000005E-10</v>
      </c>
      <c r="O11" s="181" t="s">
        <v>2782</v>
      </c>
      <c r="P11" s="439">
        <v>0.56499999999999995</v>
      </c>
      <c r="Q11" s="212" t="s">
        <v>3195</v>
      </c>
      <c r="R11" s="332">
        <v>0.314</v>
      </c>
      <c r="S11" s="212" t="s">
        <v>2550</v>
      </c>
      <c r="T11" s="448">
        <v>2.6800000000000002E-13</v>
      </c>
      <c r="U11" s="38" t="s">
        <v>4336</v>
      </c>
      <c r="V11" s="179">
        <v>7.4099999999999995E-11</v>
      </c>
      <c r="W11" s="481" t="s">
        <v>896</v>
      </c>
      <c r="X11" s="484" t="s">
        <v>4393</v>
      </c>
      <c r="Y11" s="23" t="s">
        <v>896</v>
      </c>
    </row>
    <row r="12" spans="1:25" ht="15.75" customHeight="1" x14ac:dyDescent="0.25">
      <c r="A12" s="43" t="s">
        <v>896</v>
      </c>
      <c r="B12" s="132" t="s">
        <v>994</v>
      </c>
      <c r="C12" s="132">
        <v>12</v>
      </c>
      <c r="D12" s="132">
        <v>57132863</v>
      </c>
      <c r="E12" s="132" t="s">
        <v>995</v>
      </c>
      <c r="F12" s="132" t="s">
        <v>83</v>
      </c>
      <c r="G12" s="132" t="s">
        <v>82</v>
      </c>
      <c r="H12" s="136">
        <v>39.911999999999999</v>
      </c>
      <c r="I12" s="133" t="s">
        <v>322</v>
      </c>
      <c r="J12" s="152" t="s">
        <v>86</v>
      </c>
      <c r="K12" s="149"/>
      <c r="L12" s="164">
        <v>0.8</v>
      </c>
      <c r="M12" s="181" t="s">
        <v>3013</v>
      </c>
      <c r="N12" s="184">
        <v>9.7799999999999994E-17</v>
      </c>
      <c r="O12" s="181" t="s">
        <v>2783</v>
      </c>
      <c r="P12" s="438">
        <v>6.37E-6</v>
      </c>
      <c r="Q12" s="212" t="s">
        <v>3196</v>
      </c>
      <c r="R12" s="332">
        <v>0.58299999999999996</v>
      </c>
      <c r="S12" s="212" t="s">
        <v>2551</v>
      </c>
      <c r="T12" s="448">
        <v>1.2900000000000001E-49</v>
      </c>
      <c r="U12" s="38" t="s">
        <v>4337</v>
      </c>
      <c r="V12" s="179">
        <v>2.6599999999999999E-35</v>
      </c>
      <c r="W12" s="481" t="s">
        <v>4396</v>
      </c>
      <c r="X12" s="484" t="s">
        <v>4393</v>
      </c>
      <c r="Y12" s="23" t="s">
        <v>896</v>
      </c>
    </row>
    <row r="13" spans="1:25" ht="15.75" customHeight="1" x14ac:dyDescent="0.25">
      <c r="A13" s="43" t="s">
        <v>1063</v>
      </c>
      <c r="B13" s="132" t="s">
        <v>997</v>
      </c>
      <c r="C13" s="132">
        <v>1</v>
      </c>
      <c r="D13" s="132">
        <v>99579683</v>
      </c>
      <c r="E13" s="132" t="s">
        <v>357</v>
      </c>
      <c r="F13" s="132" t="s">
        <v>76</v>
      </c>
      <c r="G13" s="132" t="s">
        <v>79</v>
      </c>
      <c r="H13" s="136">
        <v>48.987000000000002</v>
      </c>
      <c r="I13" s="133" t="s">
        <v>292</v>
      </c>
      <c r="J13" s="152" t="s">
        <v>998</v>
      </c>
      <c r="K13" s="163" t="s">
        <v>2311</v>
      </c>
      <c r="L13" s="164">
        <v>0.1</v>
      </c>
      <c r="M13" s="181" t="s">
        <v>3014</v>
      </c>
      <c r="N13" s="172">
        <v>0.97799999999999998</v>
      </c>
      <c r="O13" s="181" t="s">
        <v>2784</v>
      </c>
      <c r="P13" s="438">
        <v>2.3099999999999999E-6</v>
      </c>
      <c r="Q13" s="212" t="s">
        <v>3197</v>
      </c>
      <c r="R13" s="448">
        <v>5.1400000000000001E-14</v>
      </c>
      <c r="S13" s="212" t="s">
        <v>2552</v>
      </c>
      <c r="T13" s="448">
        <v>3.8200000000000002E-4</v>
      </c>
      <c r="U13" s="38" t="s">
        <v>4338</v>
      </c>
      <c r="V13" s="179">
        <v>0.313</v>
      </c>
      <c r="W13" s="481" t="s">
        <v>1062</v>
      </c>
      <c r="X13" s="484" t="s">
        <v>4386</v>
      </c>
      <c r="Y13" s="253" t="s">
        <v>1062</v>
      </c>
    </row>
    <row r="14" spans="1:25" ht="15.75" customHeight="1" x14ac:dyDescent="0.25">
      <c r="A14" s="43" t="s">
        <v>1063</v>
      </c>
      <c r="B14" s="132" t="s">
        <v>999</v>
      </c>
      <c r="C14" s="132">
        <v>9</v>
      </c>
      <c r="D14" s="132">
        <v>21047562</v>
      </c>
      <c r="E14" s="132" t="s">
        <v>87</v>
      </c>
      <c r="F14" s="132" t="s">
        <v>82</v>
      </c>
      <c r="G14" s="132" t="s">
        <v>79</v>
      </c>
      <c r="H14" s="136">
        <v>12.936999999999999</v>
      </c>
      <c r="I14" s="133" t="s">
        <v>1000</v>
      </c>
      <c r="J14" s="152" t="s">
        <v>992</v>
      </c>
      <c r="K14" s="163" t="s">
        <v>2311</v>
      </c>
      <c r="L14" s="164">
        <v>9.1999999999999993</v>
      </c>
      <c r="M14" s="181" t="s">
        <v>3015</v>
      </c>
      <c r="N14" s="172">
        <v>0.25900000000000001</v>
      </c>
      <c r="O14" s="181" t="s">
        <v>2785</v>
      </c>
      <c r="P14" s="438">
        <v>5.2200000000000002E-5</v>
      </c>
      <c r="Q14" s="212" t="s">
        <v>3198</v>
      </c>
      <c r="R14" s="448">
        <v>4.8499999999999998E-10</v>
      </c>
      <c r="S14" s="212" t="s">
        <v>2553</v>
      </c>
      <c r="T14" s="448">
        <v>9.5299999999999996E-4</v>
      </c>
      <c r="U14" s="38" t="s">
        <v>4339</v>
      </c>
      <c r="V14" s="179">
        <v>0.68</v>
      </c>
      <c r="W14" s="481" t="s">
        <v>4392</v>
      </c>
      <c r="X14" s="484" t="s">
        <v>4387</v>
      </c>
      <c r="Y14" s="253" t="s">
        <v>1062</v>
      </c>
    </row>
    <row r="15" spans="1:25" ht="15.75" customHeight="1" x14ac:dyDescent="0.25">
      <c r="A15" s="43" t="s">
        <v>1063</v>
      </c>
      <c r="B15" s="132" t="s">
        <v>1001</v>
      </c>
      <c r="C15" s="132">
        <v>9</v>
      </c>
      <c r="D15" s="132">
        <v>133257521</v>
      </c>
      <c r="E15" s="132" t="s">
        <v>72</v>
      </c>
      <c r="F15" s="132" t="s">
        <v>76</v>
      </c>
      <c r="G15" s="132" t="s">
        <v>75</v>
      </c>
      <c r="H15" s="136">
        <v>32.917000000000002</v>
      </c>
      <c r="I15" s="133" t="s">
        <v>73</v>
      </c>
      <c r="J15" s="152" t="s">
        <v>77</v>
      </c>
      <c r="K15" s="163" t="s">
        <v>2311</v>
      </c>
      <c r="L15" s="164">
        <v>24.5</v>
      </c>
      <c r="M15" s="181" t="s">
        <v>3016</v>
      </c>
      <c r="N15" s="172">
        <v>0.109</v>
      </c>
      <c r="O15" s="181" t="s">
        <v>2786</v>
      </c>
      <c r="P15" s="439">
        <v>1.4500000000000001E-2</v>
      </c>
      <c r="Q15" s="212" t="s">
        <v>3199</v>
      </c>
      <c r="R15" s="448">
        <v>3.0400000000000002E-13</v>
      </c>
      <c r="S15" s="212" t="s">
        <v>2554</v>
      </c>
      <c r="T15" s="448">
        <v>1.49E-3</v>
      </c>
      <c r="U15" s="38" t="s">
        <v>4340</v>
      </c>
      <c r="V15" s="179">
        <v>1.75E-3</v>
      </c>
      <c r="W15" s="481" t="s">
        <v>4392</v>
      </c>
      <c r="X15" s="484" t="s">
        <v>4386</v>
      </c>
      <c r="Y15" s="253" t="s">
        <v>1062</v>
      </c>
    </row>
    <row r="16" spans="1:25" ht="15.75" customHeight="1" x14ac:dyDescent="0.25">
      <c r="A16" s="43" t="s">
        <v>1063</v>
      </c>
      <c r="B16" s="132" t="s">
        <v>1002</v>
      </c>
      <c r="C16" s="132">
        <v>12</v>
      </c>
      <c r="D16" s="132">
        <v>40221267</v>
      </c>
      <c r="E16" s="132" t="s">
        <v>358</v>
      </c>
      <c r="F16" s="132" t="s">
        <v>79</v>
      </c>
      <c r="G16" s="132" t="s">
        <v>76</v>
      </c>
      <c r="H16" s="136">
        <v>46.762999999999998</v>
      </c>
      <c r="I16" s="133" t="s">
        <v>84</v>
      </c>
      <c r="J16" s="152" t="s">
        <v>340</v>
      </c>
      <c r="K16" s="163" t="s">
        <v>2311</v>
      </c>
      <c r="L16" s="164">
        <v>0.6</v>
      </c>
      <c r="M16" s="181" t="s">
        <v>3017</v>
      </c>
      <c r="N16" s="172">
        <v>9.5699999999999993E-2</v>
      </c>
      <c r="O16" s="181" t="s">
        <v>2787</v>
      </c>
      <c r="P16" s="438">
        <v>8.4400000000000001E-8</v>
      </c>
      <c r="Q16" s="212" t="s">
        <v>3200</v>
      </c>
      <c r="R16" s="448">
        <v>5.5699999999999999E-12</v>
      </c>
      <c r="S16" s="212" t="s">
        <v>2555</v>
      </c>
      <c r="T16" s="227">
        <v>4.7600000000000003E-2</v>
      </c>
      <c r="U16" s="38" t="s">
        <v>4341</v>
      </c>
      <c r="V16" s="179">
        <v>0.22900000000000001</v>
      </c>
      <c r="W16" s="481" t="s">
        <v>4392</v>
      </c>
      <c r="X16" s="484" t="s">
        <v>4386</v>
      </c>
      <c r="Y16" s="253" t="s">
        <v>1062</v>
      </c>
    </row>
    <row r="17" spans="1:25" ht="15.75" customHeight="1" x14ac:dyDescent="0.25">
      <c r="A17" s="43" t="s">
        <v>1063</v>
      </c>
      <c r="B17" s="132" t="s">
        <v>2307</v>
      </c>
      <c r="C17" s="132">
        <v>19</v>
      </c>
      <c r="D17" s="132">
        <v>13234712</v>
      </c>
      <c r="E17" s="132" t="s">
        <v>80</v>
      </c>
      <c r="F17" s="132" t="s">
        <v>83</v>
      </c>
      <c r="G17" s="132" t="s">
        <v>82</v>
      </c>
      <c r="H17" s="136">
        <v>45.616999999999997</v>
      </c>
      <c r="I17" s="133" t="s">
        <v>81</v>
      </c>
      <c r="J17" s="152" t="s">
        <v>86</v>
      </c>
      <c r="K17" s="62"/>
      <c r="L17" s="164">
        <v>6.3</v>
      </c>
      <c r="M17" s="181" t="s">
        <v>3018</v>
      </c>
      <c r="N17" s="172">
        <v>0.218</v>
      </c>
      <c r="O17" s="181" t="s">
        <v>2788</v>
      </c>
      <c r="P17" s="438">
        <v>1.75E-9</v>
      </c>
      <c r="Q17" s="212" t="s">
        <v>3197</v>
      </c>
      <c r="R17" s="448">
        <v>8.76E-14</v>
      </c>
      <c r="S17" s="212" t="s">
        <v>2556</v>
      </c>
      <c r="T17" s="448">
        <v>9.8999999999999993E-9</v>
      </c>
      <c r="U17" s="38" t="s">
        <v>4342</v>
      </c>
      <c r="V17" s="175">
        <v>4.75E-4</v>
      </c>
      <c r="W17" s="481" t="s">
        <v>4392</v>
      </c>
      <c r="X17" s="484" t="s">
        <v>4386</v>
      </c>
      <c r="Y17" s="253" t="s">
        <v>1062</v>
      </c>
    </row>
    <row r="18" spans="1:25" ht="15.75" customHeight="1" x14ac:dyDescent="0.25">
      <c r="A18" s="43" t="s">
        <v>1064</v>
      </c>
      <c r="B18" s="132" t="s">
        <v>1004</v>
      </c>
      <c r="C18" s="132">
        <v>1</v>
      </c>
      <c r="D18" s="132">
        <v>3155918</v>
      </c>
      <c r="E18" s="132" t="s">
        <v>298</v>
      </c>
      <c r="F18" s="132" t="s">
        <v>76</v>
      </c>
      <c r="G18" s="132" t="s">
        <v>82</v>
      </c>
      <c r="H18" s="136">
        <v>22.67</v>
      </c>
      <c r="I18" s="133" t="s">
        <v>324</v>
      </c>
      <c r="J18" s="152" t="s">
        <v>86</v>
      </c>
      <c r="K18" s="62"/>
      <c r="L18" s="117">
        <v>19.8</v>
      </c>
      <c r="M18" s="181" t="s">
        <v>3019</v>
      </c>
      <c r="N18" s="184">
        <v>5.25E-8</v>
      </c>
      <c r="O18" s="181" t="s">
        <v>2789</v>
      </c>
      <c r="P18" s="438">
        <v>7.5000000000000002E-6</v>
      </c>
      <c r="Q18" s="212" t="s">
        <v>3201</v>
      </c>
      <c r="R18" s="332">
        <v>0.03</v>
      </c>
      <c r="S18" s="212" t="s">
        <v>2557</v>
      </c>
      <c r="T18" s="448">
        <v>2.0600000000000001E-37</v>
      </c>
      <c r="U18" s="38" t="s">
        <v>4343</v>
      </c>
      <c r="V18" s="179">
        <v>3.17E-14</v>
      </c>
      <c r="W18" s="481" t="s">
        <v>4388</v>
      </c>
      <c r="X18" s="484" t="s">
        <v>4390</v>
      </c>
      <c r="Y18" s="23" t="s">
        <v>896</v>
      </c>
    </row>
    <row r="19" spans="1:25" ht="15.75" customHeight="1" x14ac:dyDescent="0.25">
      <c r="A19" s="43" t="s">
        <v>1064</v>
      </c>
      <c r="B19" s="132" t="s">
        <v>1006</v>
      </c>
      <c r="C19" s="132">
        <v>1</v>
      </c>
      <c r="D19" s="132">
        <v>33302206</v>
      </c>
      <c r="E19" s="132" t="s">
        <v>365</v>
      </c>
      <c r="F19" s="132" t="s">
        <v>82</v>
      </c>
      <c r="G19" s="132" t="s">
        <v>83</v>
      </c>
      <c r="H19" s="137">
        <v>0.01</v>
      </c>
      <c r="I19" s="133" t="s">
        <v>379</v>
      </c>
      <c r="J19" s="152" t="s">
        <v>341</v>
      </c>
      <c r="K19" s="163" t="s">
        <v>2311</v>
      </c>
      <c r="L19" s="117">
        <v>0.4</v>
      </c>
      <c r="M19" s="181" t="s">
        <v>2868</v>
      </c>
      <c r="N19" s="172">
        <v>0.81100000000000005</v>
      </c>
      <c r="O19" s="181" t="s">
        <v>2638</v>
      </c>
      <c r="P19" s="439">
        <v>1.2800000000000001E-2</v>
      </c>
      <c r="Q19" s="212" t="s">
        <v>3126</v>
      </c>
      <c r="R19" s="332">
        <v>0.187</v>
      </c>
      <c r="S19" s="212" t="s">
        <v>2367</v>
      </c>
      <c r="T19" s="448">
        <v>9.6599999999999997E-10</v>
      </c>
      <c r="U19" s="38" t="s">
        <v>4260</v>
      </c>
      <c r="V19" s="179">
        <v>0.67800000000000005</v>
      </c>
      <c r="W19" s="481" t="s">
        <v>364</v>
      </c>
      <c r="X19" s="484" t="s">
        <v>364</v>
      </c>
      <c r="Y19" s="253" t="s">
        <v>287</v>
      </c>
    </row>
    <row r="20" spans="1:25" ht="15.75" customHeight="1" x14ac:dyDescent="0.25">
      <c r="A20" s="43" t="s">
        <v>1064</v>
      </c>
      <c r="B20" s="132" t="s">
        <v>1007</v>
      </c>
      <c r="C20" s="132">
        <v>1</v>
      </c>
      <c r="D20" s="132">
        <v>37790755</v>
      </c>
      <c r="E20" s="132" t="s">
        <v>371</v>
      </c>
      <c r="F20" s="132" t="s">
        <v>76</v>
      </c>
      <c r="G20" s="132" t="s">
        <v>79</v>
      </c>
      <c r="H20" s="136">
        <v>25.286999999999999</v>
      </c>
      <c r="I20" s="133" t="s">
        <v>370</v>
      </c>
      <c r="J20" s="152" t="s">
        <v>1008</v>
      </c>
      <c r="K20" s="163" t="s">
        <v>2311</v>
      </c>
      <c r="L20" s="116">
        <v>4.7</v>
      </c>
      <c r="M20" s="181" t="s">
        <v>3020</v>
      </c>
      <c r="N20" s="184">
        <v>1.16E-4</v>
      </c>
      <c r="O20" s="181" t="s">
        <v>2790</v>
      </c>
      <c r="P20" s="439">
        <v>0.28399999999999997</v>
      </c>
      <c r="Q20" s="212" t="s">
        <v>3202</v>
      </c>
      <c r="R20" s="332">
        <v>0.53300000000000003</v>
      </c>
      <c r="S20" s="212" t="s">
        <v>2558</v>
      </c>
      <c r="T20" s="448">
        <v>1.09E-9</v>
      </c>
      <c r="U20" s="38" t="s">
        <v>4344</v>
      </c>
      <c r="V20" s="179">
        <v>0.73</v>
      </c>
      <c r="W20" s="481" t="s">
        <v>896</v>
      </c>
      <c r="X20" s="484" t="s">
        <v>4397</v>
      </c>
      <c r="Y20" s="23" t="s">
        <v>896</v>
      </c>
    </row>
    <row r="21" spans="1:25" ht="15.75" customHeight="1" x14ac:dyDescent="0.25">
      <c r="A21" s="43" t="s">
        <v>1064</v>
      </c>
      <c r="B21" s="132" t="s">
        <v>1009</v>
      </c>
      <c r="C21" s="132">
        <v>1</v>
      </c>
      <c r="D21" s="132">
        <v>42465863</v>
      </c>
      <c r="E21" s="132" t="s">
        <v>315</v>
      </c>
      <c r="F21" s="132" t="s">
        <v>83</v>
      </c>
      <c r="G21" s="132" t="s">
        <v>82</v>
      </c>
      <c r="H21" s="136">
        <v>34.231999999999999</v>
      </c>
      <c r="I21" s="133" t="s">
        <v>335</v>
      </c>
      <c r="J21" s="152" t="s">
        <v>341</v>
      </c>
      <c r="K21" s="163" t="s">
        <v>2311</v>
      </c>
      <c r="L21" s="116">
        <v>5</v>
      </c>
      <c r="M21" s="181" t="s">
        <v>3021</v>
      </c>
      <c r="N21" s="184">
        <v>3.9500000000000001E-4</v>
      </c>
      <c r="O21" s="181" t="s">
        <v>2791</v>
      </c>
      <c r="P21" s="438">
        <v>4.7499999999999999E-3</v>
      </c>
      <c r="Q21" s="212" t="s">
        <v>3203</v>
      </c>
      <c r="R21" s="332">
        <v>0.72499999999999998</v>
      </c>
      <c r="S21" s="212" t="s">
        <v>2559</v>
      </c>
      <c r="T21" s="448">
        <v>5.8299999999999995E-10</v>
      </c>
      <c r="U21" s="38" t="s">
        <v>4345</v>
      </c>
      <c r="V21" s="175">
        <v>1.5E-5</v>
      </c>
      <c r="W21" s="481" t="s">
        <v>4392</v>
      </c>
      <c r="X21" s="484" t="s">
        <v>46</v>
      </c>
      <c r="Y21" s="23" t="s">
        <v>287</v>
      </c>
    </row>
    <row r="22" spans="1:25" ht="15.75" customHeight="1" x14ac:dyDescent="0.25">
      <c r="A22" s="43" t="s">
        <v>1064</v>
      </c>
      <c r="B22" s="132" t="s">
        <v>1010</v>
      </c>
      <c r="C22" s="132">
        <v>1</v>
      </c>
      <c r="D22" s="132">
        <v>91731541</v>
      </c>
      <c r="E22" s="132" t="s">
        <v>318</v>
      </c>
      <c r="F22" s="132" t="s">
        <v>76</v>
      </c>
      <c r="G22" s="132" t="s">
        <v>79</v>
      </c>
      <c r="H22" s="136">
        <v>23.027000000000001</v>
      </c>
      <c r="I22" s="133" t="s">
        <v>338</v>
      </c>
      <c r="J22" s="152" t="s">
        <v>86</v>
      </c>
      <c r="K22" s="121"/>
      <c r="L22" s="116">
        <v>15.9</v>
      </c>
      <c r="M22" s="181" t="s">
        <v>3022</v>
      </c>
      <c r="N22" s="184">
        <v>5.3199999999999999E-5</v>
      </c>
      <c r="O22" s="181" t="s">
        <v>2792</v>
      </c>
      <c r="P22" s="438">
        <v>8.3999999999999995E-3</v>
      </c>
      <c r="Q22" s="212" t="s">
        <v>3204</v>
      </c>
      <c r="R22" s="332">
        <v>8.6800000000000002E-2</v>
      </c>
      <c r="S22" s="212" t="s">
        <v>2560</v>
      </c>
      <c r="T22" s="448">
        <v>6.8000000000000003E-10</v>
      </c>
      <c r="U22" s="38" t="s">
        <v>4346</v>
      </c>
      <c r="V22" s="175">
        <v>4.3399999999999998E-4</v>
      </c>
      <c r="W22" s="481" t="s">
        <v>4392</v>
      </c>
      <c r="X22" s="484" t="s">
        <v>46</v>
      </c>
      <c r="Y22" s="23" t="s">
        <v>287</v>
      </c>
    </row>
    <row r="23" spans="1:25" ht="15.75" customHeight="1" x14ac:dyDescent="0.25">
      <c r="A23" s="360" t="s">
        <v>1064</v>
      </c>
      <c r="B23" s="139" t="s">
        <v>1012</v>
      </c>
      <c r="C23" s="139">
        <v>1</v>
      </c>
      <c r="D23" s="139">
        <v>115135325</v>
      </c>
      <c r="E23" s="139" t="s">
        <v>1013</v>
      </c>
      <c r="F23" s="139" t="s">
        <v>79</v>
      </c>
      <c r="G23" s="139" t="s">
        <v>82</v>
      </c>
      <c r="H23" s="141">
        <v>12.03</v>
      </c>
      <c r="I23" s="142" t="s">
        <v>584</v>
      </c>
      <c r="J23" s="153" t="s">
        <v>998</v>
      </c>
      <c r="K23" s="121"/>
      <c r="L23" s="116">
        <v>9.1</v>
      </c>
      <c r="M23" s="64" t="s">
        <v>4203</v>
      </c>
      <c r="N23" s="183">
        <v>3.6999999999999998E-5</v>
      </c>
      <c r="O23" s="64" t="s">
        <v>4201</v>
      </c>
      <c r="P23" s="446">
        <v>0.14000000000000001</v>
      </c>
      <c r="Q23" s="228" t="s">
        <v>4199</v>
      </c>
      <c r="R23" s="435">
        <v>0.56000000000000005</v>
      </c>
      <c r="S23" s="228" t="s">
        <v>4197</v>
      </c>
      <c r="T23" s="447">
        <v>1.7000000000000001E-30</v>
      </c>
      <c r="U23" s="443" t="s">
        <v>4204</v>
      </c>
      <c r="V23" s="178">
        <v>1.31E-26</v>
      </c>
      <c r="W23" s="481" t="s">
        <v>896</v>
      </c>
      <c r="X23" s="484" t="s">
        <v>4393</v>
      </c>
      <c r="Y23" s="23" t="s">
        <v>896</v>
      </c>
    </row>
    <row r="24" spans="1:25" ht="15.75" customHeight="1" x14ac:dyDescent="0.25">
      <c r="A24" s="360" t="s">
        <v>1064</v>
      </c>
      <c r="B24" s="139" t="s">
        <v>1015</v>
      </c>
      <c r="C24" s="139">
        <v>1</v>
      </c>
      <c r="D24" s="139">
        <v>115286692</v>
      </c>
      <c r="E24" s="139" t="s">
        <v>1016</v>
      </c>
      <c r="F24" s="139" t="s">
        <v>83</v>
      </c>
      <c r="G24" s="139" t="s">
        <v>82</v>
      </c>
      <c r="H24" s="141">
        <v>46.701999999999998</v>
      </c>
      <c r="I24" s="142" t="s">
        <v>368</v>
      </c>
      <c r="J24" s="153" t="s">
        <v>89</v>
      </c>
      <c r="K24" s="163" t="s">
        <v>2311</v>
      </c>
      <c r="L24" s="116">
        <v>22.8</v>
      </c>
      <c r="M24" s="64" t="s">
        <v>3029</v>
      </c>
      <c r="N24" s="390">
        <v>2E-3</v>
      </c>
      <c r="O24" s="64" t="s">
        <v>4202</v>
      </c>
      <c r="P24" s="193">
        <v>0.33</v>
      </c>
      <c r="Q24" s="228" t="s">
        <v>4200</v>
      </c>
      <c r="R24" s="435">
        <v>6.0999999999999999E-2</v>
      </c>
      <c r="S24" s="228" t="s">
        <v>4198</v>
      </c>
      <c r="T24" s="447">
        <v>2.0999999999999999E-8</v>
      </c>
      <c r="U24" s="443" t="s">
        <v>4205</v>
      </c>
      <c r="V24" s="174">
        <v>2.5100000000000001E-7</v>
      </c>
      <c r="W24" s="481" t="s">
        <v>896</v>
      </c>
      <c r="X24" s="484" t="s">
        <v>4389</v>
      </c>
      <c r="Y24" s="23" t="s">
        <v>896</v>
      </c>
    </row>
    <row r="25" spans="1:25" ht="15.75" customHeight="1" x14ac:dyDescent="0.25">
      <c r="A25" s="43" t="s">
        <v>1064</v>
      </c>
      <c r="B25" s="132" t="s">
        <v>1017</v>
      </c>
      <c r="C25" s="132">
        <v>1</v>
      </c>
      <c r="D25" s="132">
        <v>150538184</v>
      </c>
      <c r="E25" s="132" t="s">
        <v>372</v>
      </c>
      <c r="F25" s="132" t="s">
        <v>76</v>
      </c>
      <c r="G25" s="132" t="s">
        <v>79</v>
      </c>
      <c r="H25" s="136">
        <v>26</v>
      </c>
      <c r="I25" s="133" t="s">
        <v>1018</v>
      </c>
      <c r="J25" s="152" t="s">
        <v>992</v>
      </c>
      <c r="K25" s="62"/>
      <c r="L25" s="116">
        <v>17</v>
      </c>
      <c r="M25" s="181" t="s">
        <v>3025</v>
      </c>
      <c r="N25" s="184">
        <v>4.4499999999999997E-5</v>
      </c>
      <c r="O25" s="181" t="s">
        <v>2795</v>
      </c>
      <c r="P25" s="439">
        <v>3.4299999999999997E-2</v>
      </c>
      <c r="Q25" s="212" t="s">
        <v>3206</v>
      </c>
      <c r="R25" s="332">
        <v>0.56599999999999995</v>
      </c>
      <c r="S25" s="212" t="s">
        <v>2563</v>
      </c>
      <c r="T25" s="448">
        <v>1.09E-10</v>
      </c>
      <c r="U25" s="38" t="s">
        <v>4349</v>
      </c>
      <c r="V25" s="175">
        <v>1.18E-4</v>
      </c>
      <c r="W25" s="481" t="s">
        <v>896</v>
      </c>
      <c r="X25" s="484" t="s">
        <v>4393</v>
      </c>
      <c r="Y25" s="23" t="s">
        <v>896</v>
      </c>
    </row>
    <row r="26" spans="1:25" ht="15.75" customHeight="1" x14ac:dyDescent="0.25">
      <c r="A26" s="43" t="s">
        <v>1064</v>
      </c>
      <c r="B26" s="132" t="s">
        <v>979</v>
      </c>
      <c r="C26" s="132">
        <v>1</v>
      </c>
      <c r="D26" s="132">
        <v>156480948</v>
      </c>
      <c r="E26" s="132" t="s">
        <v>369</v>
      </c>
      <c r="F26" s="132" t="s">
        <v>82</v>
      </c>
      <c r="G26" s="132" t="s">
        <v>83</v>
      </c>
      <c r="H26" s="136">
        <v>36.006999999999998</v>
      </c>
      <c r="I26" s="133" t="s">
        <v>329</v>
      </c>
      <c r="J26" s="152" t="s">
        <v>376</v>
      </c>
      <c r="K26" s="62"/>
      <c r="L26" s="116">
        <v>19.3</v>
      </c>
      <c r="M26" s="181" t="s">
        <v>3026</v>
      </c>
      <c r="N26" s="28">
        <v>2.86E-9</v>
      </c>
      <c r="O26" s="181" t="s">
        <v>2796</v>
      </c>
      <c r="P26" s="439">
        <v>1.1900000000000001E-2</v>
      </c>
      <c r="Q26" s="212" t="s">
        <v>3207</v>
      </c>
      <c r="R26" s="332">
        <v>0.41799999999999998</v>
      </c>
      <c r="S26" s="212" t="s">
        <v>2564</v>
      </c>
      <c r="T26" s="448">
        <v>6.34E-14</v>
      </c>
      <c r="U26" s="38" t="s">
        <v>4350</v>
      </c>
      <c r="V26" s="179">
        <v>2.1200000000000001E-15</v>
      </c>
      <c r="W26" s="481" t="s">
        <v>896</v>
      </c>
      <c r="X26" s="484" t="s">
        <v>4393</v>
      </c>
      <c r="Y26" s="23" t="s">
        <v>896</v>
      </c>
    </row>
    <row r="27" spans="1:25" ht="15.75" customHeight="1" x14ac:dyDescent="0.25">
      <c r="A27" s="43" t="s">
        <v>1064</v>
      </c>
      <c r="B27" s="132" t="s">
        <v>1021</v>
      </c>
      <c r="C27" s="132">
        <v>2</v>
      </c>
      <c r="D27" s="132">
        <v>202901033</v>
      </c>
      <c r="E27" s="132" t="s">
        <v>316</v>
      </c>
      <c r="F27" s="132" t="s">
        <v>76</v>
      </c>
      <c r="G27" s="132" t="s">
        <v>79</v>
      </c>
      <c r="H27" s="136">
        <v>12.606999999999999</v>
      </c>
      <c r="I27" s="133" t="s">
        <v>336</v>
      </c>
      <c r="J27" s="152" t="s">
        <v>89</v>
      </c>
      <c r="K27" s="62"/>
      <c r="L27" s="116">
        <v>21.5</v>
      </c>
      <c r="M27" s="181" t="s">
        <v>3027</v>
      </c>
      <c r="N27" s="172">
        <v>9.4100000000000003E-2</v>
      </c>
      <c r="O27" s="181" t="s">
        <v>2797</v>
      </c>
      <c r="P27" s="439">
        <v>0.22700000000000001</v>
      </c>
      <c r="Q27" s="212" t="s">
        <v>3208</v>
      </c>
      <c r="R27" s="332">
        <v>0.11700000000000001</v>
      </c>
      <c r="S27" s="212" t="s">
        <v>2565</v>
      </c>
      <c r="T27" s="448">
        <v>6.6700000000000003E-9</v>
      </c>
      <c r="U27" s="38" t="s">
        <v>4351</v>
      </c>
      <c r="V27" s="175">
        <v>4.8099999999999997E-5</v>
      </c>
      <c r="W27" s="481" t="s">
        <v>4392</v>
      </c>
      <c r="X27" s="484" t="s">
        <v>46</v>
      </c>
      <c r="Y27" s="23" t="s">
        <v>287</v>
      </c>
    </row>
    <row r="28" spans="1:25" ht="15.75" customHeight="1" x14ac:dyDescent="0.25">
      <c r="A28" s="43" t="s">
        <v>1064</v>
      </c>
      <c r="B28" s="132" t="s">
        <v>982</v>
      </c>
      <c r="C28" s="132">
        <v>2</v>
      </c>
      <c r="D28" s="132">
        <v>233917239</v>
      </c>
      <c r="E28" s="132" t="s">
        <v>300</v>
      </c>
      <c r="F28" s="132" t="s">
        <v>82</v>
      </c>
      <c r="G28" s="132" t="s">
        <v>83</v>
      </c>
      <c r="H28" s="136">
        <v>19.417000000000002</v>
      </c>
      <c r="I28" s="133" t="s">
        <v>326</v>
      </c>
      <c r="J28" s="152" t="s">
        <v>1008</v>
      </c>
      <c r="K28" s="62"/>
      <c r="L28" s="116">
        <v>1.5</v>
      </c>
      <c r="M28" s="181" t="s">
        <v>3028</v>
      </c>
      <c r="N28" s="184">
        <v>4.5100000000000003E-9</v>
      </c>
      <c r="O28" s="181" t="s">
        <v>2798</v>
      </c>
      <c r="P28" s="438">
        <v>2.8600000000000001E-3</v>
      </c>
      <c r="Q28" s="212" t="s">
        <v>3209</v>
      </c>
      <c r="R28" s="332">
        <v>1.95E-2</v>
      </c>
      <c r="S28" s="212" t="s">
        <v>2566</v>
      </c>
      <c r="T28" s="448">
        <v>3.3099999999999998E-26</v>
      </c>
      <c r="U28" s="38" t="s">
        <v>4352</v>
      </c>
      <c r="V28" s="179">
        <v>3.6100000000000001E-20</v>
      </c>
      <c r="W28" s="481" t="s">
        <v>4388</v>
      </c>
      <c r="X28" s="484" t="s">
        <v>4393</v>
      </c>
      <c r="Y28" s="23" t="s">
        <v>896</v>
      </c>
    </row>
    <row r="29" spans="1:25" ht="15.75" customHeight="1" x14ac:dyDescent="0.25">
      <c r="A29" s="43" t="s">
        <v>1064</v>
      </c>
      <c r="B29" s="132" t="s">
        <v>1024</v>
      </c>
      <c r="C29" s="132">
        <v>3</v>
      </c>
      <c r="D29" s="132">
        <v>30424073</v>
      </c>
      <c r="E29" s="132" t="s">
        <v>312</v>
      </c>
      <c r="F29" s="132" t="s">
        <v>79</v>
      </c>
      <c r="G29" s="132" t="s">
        <v>82</v>
      </c>
      <c r="H29" s="136">
        <v>31.922999999999998</v>
      </c>
      <c r="I29" s="133" t="s">
        <v>1025</v>
      </c>
      <c r="J29" s="152" t="s">
        <v>339</v>
      </c>
      <c r="K29" s="62"/>
      <c r="L29" s="116">
        <v>5.3</v>
      </c>
      <c r="M29" s="181" t="s">
        <v>3029</v>
      </c>
      <c r="N29" s="184">
        <v>1.9400000000000001E-3</v>
      </c>
      <c r="O29" s="181" t="s">
        <v>2799</v>
      </c>
      <c r="P29" s="438">
        <v>6.8400000000000004E-4</v>
      </c>
      <c r="Q29" s="212" t="s">
        <v>3210</v>
      </c>
      <c r="R29" s="332">
        <v>0.30599999999999999</v>
      </c>
      <c r="S29" s="212" t="s">
        <v>2567</v>
      </c>
      <c r="T29" s="448">
        <v>4.0100000000000002E-11</v>
      </c>
      <c r="U29" s="38" t="s">
        <v>4265</v>
      </c>
      <c r="V29" s="179">
        <v>8.4899999999999993E-3</v>
      </c>
      <c r="W29" s="481" t="s">
        <v>4392</v>
      </c>
      <c r="X29" s="484" t="s">
        <v>46</v>
      </c>
      <c r="Y29" s="23" t="s">
        <v>287</v>
      </c>
    </row>
    <row r="30" spans="1:25" ht="15.75" customHeight="1" x14ac:dyDescent="0.25">
      <c r="A30" s="43" t="s">
        <v>1064</v>
      </c>
      <c r="B30" s="132" t="s">
        <v>1027</v>
      </c>
      <c r="C30" s="132">
        <v>3</v>
      </c>
      <c r="D30" s="132">
        <v>38894643</v>
      </c>
      <c r="E30" s="132" t="s">
        <v>313</v>
      </c>
      <c r="F30" s="132" t="s">
        <v>79</v>
      </c>
      <c r="G30" s="132" t="s">
        <v>76</v>
      </c>
      <c r="H30" s="136">
        <v>24.965</v>
      </c>
      <c r="I30" s="133" t="s">
        <v>288</v>
      </c>
      <c r="J30" s="152" t="s">
        <v>89</v>
      </c>
      <c r="K30" s="163" t="s">
        <v>2311</v>
      </c>
      <c r="L30" s="116">
        <v>1E-3</v>
      </c>
      <c r="M30" s="181" t="s">
        <v>3030</v>
      </c>
      <c r="N30" s="184">
        <v>5.2599999999999999E-4</v>
      </c>
      <c r="O30" s="181" t="s">
        <v>2800</v>
      </c>
      <c r="P30" s="438">
        <v>1.5399999999999999E-3</v>
      </c>
      <c r="Q30" s="212" t="s">
        <v>3211</v>
      </c>
      <c r="R30" s="332">
        <v>7.3200000000000001E-2</v>
      </c>
      <c r="S30" s="212" t="s">
        <v>2568</v>
      </c>
      <c r="T30" s="448">
        <v>3.3999999999999998E-9</v>
      </c>
      <c r="U30" s="38" t="s">
        <v>4353</v>
      </c>
      <c r="V30" s="175">
        <v>9.5500000000000001E-4</v>
      </c>
      <c r="W30" s="481" t="s">
        <v>4392</v>
      </c>
      <c r="X30" s="484" t="s">
        <v>46</v>
      </c>
      <c r="Y30" s="23" t="s">
        <v>287</v>
      </c>
    </row>
    <row r="31" spans="1:25" ht="15.75" customHeight="1" x14ac:dyDescent="0.25">
      <c r="A31" s="43" t="s">
        <v>1064</v>
      </c>
      <c r="B31" s="132" t="s">
        <v>1028</v>
      </c>
      <c r="C31" s="132">
        <v>3</v>
      </c>
      <c r="D31" s="132">
        <v>154572157</v>
      </c>
      <c r="E31" s="132" t="s">
        <v>310</v>
      </c>
      <c r="F31" s="132" t="s">
        <v>82</v>
      </c>
      <c r="G31" s="132" t="s">
        <v>79</v>
      </c>
      <c r="H31" s="138">
        <v>3.52</v>
      </c>
      <c r="I31" s="133" t="s">
        <v>1029</v>
      </c>
      <c r="J31" s="152" t="s">
        <v>992</v>
      </c>
      <c r="K31" s="62"/>
      <c r="L31" s="116">
        <v>10.1</v>
      </c>
      <c r="M31" s="181" t="s">
        <v>3031</v>
      </c>
      <c r="N31" s="172">
        <v>3.1699999999999999E-2</v>
      </c>
      <c r="O31" s="181" t="s">
        <v>2801</v>
      </c>
      <c r="P31" s="439">
        <v>0.19</v>
      </c>
      <c r="Q31" s="212" t="s">
        <v>3212</v>
      </c>
      <c r="R31" s="332">
        <v>0.72099999999999997</v>
      </c>
      <c r="S31" s="212" t="s">
        <v>2569</v>
      </c>
      <c r="T31" s="448">
        <v>1.58E-11</v>
      </c>
      <c r="U31" s="38" t="s">
        <v>4354</v>
      </c>
      <c r="V31" s="175">
        <v>1.2100000000000001E-6</v>
      </c>
      <c r="W31" s="481" t="s">
        <v>4392</v>
      </c>
      <c r="X31" s="484" t="s">
        <v>46</v>
      </c>
      <c r="Y31" s="23" t="s">
        <v>287</v>
      </c>
    </row>
    <row r="32" spans="1:25" ht="15.75" customHeight="1" x14ac:dyDescent="0.25">
      <c r="A32" s="43" t="s">
        <v>1064</v>
      </c>
      <c r="B32" s="132" t="s">
        <v>1031</v>
      </c>
      <c r="C32" s="132">
        <v>4</v>
      </c>
      <c r="D32" s="132">
        <v>35563301</v>
      </c>
      <c r="E32" s="132" t="s">
        <v>309</v>
      </c>
      <c r="F32" s="132" t="s">
        <v>83</v>
      </c>
      <c r="G32" s="132" t="s">
        <v>82</v>
      </c>
      <c r="H32" s="136">
        <v>17.882000000000001</v>
      </c>
      <c r="I32" s="133" t="s">
        <v>1032</v>
      </c>
      <c r="J32" s="152" t="s">
        <v>339</v>
      </c>
      <c r="K32" s="62"/>
      <c r="L32" s="116">
        <v>1</v>
      </c>
      <c r="M32" s="181" t="s">
        <v>3032</v>
      </c>
      <c r="N32" s="184">
        <v>1.54E-4</v>
      </c>
      <c r="O32" s="181" t="s">
        <v>2802</v>
      </c>
      <c r="P32" s="439">
        <v>2.6599999999999999E-2</v>
      </c>
      <c r="Q32" s="212" t="s">
        <v>3213</v>
      </c>
      <c r="R32" s="332">
        <v>0.71499999999999997</v>
      </c>
      <c r="S32" s="212" t="s">
        <v>2570</v>
      </c>
      <c r="T32" s="448">
        <v>8.7799999999999993E-12</v>
      </c>
      <c r="U32" s="38" t="s">
        <v>4355</v>
      </c>
      <c r="V32" s="175">
        <v>8.9599999999999998E-7</v>
      </c>
      <c r="W32" s="481" t="s">
        <v>896</v>
      </c>
      <c r="X32" s="484" t="s">
        <v>4390</v>
      </c>
      <c r="Y32" s="23" t="s">
        <v>896</v>
      </c>
    </row>
    <row r="33" spans="1:25" ht="15.75" customHeight="1" x14ac:dyDescent="0.25">
      <c r="A33" s="43" t="s">
        <v>1064</v>
      </c>
      <c r="B33" s="132" t="s">
        <v>985</v>
      </c>
      <c r="C33" s="132">
        <v>6</v>
      </c>
      <c r="D33" s="132">
        <v>12903725</v>
      </c>
      <c r="E33" s="132" t="s">
        <v>299</v>
      </c>
      <c r="F33" s="132" t="s">
        <v>82</v>
      </c>
      <c r="G33" s="132" t="s">
        <v>83</v>
      </c>
      <c r="H33" s="136">
        <v>41.933</v>
      </c>
      <c r="I33" s="133" t="s">
        <v>325</v>
      </c>
      <c r="J33" s="152" t="s">
        <v>986</v>
      </c>
      <c r="K33" s="62"/>
      <c r="L33" s="116">
        <v>11.8</v>
      </c>
      <c r="M33" s="181" t="s">
        <v>3010</v>
      </c>
      <c r="N33" s="28">
        <v>3.7700000000000001E-13</v>
      </c>
      <c r="O33" s="181" t="s">
        <v>2780</v>
      </c>
      <c r="P33" s="438">
        <v>8.9599999999999999E-4</v>
      </c>
      <c r="Q33" s="212" t="s">
        <v>3193</v>
      </c>
      <c r="R33" s="332">
        <v>0.81499999999999995</v>
      </c>
      <c r="S33" s="212" t="s">
        <v>2548</v>
      </c>
      <c r="T33" s="448">
        <v>1.8599999999999999E-35</v>
      </c>
      <c r="U33" s="38" t="s">
        <v>4334</v>
      </c>
      <c r="V33" s="179">
        <v>3.24E-25</v>
      </c>
      <c r="W33" s="481" t="s">
        <v>896</v>
      </c>
      <c r="X33" s="484" t="s">
        <v>4393</v>
      </c>
      <c r="Y33" s="23" t="s">
        <v>896</v>
      </c>
    </row>
    <row r="34" spans="1:25" ht="15.75" customHeight="1" x14ac:dyDescent="0.25">
      <c r="A34" s="43" t="s">
        <v>1064</v>
      </c>
      <c r="B34" s="132" t="s">
        <v>988</v>
      </c>
      <c r="C34" s="132">
        <v>6</v>
      </c>
      <c r="D34" s="132">
        <v>96610677</v>
      </c>
      <c r="E34" s="132" t="s">
        <v>297</v>
      </c>
      <c r="F34" s="132" t="s">
        <v>82</v>
      </c>
      <c r="G34" s="132" t="s">
        <v>83</v>
      </c>
      <c r="H34" s="136">
        <v>32.042999999999999</v>
      </c>
      <c r="I34" s="133" t="s">
        <v>323</v>
      </c>
      <c r="J34" s="152" t="s">
        <v>89</v>
      </c>
      <c r="K34" s="62"/>
      <c r="L34" s="116">
        <v>24</v>
      </c>
      <c r="M34" s="181" t="s">
        <v>3011</v>
      </c>
      <c r="N34" s="28">
        <v>2.99E-10</v>
      </c>
      <c r="O34" s="181" t="s">
        <v>2781</v>
      </c>
      <c r="P34" s="438">
        <v>3.9300000000000001E-4</v>
      </c>
      <c r="Q34" s="212" t="s">
        <v>3194</v>
      </c>
      <c r="R34" s="448">
        <v>1.3600000000000001E-3</v>
      </c>
      <c r="S34" s="212" t="s">
        <v>2549</v>
      </c>
      <c r="T34" s="448">
        <v>1.0899999999999999E-36</v>
      </c>
      <c r="U34" s="38" t="s">
        <v>4335</v>
      </c>
      <c r="V34" s="179">
        <v>6.24E-23</v>
      </c>
      <c r="W34" s="481" t="s">
        <v>4392</v>
      </c>
      <c r="X34" s="484" t="s">
        <v>4393</v>
      </c>
      <c r="Y34" s="23" t="s">
        <v>896</v>
      </c>
    </row>
    <row r="35" spans="1:25" ht="15.75" customHeight="1" x14ac:dyDescent="0.25">
      <c r="A35" s="43" t="s">
        <v>1064</v>
      </c>
      <c r="B35" s="132" t="s">
        <v>1035</v>
      </c>
      <c r="C35" s="132">
        <v>6</v>
      </c>
      <c r="D35" s="132">
        <v>121487928</v>
      </c>
      <c r="E35" s="132" t="s">
        <v>307</v>
      </c>
      <c r="F35" s="132" t="s">
        <v>83</v>
      </c>
      <c r="G35" s="132" t="s">
        <v>82</v>
      </c>
      <c r="H35" s="136">
        <v>19.867999999999999</v>
      </c>
      <c r="I35" s="133" t="s">
        <v>1036</v>
      </c>
      <c r="J35" s="152" t="s">
        <v>992</v>
      </c>
      <c r="K35" s="62"/>
      <c r="L35" s="116">
        <v>2.5</v>
      </c>
      <c r="M35" s="181" t="s">
        <v>3033</v>
      </c>
      <c r="N35" s="184">
        <v>1.58E-3</v>
      </c>
      <c r="O35" s="181" t="s">
        <v>2803</v>
      </c>
      <c r="P35" s="439">
        <v>1.7299999999999999E-2</v>
      </c>
      <c r="Q35" s="212" t="s">
        <v>3214</v>
      </c>
      <c r="R35" s="332">
        <v>0.70399999999999996</v>
      </c>
      <c r="S35" s="212" t="s">
        <v>2571</v>
      </c>
      <c r="T35" s="448">
        <v>9.7299999999999999E-14</v>
      </c>
      <c r="U35" s="38" t="s">
        <v>4356</v>
      </c>
      <c r="V35" s="179">
        <v>1.3200000000000001E-8</v>
      </c>
      <c r="W35" s="481" t="s">
        <v>4392</v>
      </c>
      <c r="X35" s="484" t="s">
        <v>46</v>
      </c>
      <c r="Y35" s="23" t="s">
        <v>287</v>
      </c>
    </row>
    <row r="36" spans="1:25" ht="15.75" customHeight="1" x14ac:dyDescent="0.25">
      <c r="A36" s="43" t="s">
        <v>1064</v>
      </c>
      <c r="B36" s="132" t="s">
        <v>1038</v>
      </c>
      <c r="C36" s="132">
        <v>6</v>
      </c>
      <c r="D36" s="132">
        <v>149721026</v>
      </c>
      <c r="E36" s="132" t="s">
        <v>373</v>
      </c>
      <c r="F36" s="143" t="s">
        <v>378</v>
      </c>
      <c r="G36" s="143" t="s">
        <v>377</v>
      </c>
      <c r="H36" s="136">
        <v>32.822000000000003</v>
      </c>
      <c r="I36" s="133" t="s">
        <v>374</v>
      </c>
      <c r="J36" s="152" t="s">
        <v>1008</v>
      </c>
      <c r="K36" s="62"/>
      <c r="L36" s="116">
        <v>2.6</v>
      </c>
      <c r="M36" s="181" t="s">
        <v>3034</v>
      </c>
      <c r="N36" s="172">
        <v>9.3100000000000002E-2</v>
      </c>
      <c r="O36" s="181" t="s">
        <v>2804</v>
      </c>
      <c r="P36" s="438">
        <v>6.9399999999999996E-6</v>
      </c>
      <c r="Q36" s="212" t="s">
        <v>3215</v>
      </c>
      <c r="R36" s="448">
        <v>1.11E-4</v>
      </c>
      <c r="S36" s="212" t="s">
        <v>2572</v>
      </c>
      <c r="T36" s="448">
        <v>8.1099999999999999E-10</v>
      </c>
      <c r="U36" s="38" t="s">
        <v>4357</v>
      </c>
      <c r="V36" s="175">
        <v>1.7200000000000001E-4</v>
      </c>
      <c r="W36" s="481" t="s">
        <v>4392</v>
      </c>
      <c r="X36" s="484" t="s">
        <v>4386</v>
      </c>
      <c r="Y36" s="253" t="s">
        <v>1062</v>
      </c>
    </row>
    <row r="37" spans="1:25" ht="15.75" customHeight="1" x14ac:dyDescent="0.25">
      <c r="A37" s="43" t="s">
        <v>1064</v>
      </c>
      <c r="B37" s="132" t="s">
        <v>1040</v>
      </c>
      <c r="C37" s="132">
        <v>7</v>
      </c>
      <c r="D37" s="132">
        <v>40367277</v>
      </c>
      <c r="E37" s="132" t="s">
        <v>304</v>
      </c>
      <c r="F37" s="132" t="s">
        <v>82</v>
      </c>
      <c r="G37" s="132" t="s">
        <v>76</v>
      </c>
      <c r="H37" s="136">
        <v>10.422000000000001</v>
      </c>
      <c r="I37" s="133" t="s">
        <v>330</v>
      </c>
      <c r="J37" s="152" t="s">
        <v>86</v>
      </c>
      <c r="K37" s="62"/>
      <c r="L37" s="116">
        <v>1.6</v>
      </c>
      <c r="M37" s="181" t="s">
        <v>3035</v>
      </c>
      <c r="N37" s="184">
        <v>9.78E-7</v>
      </c>
      <c r="O37" s="181" t="s">
        <v>2805</v>
      </c>
      <c r="P37" s="439">
        <v>0.20799999999999999</v>
      </c>
      <c r="Q37" s="212" t="s">
        <v>3216</v>
      </c>
      <c r="R37" s="332">
        <v>0.96899999999999997</v>
      </c>
      <c r="S37" s="212" t="s">
        <v>2573</v>
      </c>
      <c r="T37" s="448">
        <v>1.08E-14</v>
      </c>
      <c r="U37" s="38" t="s">
        <v>4358</v>
      </c>
      <c r="V37" s="175">
        <v>1.34E-4</v>
      </c>
      <c r="W37" s="481" t="s">
        <v>896</v>
      </c>
      <c r="X37" s="484" t="s">
        <v>4393</v>
      </c>
      <c r="Y37" s="23" t="s">
        <v>896</v>
      </c>
    </row>
    <row r="38" spans="1:25" ht="15.75" customHeight="1" x14ac:dyDescent="0.25">
      <c r="A38" s="43" t="s">
        <v>1064</v>
      </c>
      <c r="B38" s="132" t="s">
        <v>1042</v>
      </c>
      <c r="C38" s="132">
        <v>9</v>
      </c>
      <c r="D38" s="132">
        <v>116479356</v>
      </c>
      <c r="E38" s="132" t="s">
        <v>303</v>
      </c>
      <c r="F38" s="132" t="s">
        <v>76</v>
      </c>
      <c r="G38" s="132" t="s">
        <v>79</v>
      </c>
      <c r="H38" s="136">
        <v>22.321999999999999</v>
      </c>
      <c r="I38" s="133" t="s">
        <v>328</v>
      </c>
      <c r="J38" s="152" t="s">
        <v>86</v>
      </c>
      <c r="K38" s="62"/>
      <c r="L38" s="116">
        <v>17.5</v>
      </c>
      <c r="M38" s="181" t="s">
        <v>3036</v>
      </c>
      <c r="N38" s="184">
        <v>1.5099999999999999E-5</v>
      </c>
      <c r="O38" s="181" t="s">
        <v>2806</v>
      </c>
      <c r="P38" s="439">
        <v>0.40600000000000003</v>
      </c>
      <c r="Q38" s="212" t="s">
        <v>3217</v>
      </c>
      <c r="R38" s="448">
        <v>1.6799999999999999E-4</v>
      </c>
      <c r="S38" s="212" t="s">
        <v>2574</v>
      </c>
      <c r="T38" s="448">
        <v>1.3E-14</v>
      </c>
      <c r="U38" s="38" t="s">
        <v>4359</v>
      </c>
      <c r="V38" s="179">
        <v>4.01E-9</v>
      </c>
      <c r="W38" s="481" t="s">
        <v>4388</v>
      </c>
      <c r="X38" s="484" t="s">
        <v>4393</v>
      </c>
      <c r="Y38" s="23" t="s">
        <v>896</v>
      </c>
    </row>
    <row r="39" spans="1:25" ht="15.75" customHeight="1" x14ac:dyDescent="0.25">
      <c r="A39" s="43" t="s">
        <v>1064</v>
      </c>
      <c r="B39" s="132" t="s">
        <v>1044</v>
      </c>
      <c r="C39" s="132">
        <v>10</v>
      </c>
      <c r="D39" s="132">
        <v>94279840</v>
      </c>
      <c r="E39" s="132" t="s">
        <v>305</v>
      </c>
      <c r="F39" s="132" t="s">
        <v>83</v>
      </c>
      <c r="G39" s="132" t="s">
        <v>79</v>
      </c>
      <c r="H39" s="136">
        <v>41.481999999999999</v>
      </c>
      <c r="I39" s="133" t="s">
        <v>331</v>
      </c>
      <c r="J39" s="152" t="s">
        <v>89</v>
      </c>
      <c r="K39" s="62"/>
      <c r="L39" s="116">
        <v>11.8</v>
      </c>
      <c r="M39" s="181" t="s">
        <v>3037</v>
      </c>
      <c r="N39" s="184">
        <v>4.7299999999999998E-5</v>
      </c>
      <c r="O39" s="181" t="s">
        <v>2807</v>
      </c>
      <c r="P39" s="439">
        <v>0.14899999999999999</v>
      </c>
      <c r="Q39" s="212" t="s">
        <v>3218</v>
      </c>
      <c r="R39" s="332">
        <v>0.122</v>
      </c>
      <c r="S39" s="212" t="s">
        <v>2575</v>
      </c>
      <c r="T39" s="448">
        <v>2.6799999999999999E-12</v>
      </c>
      <c r="U39" s="38" t="s">
        <v>4360</v>
      </c>
      <c r="V39" s="179">
        <v>1.6200000000000001E-10</v>
      </c>
      <c r="W39" s="481" t="s">
        <v>4392</v>
      </c>
      <c r="X39" s="484" t="s">
        <v>4393</v>
      </c>
      <c r="Y39" s="23" t="s">
        <v>896</v>
      </c>
    </row>
    <row r="40" spans="1:25" ht="15.75" customHeight="1" x14ac:dyDescent="0.25">
      <c r="A40" s="43" t="s">
        <v>1064</v>
      </c>
      <c r="B40" s="132" t="s">
        <v>1046</v>
      </c>
      <c r="C40" s="132">
        <v>11</v>
      </c>
      <c r="D40" s="132">
        <v>10652192</v>
      </c>
      <c r="E40" s="132" t="s">
        <v>302</v>
      </c>
      <c r="F40" s="132" t="s">
        <v>79</v>
      </c>
      <c r="G40" s="132" t="s">
        <v>76</v>
      </c>
      <c r="H40" s="136">
        <v>32.966999999999999</v>
      </c>
      <c r="I40" s="133" t="s">
        <v>327</v>
      </c>
      <c r="J40" s="152" t="s">
        <v>89</v>
      </c>
      <c r="K40" s="62"/>
      <c r="L40" s="116">
        <v>11.3</v>
      </c>
      <c r="M40" s="181" t="s">
        <v>3038</v>
      </c>
      <c r="N40" s="184">
        <v>7.3300000000000001E-8</v>
      </c>
      <c r="O40" s="181" t="s">
        <v>2380</v>
      </c>
      <c r="P40" s="438">
        <v>8.9599999999999996E-5</v>
      </c>
      <c r="Q40" s="212" t="s">
        <v>3219</v>
      </c>
      <c r="R40" s="332">
        <v>0.83199999999999996</v>
      </c>
      <c r="S40" s="212" t="s">
        <v>2576</v>
      </c>
      <c r="T40" s="448">
        <v>3.09E-19</v>
      </c>
      <c r="U40" s="38" t="s">
        <v>4361</v>
      </c>
      <c r="V40" s="179">
        <v>1.5400000000000001E-17</v>
      </c>
      <c r="W40" s="481" t="s">
        <v>4396</v>
      </c>
      <c r="X40" s="484" t="s">
        <v>4390</v>
      </c>
      <c r="Y40" s="23" t="s">
        <v>896</v>
      </c>
    </row>
    <row r="41" spans="1:25" ht="15.75" customHeight="1" x14ac:dyDescent="0.25">
      <c r="A41" s="43" t="s">
        <v>1064</v>
      </c>
      <c r="B41" s="132" t="s">
        <v>990</v>
      </c>
      <c r="C41" s="132">
        <v>12</v>
      </c>
      <c r="D41" s="132">
        <v>4416380</v>
      </c>
      <c r="E41" s="132" t="s">
        <v>306</v>
      </c>
      <c r="F41" s="132" t="s">
        <v>83</v>
      </c>
      <c r="G41" s="132" t="s">
        <v>82</v>
      </c>
      <c r="H41" s="136">
        <v>48.637</v>
      </c>
      <c r="I41" s="133" t="s">
        <v>991</v>
      </c>
      <c r="J41" s="152" t="s">
        <v>339</v>
      </c>
      <c r="K41" s="62"/>
      <c r="L41" s="116">
        <v>2.8</v>
      </c>
      <c r="M41" s="181" t="s">
        <v>3039</v>
      </c>
      <c r="N41" s="28">
        <v>3.3099999999999999E-10</v>
      </c>
      <c r="O41" s="181" t="s">
        <v>2808</v>
      </c>
      <c r="P41" s="439">
        <v>0.502</v>
      </c>
      <c r="Q41" s="212" t="s">
        <v>3220</v>
      </c>
      <c r="R41" s="332">
        <v>0.36699999999999999</v>
      </c>
      <c r="S41" s="212" t="s">
        <v>2577</v>
      </c>
      <c r="T41" s="448">
        <v>8.2200000000000006E-14</v>
      </c>
      <c r="U41" s="38" t="s">
        <v>4362</v>
      </c>
      <c r="V41" s="179">
        <v>1.06E-10</v>
      </c>
      <c r="W41" s="481" t="s">
        <v>896</v>
      </c>
      <c r="X41" s="484" t="s">
        <v>4393</v>
      </c>
      <c r="Y41" s="23" t="s">
        <v>896</v>
      </c>
    </row>
    <row r="42" spans="1:25" ht="15.75" customHeight="1" x14ac:dyDescent="0.25">
      <c r="A42" s="43" t="s">
        <v>1064</v>
      </c>
      <c r="B42" s="132" t="s">
        <v>994</v>
      </c>
      <c r="C42" s="132">
        <v>12</v>
      </c>
      <c r="D42" s="132">
        <v>57133500</v>
      </c>
      <c r="E42" s="132" t="s">
        <v>296</v>
      </c>
      <c r="F42" s="132" t="s">
        <v>76</v>
      </c>
      <c r="G42" s="132" t="s">
        <v>79</v>
      </c>
      <c r="H42" s="136">
        <v>42.302999999999997</v>
      </c>
      <c r="I42" s="133" t="s">
        <v>322</v>
      </c>
      <c r="J42" s="152" t="s">
        <v>86</v>
      </c>
      <c r="K42" s="62"/>
      <c r="L42" s="116">
        <v>1.3</v>
      </c>
      <c r="M42" s="181" t="s">
        <v>3040</v>
      </c>
      <c r="N42" s="28">
        <v>1.87E-15</v>
      </c>
      <c r="O42" s="181" t="s">
        <v>2809</v>
      </c>
      <c r="P42" s="438">
        <v>5.2699999999999999E-7</v>
      </c>
      <c r="Q42" s="212" t="s">
        <v>3221</v>
      </c>
      <c r="R42" s="332">
        <v>0.45100000000000001</v>
      </c>
      <c r="S42" s="212" t="s">
        <v>2578</v>
      </c>
      <c r="T42" s="448">
        <v>1.78E-53</v>
      </c>
      <c r="U42" s="38" t="s">
        <v>4363</v>
      </c>
      <c r="V42" s="179">
        <v>1.44E-36</v>
      </c>
      <c r="W42" s="481" t="s">
        <v>4388</v>
      </c>
      <c r="X42" s="484" t="s">
        <v>4389</v>
      </c>
      <c r="Y42" s="23" t="s">
        <v>896</v>
      </c>
    </row>
    <row r="43" spans="1:25" ht="15.75" customHeight="1" x14ac:dyDescent="0.25">
      <c r="A43" s="43" t="s">
        <v>1064</v>
      </c>
      <c r="B43" s="144" t="s">
        <v>978</v>
      </c>
      <c r="C43" s="144">
        <v>16</v>
      </c>
      <c r="D43" s="144">
        <v>29813694</v>
      </c>
      <c r="E43" s="144" t="s">
        <v>375</v>
      </c>
      <c r="F43" s="144" t="s">
        <v>320</v>
      </c>
      <c r="G43" s="144" t="s">
        <v>319</v>
      </c>
      <c r="H43" s="146">
        <v>7.0000000000000001E-3</v>
      </c>
      <c r="I43" s="147" t="s">
        <v>110</v>
      </c>
      <c r="J43" s="154" t="s">
        <v>77</v>
      </c>
      <c r="K43" s="163" t="s">
        <v>2311</v>
      </c>
      <c r="L43" s="164">
        <v>25.1</v>
      </c>
      <c r="M43" s="443" t="s">
        <v>4098</v>
      </c>
      <c r="N43" s="359">
        <v>0.97</v>
      </c>
      <c r="O43" s="181" t="s">
        <v>4076</v>
      </c>
      <c r="P43" s="438">
        <v>5.6000000000000003E-16</v>
      </c>
      <c r="Q43" s="212" t="s">
        <v>4118</v>
      </c>
      <c r="R43" s="332">
        <v>3.7000000000000002E-3</v>
      </c>
      <c r="S43" s="212" t="s">
        <v>4052</v>
      </c>
      <c r="T43" s="448">
        <v>6.5499999999999999E-16</v>
      </c>
      <c r="U43" s="363" t="s">
        <v>4131</v>
      </c>
      <c r="V43" s="175">
        <v>3.6000000000000002E-4</v>
      </c>
      <c r="W43" s="481" t="s">
        <v>364</v>
      </c>
      <c r="X43" s="484" t="s">
        <v>364</v>
      </c>
      <c r="Y43" s="23" t="s">
        <v>1062</v>
      </c>
    </row>
    <row r="44" spans="1:25" ht="15.75" customHeight="1" x14ac:dyDescent="0.25">
      <c r="A44" s="43" t="s">
        <v>1064</v>
      </c>
      <c r="B44" s="132" t="s">
        <v>1050</v>
      </c>
      <c r="C44" s="132">
        <v>16</v>
      </c>
      <c r="D44" s="132">
        <v>75289942</v>
      </c>
      <c r="E44" s="132" t="s">
        <v>317</v>
      </c>
      <c r="F44" s="132" t="s">
        <v>79</v>
      </c>
      <c r="G44" s="132" t="s">
        <v>76</v>
      </c>
      <c r="H44" s="136">
        <v>40.984999999999999</v>
      </c>
      <c r="I44" s="133" t="s">
        <v>337</v>
      </c>
      <c r="J44" s="152" t="s">
        <v>1051</v>
      </c>
      <c r="K44" s="62"/>
      <c r="L44" s="116">
        <v>2.5</v>
      </c>
      <c r="M44" s="181" t="s">
        <v>3041</v>
      </c>
      <c r="N44" s="184">
        <v>3.9699999999999996E-3</v>
      </c>
      <c r="O44" s="181" t="s">
        <v>2810</v>
      </c>
      <c r="P44" s="438">
        <v>3.2299999999999998E-3</v>
      </c>
      <c r="Q44" s="212" t="s">
        <v>2369</v>
      </c>
      <c r="R44" s="448">
        <v>7.3999999999999999E-4</v>
      </c>
      <c r="S44" s="212" t="s">
        <v>2579</v>
      </c>
      <c r="T44" s="448">
        <v>1.3600000000000001E-9</v>
      </c>
      <c r="U44" s="38" t="s">
        <v>4364</v>
      </c>
      <c r="V44" s="179">
        <v>9.3699999999999999E-3</v>
      </c>
      <c r="W44" s="481" t="s">
        <v>4388</v>
      </c>
      <c r="X44" s="484" t="s">
        <v>46</v>
      </c>
      <c r="Y44" s="23" t="s">
        <v>287</v>
      </c>
    </row>
    <row r="45" spans="1:25" ht="15.75" customHeight="1" x14ac:dyDescent="0.25">
      <c r="A45" s="43" t="s">
        <v>1064</v>
      </c>
      <c r="B45" s="132" t="s">
        <v>1053</v>
      </c>
      <c r="C45" s="132">
        <v>18</v>
      </c>
      <c r="D45" s="132">
        <v>57494932</v>
      </c>
      <c r="E45" s="132" t="s">
        <v>342</v>
      </c>
      <c r="F45" s="132" t="s">
        <v>79</v>
      </c>
      <c r="G45" s="132" t="s">
        <v>83</v>
      </c>
      <c r="H45" s="136">
        <v>20.407</v>
      </c>
      <c r="I45" s="133" t="s">
        <v>333</v>
      </c>
      <c r="J45" s="152" t="s">
        <v>1051</v>
      </c>
      <c r="K45" s="62"/>
      <c r="L45" s="116">
        <v>3.8</v>
      </c>
      <c r="M45" s="181" t="s">
        <v>3042</v>
      </c>
      <c r="N45" s="184">
        <v>2.48E-3</v>
      </c>
      <c r="O45" s="181" t="s">
        <v>2811</v>
      </c>
      <c r="P45" s="439">
        <v>0.57299999999999995</v>
      </c>
      <c r="Q45" s="212" t="s">
        <v>3222</v>
      </c>
      <c r="R45" s="332">
        <v>0.624</v>
      </c>
      <c r="S45" s="212" t="s">
        <v>2580</v>
      </c>
      <c r="T45" s="448">
        <v>1.81E-10</v>
      </c>
      <c r="U45" s="38" t="s">
        <v>4365</v>
      </c>
      <c r="V45" s="175">
        <v>1.84E-5</v>
      </c>
      <c r="W45" s="481" t="s">
        <v>4392</v>
      </c>
      <c r="X45" s="484" t="s">
        <v>4398</v>
      </c>
      <c r="Y45" s="23" t="s">
        <v>896</v>
      </c>
    </row>
    <row r="46" spans="1:25" ht="15.75" customHeight="1" x14ac:dyDescent="0.25">
      <c r="A46" s="43" t="s">
        <v>1064</v>
      </c>
      <c r="B46" s="132" t="s">
        <v>1055</v>
      </c>
      <c r="C46" s="132">
        <v>20</v>
      </c>
      <c r="D46" s="132">
        <v>19494370</v>
      </c>
      <c r="E46" s="132" t="s">
        <v>308</v>
      </c>
      <c r="F46" s="132" t="s">
        <v>83</v>
      </c>
      <c r="G46" s="132" t="s">
        <v>82</v>
      </c>
      <c r="H46" s="136">
        <v>24.481999999999999</v>
      </c>
      <c r="I46" s="133" t="s">
        <v>332</v>
      </c>
      <c r="J46" s="152" t="s">
        <v>86</v>
      </c>
      <c r="K46" s="62"/>
      <c r="L46" s="116">
        <v>1.5</v>
      </c>
      <c r="M46" s="181" t="s">
        <v>3043</v>
      </c>
      <c r="N46" s="184">
        <v>9.8299999999999995E-7</v>
      </c>
      <c r="O46" s="181" t="s">
        <v>2812</v>
      </c>
      <c r="P46" s="439">
        <v>6.3100000000000003E-2</v>
      </c>
      <c r="Q46" s="212" t="s">
        <v>2794</v>
      </c>
      <c r="R46" s="332">
        <v>0.96599999999999997</v>
      </c>
      <c r="S46" s="212" t="s">
        <v>2581</v>
      </c>
      <c r="T46" s="448">
        <v>4.6099999999999995E-13</v>
      </c>
      <c r="U46" s="38" t="s">
        <v>4366</v>
      </c>
      <c r="V46" s="175">
        <v>2.1199999999999999E-7</v>
      </c>
      <c r="W46" s="481" t="s">
        <v>896</v>
      </c>
      <c r="X46" s="484" t="s">
        <v>4393</v>
      </c>
      <c r="Y46" s="23" t="s">
        <v>896</v>
      </c>
    </row>
    <row r="47" spans="1:25" ht="15.75" customHeight="1" x14ac:dyDescent="0.25">
      <c r="A47" s="43" t="s">
        <v>1064</v>
      </c>
      <c r="B47" s="132" t="s">
        <v>1057</v>
      </c>
      <c r="C47" s="132">
        <v>21</v>
      </c>
      <c r="D47" s="132">
        <v>34221526</v>
      </c>
      <c r="E47" s="132" t="s">
        <v>311</v>
      </c>
      <c r="F47" s="132" t="s">
        <v>83</v>
      </c>
      <c r="G47" s="132" t="s">
        <v>82</v>
      </c>
      <c r="H47" s="136">
        <v>13.641999999999999</v>
      </c>
      <c r="I47" s="133" t="s">
        <v>735</v>
      </c>
      <c r="J47" s="152" t="s">
        <v>992</v>
      </c>
      <c r="K47" s="62"/>
      <c r="L47" s="116">
        <v>14.6</v>
      </c>
      <c r="M47" s="181" t="s">
        <v>3044</v>
      </c>
      <c r="N47" s="184">
        <v>6.6700000000000003E-7</v>
      </c>
      <c r="O47" s="181" t="s">
        <v>2813</v>
      </c>
      <c r="P47" s="439">
        <v>0.115</v>
      </c>
      <c r="Q47" s="212" t="s">
        <v>3223</v>
      </c>
      <c r="R47" s="332">
        <v>0.53400000000000003</v>
      </c>
      <c r="S47" s="212" t="s">
        <v>2582</v>
      </c>
      <c r="T47" s="448">
        <v>1.7799999999999999E-11</v>
      </c>
      <c r="U47" s="38" t="s">
        <v>4367</v>
      </c>
      <c r="V47" s="175">
        <v>3.19E-6</v>
      </c>
      <c r="W47" s="481" t="s">
        <v>896</v>
      </c>
      <c r="X47" s="484" t="s">
        <v>4393</v>
      </c>
      <c r="Y47" s="23" t="s">
        <v>896</v>
      </c>
    </row>
    <row r="48" spans="1:25" s="201" customFormat="1" ht="15.75" customHeight="1" x14ac:dyDescent="0.25">
      <c r="A48" s="43" t="s">
        <v>1064</v>
      </c>
      <c r="B48" s="132" t="s">
        <v>1059</v>
      </c>
      <c r="C48" s="132">
        <v>22</v>
      </c>
      <c r="D48" s="132">
        <v>30076759</v>
      </c>
      <c r="E48" s="132" t="s">
        <v>314</v>
      </c>
      <c r="F48" s="132" t="s">
        <v>76</v>
      </c>
      <c r="G48" s="132" t="s">
        <v>79</v>
      </c>
      <c r="H48" s="136">
        <v>35.622</v>
      </c>
      <c r="I48" s="133" t="s">
        <v>334</v>
      </c>
      <c r="J48" s="152" t="s">
        <v>1008</v>
      </c>
      <c r="K48" s="163" t="s">
        <v>2311</v>
      </c>
      <c r="L48" s="361">
        <v>0.31</v>
      </c>
      <c r="M48" s="181" t="s">
        <v>3045</v>
      </c>
      <c r="N48" s="341">
        <v>6.9400000000000003E-2</v>
      </c>
      <c r="O48" s="181" t="s">
        <v>2814</v>
      </c>
      <c r="P48" s="438">
        <v>1.5100000000000001E-4</v>
      </c>
      <c r="Q48" s="212" t="s">
        <v>3224</v>
      </c>
      <c r="R48" s="448">
        <v>4.46E-4</v>
      </c>
      <c r="S48" s="212" t="s">
        <v>2583</v>
      </c>
      <c r="T48" s="448">
        <v>3.9900000000000002E-10</v>
      </c>
      <c r="U48" s="38" t="s">
        <v>4368</v>
      </c>
      <c r="V48" s="179">
        <v>0.33600000000000002</v>
      </c>
      <c r="W48" s="483" t="s">
        <v>4392</v>
      </c>
      <c r="X48" s="484" t="s">
        <v>46</v>
      </c>
      <c r="Y48" s="23" t="s">
        <v>287</v>
      </c>
    </row>
    <row r="49" spans="1:25" s="201" customFormat="1" ht="15.75" customHeight="1" x14ac:dyDescent="0.25">
      <c r="A49" s="210" t="s">
        <v>4132</v>
      </c>
      <c r="B49" s="144" t="s">
        <v>3794</v>
      </c>
      <c r="C49" s="144">
        <v>6</v>
      </c>
      <c r="D49" s="144">
        <v>39280316</v>
      </c>
      <c r="E49" s="144" t="s">
        <v>3424</v>
      </c>
      <c r="F49" s="144" t="s">
        <v>82</v>
      </c>
      <c r="G49" s="144" t="s">
        <v>83</v>
      </c>
      <c r="H49" s="211">
        <v>0.67</v>
      </c>
      <c r="I49" s="147" t="s">
        <v>3348</v>
      </c>
      <c r="J49" s="154" t="s">
        <v>998</v>
      </c>
      <c r="K49" s="163"/>
      <c r="L49" s="361">
        <v>0.1</v>
      </c>
      <c r="M49" s="181" t="s">
        <v>4113</v>
      </c>
      <c r="N49" s="350">
        <v>9.98E-2</v>
      </c>
      <c r="O49" s="181" t="s">
        <v>4092</v>
      </c>
      <c r="P49" s="439">
        <v>0.314</v>
      </c>
      <c r="Q49" s="212" t="s">
        <v>4127</v>
      </c>
      <c r="R49" s="332">
        <v>0.68100000000000005</v>
      </c>
      <c r="S49" s="212" t="s">
        <v>4071</v>
      </c>
      <c r="T49" s="448">
        <v>9.7000000000000003E-7</v>
      </c>
      <c r="U49" s="38" t="s">
        <v>4369</v>
      </c>
      <c r="V49" s="179">
        <v>7.5699999999999996E-14</v>
      </c>
      <c r="W49" s="483" t="s">
        <v>4392</v>
      </c>
      <c r="X49" s="484" t="s">
        <v>46</v>
      </c>
      <c r="Y49" s="23" t="s">
        <v>287</v>
      </c>
    </row>
    <row r="50" spans="1:25" s="201" customFormat="1" ht="15.75" customHeight="1" x14ac:dyDescent="0.25">
      <c r="A50" s="210" t="s">
        <v>4132</v>
      </c>
      <c r="B50" s="144" t="s">
        <v>3795</v>
      </c>
      <c r="C50" s="144">
        <v>9</v>
      </c>
      <c r="D50" s="144">
        <v>69099647</v>
      </c>
      <c r="E50" s="144" t="s">
        <v>3425</v>
      </c>
      <c r="F50" s="144" t="s">
        <v>83</v>
      </c>
      <c r="G50" s="144" t="s">
        <v>82</v>
      </c>
      <c r="H50" s="211">
        <v>43.3</v>
      </c>
      <c r="I50" s="147" t="s">
        <v>3797</v>
      </c>
      <c r="J50" s="152" t="s">
        <v>992</v>
      </c>
      <c r="K50" s="163"/>
      <c r="L50" s="190">
        <v>0.24</v>
      </c>
      <c r="M50" s="181" t="s">
        <v>4114</v>
      </c>
      <c r="N50" s="352">
        <v>6.2899999999999996E-3</v>
      </c>
      <c r="O50" s="181" t="s">
        <v>4093</v>
      </c>
      <c r="P50" s="439">
        <v>3.1199999999999999E-2</v>
      </c>
      <c r="Q50" s="212" t="s">
        <v>3205</v>
      </c>
      <c r="R50" s="332">
        <v>5.5399999999999998E-2</v>
      </c>
      <c r="S50" s="212" t="s">
        <v>4073</v>
      </c>
      <c r="T50" s="448">
        <v>3.6799999999999999E-6</v>
      </c>
      <c r="U50" s="38" t="s">
        <v>4370</v>
      </c>
      <c r="V50" s="179">
        <v>6.59E-12</v>
      </c>
      <c r="W50" s="483" t="s">
        <v>4392</v>
      </c>
      <c r="X50" s="484" t="s">
        <v>46</v>
      </c>
      <c r="Y50" s="23" t="s">
        <v>287</v>
      </c>
    </row>
    <row r="51" spans="1:25" s="201" customFormat="1" ht="15.75" customHeight="1" x14ac:dyDescent="0.25">
      <c r="A51" s="318" t="s">
        <v>4132</v>
      </c>
      <c r="B51" s="319" t="s">
        <v>3796</v>
      </c>
      <c r="C51" s="319">
        <v>10</v>
      </c>
      <c r="D51" s="319">
        <v>122470997</v>
      </c>
      <c r="E51" s="319" t="s">
        <v>3426</v>
      </c>
      <c r="F51" s="319" t="s">
        <v>83</v>
      </c>
      <c r="G51" s="319" t="s">
        <v>76</v>
      </c>
      <c r="H51" s="321">
        <v>11.4</v>
      </c>
      <c r="I51" s="322" t="s">
        <v>3367</v>
      </c>
      <c r="J51" s="327" t="s">
        <v>86</v>
      </c>
      <c r="K51" s="371" t="s">
        <v>2311</v>
      </c>
      <c r="L51" s="288">
        <v>1.1000000000000001</v>
      </c>
      <c r="M51" s="284" t="s">
        <v>4115</v>
      </c>
      <c r="N51" s="351">
        <v>9.8099999999999993E-3</v>
      </c>
      <c r="O51" s="284" t="s">
        <v>4094</v>
      </c>
      <c r="P51" s="440">
        <v>0.755</v>
      </c>
      <c r="Q51" s="349" t="s">
        <v>4128</v>
      </c>
      <c r="R51" s="339">
        <v>0.56299999999999994</v>
      </c>
      <c r="S51" s="349" t="s">
        <v>4072</v>
      </c>
      <c r="T51" s="449">
        <v>5.6899999999999995E-4</v>
      </c>
      <c r="U51" s="285" t="s">
        <v>4371</v>
      </c>
      <c r="V51" s="344">
        <v>1.19E-10</v>
      </c>
      <c r="W51" s="486" t="s">
        <v>4392</v>
      </c>
      <c r="X51" s="487" t="s">
        <v>4398</v>
      </c>
      <c r="Y51" s="23" t="s">
        <v>896</v>
      </c>
    </row>
    <row r="52" spans="1:25" s="201" customFormat="1" ht="123" customHeight="1" x14ac:dyDescent="0.25">
      <c r="A52" s="651" t="s">
        <v>5044</v>
      </c>
      <c r="B52" s="651"/>
      <c r="C52" s="651"/>
      <c r="D52" s="651"/>
      <c r="E52" s="651"/>
      <c r="F52" s="651"/>
      <c r="G52" s="651"/>
      <c r="H52" s="651"/>
      <c r="I52" s="611" t="s">
        <v>4385</v>
      </c>
      <c r="J52" s="611"/>
      <c r="K52" s="611"/>
      <c r="L52" s="611"/>
      <c r="M52" s="611"/>
      <c r="N52" s="611"/>
      <c r="O52" s="611"/>
      <c r="P52" s="611"/>
      <c r="Q52" s="611"/>
      <c r="R52" s="611"/>
      <c r="S52" s="611"/>
      <c r="T52" s="611"/>
      <c r="U52" s="611"/>
      <c r="V52" s="611"/>
      <c r="W52" s="483"/>
      <c r="X52" s="483"/>
    </row>
    <row r="53" spans="1:25" ht="110.25" customHeight="1" x14ac:dyDescent="0.25">
      <c r="A53" s="614" t="s">
        <v>4372</v>
      </c>
      <c r="B53" s="614"/>
      <c r="C53" s="614"/>
      <c r="D53" s="614"/>
      <c r="E53" s="614"/>
      <c r="F53" s="614"/>
      <c r="G53" s="614"/>
      <c r="H53" s="614"/>
      <c r="I53" s="612"/>
      <c r="J53" s="612"/>
      <c r="K53" s="612"/>
      <c r="L53" s="612"/>
      <c r="M53" s="612"/>
      <c r="N53" s="612"/>
      <c r="O53" s="612"/>
      <c r="P53" s="612"/>
      <c r="Q53" s="612"/>
      <c r="R53" s="612"/>
      <c r="S53" s="612"/>
      <c r="T53" s="612"/>
      <c r="U53" s="612"/>
      <c r="V53" s="612"/>
    </row>
    <row r="54" spans="1:25" ht="123" customHeight="1" x14ac:dyDescent="0.25">
      <c r="A54" s="652"/>
      <c r="B54" s="652"/>
      <c r="C54" s="652"/>
      <c r="D54" s="652"/>
      <c r="E54" s="652"/>
      <c r="F54" s="652"/>
      <c r="G54" s="652"/>
      <c r="I54" s="612"/>
      <c r="J54" s="612"/>
      <c r="K54" s="612"/>
      <c r="L54" s="612"/>
      <c r="M54" s="612"/>
      <c r="N54" s="612"/>
      <c r="O54" s="612"/>
      <c r="P54" s="612"/>
      <c r="Q54" s="612"/>
      <c r="R54" s="612"/>
      <c r="S54" s="612"/>
      <c r="T54" s="612"/>
      <c r="U54" s="612"/>
      <c r="V54" s="612"/>
    </row>
    <row r="55" spans="1:25" ht="15.75" customHeight="1" x14ac:dyDescent="0.25">
      <c r="K55" s="609"/>
      <c r="L55" s="609"/>
    </row>
  </sheetData>
  <sortState xmlns:xlrd2="http://schemas.microsoft.com/office/spreadsheetml/2017/richdata2" ref="A18:K48">
    <sortCondition ref="E18:E48"/>
    <sortCondition ref="F18:F48"/>
  </sortState>
  <mergeCells count="15">
    <mergeCell ref="A53:H53"/>
    <mergeCell ref="W2:X3"/>
    <mergeCell ref="U2:V2"/>
    <mergeCell ref="U3:V3"/>
    <mergeCell ref="K55:L55"/>
    <mergeCell ref="M2:N2"/>
    <mergeCell ref="S3:T3"/>
    <mergeCell ref="S2:T2"/>
    <mergeCell ref="Q2:R2"/>
    <mergeCell ref="O2:P2"/>
    <mergeCell ref="Q3:R3"/>
    <mergeCell ref="M3:N3"/>
    <mergeCell ref="O3:P3"/>
    <mergeCell ref="I52:V54"/>
    <mergeCell ref="A52:H52"/>
  </mergeCells>
  <pageMargins left="0.7" right="0.7" top="0.75" bottom="0.75" header="0.3" footer="0.3"/>
  <pageSetup paperSize="9" scale="4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2"/>
  <sheetViews>
    <sheetView workbookViewId="0">
      <selection activeCell="A14" sqref="A14"/>
    </sheetView>
  </sheetViews>
  <sheetFormatPr defaultRowHeight="15" x14ac:dyDescent="0.25"/>
  <cols>
    <col min="1" max="1" width="62.140625" customWidth="1"/>
    <col min="2" max="9" width="16.140625" customWidth="1"/>
    <col min="10" max="10" width="14.85546875" customWidth="1"/>
    <col min="11" max="11" width="16.7109375" customWidth="1"/>
  </cols>
  <sheetData>
    <row r="1" spans="1:13" x14ac:dyDescent="0.25">
      <c r="A1" s="1" t="s">
        <v>5023</v>
      </c>
      <c r="B1" s="27"/>
      <c r="C1" s="27"/>
      <c r="D1" s="27"/>
      <c r="E1" s="27"/>
      <c r="F1" s="27"/>
      <c r="G1" s="27"/>
      <c r="H1" s="27"/>
      <c r="I1" s="27"/>
      <c r="J1" s="27"/>
      <c r="K1" s="27"/>
      <c r="L1" s="27"/>
      <c r="M1" s="27"/>
    </row>
    <row r="2" spans="1:13" x14ac:dyDescent="0.25">
      <c r="A2" s="27"/>
      <c r="B2" s="27"/>
      <c r="C2" s="27"/>
      <c r="D2" s="27"/>
      <c r="E2" s="27"/>
      <c r="F2" s="27"/>
      <c r="G2" s="27"/>
      <c r="H2" s="27"/>
      <c r="I2" s="27"/>
      <c r="J2" s="27"/>
      <c r="K2" s="27"/>
      <c r="L2" s="27"/>
      <c r="M2" s="27"/>
    </row>
    <row r="3" spans="1:13" ht="59.25" customHeight="1" x14ac:dyDescent="0.25">
      <c r="A3" s="303"/>
      <c r="B3" s="617" t="s">
        <v>3818</v>
      </c>
      <c r="C3" s="617"/>
      <c r="D3" s="616" t="s">
        <v>3428</v>
      </c>
      <c r="E3" s="616"/>
      <c r="F3" s="616" t="s">
        <v>3814</v>
      </c>
      <c r="G3" s="616"/>
      <c r="H3" s="616" t="s">
        <v>3815</v>
      </c>
      <c r="I3" s="616"/>
      <c r="J3" s="616" t="s">
        <v>3816</v>
      </c>
      <c r="K3" s="616"/>
    </row>
    <row r="4" spans="1:13" x14ac:dyDescent="0.25">
      <c r="A4" s="380" t="s">
        <v>3817</v>
      </c>
      <c r="B4" s="302" t="s">
        <v>361</v>
      </c>
      <c r="C4" s="302" t="s">
        <v>362</v>
      </c>
      <c r="D4" s="302" t="s">
        <v>361</v>
      </c>
      <c r="E4" s="302" t="s">
        <v>362</v>
      </c>
      <c r="F4" s="302" t="s">
        <v>361</v>
      </c>
      <c r="G4" s="302" t="s">
        <v>362</v>
      </c>
      <c r="H4" s="302" t="s">
        <v>361</v>
      </c>
      <c r="I4" s="302" t="s">
        <v>362</v>
      </c>
      <c r="J4" s="302" t="s">
        <v>361</v>
      </c>
      <c r="K4" s="302" t="s">
        <v>362</v>
      </c>
    </row>
    <row r="5" spans="1:13" ht="13.5" customHeight="1" x14ac:dyDescent="0.25">
      <c r="A5" s="293" t="s">
        <v>3821</v>
      </c>
      <c r="B5" s="308" t="s">
        <v>3812</v>
      </c>
      <c r="C5" s="309">
        <v>7.4000000000000004E-91</v>
      </c>
      <c r="D5" s="295" t="s">
        <v>3416</v>
      </c>
      <c r="E5" s="296">
        <v>2.9000000000000001E-25</v>
      </c>
      <c r="F5" s="295" t="s">
        <v>3417</v>
      </c>
      <c r="G5" s="296">
        <v>1.5E-24</v>
      </c>
      <c r="H5" s="295" t="s">
        <v>3418</v>
      </c>
      <c r="I5" s="296">
        <v>2.9999999999999999E-38</v>
      </c>
      <c r="J5" s="295" t="s">
        <v>4029</v>
      </c>
      <c r="K5" s="296">
        <v>9.3999999999999998E-6</v>
      </c>
    </row>
    <row r="6" spans="1:13" s="25" customFormat="1" ht="13.5" customHeight="1" x14ac:dyDescent="0.25">
      <c r="A6" s="293" t="s">
        <v>3823</v>
      </c>
      <c r="B6" s="293"/>
      <c r="C6" s="293"/>
      <c r="D6" s="310" t="s">
        <v>3813</v>
      </c>
      <c r="E6" s="296">
        <v>1.6000000000000001E-14</v>
      </c>
      <c r="F6" s="310" t="s">
        <v>3819</v>
      </c>
      <c r="G6" s="296">
        <v>1.9999999999999998E-21</v>
      </c>
      <c r="H6" s="310" t="s">
        <v>3820</v>
      </c>
      <c r="I6" s="296">
        <v>8.9999999999999999E-18</v>
      </c>
      <c r="J6" s="295" t="s">
        <v>4030</v>
      </c>
      <c r="K6" s="310">
        <v>0.31</v>
      </c>
    </row>
    <row r="7" spans="1:13" ht="13.5" customHeight="1" x14ac:dyDescent="0.25">
      <c r="A7" s="293" t="s">
        <v>3822</v>
      </c>
      <c r="B7" s="293"/>
      <c r="C7" s="293"/>
      <c r="D7" s="310"/>
      <c r="E7" s="294"/>
      <c r="F7" s="295" t="s">
        <v>3419</v>
      </c>
      <c r="G7" s="310">
        <v>0.21</v>
      </c>
      <c r="H7" s="295" t="s">
        <v>3420</v>
      </c>
      <c r="I7" s="296">
        <v>3.9999999999999998E-23</v>
      </c>
      <c r="J7" s="295" t="s">
        <v>4031</v>
      </c>
      <c r="K7" s="296">
        <v>2.7999999999999998E-4</v>
      </c>
    </row>
    <row r="8" spans="1:13" ht="13.5" customHeight="1" x14ac:dyDescent="0.25">
      <c r="A8" s="293" t="s">
        <v>3824</v>
      </c>
      <c r="B8" s="293"/>
      <c r="C8" s="293"/>
      <c r="D8" s="310"/>
      <c r="E8" s="294"/>
      <c r="F8" s="294"/>
      <c r="G8" s="294"/>
      <c r="H8" s="295" t="s">
        <v>3421</v>
      </c>
      <c r="I8" s="310">
        <v>1.7000000000000001E-2</v>
      </c>
      <c r="J8" s="295" t="s">
        <v>4032</v>
      </c>
      <c r="K8" s="310">
        <v>0.9</v>
      </c>
    </row>
    <row r="9" spans="1:13" ht="13.5" customHeight="1" x14ac:dyDescent="0.25">
      <c r="A9" s="297" t="s">
        <v>3825</v>
      </c>
      <c r="B9" s="297"/>
      <c r="C9" s="297"/>
      <c r="D9" s="311"/>
      <c r="E9" s="298"/>
      <c r="F9" s="298"/>
      <c r="G9" s="298"/>
      <c r="H9" s="298"/>
      <c r="I9" s="298"/>
      <c r="J9" s="299" t="s">
        <v>4033</v>
      </c>
      <c r="K9" s="311">
        <v>4.5999999999999999E-2</v>
      </c>
    </row>
    <row r="10" spans="1:13" x14ac:dyDescent="0.25">
      <c r="A10" s="379" t="s">
        <v>3811</v>
      </c>
    </row>
    <row r="11" spans="1:13" x14ac:dyDescent="0.25">
      <c r="A11" s="615" t="s">
        <v>4012</v>
      </c>
      <c r="B11" s="615"/>
      <c r="C11" s="615"/>
      <c r="D11" s="615"/>
    </row>
    <row r="12" spans="1:13" x14ac:dyDescent="0.25">
      <c r="A12" s="615"/>
      <c r="B12" s="615"/>
      <c r="C12" s="615"/>
      <c r="D12" s="615"/>
    </row>
  </sheetData>
  <mergeCells count="6">
    <mergeCell ref="A11:D12"/>
    <mergeCell ref="D3:E3"/>
    <mergeCell ref="F3:G3"/>
    <mergeCell ref="H3:I3"/>
    <mergeCell ref="J3:K3"/>
    <mergeCell ref="B3:C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Index</vt:lpstr>
      <vt:lpstr>1-Cohorts</vt:lpstr>
      <vt:lpstr>2-MIG</vt:lpstr>
      <vt:lpstr>3-MA</vt:lpstr>
      <vt:lpstr>4-MO</vt:lpstr>
      <vt:lpstr>5-VD</vt:lpstr>
      <vt:lpstr>6-BR headaches</vt:lpstr>
      <vt:lpstr>7-all associations</vt:lpstr>
      <vt:lpstr>8-genetic correlations</vt:lpstr>
      <vt:lpstr>9-123 mig variants</vt:lpstr>
      <vt:lpstr>10a) PRRT2 freq</vt:lpstr>
      <vt:lpstr>10b)-PRRT2-assoc</vt:lpstr>
      <vt:lpstr>11-Epilepsy variants</vt:lpstr>
      <vt:lpstr>12-GWAS catal</vt:lpstr>
      <vt:lpstr>13-Stratification_MA_MO</vt:lpstr>
      <vt:lpstr>14-Stratification VD_MO</vt:lpstr>
      <vt:lpstr>15-KCNK5 associations</vt:lpstr>
      <vt:lpstr>16-coding</vt:lpstr>
      <vt:lpstr>17-eQTL </vt:lpstr>
      <vt:lpstr>18-eQTL sources</vt:lpstr>
      <vt:lpstr>19-pQTL</vt:lpstr>
      <vt:lpstr>20 Chr6-Predicted genes </vt:lpstr>
      <vt:lpstr>21 Chr6 DNA binding proteins </vt:lpstr>
      <vt:lpstr>22 Pathways</vt:lpstr>
      <vt:lpstr>23 Drug-Genes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2023-04-16T12:28:50Z</dcterms:modified>
</cp:coreProperties>
</file>