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08"/>
  <workbookPr/>
  <mc:AlternateContent xmlns:mc="http://schemas.openxmlformats.org/markup-compatibility/2006">
    <mc:Choice Requires="x15">
      <x15ac:absPath xmlns:x15ac="http://schemas.microsoft.com/office/spreadsheetml/2010/11/ac" url="/Users/Shared/SMCP Dropbox/Mokrablab/Manuscripts/Genome_reference/manuscript/Submission_NG/revision_NG/editorial_edits/"/>
    </mc:Choice>
  </mc:AlternateContent>
  <xr:revisionPtr revIDLastSave="0" documentId="13_ncr:1_{15797D69-8D49-AF44-8959-C2D592C17670}" xr6:coauthVersionLast="47" xr6:coauthVersionMax="47" xr10:uidLastSave="{00000000-0000-0000-0000-000000000000}"/>
  <bookViews>
    <workbookView xWindow="5000" yWindow="2800" windowWidth="42480" windowHeight="23060" xr2:uid="{00000000-000D-0000-FFFF-FFFF00000000}"/>
  </bookViews>
  <sheets>
    <sheet name="Content" sheetId="7" r:id="rId1"/>
    <sheet name="Supplementary Table 1" sheetId="3" r:id="rId2"/>
    <sheet name="Supplementary Table 2" sheetId="6" r:id="rId3"/>
    <sheet name="Supplementary Table 3" sheetId="4" r:id="rId4"/>
  </sheets>
  <definedNames>
    <definedName name="_xlnm._FilterDatabase" localSheetId="2" hidden="1">'Supplementary Table 2'!$A$3:$N$26</definedName>
    <definedName name="_xlnm.Print_Area" localSheetId="1">'Supplementary Table 1'!$A$1:$P$40</definedName>
    <definedName name="_xlnm.Print_Area" localSheetId="2">'Supplementary Table 2'!$B$1:$V$26</definedName>
    <definedName name="_xlnm.Print_Area" localSheetId="3">'Supplementary Table 3'!$B$1:$L$10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T21" i="6" l="1"/>
  <c r="T19" i="6"/>
  <c r="T13" i="6"/>
  <c r="T11" i="6"/>
  <c r="T9" i="6"/>
  <c r="T8" i="6"/>
</calcChain>
</file>

<file path=xl/sharedStrings.xml><?xml version="1.0" encoding="utf-8"?>
<sst xmlns="http://schemas.openxmlformats.org/spreadsheetml/2006/main" count="609" uniqueCount="242">
  <si>
    <t>Sudanese</t>
  </si>
  <si>
    <t>Exonic</t>
  </si>
  <si>
    <t>ZNF423</t>
  </si>
  <si>
    <t>chr16:55424809-55425841</t>
  </si>
  <si>
    <t>Afghani</t>
  </si>
  <si>
    <t>DLGAP2</t>
  </si>
  <si>
    <t>Syrian</t>
  </si>
  <si>
    <t>ATRN</t>
  </si>
  <si>
    <t>chr20:3644578-3644648</t>
  </si>
  <si>
    <t>Jordanian</t>
  </si>
  <si>
    <t>ABO</t>
  </si>
  <si>
    <t>chr9:145469152-145469282</t>
  </si>
  <si>
    <t>CAMTA1</t>
  </si>
  <si>
    <t>chr1:6805619-6805677</t>
  </si>
  <si>
    <t>RB1</t>
  </si>
  <si>
    <t>chr13:47647718-47647983</t>
  </si>
  <si>
    <t>ZMIZ1</t>
  </si>
  <si>
    <t>chr10:80035254-80035316</t>
  </si>
  <si>
    <t>Qatari 1</t>
  </si>
  <si>
    <t>KIF1A</t>
  </si>
  <si>
    <t>chr2:241284110-241284344</t>
  </si>
  <si>
    <t>PAK1</t>
  </si>
  <si>
    <t>ZNF331</t>
  </si>
  <si>
    <t>chr19:56634836-56634912</t>
  </si>
  <si>
    <t>Qatari 2</t>
  </si>
  <si>
    <t>CMIP</t>
  </si>
  <si>
    <t>chr16:87766809-87766869</t>
  </si>
  <si>
    <t>chr8:1287155-1287300</t>
  </si>
  <si>
    <t>Subject</t>
  </si>
  <si>
    <t>Del</t>
  </si>
  <si>
    <t>Polymicrogyria</t>
  </si>
  <si>
    <t>Autism</t>
  </si>
  <si>
    <t>G2P</t>
  </si>
  <si>
    <t>HP:0002126</t>
  </si>
  <si>
    <t>HP:0000717</t>
  </si>
  <si>
    <t>Moderate</t>
  </si>
  <si>
    <t>Definitive</t>
  </si>
  <si>
    <t>Strong</t>
  </si>
  <si>
    <t>Limited</t>
  </si>
  <si>
    <t>Chaki, M., Airik, R., Ghosh, A. K., Giles, R. H., Chen, R., Slaats, G. G., ... &amp; Hildebrandt, F. (2012). Exome capture reveals ZNF423 and CEP164 mutations, linking renal ciliopathies to DNA damage response signaling. Cell, 150(3), 533-548.</t>
  </si>
  <si>
    <t>Chien, W. H., Gau, S. F., Liao, H. M., Chiu, Y. N., Wu, Y. Y., Huang, Y. S., ... &amp; Chen, C. H. (2013). Deep exon resequencing of DLGAP2 as a candidate gene of autism spectrum disorders. Molecular Autism, 4, 1-12.
 Li, J. M., Lu, C. L., Cheng, M. C., Luu, S. U., Hsu, S. H., Hu, T. M., ... &amp; Chen, C. H. (2014). Role of the DLGAP2 gene encoding the SAP90/PSD-95-associated protein 2 in schizophrenia. PLoS One, 9(1), e85373.
 Shi, S., Lin, S., Chen, B., &amp; Zhou, Y. (2017). Isolated chromosome 8p23. 2 pter deletion: Novel evidence for developmental delay, intellectual disability, microcephaly and neurobehavioral disorders. Molecular Medicine Reports, 16(5), 6837-6845.</t>
  </si>
  <si>
    <t>No evidence in literature related to ANKLE2 and polymicrogyria. Association only on GeneCards.</t>
  </si>
  <si>
    <t>No association with seizures in literature and GeneCards</t>
  </si>
  <si>
    <t>CAMTA1 encodes a calcium-responsive transcriptional regulator that has elevated expression levels in both the cerebral cortex and cerebellum. First association of this gene with cerebellar dysfunction and varying cognitive behavioral abnormalities was published by Mikhail et al. (2011). Affected individuals typically exhibit cerebellar ataxia, developmental delays, speech delays, hypotonia, dysmorphism, and a spectrum of behavioral issues including ADHD, OCD, and autistic traits, along with movement disorders like tremors and myotonic dystonia. Since 2011,  twenty-two individuals across seven publications (PMIDs: 22031302, 22693284, 24738973, 250492392, 30838254, 32157189, 33131045, 33677721) have been reported to strengthen this association along with functional evidence using mice.</t>
  </si>
  <si>
    <t xml:space="preserve">Mikhail, F. M., Lose, E. J., Robin, N. H., Descartes, M. D., Rutledge, K. D., Rutledge, S. L., ... &amp; Carroll, A. J. (2011). Clinically relevant single gene or intragenic deletions encompassing critical neurodevelopmental genes in patients with developmental delay, mental retardation, and/or autism spectrum disorders. American journal of medical genetics Part A, 155(10), 2386-2396.
Thevenon, J., Lopez, E., Keren, B., Heron, D., Mignot, C., Altuzarra, C., ... &amp; Thauvin-Robinet, C. (2012). Intragenic CAMTA1 rearrangements cause non-progressive congenital ataxia with or without intellectual disability. Journal of medical genetics, 49(6), 400-408.
Thevenon, J., Lopez, E., Keren, B., Heron, D., Mignot, C., Altuzarra, C., ... &amp; Thauvin-Robinet, C. (2012). Intragenic CAMTA1 rearrangements cause non-progressive congenital ataxia with or without intellectual disability. Journal of medical genetics, 49(6), 400-408.
Long, C., Grueter, C. E., Song, K., Qin, S., Qi, X., Kong, Y. M., ... &amp; Olson, E. N. (2014). Ataxia and Purkinje cell degeneration in mice lacking the CAMTA1 transcription factor. Proceedings of the National Academy of Sciences, 111(31), 11521-11526.Agarwal, S., Gilbert, R., &amp; Lau, H. A. (2016). Novel nonsense Calmodulin‐binding transcription activator 1 mutation presenting as a tremor‐predominant phenotype. Movement Disorders Clinical Practice, 3(6), 611-614.
Wijnen, I. G., Veenstra-Knol, H. E., Vansenne, F., Gerkes, E. H., de Koning, T., Vos, Y. J., ... &amp; Kamsteeg, E. J. (2020). De novo variants in CAMTA1 cause a syndrome variably associated with spasticity, ataxia, and intellectual disability. European Journal of Human Genetics, 28(6), 763-769.
Jacobs, E. Z., Brown, K., Byler, M. C., D'haenens, E., Dheedene, A., Henderson, L. B., ... &amp; Callewaert, B. (2021). Expanding the molecular spectrum and the neurological phenotype related to CAMTA1 variants. Clinical Genetics, 99(2), 259-268
Dzinovic, I., Serranová, T., Prouteau, C., Colin, E., Ziegler, A., Winkelmann, J., ... &amp; Zech, M. (2021). Myoclonic dystonia phenotype related to a novel calmodulin-binding transcription activator 1 sequence variant. neurogenetics, 22, 137-141.
 </t>
  </si>
  <si>
    <t>Not associated with the phenotype</t>
  </si>
  <si>
    <t>No association with glaucoma in literature and GeneCards</t>
  </si>
  <si>
    <t>Hamdan, F. F., Gauthier, J., Araki, Y., Lin, D. T., Yoshizawa, Y., Higashi, K., ... &amp; Michaud, J. L. (2011). Excess of de novo deleterious mutations in genes associated with glutamatergic systems in nonsyndromic intellectual disability. The American Journal of Human Genetics, 88(3), 306-316.</t>
  </si>
  <si>
    <t>Association with Beckwithh-Wiedemann Syndrome is only on GeneCards.  </t>
  </si>
  <si>
    <t>Summary of evidence for implication in ascertained phenotype</t>
  </si>
  <si>
    <t>Relation</t>
  </si>
  <si>
    <t>L50</t>
  </si>
  <si>
    <t>L90</t>
  </si>
  <si>
    <t>QV</t>
  </si>
  <si>
    <t>Child</t>
  </si>
  <si>
    <t>Male</t>
  </si>
  <si>
    <t>hap1</t>
  </si>
  <si>
    <t>hap2</t>
  </si>
  <si>
    <t>Mother</t>
  </si>
  <si>
    <t>Female</t>
  </si>
  <si>
    <t>Father</t>
  </si>
  <si>
    <t>Gender</t>
  </si>
  <si>
    <t>Haplotype</t>
  </si>
  <si>
    <t>Number of contigs</t>
  </si>
  <si>
    <t>N50 (Mb)</t>
  </si>
  <si>
    <t>N90 (Mb)</t>
  </si>
  <si>
    <t>Max contig length (MB)</t>
  </si>
  <si>
    <t>Number of contigs &gt; 50kb</t>
  </si>
  <si>
    <t>Percentage of contigs &gt; 50kb</t>
  </si>
  <si>
    <t>Genome size (Gb)</t>
  </si>
  <si>
    <t>Inheritance</t>
  </si>
  <si>
    <t>Variant type</t>
  </si>
  <si>
    <t>Gene</t>
  </si>
  <si>
    <t>GRCh38</t>
  </si>
  <si>
    <t>CHM13</t>
  </si>
  <si>
    <t>Variant size</t>
  </si>
  <si>
    <t>Comments</t>
  </si>
  <si>
    <t>De novo</t>
  </si>
  <si>
    <t>TSC2</t>
  </si>
  <si>
    <t>16-2080300-AGGAGAAGACGAACCTGGCGGCCTATGTGCCCCTGCTGACCCAGGGCTGGGCGGAGATCCTGGTCCGGAGGCCCACAGGTACTGGGCGGGGCTGGCCTGAGCGCCATCTTTCTGCCAGTCACCCACAGAGCTGTGGACACTCAGGGGCGATTGCAGACTTGGCCCTCTTGGGATATTTGGGGGTAACTTTTGTTTTTTTTTTGAGACAGAGTCTTGCTCTGTGGCCCACGCTGGAACGCAGTGGCGCAATCTCGGCTCACTGCAAGCTCCACCTCCCGGGTTCACGCCATTCTCCTGCCTCAGCCTCCCGAGTAGCTGGGACCACAGGCGCCCGCCACCACGCCTGGCCAATTTTTTTGTATTTCTAGTAGAGATGGGGTTTCACTGTGTTAGCCAGGATGGTCTCAATCTCCTGACCTCGTGATCCGCCCGCCTTGGCCTCCCAAAGTGCTGGGATTACAGGCGTGAGCCACCGCGCCCAGCCATTTGGGGGTAACTTGTAAGTCTCCAGAGGTGAGCTGTG-A_AD</t>
  </si>
  <si>
    <t>chr16-2100405-DEL-522</t>
  </si>
  <si>
    <t>AKT3</t>
  </si>
  <si>
    <t>1-243686633-243686649-A-&lt;DUP&gt;_AD</t>
  </si>
  <si>
    <t>chr1-243097792-DEL-26</t>
  </si>
  <si>
    <t>TRPM3</t>
  </si>
  <si>
    <t>9-70781329-70781348-A-&lt;DUP&gt;_AD</t>
  </si>
  <si>
    <t>chr9-82930180-DEL-18</t>
  </si>
  <si>
    <t>KMD4B</t>
  </si>
  <si>
    <t>19-5131538-A-AGGGGCAGGTGGGGTGGAGCGGGGGAGGCAGGGAGGAGGGGGGCAGGTGGGGTGGGGCAGGGGAGGAGGGGGCAGGTGGGGCACAGGGGAGCTGGTGGCGGGGGAGGGGGGCAGGGAGGAGG_AD</t>
  </si>
  <si>
    <t>chr19-5117461-DEL-454</t>
  </si>
  <si>
    <t>RERE</t>
  </si>
  <si>
    <t>1-8789286-8789304-A-&lt;DUP&gt;_AD</t>
  </si>
  <si>
    <t>chr1-8322754-INS-21</t>
  </si>
  <si>
    <t>SNV</t>
  </si>
  <si>
    <t>NFIX</t>
  </si>
  <si>
    <t>19:13025553</t>
  </si>
  <si>
    <t>chr19-13150769-SNV-GA</t>
  </si>
  <si>
    <t>CIC</t>
  </si>
  <si>
    <t>19:42295147</t>
  </si>
  <si>
    <t>chr19:45,114,520-45,114,520</t>
  </si>
  <si>
    <t>Ins</t>
  </si>
  <si>
    <t>Indel</t>
  </si>
  <si>
    <t>HPO code</t>
  </si>
  <si>
    <t>Multiple renal cysts</t>
  </si>
  <si>
    <t>HP:0005562</t>
  </si>
  <si>
    <t>Seizure, Global developmental delay, Delayed speech and language development</t>
  </si>
  <si>
    <t>HP:0001250, HP:0001263, HP:0000750</t>
  </si>
  <si>
    <t>Delayed speech and language development, Intellectual disability</t>
  </si>
  <si>
    <t>HP:0000750, HP:0001249</t>
  </si>
  <si>
    <t>ID</t>
  </si>
  <si>
    <t>MRC</t>
  </si>
  <si>
    <t>Po</t>
  </si>
  <si>
    <t>S, GDD, DSLD</t>
  </si>
  <si>
    <t>DSLD, ID</t>
  </si>
  <si>
    <t>Au</t>
  </si>
  <si>
    <t>HPO term</t>
  </si>
  <si>
    <t>HPO ID</t>
  </si>
  <si>
    <t xml:space="preserve"> -</t>
  </si>
  <si>
    <r>
      <t xml:space="preserve">Not real </t>
    </r>
    <r>
      <rPr>
        <i/>
        <sz val="12"/>
        <color theme="1"/>
        <rFont val="Aptos Narrow"/>
        <scheme val="minor"/>
      </rPr>
      <t>de novo</t>
    </r>
    <r>
      <rPr>
        <sz val="12"/>
        <color theme="1"/>
        <rFont val="Aptos Narrow"/>
        <family val="2"/>
        <scheme val="minor"/>
      </rPr>
      <t xml:space="preserve"> as 1bp difference between child and parents in this call</t>
    </r>
  </si>
  <si>
    <t>Checked to be valid and detected using assembly-based</t>
  </si>
  <si>
    <t>Variant type GRCh38</t>
  </si>
  <si>
    <r>
      <t xml:space="preserve">Not real </t>
    </r>
    <r>
      <rPr>
        <i/>
        <sz val="12"/>
        <color theme="1"/>
        <rFont val="Aptos Narrow"/>
        <scheme val="minor"/>
      </rPr>
      <t>de novo</t>
    </r>
    <r>
      <rPr>
        <sz val="12"/>
        <color theme="1"/>
        <rFont val="Aptos Narrow"/>
        <family val="2"/>
        <scheme val="minor"/>
      </rPr>
      <t xml:space="preserve"> because  parents have insertions in the same locus in GRCh38. In CHM13 a deletion instead is observed in the child which is not </t>
    </r>
    <r>
      <rPr>
        <i/>
        <sz val="12"/>
        <color theme="1"/>
        <rFont val="Aptos Narrow"/>
        <scheme val="minor"/>
      </rPr>
      <t>de novo</t>
    </r>
  </si>
  <si>
    <r>
      <t xml:space="preserve">Not real </t>
    </r>
    <r>
      <rPr>
        <i/>
        <sz val="12"/>
        <color theme="1"/>
        <rFont val="Aptos Narrow"/>
        <scheme val="minor"/>
      </rPr>
      <t>de novo</t>
    </r>
    <r>
      <rPr>
        <sz val="12"/>
        <color theme="1"/>
        <rFont val="Aptos Narrow"/>
        <family val="2"/>
        <scheme val="minor"/>
      </rPr>
      <t xml:space="preserve"> because of unclarity in GRCh38. Against CHM13, a deletion instead is observed in child and father therefore is not de novo. This itself is clearer when aligning against HG002 and Jordanian father.</t>
    </r>
  </si>
  <si>
    <r>
      <t xml:space="preserve">Not real </t>
    </r>
    <r>
      <rPr>
        <i/>
        <sz val="12"/>
        <color theme="1"/>
        <rFont val="Aptos Narrow"/>
        <scheme val="minor"/>
      </rPr>
      <t>de novo</t>
    </r>
    <r>
      <rPr>
        <sz val="12"/>
        <color theme="1"/>
        <rFont val="Aptos Narrow"/>
        <family val="2"/>
        <scheme val="minor"/>
      </rPr>
      <t xml:space="preserve"> because mother has almost identical size in GRCh38. In CHM13 a deletion instead is observed in the child which is not </t>
    </r>
    <r>
      <rPr>
        <i/>
        <sz val="12"/>
        <color theme="1"/>
        <rFont val="Aptos Narrow"/>
        <scheme val="minor"/>
      </rPr>
      <t>de novo</t>
    </r>
  </si>
  <si>
    <t>Not real indel</t>
  </si>
  <si>
    <t>Variant size GRCh38</t>
  </si>
  <si>
    <t>Chm13</t>
  </si>
  <si>
    <t xml:space="preserve">ClinGen </t>
  </si>
  <si>
    <t>HPO Code</t>
  </si>
  <si>
    <t>Location</t>
  </si>
  <si>
    <t>Found by read-based</t>
  </si>
  <si>
    <t>CRD</t>
  </si>
  <si>
    <t>Recessive</t>
  </si>
  <si>
    <t>Non exonic</t>
  </si>
  <si>
    <t>Uncertain Significance</t>
  </si>
  <si>
    <t>GDD, Au, T</t>
  </si>
  <si>
    <t>Not lifted over</t>
  </si>
  <si>
    <t>chr16:2100404-2100926</t>
  </si>
  <si>
    <t>Found by read-based; Probable mosaicism</t>
  </si>
  <si>
    <t>TSC2 gene is associated with tuberous sclerosis, and the patient’s phenotype overlaps with various symptoms of this multisystem disorder, most importantly renal failure and learning difficulties. Molecular mechanism for TSC2 in tuberous sclerosis is loss of function, as indicated by deletion and nonsense variation (Hasbani and Crino, 2018).</t>
  </si>
  <si>
    <t>Crino, P. B., Nathanson, K. L., &amp; Henske, E. P. (2006). The tuberous sclerosis complex. New England Journal of Medicine, 355(13), 1345-1356.</t>
  </si>
  <si>
    <t>Likely Pathogenic</t>
  </si>
  <si>
    <t>TRIO</t>
  </si>
  <si>
    <t>chr5:14284606-14286238</t>
  </si>
  <si>
    <t>Not found by read-based</t>
  </si>
  <si>
    <t>GDD</t>
  </si>
  <si>
    <t>TRIO encodes a Rho guanine nucleotide exchange factor (RhoGEF) that plays essential roles in neuronal development. Variants in TRIO were first reported in relation to autosomal dominant syndromic intellectual disability (ID) in 2016 (Ba et al., PMID: 26721934). Numerous variants in TRIO, including nonsense, frameshift and missense variants, have been reported, with most variants occurring de novo. Pathogenic variants in TRIO are associated with neurodevelopmental disorders, including ID and autism spectrum disorder.</t>
  </si>
  <si>
    <t>SOX5</t>
  </si>
  <si>
    <t>chr12:23878645-23878645</t>
  </si>
  <si>
    <t>Developmental and speech delay due to SOX5 deficiency is a rare genetic syndromic intellectual disability characterized by mild to severe global developmental delay, intellectual disability and behavioral abnormalities, hypotonia, strabismus, optic nerve hypoplasia and mild facial dysmorphic features.</t>
  </si>
  <si>
    <t>Cuenca Alcocel, J., Criado Álamo, E., Salvador-Rupérez, E., Goñi Ros, N., Izquierdo Álvarez, S., Peña Segura, J. L., &amp; González-Tarancón, R. (2023). A novel mutation in the SOX5 gene c. 1627del; p.(Tyr543IlefsTer14) is associated to Lamb–Shaffer syndrome: a case report. Egyptian Journal of Medical Human Genetics, 24(1), 32.</t>
  </si>
  <si>
    <t>chr1:8202509-8202509</t>
  </si>
  <si>
    <t>RERE gene is associated with complex neurodevelopmental disorder that is characterized by developmental delay and autism.</t>
  </si>
  <si>
    <t>Niehaus, A. D., Kim, J., &amp; Manning, M. A. (2022). Phenotypic variability in RERE‐related disorders and the first report of an inherited variant. American Journal of Medical Genetics Part A, 188(11), 3358-3363.</t>
  </si>
  <si>
    <t>Not found by read-based as homozygous</t>
  </si>
  <si>
    <t>Gl</t>
  </si>
  <si>
    <t>PRKAR1B</t>
  </si>
  <si>
    <t>chr7:788223-788275</t>
  </si>
  <si>
    <t xml:space="preserve">PRKAR1B variants are associated with neurodevelopmental disorders and autism. </t>
  </si>
  <si>
    <t>chr11:77265034-77265104</t>
  </si>
  <si>
    <t>S, ID</t>
  </si>
  <si>
    <t>chr19-13150769</t>
  </si>
  <si>
    <t xml:space="preserve">Variants in NFIX have been associated with Malan overgrowth syndrome that is characterized by overgrowth, macrocephaly, craniofacial dysmorphism, behavioral issues, developmental delay, and abnormal bone morphology. The NFIX gene was first reported in relation to autosomal dominant Malan overgrowth syndrome in 2010 (Malan et al., PMID 20673863).Variant is Pathogenic in ClinVar. </t>
  </si>
  <si>
    <t>Pathogenic</t>
  </si>
  <si>
    <t>Context changed between references</t>
  </si>
  <si>
    <t>GABRG1</t>
  </si>
  <si>
    <t>chr4:46022904-46022904</t>
  </si>
  <si>
    <t>Found by read-based in child and both parents</t>
  </si>
  <si>
    <t>S, Au</t>
  </si>
  <si>
    <t>Williams, A., Cooney, E., Segal, G., Narayanan, S., Morand, M., &amp; Agadi, S. (2022). GABRG1 variant as a potential novel cause of epileptic encephalopathy, hypotonia, and global developmental delay. American Journal of Medical Genetics Part A, 188(12), 3546-3549.</t>
  </si>
  <si>
    <t>FGF14</t>
  </si>
  <si>
    <t>chr13:101377549-101377721</t>
  </si>
  <si>
    <t>GD</t>
  </si>
  <si>
    <t>FGF14 mutations have been identified as a rare cause of autosomal dominant spinocerebellar ataxia type 27  (Piarroux et al., 2020)</t>
  </si>
  <si>
    <t>Piarroux, J., Riant, F., Humbertclaude, V., Remerand, G., Hadjadj, J., Rejou, F., ... &amp; Roubertie, A. (2020). FGF14‐related episodic ataxia: delineating the phenotype of Episodic Ataxia type 9. Annals of Clinical and Translational Neurology, 7(4), 565-572.</t>
  </si>
  <si>
    <t>EIF4A2</t>
  </si>
  <si>
    <t>chr3:189608790-189608790</t>
  </si>
  <si>
    <t>Both mono-allelic and bi-allelic EIF4A2 variants result in a syndromic neurodevelopmental disorder characterized by variable developmental delays, epilepsy, hypotonia, cognitive impairments (Paul et al., 2023)</t>
  </si>
  <si>
    <t>chr8:632564-632564</t>
  </si>
  <si>
    <t>BRSK2</t>
  </si>
  <si>
    <t>chr11:1509501-1509559</t>
  </si>
  <si>
    <t xml:space="preserve">BRSK2 variants are associated with neurodevelopmental disorders. </t>
  </si>
  <si>
    <t>Hiatt, S. M., Thompson, M. L., Prokop, J. W., Lawlor, J. M., Gray, D. E., Bebin, E. M., ... &amp; Cooper, G. M. (2019). Deleterious variation in BRSK2 associates with a neurodevelopmental disorder. The American Journal of Human Genetics, 104(4), 701-708.</t>
  </si>
  <si>
    <t>chr11:1465278-1465278</t>
  </si>
  <si>
    <t>DCS</t>
  </si>
  <si>
    <r>
      <t xml:space="preserve">ZNF423 </t>
    </r>
    <r>
      <rPr>
        <sz val="12"/>
        <color theme="1"/>
        <rFont val="Arial"/>
        <family val="2"/>
      </rPr>
      <t>encodes Zinc Finger Protein 423 which is involved in DNA damage repair, and homozygous loss of function mutation in this gene was found to be the cause of infantile-onset kidney disease in 2 Turkish siblings (Chaki et al., 2012).</t>
    </r>
  </si>
  <si>
    <r>
      <t xml:space="preserve">ZNF331 </t>
    </r>
    <r>
      <rPr>
        <sz val="12"/>
        <color theme="1"/>
        <rFont val="Arial"/>
        <family val="2"/>
      </rPr>
      <t>encodes a zinc finger protein that contains a domain found in transcriptional repressors.</t>
    </r>
  </si>
  <si>
    <r>
      <t xml:space="preserve">ZMIZ1 </t>
    </r>
    <r>
      <rPr>
        <sz val="12"/>
        <color theme="1"/>
        <rFont val="Arial"/>
        <family val="2"/>
      </rPr>
      <t xml:space="preserve">encodes a member of the PIAS (protein inhibitor of activated STAT) protein family that interacts with nuclear hormone receptors. Carapito et al. (2019). Reported 19 patients having variants in </t>
    </r>
    <r>
      <rPr>
        <i/>
        <sz val="12"/>
        <color theme="1"/>
        <rFont val="Arial"/>
        <family val="2"/>
      </rPr>
      <t>ZMIZ1</t>
    </r>
    <r>
      <rPr>
        <sz val="12"/>
        <color theme="1"/>
        <rFont val="Arial"/>
        <family val="2"/>
      </rPr>
      <t xml:space="preserve"> with intellectual disability and developmental delay .</t>
    </r>
  </si>
  <si>
    <r>
      <t xml:space="preserve">Carapito, R., Ivanova, E. L., Morlon, A., Meng, L., Molitor, A., Erdmann, E., ... &amp; Bahram, S. (2019). ZMIZ1 variants cause a syndromic neurodevelopmental disorder. </t>
    </r>
    <r>
      <rPr>
        <i/>
        <sz val="12"/>
        <color theme="1"/>
        <rFont val="Arial"/>
        <family val="2"/>
      </rPr>
      <t>The American Journal of Human Genetics</t>
    </r>
    <r>
      <rPr>
        <sz val="12"/>
        <color theme="1"/>
        <rFont val="Arial"/>
        <family val="2"/>
      </rPr>
      <t xml:space="preserve">, </t>
    </r>
    <r>
      <rPr>
        <i/>
        <sz val="12"/>
        <color theme="1"/>
        <rFont val="Arial"/>
        <family val="2"/>
      </rPr>
      <t>104</t>
    </r>
    <r>
      <rPr>
        <sz val="12"/>
        <color theme="1"/>
        <rFont val="Arial"/>
        <family val="2"/>
      </rPr>
      <t>(2), 319-330.</t>
    </r>
  </si>
  <si>
    <r>
      <t>Ba, W., Yan, Y., Reijnders, M. R., Schuurs-Hoeijmakers, J. H., Feenstra, I., Bongers, E. M., ... &amp; De Vries, B. B. (2016). TRIO loss of function is associated with mild intellectual disability and affects dendritic branching and synapse function. </t>
    </r>
    <r>
      <rPr>
        <i/>
        <sz val="12"/>
        <color theme="1"/>
        <rFont val="Arial"/>
        <family val="2"/>
      </rPr>
      <t>Human molecular genetics</t>
    </r>
    <r>
      <rPr>
        <sz val="12"/>
        <color theme="1"/>
        <rFont val="Arial"/>
        <family val="2"/>
      </rPr>
      <t>, </t>
    </r>
    <r>
      <rPr>
        <i/>
        <sz val="12"/>
        <color theme="1"/>
        <rFont val="Arial"/>
        <family val="2"/>
      </rPr>
      <t>25</t>
    </r>
    <r>
      <rPr>
        <sz val="12"/>
        <color theme="1"/>
        <rFont val="Arial"/>
        <family val="2"/>
      </rPr>
      <t>(5), 892-902.</t>
    </r>
  </si>
  <si>
    <r>
      <t>Marbach, F., Stoyanov, G., Erger, F., Stratakis, C. A., Settas, N., London, E., ... &amp; Schaaf, C. P. (2021). Variants in PRKAR1B cause a neurodevelopmental disorder with autism spectrum disorder, apraxia, and insensitivity to pain. </t>
    </r>
    <r>
      <rPr>
        <i/>
        <sz val="12"/>
        <color theme="1"/>
        <rFont val="Arial"/>
        <family val="2"/>
      </rPr>
      <t>Genetics in medicine</t>
    </r>
    <r>
      <rPr>
        <sz val="12"/>
        <color theme="1"/>
        <rFont val="Arial"/>
        <family val="2"/>
      </rPr>
      <t>, </t>
    </r>
    <r>
      <rPr>
        <i/>
        <sz val="12"/>
        <color theme="1"/>
        <rFont val="Arial"/>
        <family val="2"/>
      </rPr>
      <t>23</t>
    </r>
    <r>
      <rPr>
        <sz val="12"/>
        <color theme="1"/>
        <rFont val="Arial"/>
        <family val="2"/>
      </rPr>
      <t>(8), 1465-1473.</t>
    </r>
  </si>
  <si>
    <r>
      <t xml:space="preserve">Zhuang, J., Xie, M., Yao, J., Fu, W., Zeng, S., Jiang, Y., ... &amp; Chen, C. (2023). A de novo PAK1 likely pathogenic variant and a de novo terminal 1q microdeletion in a Chinese girl with global developmental delay, severe intellectual disability, and seizures. </t>
    </r>
    <r>
      <rPr>
        <i/>
        <sz val="12"/>
        <color theme="1"/>
        <rFont val="Arial"/>
        <family val="2"/>
      </rPr>
      <t>BMC Medical Genomics</t>
    </r>
    <r>
      <rPr>
        <sz val="12"/>
        <color theme="1"/>
        <rFont val="Arial"/>
        <family val="2"/>
      </rPr>
      <t xml:space="preserve">, </t>
    </r>
    <r>
      <rPr>
        <i/>
        <sz val="12"/>
        <color theme="1"/>
        <rFont val="Arial"/>
        <family val="2"/>
      </rPr>
      <t>16</t>
    </r>
    <r>
      <rPr>
        <sz val="12"/>
        <color theme="1"/>
        <rFont val="Arial"/>
        <family val="2"/>
      </rPr>
      <t>(1), 3.</t>
    </r>
  </si>
  <si>
    <r>
      <t>Malan, V., Rajan, D., Thomas, S., Shaw, A. C., dit Picard, H. L., Layet, V., ... &amp; Cormier-Daire, V. (2010). Distinct effects of allelic NFIX mutations on nonsense-mediated mRNA decay engender either a Sotos-like or a Marshall-Smith syndrome. </t>
    </r>
    <r>
      <rPr>
        <i/>
        <sz val="12"/>
        <color theme="1"/>
        <rFont val="Arial"/>
        <family val="2"/>
      </rPr>
      <t>The American Journal of Human Genetics</t>
    </r>
    <r>
      <rPr>
        <sz val="12"/>
        <color theme="1"/>
        <rFont val="Arial"/>
        <family val="2"/>
      </rPr>
      <t>, </t>
    </r>
    <r>
      <rPr>
        <i/>
        <sz val="12"/>
        <color theme="1"/>
        <rFont val="Arial"/>
        <family val="2"/>
      </rPr>
      <t>87</t>
    </r>
    <r>
      <rPr>
        <sz val="12"/>
        <color theme="1"/>
        <rFont val="Arial"/>
        <family val="2"/>
      </rPr>
      <t>(2), 189-198.</t>
    </r>
  </si>
  <si>
    <r>
      <t xml:space="preserve">KIF1A </t>
    </r>
    <r>
      <rPr>
        <sz val="12"/>
        <color theme="1"/>
        <rFont val="Arial"/>
        <family val="2"/>
      </rPr>
      <t>encodes a motor protein involved in the axonal transport of synaptic-vesicle precursors. Variants in this gene have been associated with autosomal dominant syndromic intellectual disability.  </t>
    </r>
  </si>
  <si>
    <r>
      <t>Paul, M. S., Duncan, A. R., Genetti, C. A., Pan, H., Jackson, A., Grant, P. E., ... &amp; Agrawal, P. B. (2023). Rare EIF4A2 variants are associated with a neurodevelopmental disorder characterized by intellectual disability, hypotonia, and epilepsy. </t>
    </r>
    <r>
      <rPr>
        <i/>
        <sz val="12"/>
        <color theme="1"/>
        <rFont val="Arial"/>
        <family val="2"/>
      </rPr>
      <t>The American Journal of Human Genetics</t>
    </r>
    <r>
      <rPr>
        <sz val="12"/>
        <color theme="1"/>
        <rFont val="Arial"/>
        <family val="2"/>
      </rPr>
      <t>, </t>
    </r>
    <r>
      <rPr>
        <i/>
        <sz val="12"/>
        <color theme="1"/>
        <rFont val="Arial"/>
        <family val="2"/>
      </rPr>
      <t>110</t>
    </r>
    <r>
      <rPr>
        <sz val="12"/>
        <color theme="1"/>
        <rFont val="Arial"/>
        <family val="2"/>
      </rPr>
      <t>(1), 120-145.</t>
    </r>
  </si>
  <si>
    <r>
      <t xml:space="preserve">DLGAP2 </t>
    </r>
    <r>
      <rPr>
        <sz val="12"/>
        <color theme="1"/>
        <rFont val="Arial"/>
        <family val="2"/>
      </rPr>
      <t> is a member of the Discs Large-Associated Proteins (DLGAP) family of proteins that is involved in synapse organization and postynaptic density. This gene has been linked to neurodevelopmental disorders such as Autism Spectrum Disorder (ASD) (Chien et al., 2013), schizophrenia (Li et al., 2013), and developmental delay (Shi et al., 2017).</t>
    </r>
  </si>
  <si>
    <r>
      <t xml:space="preserve">CMIP </t>
    </r>
    <r>
      <rPr>
        <sz val="12"/>
        <color theme="1"/>
        <rFont val="Arial"/>
        <family val="2"/>
      </rPr>
      <t>encodes a c-Maf inducing protein that is involved in the T-cell signaling pathway. A patient exhibiting ASD and developmental delay was found to have a 280 kb de novo deletion encompassing the first three exons of CMIP. CMIP has been recognized as a susceptibility locus for specific language impairment (SLI), and this patient is nonverbal (Luo et al., 2017).</t>
    </r>
  </si>
  <si>
    <r>
      <t xml:space="preserve">Luo, M., Fan, J., Wenger, T. L., Harr, M. H., Racobaldo, M., Mulchandani, S., ... &amp; Conlin, L. K. (2017). CMIP haploinsufficiency in two patients with autism spectrum disorder and co‐occurring gastrointestinal issues. </t>
    </r>
    <r>
      <rPr>
        <i/>
        <sz val="12"/>
        <color theme="1"/>
        <rFont val="Arial"/>
        <family val="2"/>
      </rPr>
      <t>American Journal of Medical Genetics Part A</t>
    </r>
    <r>
      <rPr>
        <sz val="12"/>
        <color theme="1"/>
        <rFont val="Arial"/>
        <family val="2"/>
      </rPr>
      <t xml:space="preserve">, </t>
    </r>
    <r>
      <rPr>
        <i/>
        <sz val="12"/>
        <color theme="1"/>
        <rFont val="Arial"/>
        <family val="2"/>
      </rPr>
      <t>173</t>
    </r>
    <r>
      <rPr>
        <sz val="12"/>
        <color theme="1"/>
        <rFont val="Arial"/>
        <family val="2"/>
      </rPr>
      <t>(8), 2101-2107.</t>
    </r>
  </si>
  <si>
    <r>
      <t xml:space="preserve">ABO </t>
    </r>
    <r>
      <rPr>
        <sz val="12"/>
        <color theme="1"/>
        <rFont val="Arial"/>
        <family val="2"/>
      </rPr>
      <t>encodes a glycosyltransferase that catalyzes the transfer of carbohydrates to the H antigen to form the antigenic structures of the ABO blood group.</t>
    </r>
  </si>
  <si>
    <t>References</t>
  </si>
  <si>
    <t>ACMG Classification</t>
  </si>
  <si>
    <t>1A = 0</t>
  </si>
  <si>
    <t>2B = 0, 2E = 0</t>
  </si>
  <si>
    <t xml:space="preserve">3A = 0 </t>
  </si>
  <si>
    <t>4C = 0.15</t>
  </si>
  <si>
    <t>5A = 0.45</t>
  </si>
  <si>
    <t>3A = 0</t>
  </si>
  <si>
    <t>5D = 0.45</t>
  </si>
  <si>
    <t>2B = 0</t>
  </si>
  <si>
    <t>2B = 0, 2E = 0.45</t>
  </si>
  <si>
    <t>4A = 0.45</t>
  </si>
  <si>
    <t>2B = 0 , 2E = 0</t>
  </si>
  <si>
    <t>2H = 0.30</t>
  </si>
  <si>
    <t>2C-2 = 0.45</t>
  </si>
  <si>
    <t>Global developmental delay, Autism, Tall stature</t>
  </si>
  <si>
    <t>Intellectual Disability</t>
  </si>
  <si>
    <t>HP:0001263, HP:0000717, HP:0000098</t>
  </si>
  <si>
    <t>HP:0001249</t>
  </si>
  <si>
    <t xml:space="preserve"> NA</t>
  </si>
  <si>
    <t>NA</t>
  </si>
  <si>
    <t>ACMG categories for SNV/Indels</t>
  </si>
  <si>
    <t>PM2, PS2, PP4, PVS1</t>
  </si>
  <si>
    <t>ACMG/ClinGen SECTION 1: Genomic Content</t>
  </si>
  <si>
    <t>ACMG/ClinGen SECTION 2: Overlap with Established\Predicted Region</t>
  </si>
  <si>
    <t>ACMG/ClinGen SECTION 3: Evaluation of Gene Number</t>
  </si>
  <si>
    <t>ACMG/ClinGen SECTION 4: Evidence from Public and Internal Data</t>
  </si>
  <si>
    <t>ACMG/ClinGen SECTION 5: Patient inheritance pattern or family history</t>
  </si>
  <si>
    <t>ACMG/ClinGen ACMG total score</t>
  </si>
  <si>
    <r>
      <t>PAK1</t>
    </r>
    <r>
      <rPr>
        <sz val="12"/>
        <color theme="1"/>
        <rFont val="Arial"/>
        <family val="2"/>
      </rPr>
      <t xml:space="preserve"> encodes a member of the serine/threonine p21-activating kinases family. Zhuang et al. (2023) reported a likely pathogenic variant in </t>
    </r>
    <r>
      <rPr>
        <i/>
        <sz val="12"/>
        <color theme="1"/>
        <rFont val="Arial"/>
        <family val="2"/>
      </rPr>
      <t xml:space="preserve">PAK1 </t>
    </r>
    <r>
      <rPr>
        <sz val="12"/>
        <color theme="1"/>
        <rFont val="Arial"/>
        <family val="2"/>
      </rPr>
      <t>in a Chinese patient diagnosed with severe global developmental delay and seizures. This gene is associated with Intellectual developmental disorder with macrocephaly, seizures, and speech delay (MIM 618158); however, our patient has only been reported to have autism.</t>
    </r>
  </si>
  <si>
    <r>
      <t xml:space="preserve">ATRN </t>
    </r>
    <r>
      <rPr>
        <sz val="12"/>
        <color theme="1"/>
        <rFont val="Arial"/>
        <family val="2"/>
      </rPr>
      <t>is involved in inflammatory responses as it plays a role in the initial clustering of immune cells. The membrane-bound form of the protein encoded by this gene has sequence similarity with the receptor that is involved in controlling obesity in mice.</t>
    </r>
  </si>
  <si>
    <t xml:space="preserve">GABRG1 variants are associated with seizures and global developmental delay. </t>
  </si>
  <si>
    <r>
      <t xml:space="preserve">DLGAP2 </t>
    </r>
    <r>
      <rPr>
        <sz val="12"/>
        <color theme="1"/>
        <rFont val="Arial"/>
        <family val="2"/>
      </rPr>
      <t> is a member of the Discs Large-Associated Proteins (DLGAP) family of proteins that is involved in synapse organization and postsynaptic density. This gene has been linked to neurodevelopmental disorders such as Autism Spectrum Disorder (ASD) (Chien et al., 2013), schizophrenia (Li et al., 2013), and developmental delay (Shi et al., 2017).</t>
    </r>
  </si>
  <si>
    <t>Supplementary Tables</t>
  </si>
  <si>
    <t>Supplementary Table 1</t>
  </si>
  <si>
    <t>Supplementary Table 2</t>
  </si>
  <si>
    <t>Supplementary Table 3</t>
  </si>
  <si>
    <t>QC metrics of assembly contiguity and accuracy</t>
  </si>
  <si>
    <t>Candidate disease-causing variants in the probands and summary of evidence for implication in ascertained phenotypes</t>
  </si>
  <si>
    <t>Candidate disease variants based on read-based approach for variant calling</t>
  </si>
  <si>
    <t>Supplementary Table 1. QC metrics of assembly contiguity and accuracy.</t>
  </si>
  <si>
    <t>Supplementary Table 2. Candidate disease-causing variants in the probands and summary of evidence for implication in ascertained phenotypes.</t>
  </si>
  <si>
    <t>Supplementary Table 3. Candidate disease variants based on read-based approach for variant calling.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</si>
</sst>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2"/>
      <color theme="1"/>
      <name val="Aptos Narrow"/>
      <family val="2"/>
      <scheme val="minor"/>
    </font>
    <font>
      <sz val="12"/>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2"/>
      <color rgb="FF006100"/>
      <name val="Aptos Narrow"/>
      <family val="2"/>
      <scheme val="minor"/>
    </font>
    <font>
      <sz val="12"/>
      <color rgb="FF9C0006"/>
      <name val="Aptos Narrow"/>
      <family val="2"/>
      <scheme val="minor"/>
    </font>
    <font>
      <sz val="12"/>
      <color rgb="FF9C5700"/>
      <name val="Aptos Narrow"/>
      <family val="2"/>
      <scheme val="minor"/>
    </font>
    <font>
      <sz val="12"/>
      <color rgb="FF3F3F76"/>
      <name val="Aptos Narrow"/>
      <family val="2"/>
      <scheme val="minor"/>
    </font>
    <font>
      <b/>
      <sz val="12"/>
      <color rgb="FF3F3F3F"/>
      <name val="Aptos Narrow"/>
      <family val="2"/>
      <scheme val="minor"/>
    </font>
    <font>
      <b/>
      <sz val="12"/>
      <color rgb="FFFA7D00"/>
      <name val="Aptos Narrow"/>
      <family val="2"/>
      <scheme val="minor"/>
    </font>
    <font>
      <sz val="12"/>
      <color rgb="FFFA7D00"/>
      <name val="Aptos Narrow"/>
      <family val="2"/>
      <scheme val="minor"/>
    </font>
    <font>
      <b/>
      <sz val="12"/>
      <color theme="0"/>
      <name val="Aptos Narrow"/>
      <family val="2"/>
      <scheme val="minor"/>
    </font>
    <font>
      <sz val="12"/>
      <color rgb="FFFF0000"/>
      <name val="Aptos Narrow"/>
      <family val="2"/>
      <scheme val="minor"/>
    </font>
    <font>
      <i/>
      <sz val="12"/>
      <color rgb="FF7F7F7F"/>
      <name val="Aptos Narrow"/>
      <family val="2"/>
      <scheme val="minor"/>
    </font>
    <font>
      <b/>
      <sz val="12"/>
      <color theme="1"/>
      <name val="Aptos Narrow"/>
      <family val="2"/>
      <scheme val="minor"/>
    </font>
    <font>
      <sz val="12"/>
      <color theme="0"/>
      <name val="Aptos Narrow"/>
      <family val="2"/>
      <scheme val="minor"/>
    </font>
    <font>
      <b/>
      <sz val="12"/>
      <color theme="1"/>
      <name val="Aptos Narrow"/>
      <scheme val="minor"/>
    </font>
    <font>
      <sz val="12"/>
      <color theme="1"/>
      <name val="Arial"/>
      <family val="2"/>
    </font>
    <font>
      <b/>
      <sz val="12"/>
      <color theme="1"/>
      <name val="Arial"/>
      <family val="2"/>
    </font>
    <font>
      <sz val="12"/>
      <color rgb="FF000000"/>
      <name val="Aptos Narrow"/>
      <family val="2"/>
      <scheme val="minor"/>
    </font>
    <font>
      <i/>
      <sz val="12"/>
      <color theme="1"/>
      <name val="Aptos Narrow"/>
      <scheme val="minor"/>
    </font>
    <font>
      <i/>
      <sz val="12"/>
      <color theme="1"/>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5">
    <xf numFmtId="0" fontId="0" fillId="0" borderId="0" xfId="0"/>
    <xf numFmtId="0" fontId="0" fillId="0" borderId="10" xfId="0" applyBorder="1" applyAlignment="1">
      <alignment vertical="top" wrapText="1"/>
    </xf>
    <xf numFmtId="0" fontId="19" fillId="0" borderId="0" xfId="0" applyFont="1"/>
    <xf numFmtId="0" fontId="20" fillId="0" borderId="10" xfId="0" applyFont="1" applyBorder="1"/>
    <xf numFmtId="0" fontId="19" fillId="0" borderId="10" xfId="0" applyFont="1" applyBorder="1"/>
    <xf numFmtId="0" fontId="18" fillId="0" borderId="10" xfId="0" applyFont="1" applyBorder="1" applyAlignment="1">
      <alignment wrapText="1"/>
    </xf>
    <xf numFmtId="0" fontId="22" fillId="0" borderId="10" xfId="0" applyFont="1" applyBorder="1" applyAlignment="1">
      <alignment vertical="top" wrapText="1"/>
    </xf>
    <xf numFmtId="0" fontId="21" fillId="0" borderId="10" xfId="0" applyFont="1" applyBorder="1" applyAlignment="1">
      <alignment vertical="top" wrapText="1"/>
    </xf>
    <xf numFmtId="0" fontId="19" fillId="0" borderId="10" xfId="0" applyFont="1" applyBorder="1" applyAlignment="1">
      <alignment vertical="top"/>
    </xf>
    <xf numFmtId="0" fontId="19" fillId="0" borderId="10" xfId="0" applyFont="1" applyBorder="1" applyAlignment="1">
      <alignment horizontal="left" vertical="top" wrapText="1"/>
    </xf>
    <xf numFmtId="0" fontId="19" fillId="0" borderId="10" xfId="0" applyFont="1" applyBorder="1" applyAlignment="1">
      <alignment vertical="top" wrapText="1"/>
    </xf>
    <xf numFmtId="0" fontId="20" fillId="0" borderId="10" xfId="0" applyFont="1" applyBorder="1" applyAlignment="1">
      <alignment horizontal="left" vertical="top" wrapText="1"/>
    </xf>
    <xf numFmtId="0" fontId="23" fillId="0" borderId="10" xfId="0" applyFont="1" applyBorder="1" applyAlignment="1">
      <alignment vertical="top"/>
    </xf>
    <xf numFmtId="0" fontId="23" fillId="0" borderId="10" xfId="0" applyFont="1" applyBorder="1" applyAlignment="1">
      <alignment horizontal="left" vertical="top" wrapText="1"/>
    </xf>
    <xf numFmtId="0" fontId="19" fillId="0" borderId="10" xfId="0" applyFont="1" applyBorder="1" applyAlignment="1">
      <alignment horizontal="left" vertical="top"/>
    </xf>
    <xf numFmtId="0" fontId="23" fillId="0" borderId="10" xfId="0" applyFont="1" applyBorder="1" applyAlignment="1">
      <alignment vertical="top" wrapText="1"/>
    </xf>
    <xf numFmtId="0" fontId="20" fillId="0" borderId="0" xfId="0" applyFont="1"/>
    <xf numFmtId="0" fontId="20" fillId="0" borderId="10" xfId="0" applyFont="1" applyBorder="1" applyAlignment="1">
      <alignment vertical="top" wrapText="1"/>
    </xf>
    <xf numFmtId="0" fontId="19" fillId="0" borderId="10" xfId="0" applyFont="1" applyBorder="1" applyAlignment="1">
      <alignment vertical="center"/>
    </xf>
    <xf numFmtId="0" fontId="19" fillId="0" borderId="12" xfId="0" applyFont="1" applyBorder="1" applyAlignment="1">
      <alignment horizontal="left" vertical="top"/>
    </xf>
    <xf numFmtId="0" fontId="19" fillId="0" borderId="13" xfId="0" applyFont="1" applyBorder="1" applyAlignment="1">
      <alignment horizontal="left" vertical="top"/>
    </xf>
    <xf numFmtId="0" fontId="19" fillId="0" borderId="11" xfId="0" applyFont="1" applyBorder="1" applyAlignment="1">
      <alignment horizontal="left" vertical="top"/>
    </xf>
    <xf numFmtId="0" fontId="19" fillId="0" borderId="12" xfId="0" applyFont="1" applyBorder="1" applyAlignment="1">
      <alignment horizontal="center" vertical="top"/>
    </xf>
    <xf numFmtId="0" fontId="19" fillId="0" borderId="13" xfId="0" applyFont="1" applyBorder="1" applyAlignment="1">
      <alignment horizontal="center" vertical="top"/>
    </xf>
    <xf numFmtId="0" fontId="19" fillId="0" borderId="11" xfId="0" applyFont="1" applyBorder="1" applyAlignment="1">
      <alignment horizontal="center" vertical="top"/>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E3861A-68D4-D54A-8E08-A1B037258A05}">
  <dimension ref="A1:B4"/>
  <sheetViews>
    <sheetView tabSelected="1" zoomScale="130" zoomScaleNormal="130" workbookViewId="0">
      <selection activeCell="B21" sqref="B21"/>
    </sheetView>
  </sheetViews>
  <sheetFormatPr baseColWidth="10" defaultRowHeight="16" x14ac:dyDescent="0.2"/>
  <cols>
    <col min="1" max="1" width="24" customWidth="1"/>
    <col min="2" max="2" width="110.6640625" customWidth="1"/>
  </cols>
  <sheetData>
    <row r="1" spans="1:2" x14ac:dyDescent="0.2">
      <c r="A1" s="16" t="s">
        <v>232</v>
      </c>
    </row>
    <row r="2" spans="1:2" x14ac:dyDescent="0.2">
      <c r="A2" s="2" t="s">
        <v>233</v>
      </c>
      <c r="B2" s="2" t="s">
        <v>236</v>
      </c>
    </row>
    <row r="3" spans="1:2" x14ac:dyDescent="0.2">
      <c r="A3" s="2" t="s">
        <v>234</v>
      </c>
      <c r="B3" s="2" t="s">
        <v>237</v>
      </c>
    </row>
    <row r="4" spans="1:2" x14ac:dyDescent="0.2">
      <c r="A4" s="2" t="s">
        <v>235</v>
      </c>
      <c r="B4" s="2" t="s">
        <v>238</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6C14E2-C6C0-C441-9B27-4E4218640FDE}">
  <sheetPr>
    <pageSetUpPr fitToPage="1"/>
  </sheetPr>
  <dimension ref="B1:O39"/>
  <sheetViews>
    <sheetView workbookViewId="0">
      <selection activeCell="E8" sqref="E8"/>
    </sheetView>
  </sheetViews>
  <sheetFormatPr baseColWidth="10" defaultRowHeight="16" x14ac:dyDescent="0.2"/>
  <cols>
    <col min="1" max="1" width="10.83203125" style="2"/>
    <col min="2" max="2" width="11.6640625" style="2" customWidth="1"/>
    <col min="3" max="3" width="9" style="2" bestFit="1" customWidth="1"/>
    <col min="4" max="4" width="8.1640625" style="2" bestFit="1" customWidth="1"/>
    <col min="5" max="5" width="10.83203125" style="2" bestFit="1" customWidth="1"/>
    <col min="6" max="6" width="18.1640625" style="2" bestFit="1" customWidth="1"/>
    <col min="7" max="7" width="18.83203125" style="2" bestFit="1" customWidth="1"/>
    <col min="8" max="8" width="9.6640625" style="2" bestFit="1" customWidth="1"/>
    <col min="9" max="9" width="4.6640625" style="2" bestFit="1" customWidth="1"/>
    <col min="10" max="10" width="9.6640625" style="2" bestFit="1" customWidth="1"/>
    <col min="11" max="11" width="4.6640625" style="2" bestFit="1" customWidth="1"/>
    <col min="12" max="12" width="23.1640625" style="2" bestFit="1" customWidth="1"/>
    <col min="13" max="13" width="25.83203125" style="2" bestFit="1" customWidth="1"/>
    <col min="14" max="14" width="29.33203125" style="2" bestFit="1" customWidth="1"/>
    <col min="15" max="16384" width="10.83203125" style="2"/>
  </cols>
  <sheetData>
    <row r="1" spans="2:15" x14ac:dyDescent="0.2">
      <c r="B1" s="16" t="s">
        <v>239</v>
      </c>
    </row>
    <row r="3" spans="2:15" x14ac:dyDescent="0.2">
      <c r="B3" s="3" t="s">
        <v>28</v>
      </c>
      <c r="C3" s="3" t="s">
        <v>50</v>
      </c>
      <c r="D3" s="3" t="s">
        <v>61</v>
      </c>
      <c r="E3" s="3" t="s">
        <v>62</v>
      </c>
      <c r="F3" s="3" t="s">
        <v>69</v>
      </c>
      <c r="G3" s="3" t="s">
        <v>63</v>
      </c>
      <c r="H3" s="3" t="s">
        <v>64</v>
      </c>
      <c r="I3" s="3" t="s">
        <v>51</v>
      </c>
      <c r="J3" s="3" t="s">
        <v>65</v>
      </c>
      <c r="K3" s="3" t="s">
        <v>52</v>
      </c>
      <c r="L3" s="3" t="s">
        <v>66</v>
      </c>
      <c r="M3" s="3" t="s">
        <v>67</v>
      </c>
      <c r="N3" s="3" t="s">
        <v>68</v>
      </c>
      <c r="O3" s="3" t="s">
        <v>53</v>
      </c>
    </row>
    <row r="4" spans="2:15" x14ac:dyDescent="0.2">
      <c r="B4" s="18" t="s">
        <v>0</v>
      </c>
      <c r="C4" s="18" t="s">
        <v>54</v>
      </c>
      <c r="D4" s="18" t="s">
        <v>55</v>
      </c>
      <c r="E4" s="4" t="s">
        <v>56</v>
      </c>
      <c r="F4" s="4">
        <v>2.9130549999999999</v>
      </c>
      <c r="G4" s="4">
        <v>341</v>
      </c>
      <c r="H4" s="4">
        <v>57.201000000000001</v>
      </c>
      <c r="I4" s="4">
        <v>15</v>
      </c>
      <c r="J4" s="4">
        <v>32.923999999999999</v>
      </c>
      <c r="K4" s="4">
        <v>31</v>
      </c>
      <c r="L4" s="4">
        <v>138.274</v>
      </c>
      <c r="M4" s="4">
        <v>236</v>
      </c>
      <c r="N4" s="4">
        <v>0.99890000000000001</v>
      </c>
      <c r="O4" s="4">
        <v>47.7</v>
      </c>
    </row>
    <row r="5" spans="2:15" x14ac:dyDescent="0.2">
      <c r="B5" s="18"/>
      <c r="C5" s="18"/>
      <c r="D5" s="18"/>
      <c r="E5" s="4" t="s">
        <v>57</v>
      </c>
      <c r="F5" s="4">
        <v>3.053369</v>
      </c>
      <c r="G5" s="4">
        <v>299</v>
      </c>
      <c r="H5" s="4">
        <v>52.92</v>
      </c>
      <c r="I5" s="4">
        <v>18</v>
      </c>
      <c r="J5" s="4">
        <v>33.122999999999998</v>
      </c>
      <c r="K5" s="4">
        <v>33</v>
      </c>
      <c r="L5" s="4">
        <v>137.61500000000001</v>
      </c>
      <c r="M5" s="4">
        <v>248</v>
      </c>
      <c r="N5" s="4">
        <v>0.99939999999999996</v>
      </c>
      <c r="O5" s="4">
        <v>47.631599999999999</v>
      </c>
    </row>
    <row r="6" spans="2:15" x14ac:dyDescent="0.2">
      <c r="B6" s="18"/>
      <c r="C6" s="18" t="s">
        <v>58</v>
      </c>
      <c r="D6" s="18" t="s">
        <v>59</v>
      </c>
      <c r="E6" s="4" t="s">
        <v>56</v>
      </c>
      <c r="F6" s="4">
        <v>3.029579</v>
      </c>
      <c r="G6" s="4">
        <v>248</v>
      </c>
      <c r="H6" s="4">
        <v>67.495999999999995</v>
      </c>
      <c r="I6" s="4">
        <v>14</v>
      </c>
      <c r="J6" s="4">
        <v>40.927</v>
      </c>
      <c r="K6" s="4">
        <v>25</v>
      </c>
      <c r="L6" s="4">
        <v>200.41499999999999</v>
      </c>
      <c r="M6" s="4">
        <v>172</v>
      </c>
      <c r="N6" s="4">
        <v>0.99919999999999998</v>
      </c>
      <c r="O6" s="4">
        <v>47.209600000000002</v>
      </c>
    </row>
    <row r="7" spans="2:15" x14ac:dyDescent="0.2">
      <c r="B7" s="18"/>
      <c r="C7" s="18"/>
      <c r="D7" s="18"/>
      <c r="E7" s="4" t="s">
        <v>57</v>
      </c>
      <c r="F7" s="4">
        <v>3.021401</v>
      </c>
      <c r="G7" s="4">
        <v>186</v>
      </c>
      <c r="H7" s="4">
        <v>97.968999999999994</v>
      </c>
      <c r="I7" s="4">
        <v>13</v>
      </c>
      <c r="J7" s="4">
        <v>45.834000000000003</v>
      </c>
      <c r="K7" s="4">
        <v>22</v>
      </c>
      <c r="L7" s="4">
        <v>191.46299999999999</v>
      </c>
      <c r="M7" s="4">
        <v>165</v>
      </c>
      <c r="N7" s="4">
        <v>0.99970000000000003</v>
      </c>
      <c r="O7" s="4">
        <v>47.253300000000003</v>
      </c>
    </row>
    <row r="8" spans="2:15" x14ac:dyDescent="0.2">
      <c r="B8" s="18"/>
      <c r="C8" s="18" t="s">
        <v>60</v>
      </c>
      <c r="D8" s="18" t="s">
        <v>55</v>
      </c>
      <c r="E8" s="4" t="s">
        <v>56</v>
      </c>
      <c r="F8" s="4">
        <v>2.9607840000000003</v>
      </c>
      <c r="G8" s="4">
        <v>295</v>
      </c>
      <c r="H8" s="4">
        <v>87.488</v>
      </c>
      <c r="I8" s="4">
        <v>13</v>
      </c>
      <c r="J8" s="4">
        <v>39.667000000000002</v>
      </c>
      <c r="K8" s="4">
        <v>25</v>
      </c>
      <c r="L8" s="4">
        <v>181.72399999999999</v>
      </c>
      <c r="M8" s="4">
        <v>211</v>
      </c>
      <c r="N8" s="4">
        <v>0.99909999999999999</v>
      </c>
      <c r="O8" s="4">
        <v>44.0916</v>
      </c>
    </row>
    <row r="9" spans="2:15" x14ac:dyDescent="0.2">
      <c r="B9" s="18"/>
      <c r="C9" s="18"/>
      <c r="D9" s="18"/>
      <c r="E9" s="4" t="s">
        <v>57</v>
      </c>
      <c r="F9" s="4">
        <v>2.9746190000000001</v>
      </c>
      <c r="G9" s="4">
        <v>269</v>
      </c>
      <c r="H9" s="4">
        <v>73.623000000000005</v>
      </c>
      <c r="I9" s="4">
        <v>14</v>
      </c>
      <c r="J9" s="4">
        <v>29.533999999999999</v>
      </c>
      <c r="K9" s="4">
        <v>28</v>
      </c>
      <c r="L9" s="4">
        <v>173.321</v>
      </c>
      <c r="M9" s="4">
        <v>241</v>
      </c>
      <c r="N9" s="4">
        <v>0.99970000000000003</v>
      </c>
      <c r="O9" s="4">
        <v>44.081099999999999</v>
      </c>
    </row>
    <row r="10" spans="2:15" x14ac:dyDescent="0.2">
      <c r="B10" s="18" t="s">
        <v>4</v>
      </c>
      <c r="C10" s="18" t="s">
        <v>54</v>
      </c>
      <c r="D10" s="18" t="s">
        <v>59</v>
      </c>
      <c r="E10" s="4" t="s">
        <v>56</v>
      </c>
      <c r="F10" s="4">
        <v>3.0235479999999999</v>
      </c>
      <c r="G10" s="4">
        <v>346</v>
      </c>
      <c r="H10" s="4">
        <v>73.653999999999996</v>
      </c>
      <c r="I10" s="4">
        <v>15</v>
      </c>
      <c r="J10" s="4">
        <v>37.451000000000001</v>
      </c>
      <c r="K10" s="4">
        <v>28</v>
      </c>
      <c r="L10" s="4">
        <v>133.53</v>
      </c>
      <c r="M10" s="4">
        <v>261</v>
      </c>
      <c r="N10" s="4">
        <v>0.99909999999999999</v>
      </c>
      <c r="O10" s="4">
        <v>53.808599999999998</v>
      </c>
    </row>
    <row r="11" spans="2:15" x14ac:dyDescent="0.2">
      <c r="B11" s="18"/>
      <c r="C11" s="18"/>
      <c r="D11" s="18"/>
      <c r="E11" s="4" t="s">
        <v>57</v>
      </c>
      <c r="F11" s="4">
        <v>3.0146149999999996</v>
      </c>
      <c r="G11" s="4">
        <v>223</v>
      </c>
      <c r="H11" s="4">
        <v>66.103999999999999</v>
      </c>
      <c r="I11" s="4">
        <v>16</v>
      </c>
      <c r="J11" s="4">
        <v>43.411000000000001</v>
      </c>
      <c r="K11" s="4">
        <v>28</v>
      </c>
      <c r="L11" s="4">
        <v>144.44200000000001</v>
      </c>
      <c r="M11" s="4">
        <v>193</v>
      </c>
      <c r="N11" s="4">
        <v>0.99960000000000004</v>
      </c>
      <c r="O11" s="4">
        <v>53.843800000000002</v>
      </c>
    </row>
    <row r="12" spans="2:15" x14ac:dyDescent="0.2">
      <c r="B12" s="18"/>
      <c r="C12" s="18" t="s">
        <v>58</v>
      </c>
      <c r="D12" s="18" t="s">
        <v>59</v>
      </c>
      <c r="E12" s="4" t="s">
        <v>56</v>
      </c>
      <c r="F12" s="4">
        <v>3.0407989999999998</v>
      </c>
      <c r="G12" s="4">
        <v>295</v>
      </c>
      <c r="H12" s="4">
        <v>68.680000000000007</v>
      </c>
      <c r="I12" s="4">
        <v>16</v>
      </c>
      <c r="J12" s="4">
        <v>34.936999999999998</v>
      </c>
      <c r="K12" s="4">
        <v>29</v>
      </c>
      <c r="L12" s="4">
        <v>142.33699999999999</v>
      </c>
      <c r="M12" s="4">
        <v>229</v>
      </c>
      <c r="N12" s="4">
        <v>0.99929999999999997</v>
      </c>
      <c r="O12" s="4">
        <v>54.172400000000003</v>
      </c>
    </row>
    <row r="13" spans="2:15" x14ac:dyDescent="0.2">
      <c r="B13" s="18"/>
      <c r="C13" s="18"/>
      <c r="D13" s="18"/>
      <c r="E13" s="4" t="s">
        <v>57</v>
      </c>
      <c r="F13" s="4">
        <v>3.0109360000000001</v>
      </c>
      <c r="G13" s="4">
        <v>287</v>
      </c>
      <c r="H13" s="4">
        <v>66.861000000000004</v>
      </c>
      <c r="I13" s="4">
        <v>14</v>
      </c>
      <c r="J13" s="4">
        <v>40.143999999999998</v>
      </c>
      <c r="K13" s="4">
        <v>26</v>
      </c>
      <c r="L13" s="4">
        <v>174.624</v>
      </c>
      <c r="M13" s="4">
        <v>256</v>
      </c>
      <c r="N13" s="4">
        <v>0.99960000000000004</v>
      </c>
      <c r="O13" s="4">
        <v>54.153100000000002</v>
      </c>
    </row>
    <row r="14" spans="2:15" x14ac:dyDescent="0.2">
      <c r="B14" s="18"/>
      <c r="C14" s="18" t="s">
        <v>60</v>
      </c>
      <c r="D14" s="18" t="s">
        <v>55</v>
      </c>
      <c r="E14" s="4" t="s">
        <v>56</v>
      </c>
      <c r="F14" s="4">
        <v>2.9916170000000002</v>
      </c>
      <c r="G14" s="4">
        <v>372</v>
      </c>
      <c r="H14" s="4">
        <v>86.665999999999997</v>
      </c>
      <c r="I14" s="4">
        <v>13</v>
      </c>
      <c r="J14" s="4">
        <v>45.817999999999998</v>
      </c>
      <c r="K14" s="4">
        <v>23</v>
      </c>
      <c r="L14" s="4">
        <v>172.126</v>
      </c>
      <c r="M14" s="4">
        <v>266</v>
      </c>
      <c r="N14" s="4">
        <v>0.99880000000000002</v>
      </c>
      <c r="O14" s="4">
        <v>56.214300000000001</v>
      </c>
    </row>
    <row r="15" spans="2:15" x14ac:dyDescent="0.2">
      <c r="B15" s="18"/>
      <c r="C15" s="18"/>
      <c r="D15" s="18"/>
      <c r="E15" s="4" t="s">
        <v>57</v>
      </c>
      <c r="F15" s="4">
        <v>2.9818769999999999</v>
      </c>
      <c r="G15" s="4">
        <v>313</v>
      </c>
      <c r="H15" s="4">
        <v>63.604999999999997</v>
      </c>
      <c r="I15" s="4">
        <v>16</v>
      </c>
      <c r="J15" s="4">
        <v>34.951999999999998</v>
      </c>
      <c r="K15" s="4">
        <v>31</v>
      </c>
      <c r="L15" s="4">
        <v>144.501</v>
      </c>
      <c r="M15" s="4">
        <v>272</v>
      </c>
      <c r="N15" s="4">
        <v>0.99950000000000006</v>
      </c>
      <c r="O15" s="4">
        <v>55.857100000000003</v>
      </c>
    </row>
    <row r="16" spans="2:15" x14ac:dyDescent="0.2">
      <c r="B16" s="18" t="s">
        <v>6</v>
      </c>
      <c r="C16" s="18" t="s">
        <v>54</v>
      </c>
      <c r="D16" s="18" t="s">
        <v>55</v>
      </c>
      <c r="E16" s="4" t="s">
        <v>56</v>
      </c>
      <c r="F16" s="4">
        <v>2.9225689999999998</v>
      </c>
      <c r="G16" s="4">
        <v>230</v>
      </c>
      <c r="H16" s="4">
        <v>79.704999999999998</v>
      </c>
      <c r="I16" s="4">
        <v>13</v>
      </c>
      <c r="J16" s="4">
        <v>55.343000000000004</v>
      </c>
      <c r="K16" s="4">
        <v>24</v>
      </c>
      <c r="L16" s="4">
        <v>184.37</v>
      </c>
      <c r="M16" s="4">
        <v>176</v>
      </c>
      <c r="N16" s="4">
        <v>0.99939999999999996</v>
      </c>
      <c r="O16" s="4">
        <v>54.2395</v>
      </c>
    </row>
    <row r="17" spans="2:15" x14ac:dyDescent="0.2">
      <c r="B17" s="18"/>
      <c r="C17" s="18"/>
      <c r="D17" s="18"/>
      <c r="E17" s="4" t="s">
        <v>57</v>
      </c>
      <c r="F17" s="4">
        <v>3.0080790000000004</v>
      </c>
      <c r="G17" s="4">
        <v>146</v>
      </c>
      <c r="H17" s="4">
        <v>87.716999999999999</v>
      </c>
      <c r="I17" s="4">
        <v>14</v>
      </c>
      <c r="J17" s="4">
        <v>56.567</v>
      </c>
      <c r="K17" s="4">
        <v>24</v>
      </c>
      <c r="L17" s="4">
        <v>135.56299999999999</v>
      </c>
      <c r="M17" s="4">
        <v>134</v>
      </c>
      <c r="N17" s="4">
        <v>0.99980000000000002</v>
      </c>
      <c r="O17" s="4">
        <v>54.427999999999997</v>
      </c>
    </row>
    <row r="18" spans="2:15" x14ac:dyDescent="0.2">
      <c r="B18" s="18"/>
      <c r="C18" s="18" t="s">
        <v>58</v>
      </c>
      <c r="D18" s="18" t="s">
        <v>59</v>
      </c>
      <c r="E18" s="4" t="s">
        <v>56</v>
      </c>
      <c r="F18" s="4">
        <v>3.0206849999999998</v>
      </c>
      <c r="G18" s="4">
        <v>216</v>
      </c>
      <c r="H18" s="4">
        <v>94.915000000000006</v>
      </c>
      <c r="I18" s="4">
        <v>12</v>
      </c>
      <c r="J18" s="4">
        <v>52.39</v>
      </c>
      <c r="K18" s="4">
        <v>21</v>
      </c>
      <c r="L18" s="4">
        <v>200.67599999999999</v>
      </c>
      <c r="M18" s="4">
        <v>166</v>
      </c>
      <c r="N18" s="4">
        <v>0.99939999999999996</v>
      </c>
      <c r="O18" s="4">
        <v>53.900300000000001</v>
      </c>
    </row>
    <row r="19" spans="2:15" x14ac:dyDescent="0.2">
      <c r="B19" s="18"/>
      <c r="C19" s="18"/>
      <c r="D19" s="18"/>
      <c r="E19" s="4" t="s">
        <v>57</v>
      </c>
      <c r="F19" s="4">
        <v>3.0231909999999997</v>
      </c>
      <c r="G19" s="4">
        <v>202</v>
      </c>
      <c r="H19" s="4">
        <v>70.234999999999999</v>
      </c>
      <c r="I19" s="4">
        <v>15</v>
      </c>
      <c r="J19" s="4">
        <v>34.957999999999998</v>
      </c>
      <c r="K19" s="4">
        <v>28</v>
      </c>
      <c r="L19" s="4">
        <v>171.74299999999999</v>
      </c>
      <c r="M19" s="4">
        <v>193</v>
      </c>
      <c r="N19" s="4">
        <v>0.99990000000000001</v>
      </c>
      <c r="O19" s="4">
        <v>53.934699999999999</v>
      </c>
    </row>
    <row r="20" spans="2:15" x14ac:dyDescent="0.2">
      <c r="B20" s="18"/>
      <c r="C20" s="18" t="s">
        <v>60</v>
      </c>
      <c r="D20" s="18" t="s">
        <v>55</v>
      </c>
      <c r="E20" s="4" t="s">
        <v>56</v>
      </c>
      <c r="F20" s="4">
        <v>2.9810590000000001</v>
      </c>
      <c r="G20" s="4">
        <v>333</v>
      </c>
      <c r="H20" s="4">
        <v>57.957999999999998</v>
      </c>
      <c r="I20" s="4">
        <v>17</v>
      </c>
      <c r="J20" s="4">
        <v>31.303999999999998</v>
      </c>
      <c r="K20" s="4">
        <v>32</v>
      </c>
      <c r="L20" s="4">
        <v>200.709</v>
      </c>
      <c r="M20" s="4">
        <v>268</v>
      </c>
      <c r="N20" s="4">
        <v>0.99929999999999997</v>
      </c>
      <c r="O20" s="4">
        <v>53.866799999999998</v>
      </c>
    </row>
    <row r="21" spans="2:15" x14ac:dyDescent="0.2">
      <c r="B21" s="18"/>
      <c r="C21" s="18"/>
      <c r="D21" s="18"/>
      <c r="E21" s="4" t="s">
        <v>57</v>
      </c>
      <c r="F21" s="4">
        <v>3.0122269999999998</v>
      </c>
      <c r="G21" s="4">
        <v>296</v>
      </c>
      <c r="H21" s="4">
        <v>56.058</v>
      </c>
      <c r="I21" s="4">
        <v>19</v>
      </c>
      <c r="J21" s="4">
        <v>36.515999999999998</v>
      </c>
      <c r="K21" s="4">
        <v>34</v>
      </c>
      <c r="L21" s="4">
        <v>143.279</v>
      </c>
      <c r="M21" s="4">
        <v>270</v>
      </c>
      <c r="N21" s="4">
        <v>0.99970000000000003</v>
      </c>
      <c r="O21" s="4">
        <v>53.855899999999998</v>
      </c>
    </row>
    <row r="22" spans="2:15" x14ac:dyDescent="0.2">
      <c r="B22" s="18" t="s">
        <v>9</v>
      </c>
      <c r="C22" s="18" t="s">
        <v>54</v>
      </c>
      <c r="D22" s="18" t="s">
        <v>55</v>
      </c>
      <c r="E22" s="4" t="s">
        <v>56</v>
      </c>
      <c r="F22" s="4">
        <v>2.9362620000000001</v>
      </c>
      <c r="G22" s="4">
        <v>264</v>
      </c>
      <c r="H22" s="4">
        <v>92.956999999999994</v>
      </c>
      <c r="I22" s="4">
        <v>11</v>
      </c>
      <c r="J22" s="4">
        <v>50.515999999999998</v>
      </c>
      <c r="K22" s="4">
        <v>20</v>
      </c>
      <c r="L22" s="4">
        <v>232.631</v>
      </c>
      <c r="M22" s="4">
        <v>213</v>
      </c>
      <c r="N22" s="4">
        <v>0.99939999999999996</v>
      </c>
      <c r="O22" s="4">
        <v>54.903199999999998</v>
      </c>
    </row>
    <row r="23" spans="2:15" x14ac:dyDescent="0.2">
      <c r="B23" s="18"/>
      <c r="C23" s="18"/>
      <c r="D23" s="18"/>
      <c r="E23" s="4" t="s">
        <v>57</v>
      </c>
      <c r="F23" s="4">
        <v>3.0312040000000002</v>
      </c>
      <c r="G23" s="4">
        <v>201</v>
      </c>
      <c r="H23" s="4">
        <v>71.448999999999998</v>
      </c>
      <c r="I23" s="4">
        <v>14</v>
      </c>
      <c r="J23" s="4">
        <v>55.268999999999998</v>
      </c>
      <c r="K23" s="4">
        <v>23</v>
      </c>
      <c r="L23" s="4">
        <v>171.76499999999999</v>
      </c>
      <c r="M23" s="4">
        <v>176</v>
      </c>
      <c r="N23" s="4">
        <v>0.99970000000000003</v>
      </c>
      <c r="O23" s="4">
        <v>54.908200000000001</v>
      </c>
    </row>
    <row r="24" spans="2:15" x14ac:dyDescent="0.2">
      <c r="B24" s="18"/>
      <c r="C24" s="18" t="s">
        <v>58</v>
      </c>
      <c r="D24" s="18" t="s">
        <v>59</v>
      </c>
      <c r="E24" s="4" t="s">
        <v>56</v>
      </c>
      <c r="F24" s="4">
        <v>3.0562460000000002</v>
      </c>
      <c r="G24" s="4">
        <v>271</v>
      </c>
      <c r="H24" s="4">
        <v>71.373999999999995</v>
      </c>
      <c r="I24" s="4">
        <v>14</v>
      </c>
      <c r="J24" s="4">
        <v>40.552999999999997</v>
      </c>
      <c r="K24" s="4">
        <v>26</v>
      </c>
      <c r="L24" s="4">
        <v>171.917</v>
      </c>
      <c r="M24" s="4">
        <v>205</v>
      </c>
      <c r="N24" s="4">
        <v>0.99929999999999997</v>
      </c>
      <c r="O24" s="4">
        <v>58.269100000000002</v>
      </c>
    </row>
    <row r="25" spans="2:15" x14ac:dyDescent="0.2">
      <c r="B25" s="18"/>
      <c r="C25" s="18"/>
      <c r="D25" s="18"/>
      <c r="E25" s="4" t="s">
        <v>57</v>
      </c>
      <c r="F25" s="4">
        <v>3.0113440000000002</v>
      </c>
      <c r="G25" s="4">
        <v>221</v>
      </c>
      <c r="H25" s="4">
        <v>73.492999999999995</v>
      </c>
      <c r="I25" s="4">
        <v>13</v>
      </c>
      <c r="J25" s="4">
        <v>37.115000000000002</v>
      </c>
      <c r="K25" s="4">
        <v>26</v>
      </c>
      <c r="L25" s="4">
        <v>200.36</v>
      </c>
      <c r="M25" s="4">
        <v>200</v>
      </c>
      <c r="N25" s="4">
        <v>0.99980000000000002</v>
      </c>
      <c r="O25" s="4">
        <v>58.210599999999999</v>
      </c>
    </row>
    <row r="26" spans="2:15" x14ac:dyDescent="0.2">
      <c r="B26" s="18"/>
      <c r="C26" s="18" t="s">
        <v>60</v>
      </c>
      <c r="D26" s="18" t="s">
        <v>55</v>
      </c>
      <c r="E26" s="4" t="s">
        <v>56</v>
      </c>
      <c r="F26" s="4">
        <v>2.9617830000000001</v>
      </c>
      <c r="G26" s="4">
        <v>264</v>
      </c>
      <c r="H26" s="4">
        <v>98.231999999999999</v>
      </c>
      <c r="I26" s="4">
        <v>12</v>
      </c>
      <c r="J26" s="4">
        <v>46.694000000000003</v>
      </c>
      <c r="K26" s="4">
        <v>22</v>
      </c>
      <c r="L26" s="4">
        <v>182.34700000000001</v>
      </c>
      <c r="M26" s="4">
        <v>188</v>
      </c>
      <c r="N26" s="4">
        <v>0.99919999999999998</v>
      </c>
      <c r="O26" s="4">
        <v>57.644399999999997</v>
      </c>
    </row>
    <row r="27" spans="2:15" x14ac:dyDescent="0.2">
      <c r="B27" s="18"/>
      <c r="C27" s="18"/>
      <c r="D27" s="18"/>
      <c r="E27" s="4" t="s">
        <v>57</v>
      </c>
      <c r="F27" s="4">
        <v>3.045121</v>
      </c>
      <c r="G27" s="4">
        <v>251</v>
      </c>
      <c r="H27" s="4">
        <v>73.361999999999995</v>
      </c>
      <c r="I27" s="4">
        <v>14</v>
      </c>
      <c r="J27" s="4">
        <v>46.512</v>
      </c>
      <c r="K27" s="4">
        <v>24</v>
      </c>
      <c r="L27" s="4">
        <v>192.745</v>
      </c>
      <c r="M27" s="4">
        <v>227</v>
      </c>
      <c r="N27" s="4">
        <v>0.99970000000000003</v>
      </c>
      <c r="O27" s="4">
        <v>57.8324</v>
      </c>
    </row>
    <row r="28" spans="2:15" x14ac:dyDescent="0.2">
      <c r="B28" s="18" t="s">
        <v>18</v>
      </c>
      <c r="C28" s="18" t="s">
        <v>54</v>
      </c>
      <c r="D28" s="18" t="s">
        <v>55</v>
      </c>
      <c r="E28" s="4" t="s">
        <v>56</v>
      </c>
      <c r="F28" s="4">
        <v>2.951759</v>
      </c>
      <c r="G28" s="4">
        <v>248</v>
      </c>
      <c r="H28" s="4">
        <v>94.605999999999995</v>
      </c>
      <c r="I28" s="4">
        <v>12</v>
      </c>
      <c r="J28" s="4">
        <v>72.835999999999999</v>
      </c>
      <c r="K28" s="4">
        <v>20</v>
      </c>
      <c r="L28" s="4">
        <v>191.26499999999999</v>
      </c>
      <c r="M28" s="4">
        <v>186</v>
      </c>
      <c r="N28" s="4">
        <v>0.99929999999999997</v>
      </c>
      <c r="O28" s="4">
        <v>59.267000000000003</v>
      </c>
    </row>
    <row r="29" spans="2:15" x14ac:dyDescent="0.2">
      <c r="B29" s="18"/>
      <c r="C29" s="18"/>
      <c r="D29" s="18"/>
      <c r="E29" s="4" t="s">
        <v>57</v>
      </c>
      <c r="F29" s="4">
        <v>3.0260090000000002</v>
      </c>
      <c r="G29" s="4">
        <v>216</v>
      </c>
      <c r="H29" s="4">
        <v>97.423000000000002</v>
      </c>
      <c r="I29" s="4">
        <v>12</v>
      </c>
      <c r="J29" s="4">
        <v>65.135999999999996</v>
      </c>
      <c r="K29" s="4">
        <v>20</v>
      </c>
      <c r="L29" s="4">
        <v>182.67</v>
      </c>
      <c r="M29" s="4">
        <v>165</v>
      </c>
      <c r="N29" s="4">
        <v>0.99939999999999996</v>
      </c>
      <c r="O29" s="4">
        <v>58.797400000000003</v>
      </c>
    </row>
    <row r="30" spans="2:15" x14ac:dyDescent="0.2">
      <c r="B30" s="18"/>
      <c r="C30" s="18" t="s">
        <v>58</v>
      </c>
      <c r="D30" s="18" t="s">
        <v>59</v>
      </c>
      <c r="E30" s="4" t="s">
        <v>56</v>
      </c>
      <c r="F30" s="4">
        <v>3.0412189999999999</v>
      </c>
      <c r="G30" s="4">
        <v>327</v>
      </c>
      <c r="H30" s="4">
        <v>71.968000000000004</v>
      </c>
      <c r="I30" s="4">
        <v>15</v>
      </c>
      <c r="J30" s="4">
        <v>37.902999999999999</v>
      </c>
      <c r="K30" s="4">
        <v>27</v>
      </c>
      <c r="L30" s="4">
        <v>144.80799999999999</v>
      </c>
      <c r="M30" s="4">
        <v>249</v>
      </c>
      <c r="N30" s="4">
        <v>0.99919999999999998</v>
      </c>
      <c r="O30" s="4">
        <v>54.816899999999997</v>
      </c>
    </row>
    <row r="31" spans="2:15" x14ac:dyDescent="0.2">
      <c r="B31" s="18"/>
      <c r="C31" s="18"/>
      <c r="D31" s="18"/>
      <c r="E31" s="4" t="s">
        <v>57</v>
      </c>
      <c r="F31" s="4">
        <v>3.0279150000000001</v>
      </c>
      <c r="G31" s="4">
        <v>332</v>
      </c>
      <c r="H31" s="4">
        <v>59.470999999999997</v>
      </c>
      <c r="I31" s="4">
        <v>16</v>
      </c>
      <c r="J31" s="4">
        <v>29.446999999999999</v>
      </c>
      <c r="K31" s="4">
        <v>31</v>
      </c>
      <c r="L31" s="4">
        <v>160.81700000000001</v>
      </c>
      <c r="M31" s="4">
        <v>288</v>
      </c>
      <c r="N31" s="4">
        <v>0.99950000000000006</v>
      </c>
      <c r="O31" s="4">
        <v>55.369199999999999</v>
      </c>
    </row>
    <row r="32" spans="2:15" x14ac:dyDescent="0.2">
      <c r="B32" s="18"/>
      <c r="C32" s="18" t="s">
        <v>60</v>
      </c>
      <c r="D32" s="18" t="s">
        <v>55</v>
      </c>
      <c r="E32" s="4" t="s">
        <v>56</v>
      </c>
      <c r="F32" s="4">
        <v>3.0065729999999999</v>
      </c>
      <c r="G32" s="4">
        <v>298</v>
      </c>
      <c r="H32" s="4">
        <v>87.974000000000004</v>
      </c>
      <c r="I32" s="4">
        <v>12</v>
      </c>
      <c r="J32" s="4">
        <v>58.073</v>
      </c>
      <c r="K32" s="4">
        <v>21</v>
      </c>
      <c r="L32" s="4">
        <v>182.65</v>
      </c>
      <c r="M32" s="4">
        <v>189</v>
      </c>
      <c r="N32" s="4">
        <v>0.99890000000000001</v>
      </c>
      <c r="O32" s="4">
        <v>53.348300000000002</v>
      </c>
    </row>
    <row r="33" spans="2:15" x14ac:dyDescent="0.2">
      <c r="B33" s="18"/>
      <c r="C33" s="18"/>
      <c r="D33" s="18"/>
      <c r="E33" s="4" t="s">
        <v>57</v>
      </c>
      <c r="F33" s="4">
        <v>2.9604310000000003</v>
      </c>
      <c r="G33" s="4">
        <v>255</v>
      </c>
      <c r="H33" s="4">
        <v>88.278000000000006</v>
      </c>
      <c r="I33" s="4">
        <v>14</v>
      </c>
      <c r="J33" s="4">
        <v>40.765000000000001</v>
      </c>
      <c r="K33" s="4">
        <v>25</v>
      </c>
      <c r="L33" s="4">
        <v>156.76</v>
      </c>
      <c r="M33" s="4">
        <v>225</v>
      </c>
      <c r="N33" s="4">
        <v>0.99960000000000004</v>
      </c>
      <c r="O33" s="4">
        <v>53.283999999999999</v>
      </c>
    </row>
    <row r="34" spans="2:15" x14ac:dyDescent="0.2">
      <c r="B34" s="18" t="s">
        <v>24</v>
      </c>
      <c r="C34" s="18" t="s">
        <v>54</v>
      </c>
      <c r="D34" s="18" t="s">
        <v>55</v>
      </c>
      <c r="E34" s="4" t="s">
        <v>56</v>
      </c>
      <c r="F34" s="4">
        <v>2.9444299999999997</v>
      </c>
      <c r="G34" s="4">
        <v>229</v>
      </c>
      <c r="H34" s="4">
        <v>94.427999999999997</v>
      </c>
      <c r="I34" s="4">
        <v>13</v>
      </c>
      <c r="J34" s="4">
        <v>49.841000000000001</v>
      </c>
      <c r="K34" s="4">
        <v>22</v>
      </c>
      <c r="L34" s="4">
        <v>167.24100000000001</v>
      </c>
      <c r="M34" s="4">
        <v>163</v>
      </c>
      <c r="N34" s="4">
        <v>0.99929999999999997</v>
      </c>
      <c r="O34" s="4">
        <v>53.998899999999999</v>
      </c>
    </row>
    <row r="35" spans="2:15" x14ac:dyDescent="0.2">
      <c r="B35" s="18"/>
      <c r="C35" s="18"/>
      <c r="D35" s="18"/>
      <c r="E35" s="4" t="s">
        <v>57</v>
      </c>
      <c r="F35" s="4">
        <v>3.0451790000000001</v>
      </c>
      <c r="G35" s="4">
        <v>247</v>
      </c>
      <c r="H35" s="4">
        <v>86.927999999999997</v>
      </c>
      <c r="I35" s="4">
        <v>15</v>
      </c>
      <c r="J35" s="4">
        <v>44.101999999999997</v>
      </c>
      <c r="K35" s="4">
        <v>25</v>
      </c>
      <c r="L35" s="4">
        <v>134.63200000000001</v>
      </c>
      <c r="M35" s="4">
        <v>209</v>
      </c>
      <c r="N35" s="4">
        <v>0.99960000000000004</v>
      </c>
      <c r="O35" s="4">
        <v>53.827800000000003</v>
      </c>
    </row>
    <row r="36" spans="2:15" x14ac:dyDescent="0.2">
      <c r="B36" s="18"/>
      <c r="C36" s="18" t="s">
        <v>58</v>
      </c>
      <c r="D36" s="18" t="s">
        <v>59</v>
      </c>
      <c r="E36" s="4" t="s">
        <v>56</v>
      </c>
      <c r="F36" s="4">
        <v>3.041277</v>
      </c>
      <c r="G36" s="4">
        <v>296</v>
      </c>
      <c r="H36" s="4">
        <v>70.388000000000005</v>
      </c>
      <c r="I36" s="4">
        <v>16</v>
      </c>
      <c r="J36" s="4">
        <v>38.5</v>
      </c>
      <c r="K36" s="4">
        <v>28</v>
      </c>
      <c r="L36" s="4">
        <v>135.042</v>
      </c>
      <c r="M36" s="4">
        <v>235</v>
      </c>
      <c r="N36" s="4">
        <v>0.99939999999999996</v>
      </c>
      <c r="O36" s="4">
        <v>54.377600000000001</v>
      </c>
    </row>
    <row r="37" spans="2:15" x14ac:dyDescent="0.2">
      <c r="B37" s="18"/>
      <c r="C37" s="18"/>
      <c r="D37" s="18"/>
      <c r="E37" s="4" t="s">
        <v>57</v>
      </c>
      <c r="F37" s="4">
        <v>3.0259389999999997</v>
      </c>
      <c r="G37" s="4">
        <v>250</v>
      </c>
      <c r="H37" s="4">
        <v>57.156999999999996</v>
      </c>
      <c r="I37" s="4">
        <v>16</v>
      </c>
      <c r="J37" s="4">
        <v>34.826000000000001</v>
      </c>
      <c r="K37" s="4">
        <v>30</v>
      </c>
      <c r="L37" s="4">
        <v>171.983</v>
      </c>
      <c r="M37" s="4">
        <v>222</v>
      </c>
      <c r="N37" s="4">
        <v>0.99960000000000004</v>
      </c>
      <c r="O37" s="4">
        <v>54.513399999999997</v>
      </c>
    </row>
    <row r="38" spans="2:15" x14ac:dyDescent="0.2">
      <c r="B38" s="18"/>
      <c r="C38" s="18" t="s">
        <v>60</v>
      </c>
      <c r="D38" s="18" t="s">
        <v>55</v>
      </c>
      <c r="E38" s="4" t="s">
        <v>56</v>
      </c>
      <c r="F38" s="4">
        <v>3.0125690000000001</v>
      </c>
      <c r="G38" s="4">
        <v>225</v>
      </c>
      <c r="H38" s="4">
        <v>89.802999999999997</v>
      </c>
      <c r="I38" s="4">
        <v>13</v>
      </c>
      <c r="J38" s="4">
        <v>55.168999999999997</v>
      </c>
      <c r="K38" s="4">
        <v>23</v>
      </c>
      <c r="L38" s="4">
        <v>148.322</v>
      </c>
      <c r="M38" s="4">
        <v>147</v>
      </c>
      <c r="N38" s="4">
        <v>0.99919999999999998</v>
      </c>
      <c r="O38" s="4">
        <v>54.432499999999997</v>
      </c>
    </row>
    <row r="39" spans="2:15" x14ac:dyDescent="0.2">
      <c r="B39" s="18"/>
      <c r="C39" s="18"/>
      <c r="D39" s="18"/>
      <c r="E39" s="4" t="s">
        <v>57</v>
      </c>
      <c r="F39" s="4">
        <v>3.0183980000000004</v>
      </c>
      <c r="G39" s="4">
        <v>191</v>
      </c>
      <c r="H39" s="4">
        <v>92.73</v>
      </c>
      <c r="I39" s="4">
        <v>13</v>
      </c>
      <c r="J39" s="4">
        <v>39.552</v>
      </c>
      <c r="K39" s="4">
        <v>24</v>
      </c>
      <c r="L39" s="4">
        <v>191.56100000000001</v>
      </c>
      <c r="M39" s="4">
        <v>174</v>
      </c>
      <c r="N39" s="4">
        <v>0.99980000000000002</v>
      </c>
      <c r="O39" s="4">
        <v>54.535400000000003</v>
      </c>
    </row>
  </sheetData>
  <mergeCells count="42">
    <mergeCell ref="B28:B33"/>
    <mergeCell ref="B34:B39"/>
    <mergeCell ref="C14:C15"/>
    <mergeCell ref="B4:B9"/>
    <mergeCell ref="B10:B15"/>
    <mergeCell ref="B16:B21"/>
    <mergeCell ref="B22:B27"/>
    <mergeCell ref="C4:C5"/>
    <mergeCell ref="C6:C7"/>
    <mergeCell ref="C8:C9"/>
    <mergeCell ref="C10:C11"/>
    <mergeCell ref="C12:C13"/>
    <mergeCell ref="C38:C39"/>
    <mergeCell ref="C16:C17"/>
    <mergeCell ref="C18:C19"/>
    <mergeCell ref="C20:C21"/>
    <mergeCell ref="C32:C33"/>
    <mergeCell ref="C34:C35"/>
    <mergeCell ref="C36:C37"/>
    <mergeCell ref="D4:D5"/>
    <mergeCell ref="D6:D7"/>
    <mergeCell ref="D8:D9"/>
    <mergeCell ref="D10:D11"/>
    <mergeCell ref="D14:D15"/>
    <mergeCell ref="C22:C23"/>
    <mergeCell ref="C24:C25"/>
    <mergeCell ref="C26:C27"/>
    <mergeCell ref="C28:C29"/>
    <mergeCell ref="C30:C31"/>
    <mergeCell ref="D38:D39"/>
    <mergeCell ref="D12:D13"/>
    <mergeCell ref="D18:D19"/>
    <mergeCell ref="D24:D25"/>
    <mergeCell ref="D30:D31"/>
    <mergeCell ref="D36:D37"/>
    <mergeCell ref="D20:D21"/>
    <mergeCell ref="D22:D23"/>
    <mergeCell ref="D26:D27"/>
    <mergeCell ref="D28:D29"/>
    <mergeCell ref="D32:D33"/>
    <mergeCell ref="D34:D35"/>
    <mergeCell ref="D16:D17"/>
  </mergeCells>
  <pageMargins left="0.25" right="0.25" top="0.75" bottom="0.75" header="0.3" footer="0.3"/>
  <pageSetup paperSize="9" scale="62" orientation="landscape" horizontalDpi="0" verticalDpi="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3C7B7C-F07A-A345-BA20-09FEBD627311}">
  <sheetPr>
    <pageSetUpPr fitToPage="1"/>
  </sheetPr>
  <dimension ref="B1:V26"/>
  <sheetViews>
    <sheetView zoomScale="75" zoomScaleNormal="100" workbookViewId="0">
      <selection activeCell="A3" sqref="A3"/>
    </sheetView>
  </sheetViews>
  <sheetFormatPr baseColWidth="10" defaultRowHeight="16" x14ac:dyDescent="0.2"/>
  <cols>
    <col min="2" max="2" width="9.83203125" bestFit="1" customWidth="1"/>
    <col min="3" max="3" width="8.6640625" bestFit="1" customWidth="1"/>
    <col min="4" max="4" width="7.5" customWidth="1"/>
    <col min="5" max="5" width="10.6640625" bestFit="1" customWidth="1"/>
    <col min="6" max="6" width="9" bestFit="1" customWidth="1"/>
    <col min="7" max="7" width="29.33203125" bestFit="1" customWidth="1"/>
    <col min="8" max="8" width="13" bestFit="1" customWidth="1"/>
    <col min="9" max="9" width="9.6640625" customWidth="1"/>
    <col min="10" max="10" width="7.1640625" customWidth="1"/>
    <col min="11" max="11" width="8.1640625" customWidth="1"/>
    <col min="12" max="12" width="19.6640625" customWidth="1"/>
    <col min="13" max="13" width="61.33203125" customWidth="1"/>
    <col min="14" max="14" width="54.1640625" customWidth="1"/>
    <col min="15" max="15" width="16.33203125" customWidth="1"/>
    <col min="16" max="16" width="18" customWidth="1"/>
    <col min="17" max="17" width="17" customWidth="1"/>
    <col min="18" max="18" width="28.5" customWidth="1"/>
    <col min="19" max="19" width="26.1640625" customWidth="1"/>
    <col min="20" max="20" width="13.33203125" bestFit="1" customWidth="1"/>
    <col min="21" max="21" width="14.83203125" customWidth="1"/>
    <col min="22" max="22" width="16" customWidth="1"/>
  </cols>
  <sheetData>
    <row r="1" spans="2:22" x14ac:dyDescent="0.2">
      <c r="B1" s="16" t="s">
        <v>240</v>
      </c>
    </row>
    <row r="2" spans="2:22" x14ac:dyDescent="0.2">
      <c r="O2" s="16"/>
    </row>
    <row r="3" spans="2:22" ht="85" x14ac:dyDescent="0.2">
      <c r="B3" s="17" t="s">
        <v>28</v>
      </c>
      <c r="C3" s="17" t="s">
        <v>72</v>
      </c>
      <c r="D3" s="17" t="s">
        <v>128</v>
      </c>
      <c r="E3" s="17" t="s">
        <v>127</v>
      </c>
      <c r="F3" s="17" t="s">
        <v>32</v>
      </c>
      <c r="G3" s="17" t="s">
        <v>126</v>
      </c>
      <c r="H3" s="17" t="s">
        <v>70</v>
      </c>
      <c r="I3" s="17" t="s">
        <v>129</v>
      </c>
      <c r="J3" s="17" t="s">
        <v>75</v>
      </c>
      <c r="K3" s="17" t="s">
        <v>71</v>
      </c>
      <c r="L3" s="17" t="s">
        <v>76</v>
      </c>
      <c r="M3" s="11" t="s">
        <v>49</v>
      </c>
      <c r="N3" s="11" t="s">
        <v>199</v>
      </c>
      <c r="O3" s="17" t="s">
        <v>222</v>
      </c>
      <c r="P3" s="17" t="s">
        <v>223</v>
      </c>
      <c r="Q3" s="17" t="s">
        <v>224</v>
      </c>
      <c r="R3" s="17" t="s">
        <v>225</v>
      </c>
      <c r="S3" s="17" t="s">
        <v>226</v>
      </c>
      <c r="T3" s="17" t="s">
        <v>227</v>
      </c>
      <c r="U3" s="17" t="s">
        <v>220</v>
      </c>
      <c r="V3" s="17" t="s">
        <v>200</v>
      </c>
    </row>
    <row r="4" spans="2:22" ht="85" x14ac:dyDescent="0.2">
      <c r="B4" s="19" t="s">
        <v>0</v>
      </c>
      <c r="C4" s="12" t="s">
        <v>179</v>
      </c>
      <c r="D4" s="10" t="s">
        <v>145</v>
      </c>
      <c r="E4" s="8" t="s">
        <v>36</v>
      </c>
      <c r="F4" s="8" t="s">
        <v>37</v>
      </c>
      <c r="G4" s="8" t="s">
        <v>180</v>
      </c>
      <c r="H4" s="8" t="s">
        <v>77</v>
      </c>
      <c r="I4" s="10" t="s">
        <v>133</v>
      </c>
      <c r="J4" s="14">
        <v>58</v>
      </c>
      <c r="K4" s="8" t="s">
        <v>29</v>
      </c>
      <c r="L4" s="10" t="s">
        <v>144</v>
      </c>
      <c r="M4" s="10" t="s">
        <v>181</v>
      </c>
      <c r="N4" s="9" t="s">
        <v>182</v>
      </c>
      <c r="O4" s="8" t="s">
        <v>201</v>
      </c>
      <c r="P4" s="8" t="s">
        <v>202</v>
      </c>
      <c r="Q4" s="8" t="s">
        <v>203</v>
      </c>
      <c r="R4" s="8" t="s">
        <v>204</v>
      </c>
      <c r="S4" s="8" t="s">
        <v>205</v>
      </c>
      <c r="T4" s="8">
        <v>0.6</v>
      </c>
      <c r="U4" s="8" t="s">
        <v>219</v>
      </c>
      <c r="V4" s="10" t="s">
        <v>134</v>
      </c>
    </row>
    <row r="5" spans="2:22" ht="102" x14ac:dyDescent="0.2">
      <c r="B5" s="20"/>
      <c r="C5" s="12" t="s">
        <v>175</v>
      </c>
      <c r="D5" s="10" t="s">
        <v>145</v>
      </c>
      <c r="E5" s="8" t="s">
        <v>117</v>
      </c>
      <c r="F5" s="8" t="s">
        <v>38</v>
      </c>
      <c r="G5" s="8" t="s">
        <v>176</v>
      </c>
      <c r="H5" s="8" t="s">
        <v>132</v>
      </c>
      <c r="I5" s="10" t="s">
        <v>133</v>
      </c>
      <c r="J5" s="14">
        <v>134</v>
      </c>
      <c r="K5" s="8" t="s">
        <v>100</v>
      </c>
      <c r="L5" s="10" t="s">
        <v>130</v>
      </c>
      <c r="M5" s="10" t="s">
        <v>177</v>
      </c>
      <c r="N5" s="9" t="s">
        <v>194</v>
      </c>
      <c r="O5" s="8" t="s">
        <v>201</v>
      </c>
      <c r="P5" s="8" t="s">
        <v>202</v>
      </c>
      <c r="Q5" s="8" t="s">
        <v>206</v>
      </c>
      <c r="R5" s="8"/>
      <c r="S5" s="8" t="s">
        <v>207</v>
      </c>
      <c r="T5" s="8">
        <v>0.45</v>
      </c>
      <c r="U5" s="8" t="s">
        <v>219</v>
      </c>
      <c r="V5" s="10" t="s">
        <v>134</v>
      </c>
    </row>
    <row r="6" spans="2:22" ht="68" x14ac:dyDescent="0.2">
      <c r="B6" s="20"/>
      <c r="C6" s="12" t="s">
        <v>90</v>
      </c>
      <c r="D6" s="10" t="s">
        <v>145</v>
      </c>
      <c r="E6" s="8" t="s">
        <v>36</v>
      </c>
      <c r="F6" s="8" t="s">
        <v>36</v>
      </c>
      <c r="G6" s="8" t="s">
        <v>151</v>
      </c>
      <c r="H6" s="8" t="s">
        <v>77</v>
      </c>
      <c r="I6" s="10" t="s">
        <v>133</v>
      </c>
      <c r="J6" s="14">
        <v>92</v>
      </c>
      <c r="K6" s="8" t="s">
        <v>100</v>
      </c>
      <c r="L6" s="10" t="s">
        <v>144</v>
      </c>
      <c r="M6" s="10" t="s">
        <v>152</v>
      </c>
      <c r="N6" s="10" t="s">
        <v>153</v>
      </c>
      <c r="O6" s="8" t="s">
        <v>201</v>
      </c>
      <c r="P6" s="8"/>
      <c r="Q6" s="8" t="s">
        <v>206</v>
      </c>
      <c r="R6" s="8" t="s">
        <v>204</v>
      </c>
      <c r="S6" s="8" t="s">
        <v>205</v>
      </c>
      <c r="T6" s="8">
        <v>0.6</v>
      </c>
      <c r="U6" s="8" t="s">
        <v>219</v>
      </c>
      <c r="V6" s="10" t="s">
        <v>134</v>
      </c>
    </row>
    <row r="7" spans="2:22" ht="102" x14ac:dyDescent="0.2">
      <c r="B7" s="20"/>
      <c r="C7" s="12" t="s">
        <v>147</v>
      </c>
      <c r="D7" s="10" t="s">
        <v>145</v>
      </c>
      <c r="E7" s="8" t="s">
        <v>36</v>
      </c>
      <c r="F7" s="8" t="s">
        <v>37</v>
      </c>
      <c r="G7" s="8" t="s">
        <v>148</v>
      </c>
      <c r="H7" s="8" t="s">
        <v>77</v>
      </c>
      <c r="I7" s="10" t="s">
        <v>133</v>
      </c>
      <c r="J7" s="14">
        <v>354</v>
      </c>
      <c r="K7" s="8" t="s">
        <v>100</v>
      </c>
      <c r="L7" s="10" t="s">
        <v>144</v>
      </c>
      <c r="M7" s="10" t="s">
        <v>149</v>
      </c>
      <c r="N7" s="10" t="s">
        <v>150</v>
      </c>
      <c r="O7" s="8" t="s">
        <v>201</v>
      </c>
      <c r="P7" s="8" t="s">
        <v>208</v>
      </c>
      <c r="Q7" s="8" t="s">
        <v>206</v>
      </c>
      <c r="R7" s="8" t="s">
        <v>204</v>
      </c>
      <c r="S7" s="8" t="s">
        <v>205</v>
      </c>
      <c r="T7" s="8">
        <v>0.6</v>
      </c>
      <c r="U7" s="8" t="s">
        <v>219</v>
      </c>
      <c r="V7" s="10" t="s">
        <v>134</v>
      </c>
    </row>
    <row r="8" spans="2:22" ht="102" x14ac:dyDescent="0.2">
      <c r="B8" s="20"/>
      <c r="C8" s="12" t="s">
        <v>78</v>
      </c>
      <c r="D8" s="10" t="s">
        <v>110</v>
      </c>
      <c r="E8" s="8" t="s">
        <v>36</v>
      </c>
      <c r="F8" s="8" t="s">
        <v>36</v>
      </c>
      <c r="G8" s="8" t="s">
        <v>137</v>
      </c>
      <c r="H8" s="8" t="s">
        <v>77</v>
      </c>
      <c r="I8" s="10" t="s">
        <v>1</v>
      </c>
      <c r="J8" s="14">
        <v>522</v>
      </c>
      <c r="K8" s="8" t="s">
        <v>29</v>
      </c>
      <c r="L8" s="10" t="s">
        <v>138</v>
      </c>
      <c r="M8" s="10" t="s">
        <v>139</v>
      </c>
      <c r="N8" s="10" t="s">
        <v>140</v>
      </c>
      <c r="O8" s="8" t="s">
        <v>201</v>
      </c>
      <c r="P8" s="8" t="s">
        <v>209</v>
      </c>
      <c r="Q8" s="8" t="s">
        <v>203</v>
      </c>
      <c r="R8" s="8" t="s">
        <v>210</v>
      </c>
      <c r="S8" s="8" t="s">
        <v>205</v>
      </c>
      <c r="T8" s="8">
        <f>0+0.45+0.45+0.45</f>
        <v>1.35</v>
      </c>
      <c r="U8" s="8" t="s">
        <v>219</v>
      </c>
      <c r="V8" s="10" t="s">
        <v>163</v>
      </c>
    </row>
    <row r="9" spans="2:22" ht="85" x14ac:dyDescent="0.2">
      <c r="B9" s="21"/>
      <c r="C9" s="12" t="s">
        <v>2</v>
      </c>
      <c r="D9" s="10" t="s">
        <v>131</v>
      </c>
      <c r="E9" s="8" t="s">
        <v>38</v>
      </c>
      <c r="F9" s="8" t="s">
        <v>117</v>
      </c>
      <c r="G9" s="8" t="s">
        <v>3</v>
      </c>
      <c r="H9" s="8" t="s">
        <v>132</v>
      </c>
      <c r="I9" s="10" t="s">
        <v>133</v>
      </c>
      <c r="J9" s="14">
        <v>1032</v>
      </c>
      <c r="K9" s="8" t="s">
        <v>29</v>
      </c>
      <c r="L9" s="10" t="s">
        <v>130</v>
      </c>
      <c r="M9" s="15" t="s">
        <v>185</v>
      </c>
      <c r="N9" s="9" t="s">
        <v>39</v>
      </c>
      <c r="O9" s="8" t="s">
        <v>201</v>
      </c>
      <c r="P9" s="8" t="s">
        <v>202</v>
      </c>
      <c r="Q9" s="8" t="s">
        <v>203</v>
      </c>
      <c r="R9" s="8"/>
      <c r="S9" s="8" t="s">
        <v>207</v>
      </c>
      <c r="T9" s="8">
        <f>0+0+0+0.45</f>
        <v>0.45</v>
      </c>
      <c r="U9" s="8" t="s">
        <v>219</v>
      </c>
      <c r="V9" s="10" t="s">
        <v>134</v>
      </c>
    </row>
    <row r="10" spans="2:22" ht="119" x14ac:dyDescent="0.2">
      <c r="B10" s="8" t="s">
        <v>4</v>
      </c>
      <c r="C10" s="12" t="s">
        <v>21</v>
      </c>
      <c r="D10" s="10" t="s">
        <v>160</v>
      </c>
      <c r="E10" s="8" t="s">
        <v>117</v>
      </c>
      <c r="F10" s="8" t="s">
        <v>37</v>
      </c>
      <c r="G10" s="8" t="s">
        <v>159</v>
      </c>
      <c r="H10" s="8" t="s">
        <v>77</v>
      </c>
      <c r="I10" s="10" t="s">
        <v>133</v>
      </c>
      <c r="J10" s="14">
        <v>70</v>
      </c>
      <c r="K10" s="8" t="s">
        <v>29</v>
      </c>
      <c r="L10" s="10" t="s">
        <v>136</v>
      </c>
      <c r="M10" s="13" t="s">
        <v>228</v>
      </c>
      <c r="N10" s="9" t="s">
        <v>191</v>
      </c>
      <c r="O10" s="8" t="s">
        <v>201</v>
      </c>
      <c r="P10" s="8" t="s">
        <v>211</v>
      </c>
      <c r="Q10" s="8" t="s">
        <v>203</v>
      </c>
      <c r="R10" s="8" t="s">
        <v>204</v>
      </c>
      <c r="S10" s="8" t="s">
        <v>205</v>
      </c>
      <c r="T10" s="8">
        <v>0.6</v>
      </c>
      <c r="U10" s="8" t="s">
        <v>219</v>
      </c>
      <c r="V10" s="10" t="s">
        <v>134</v>
      </c>
    </row>
    <row r="11" spans="2:22" ht="68" x14ac:dyDescent="0.2">
      <c r="B11" s="19" t="s">
        <v>6</v>
      </c>
      <c r="C11" s="12" t="s">
        <v>7</v>
      </c>
      <c r="D11" s="10" t="s">
        <v>184</v>
      </c>
      <c r="E11" s="8" t="s">
        <v>117</v>
      </c>
      <c r="F11" s="8" t="s">
        <v>117</v>
      </c>
      <c r="G11" s="8" t="s">
        <v>8</v>
      </c>
      <c r="H11" s="8" t="s">
        <v>132</v>
      </c>
      <c r="I11" s="10" t="s">
        <v>133</v>
      </c>
      <c r="J11" s="14">
        <v>70</v>
      </c>
      <c r="K11" s="8" t="s">
        <v>29</v>
      </c>
      <c r="L11" s="10" t="s">
        <v>144</v>
      </c>
      <c r="M11" s="13" t="s">
        <v>229</v>
      </c>
      <c r="N11" s="9" t="s">
        <v>41</v>
      </c>
      <c r="O11" s="8" t="s">
        <v>201</v>
      </c>
      <c r="P11" s="8" t="s">
        <v>212</v>
      </c>
      <c r="Q11" s="8" t="s">
        <v>206</v>
      </c>
      <c r="R11" s="8"/>
      <c r="S11" s="8" t="s">
        <v>207</v>
      </c>
      <c r="T11" s="8">
        <f>0+0.3+0+0.45</f>
        <v>0.75</v>
      </c>
      <c r="U11" s="8" t="s">
        <v>219</v>
      </c>
      <c r="V11" s="10" t="s">
        <v>134</v>
      </c>
    </row>
    <row r="12" spans="2:22" ht="85" x14ac:dyDescent="0.2">
      <c r="B12" s="21"/>
      <c r="C12" s="12" t="s">
        <v>170</v>
      </c>
      <c r="D12" s="10" t="s">
        <v>172</v>
      </c>
      <c r="E12" s="8" t="s">
        <v>117</v>
      </c>
      <c r="F12" s="8" t="s">
        <v>36</v>
      </c>
      <c r="G12" s="8" t="s">
        <v>171</v>
      </c>
      <c r="H12" s="8" t="s">
        <v>77</v>
      </c>
      <c r="I12" s="10" t="s">
        <v>133</v>
      </c>
      <c r="J12" s="14">
        <v>172</v>
      </c>
      <c r="K12" s="8" t="s">
        <v>29</v>
      </c>
      <c r="L12" s="10" t="s">
        <v>136</v>
      </c>
      <c r="M12" s="10" t="s">
        <v>173</v>
      </c>
      <c r="N12" s="10" t="s">
        <v>174</v>
      </c>
      <c r="O12" s="8" t="s">
        <v>201</v>
      </c>
      <c r="P12" s="8" t="s">
        <v>211</v>
      </c>
      <c r="Q12" s="8" t="s">
        <v>203</v>
      </c>
      <c r="R12" s="8" t="s">
        <v>204</v>
      </c>
      <c r="S12" s="8" t="s">
        <v>205</v>
      </c>
      <c r="T12" s="8">
        <v>0.6</v>
      </c>
      <c r="U12" s="8" t="s">
        <v>219</v>
      </c>
      <c r="V12" s="10" t="s">
        <v>134</v>
      </c>
    </row>
    <row r="13" spans="2:22" ht="51" x14ac:dyDescent="0.2">
      <c r="B13" s="22" t="s">
        <v>9</v>
      </c>
      <c r="C13" s="12" t="s">
        <v>10</v>
      </c>
      <c r="D13" s="10" t="s">
        <v>114</v>
      </c>
      <c r="E13" s="8" t="s">
        <v>117</v>
      </c>
      <c r="F13" s="8" t="s">
        <v>117</v>
      </c>
      <c r="G13" s="8" t="s">
        <v>11</v>
      </c>
      <c r="H13" s="8" t="s">
        <v>132</v>
      </c>
      <c r="I13" s="10" t="s">
        <v>1</v>
      </c>
      <c r="J13" s="14">
        <v>130</v>
      </c>
      <c r="K13" s="8" t="s">
        <v>29</v>
      </c>
      <c r="L13" s="10" t="s">
        <v>164</v>
      </c>
      <c r="M13" s="13" t="s">
        <v>198</v>
      </c>
      <c r="N13" s="9" t="s">
        <v>42</v>
      </c>
      <c r="O13" s="8" t="s">
        <v>201</v>
      </c>
      <c r="P13" s="8" t="s">
        <v>213</v>
      </c>
      <c r="Q13" s="8" t="s">
        <v>206</v>
      </c>
      <c r="R13" s="8"/>
      <c r="S13" s="8" t="s">
        <v>207</v>
      </c>
      <c r="T13" s="8">
        <f>0.45+0.45</f>
        <v>0.9</v>
      </c>
      <c r="U13" s="8" t="s">
        <v>219</v>
      </c>
      <c r="V13" s="10" t="s">
        <v>141</v>
      </c>
    </row>
    <row r="14" spans="2:22" ht="85" x14ac:dyDescent="0.2">
      <c r="B14" s="23"/>
      <c r="C14" s="12" t="s">
        <v>179</v>
      </c>
      <c r="D14" s="10" t="s">
        <v>114</v>
      </c>
      <c r="E14" s="8" t="s">
        <v>36</v>
      </c>
      <c r="F14" s="8" t="s">
        <v>37</v>
      </c>
      <c r="G14" s="8" t="s">
        <v>183</v>
      </c>
      <c r="H14" s="8" t="s">
        <v>132</v>
      </c>
      <c r="I14" s="10" t="s">
        <v>133</v>
      </c>
      <c r="J14" s="14">
        <v>79</v>
      </c>
      <c r="K14" s="8" t="s">
        <v>100</v>
      </c>
      <c r="L14" s="10" t="s">
        <v>130</v>
      </c>
      <c r="M14" s="10" t="s">
        <v>181</v>
      </c>
      <c r="N14" s="9" t="s">
        <v>182</v>
      </c>
      <c r="O14" s="8" t="s">
        <v>201</v>
      </c>
      <c r="P14" s="8" t="s">
        <v>202</v>
      </c>
      <c r="Q14" s="8" t="s">
        <v>206</v>
      </c>
      <c r="R14" s="8"/>
      <c r="S14" s="8" t="s">
        <v>207</v>
      </c>
      <c r="T14" s="8">
        <v>0.45</v>
      </c>
      <c r="U14" s="8" t="s">
        <v>219</v>
      </c>
      <c r="V14" s="10" t="s">
        <v>134</v>
      </c>
    </row>
    <row r="15" spans="2:22" ht="409.6" x14ac:dyDescent="0.2">
      <c r="B15" s="23"/>
      <c r="C15" s="12" t="s">
        <v>12</v>
      </c>
      <c r="D15" s="10" t="s">
        <v>114</v>
      </c>
      <c r="E15" s="8" t="s">
        <v>36</v>
      </c>
      <c r="F15" s="8" t="s">
        <v>37</v>
      </c>
      <c r="G15" s="8" t="s">
        <v>13</v>
      </c>
      <c r="H15" s="8" t="s">
        <v>132</v>
      </c>
      <c r="I15" s="10" t="s">
        <v>133</v>
      </c>
      <c r="J15" s="14">
        <v>58</v>
      </c>
      <c r="K15" s="8" t="s">
        <v>29</v>
      </c>
      <c r="L15" s="10" t="s">
        <v>136</v>
      </c>
      <c r="M15" s="9" t="s">
        <v>43</v>
      </c>
      <c r="N15" s="9" t="s">
        <v>44</v>
      </c>
      <c r="O15" s="8" t="s">
        <v>201</v>
      </c>
      <c r="P15" s="8" t="s">
        <v>202</v>
      </c>
      <c r="Q15" s="8" t="s">
        <v>203</v>
      </c>
      <c r="R15" s="8"/>
      <c r="S15" s="8" t="s">
        <v>207</v>
      </c>
      <c r="T15" s="8">
        <v>0.45</v>
      </c>
      <c r="U15" s="8" t="s">
        <v>219</v>
      </c>
      <c r="V15" s="10" t="s">
        <v>134</v>
      </c>
    </row>
    <row r="16" spans="2:22" ht="221" x14ac:dyDescent="0.2">
      <c r="B16" s="23"/>
      <c r="C16" s="12" t="s">
        <v>5</v>
      </c>
      <c r="D16" s="10" t="s">
        <v>114</v>
      </c>
      <c r="E16" s="8" t="s">
        <v>38</v>
      </c>
      <c r="F16" s="8" t="s">
        <v>117</v>
      </c>
      <c r="G16" s="8" t="s">
        <v>178</v>
      </c>
      <c r="H16" s="8" t="s">
        <v>77</v>
      </c>
      <c r="I16" s="10" t="s">
        <v>133</v>
      </c>
      <c r="J16" s="14">
        <v>159</v>
      </c>
      <c r="K16" s="8" t="s">
        <v>100</v>
      </c>
      <c r="L16" s="10" t="s">
        <v>144</v>
      </c>
      <c r="M16" s="13" t="s">
        <v>195</v>
      </c>
      <c r="N16" s="9" t="s">
        <v>40</v>
      </c>
      <c r="O16" s="8" t="s">
        <v>201</v>
      </c>
      <c r="P16" s="8"/>
      <c r="Q16" s="8" t="s">
        <v>203</v>
      </c>
      <c r="R16" s="8" t="s">
        <v>204</v>
      </c>
      <c r="S16" s="8" t="s">
        <v>205</v>
      </c>
      <c r="T16" s="8">
        <v>0.6</v>
      </c>
      <c r="U16" s="8" t="s">
        <v>219</v>
      </c>
      <c r="V16" s="10" t="s">
        <v>134</v>
      </c>
    </row>
    <row r="17" spans="2:22" ht="85" x14ac:dyDescent="0.2">
      <c r="B17" s="23"/>
      <c r="C17" s="12" t="s">
        <v>165</v>
      </c>
      <c r="D17" s="10" t="s">
        <v>168</v>
      </c>
      <c r="E17" s="8" t="s">
        <v>117</v>
      </c>
      <c r="F17" s="8" t="s">
        <v>38</v>
      </c>
      <c r="G17" s="8" t="s">
        <v>166</v>
      </c>
      <c r="H17" s="8" t="s">
        <v>77</v>
      </c>
      <c r="I17" s="10" t="s">
        <v>133</v>
      </c>
      <c r="J17" s="14">
        <v>2205</v>
      </c>
      <c r="K17" s="8" t="s">
        <v>100</v>
      </c>
      <c r="L17" s="10" t="s">
        <v>167</v>
      </c>
      <c r="M17" s="10" t="s">
        <v>230</v>
      </c>
      <c r="N17" s="10" t="s">
        <v>169</v>
      </c>
      <c r="O17" s="8" t="s">
        <v>201</v>
      </c>
      <c r="P17" s="8"/>
      <c r="Q17" s="8" t="s">
        <v>206</v>
      </c>
      <c r="R17" s="8" t="s">
        <v>204</v>
      </c>
      <c r="S17" s="8" t="s">
        <v>205</v>
      </c>
      <c r="T17" s="8">
        <v>0.6</v>
      </c>
      <c r="U17" s="8" t="s">
        <v>219</v>
      </c>
      <c r="V17" s="10" t="s">
        <v>134</v>
      </c>
    </row>
    <row r="18" spans="2:22" ht="85" x14ac:dyDescent="0.2">
      <c r="B18" s="23"/>
      <c r="C18" s="12" t="s">
        <v>156</v>
      </c>
      <c r="D18" s="10" t="s">
        <v>114</v>
      </c>
      <c r="E18" s="8" t="s">
        <v>117</v>
      </c>
      <c r="F18" s="8" t="s">
        <v>35</v>
      </c>
      <c r="G18" s="8" t="s">
        <v>157</v>
      </c>
      <c r="H18" s="8" t="s">
        <v>77</v>
      </c>
      <c r="I18" s="10" t="s">
        <v>133</v>
      </c>
      <c r="J18" s="14">
        <v>52</v>
      </c>
      <c r="K18" s="8" t="s">
        <v>29</v>
      </c>
      <c r="L18" s="10" t="s">
        <v>136</v>
      </c>
      <c r="M18" s="10" t="s">
        <v>158</v>
      </c>
      <c r="N18" s="10" t="s">
        <v>190</v>
      </c>
      <c r="O18" s="8" t="s">
        <v>201</v>
      </c>
      <c r="P18" s="8" t="s">
        <v>211</v>
      </c>
      <c r="Q18" s="8" t="s">
        <v>203</v>
      </c>
      <c r="R18" s="8" t="s">
        <v>204</v>
      </c>
      <c r="S18" s="8" t="s">
        <v>205</v>
      </c>
      <c r="T18" s="8">
        <v>0.6</v>
      </c>
      <c r="U18" s="8" t="s">
        <v>219</v>
      </c>
      <c r="V18" s="10" t="s">
        <v>134</v>
      </c>
    </row>
    <row r="19" spans="2:22" ht="248" customHeight="1" x14ac:dyDescent="0.2">
      <c r="B19" s="23"/>
      <c r="C19" s="12" t="s">
        <v>14</v>
      </c>
      <c r="D19" s="10" t="s">
        <v>155</v>
      </c>
      <c r="E19" s="8" t="s">
        <v>36</v>
      </c>
      <c r="F19" s="8" t="s">
        <v>117</v>
      </c>
      <c r="G19" s="8" t="s">
        <v>15</v>
      </c>
      <c r="H19" s="8" t="s">
        <v>132</v>
      </c>
      <c r="I19" s="10" t="s">
        <v>133</v>
      </c>
      <c r="J19" s="14">
        <v>265</v>
      </c>
      <c r="K19" s="8" t="s">
        <v>29</v>
      </c>
      <c r="L19" s="10" t="s">
        <v>154</v>
      </c>
      <c r="M19" s="9" t="s">
        <v>45</v>
      </c>
      <c r="N19" s="9" t="s">
        <v>46</v>
      </c>
      <c r="O19" s="8" t="s">
        <v>201</v>
      </c>
      <c r="P19" s="8" t="s">
        <v>202</v>
      </c>
      <c r="Q19" s="8" t="s">
        <v>206</v>
      </c>
      <c r="R19" s="8"/>
      <c r="S19" s="8" t="s">
        <v>207</v>
      </c>
      <c r="T19" s="8">
        <f>0+0+0+0+0.45</f>
        <v>0.45</v>
      </c>
      <c r="U19" s="8" t="s">
        <v>219</v>
      </c>
      <c r="V19" s="10" t="s">
        <v>134</v>
      </c>
    </row>
    <row r="20" spans="2:22" ht="219" customHeight="1" x14ac:dyDescent="0.2">
      <c r="B20" s="24"/>
      <c r="C20" s="12" t="s">
        <v>16</v>
      </c>
      <c r="D20" s="10" t="s">
        <v>114</v>
      </c>
      <c r="E20" s="8" t="s">
        <v>36</v>
      </c>
      <c r="F20" s="8" t="s">
        <v>37</v>
      </c>
      <c r="G20" s="8" t="s">
        <v>17</v>
      </c>
      <c r="H20" s="8" t="s">
        <v>132</v>
      </c>
      <c r="I20" s="10" t="s">
        <v>133</v>
      </c>
      <c r="J20" s="14">
        <v>62</v>
      </c>
      <c r="K20" s="8" t="s">
        <v>29</v>
      </c>
      <c r="L20" s="10" t="s">
        <v>136</v>
      </c>
      <c r="M20" s="13" t="s">
        <v>187</v>
      </c>
      <c r="N20" s="9" t="s">
        <v>188</v>
      </c>
      <c r="O20" s="8" t="s">
        <v>201</v>
      </c>
      <c r="P20" s="8" t="s">
        <v>202</v>
      </c>
      <c r="Q20" s="8" t="s">
        <v>206</v>
      </c>
      <c r="R20" s="8"/>
      <c r="S20" s="8" t="s">
        <v>207</v>
      </c>
      <c r="T20" s="8">
        <v>0.45</v>
      </c>
      <c r="U20" s="8" t="s">
        <v>219</v>
      </c>
      <c r="V20" s="10" t="s">
        <v>134</v>
      </c>
    </row>
    <row r="21" spans="2:22" ht="102" x14ac:dyDescent="0.2">
      <c r="B21" s="22" t="s">
        <v>18</v>
      </c>
      <c r="C21" s="12" t="s">
        <v>19</v>
      </c>
      <c r="D21" s="10" t="s">
        <v>145</v>
      </c>
      <c r="E21" s="8" t="s">
        <v>36</v>
      </c>
      <c r="F21" s="8" t="s">
        <v>36</v>
      </c>
      <c r="G21" s="8" t="s">
        <v>20</v>
      </c>
      <c r="H21" s="8" t="s">
        <v>132</v>
      </c>
      <c r="I21" s="10" t="s">
        <v>133</v>
      </c>
      <c r="J21" s="14">
        <v>234</v>
      </c>
      <c r="K21" s="8" t="s">
        <v>29</v>
      </c>
      <c r="L21" s="10" t="s">
        <v>164</v>
      </c>
      <c r="M21" s="13" t="s">
        <v>193</v>
      </c>
      <c r="N21" s="9" t="s">
        <v>47</v>
      </c>
      <c r="O21" s="8" t="s">
        <v>201</v>
      </c>
      <c r="P21" s="8" t="s">
        <v>211</v>
      </c>
      <c r="Q21" s="8" t="s">
        <v>203</v>
      </c>
      <c r="R21" s="8"/>
      <c r="S21" s="8" t="s">
        <v>207</v>
      </c>
      <c r="T21" s="8">
        <f>0+0+0+0+0.45</f>
        <v>0.45</v>
      </c>
      <c r="U21" s="8" t="s">
        <v>219</v>
      </c>
      <c r="V21" s="10" t="s">
        <v>134</v>
      </c>
    </row>
    <row r="22" spans="2:22" ht="409" customHeight="1" x14ac:dyDescent="0.2">
      <c r="B22" s="23"/>
      <c r="C22" s="12" t="s">
        <v>94</v>
      </c>
      <c r="D22" s="10" t="s">
        <v>135</v>
      </c>
      <c r="E22" s="8" t="s">
        <v>36</v>
      </c>
      <c r="F22" s="8" t="s">
        <v>36</v>
      </c>
      <c r="G22" s="8" t="s">
        <v>161</v>
      </c>
      <c r="H22" s="8" t="s">
        <v>77</v>
      </c>
      <c r="I22" s="10" t="s">
        <v>1</v>
      </c>
      <c r="J22" s="14">
        <v>0</v>
      </c>
      <c r="K22" s="8" t="s">
        <v>93</v>
      </c>
      <c r="L22" s="10" t="s">
        <v>130</v>
      </c>
      <c r="M22" s="10" t="s">
        <v>162</v>
      </c>
      <c r="N22" s="9" t="s">
        <v>192</v>
      </c>
      <c r="O22" s="8" t="s">
        <v>219</v>
      </c>
      <c r="P22" s="8" t="s">
        <v>219</v>
      </c>
      <c r="Q22" s="8" t="s">
        <v>219</v>
      </c>
      <c r="R22" s="8" t="s">
        <v>219</v>
      </c>
      <c r="S22" s="8" t="s">
        <v>218</v>
      </c>
      <c r="T22" s="8" t="s">
        <v>219</v>
      </c>
      <c r="U22" s="8" t="s">
        <v>221</v>
      </c>
      <c r="V22" s="10" t="s">
        <v>163</v>
      </c>
    </row>
    <row r="23" spans="2:22" ht="153" x14ac:dyDescent="0.2">
      <c r="B23" s="23"/>
      <c r="C23" s="12" t="s">
        <v>142</v>
      </c>
      <c r="D23" s="10" t="s">
        <v>145</v>
      </c>
      <c r="E23" s="8" t="s">
        <v>36</v>
      </c>
      <c r="F23" s="8" t="s">
        <v>37</v>
      </c>
      <c r="G23" s="8" t="s">
        <v>143</v>
      </c>
      <c r="H23" s="8" t="s">
        <v>77</v>
      </c>
      <c r="I23" s="10" t="s">
        <v>133</v>
      </c>
      <c r="J23" s="14">
        <v>1632</v>
      </c>
      <c r="K23" s="8" t="s">
        <v>29</v>
      </c>
      <c r="L23" s="10" t="s">
        <v>144</v>
      </c>
      <c r="M23" s="10" t="s">
        <v>146</v>
      </c>
      <c r="N23" s="10" t="s">
        <v>189</v>
      </c>
      <c r="O23" s="8" t="s">
        <v>201</v>
      </c>
      <c r="P23" s="8" t="s">
        <v>211</v>
      </c>
      <c r="Q23" s="8" t="s">
        <v>203</v>
      </c>
      <c r="R23" s="8" t="s">
        <v>204</v>
      </c>
      <c r="S23" s="8" t="s">
        <v>205</v>
      </c>
      <c r="T23" s="8">
        <v>0.6</v>
      </c>
      <c r="U23" s="8" t="s">
        <v>219</v>
      </c>
      <c r="V23" s="10" t="s">
        <v>134</v>
      </c>
    </row>
    <row r="24" spans="2:22" ht="34" x14ac:dyDescent="0.2">
      <c r="B24" s="24"/>
      <c r="C24" s="12" t="s">
        <v>22</v>
      </c>
      <c r="D24" s="10" t="s">
        <v>135</v>
      </c>
      <c r="E24" s="8" t="s">
        <v>117</v>
      </c>
      <c r="F24" s="8" t="s">
        <v>117</v>
      </c>
      <c r="G24" s="8" t="s">
        <v>23</v>
      </c>
      <c r="H24" s="8" t="s">
        <v>132</v>
      </c>
      <c r="I24" s="10" t="s">
        <v>1</v>
      </c>
      <c r="J24" s="14">
        <v>76</v>
      </c>
      <c r="K24" s="8" t="s">
        <v>29</v>
      </c>
      <c r="L24" s="10" t="s">
        <v>130</v>
      </c>
      <c r="M24" s="13" t="s">
        <v>186</v>
      </c>
      <c r="N24" s="9" t="s">
        <v>48</v>
      </c>
      <c r="O24" s="8" t="s">
        <v>201</v>
      </c>
      <c r="P24" s="8"/>
      <c r="Q24" s="8" t="s">
        <v>203</v>
      </c>
      <c r="R24" s="8"/>
      <c r="S24" s="8" t="s">
        <v>207</v>
      </c>
      <c r="T24" s="8">
        <v>0.45</v>
      </c>
      <c r="U24" s="8" t="s">
        <v>219</v>
      </c>
      <c r="V24" s="10" t="s">
        <v>134</v>
      </c>
    </row>
    <row r="25" spans="2:22" ht="102" x14ac:dyDescent="0.2">
      <c r="B25" s="22" t="s">
        <v>24</v>
      </c>
      <c r="C25" s="12" t="s">
        <v>25</v>
      </c>
      <c r="D25" s="10" t="s">
        <v>114</v>
      </c>
      <c r="E25" s="8" t="s">
        <v>117</v>
      </c>
      <c r="F25" s="8" t="s">
        <v>117</v>
      </c>
      <c r="G25" s="8" t="s">
        <v>26</v>
      </c>
      <c r="H25" s="8" t="s">
        <v>132</v>
      </c>
      <c r="I25" s="10" t="s">
        <v>133</v>
      </c>
      <c r="J25" s="14">
        <v>60</v>
      </c>
      <c r="K25" s="8" t="s">
        <v>29</v>
      </c>
      <c r="L25" s="10" t="s">
        <v>136</v>
      </c>
      <c r="M25" s="13" t="s">
        <v>196</v>
      </c>
      <c r="N25" s="9" t="s">
        <v>197</v>
      </c>
      <c r="O25" s="8" t="s">
        <v>201</v>
      </c>
      <c r="P25" s="8" t="s">
        <v>202</v>
      </c>
      <c r="Q25" s="8" t="s">
        <v>203</v>
      </c>
      <c r="R25" s="8"/>
      <c r="S25" s="8" t="s">
        <v>207</v>
      </c>
      <c r="T25" s="8">
        <v>0.45</v>
      </c>
      <c r="U25" s="8" t="s">
        <v>219</v>
      </c>
      <c r="V25" s="10" t="s">
        <v>134</v>
      </c>
    </row>
    <row r="26" spans="2:22" ht="221" x14ac:dyDescent="0.2">
      <c r="B26" s="24"/>
      <c r="C26" s="12" t="s">
        <v>5</v>
      </c>
      <c r="D26" s="10" t="s">
        <v>114</v>
      </c>
      <c r="E26" s="8" t="s">
        <v>38</v>
      </c>
      <c r="F26" s="8" t="s">
        <v>117</v>
      </c>
      <c r="G26" s="8" t="s">
        <v>27</v>
      </c>
      <c r="H26" s="8" t="s">
        <v>132</v>
      </c>
      <c r="I26" s="10" t="s">
        <v>133</v>
      </c>
      <c r="J26" s="14">
        <v>145</v>
      </c>
      <c r="K26" s="8" t="s">
        <v>29</v>
      </c>
      <c r="L26" s="10" t="s">
        <v>144</v>
      </c>
      <c r="M26" s="13" t="s">
        <v>231</v>
      </c>
      <c r="N26" s="9" t="s">
        <v>40</v>
      </c>
      <c r="O26" s="8" t="s">
        <v>201</v>
      </c>
      <c r="P26" s="8" t="s">
        <v>202</v>
      </c>
      <c r="Q26" s="8" t="s">
        <v>203</v>
      </c>
      <c r="R26" s="8"/>
      <c r="S26" s="8" t="s">
        <v>207</v>
      </c>
      <c r="T26" s="8">
        <v>0.45</v>
      </c>
      <c r="U26" s="8" t="s">
        <v>219</v>
      </c>
      <c r="V26" s="10" t="s">
        <v>134</v>
      </c>
    </row>
  </sheetData>
  <mergeCells count="5">
    <mergeCell ref="B4:B9"/>
    <mergeCell ref="B11:B12"/>
    <mergeCell ref="B13:B20"/>
    <mergeCell ref="B21:B24"/>
    <mergeCell ref="B25:B26"/>
  </mergeCells>
  <pageMargins left="0.25" right="0.25" top="0.75" bottom="0.75" header="0.3" footer="0.3"/>
  <pageSetup paperSize="9" scale="15" orientation="landscape" horizontalDpi="0" verticalDpi="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F790C5-6B25-384D-BD05-893855A88E88}">
  <sheetPr>
    <pageSetUpPr fitToPage="1"/>
  </sheetPr>
  <dimension ref="B1:L10"/>
  <sheetViews>
    <sheetView workbookViewId="0">
      <selection activeCell="A4" sqref="A4"/>
    </sheetView>
  </sheetViews>
  <sheetFormatPr baseColWidth="10" defaultRowHeight="16" x14ac:dyDescent="0.2"/>
  <cols>
    <col min="4" max="4" width="18.33203125" bestFit="1" customWidth="1"/>
    <col min="6" max="6" width="33.5" customWidth="1"/>
    <col min="7" max="7" width="25" customWidth="1"/>
    <col min="8" max="8" width="18.1640625" bestFit="1" customWidth="1"/>
    <col min="9" max="9" width="77" customWidth="1"/>
    <col min="10" max="10" width="32.6640625" customWidth="1"/>
    <col min="11" max="11" width="12.33203125" bestFit="1" customWidth="1"/>
    <col min="12" max="12" width="33" bestFit="1" customWidth="1"/>
  </cols>
  <sheetData>
    <row r="1" spans="2:12" x14ac:dyDescent="0.2">
      <c r="B1" s="16" t="s">
        <v>241</v>
      </c>
    </row>
    <row r="3" spans="2:12" ht="17" x14ac:dyDescent="0.2">
      <c r="B3" s="5" t="s">
        <v>28</v>
      </c>
      <c r="C3" s="5" t="s">
        <v>70</v>
      </c>
      <c r="D3" s="5" t="s">
        <v>120</v>
      </c>
      <c r="E3" s="5" t="s">
        <v>72</v>
      </c>
      <c r="F3" s="5" t="s">
        <v>73</v>
      </c>
      <c r="G3" s="5" t="s">
        <v>74</v>
      </c>
      <c r="H3" s="5" t="s">
        <v>125</v>
      </c>
      <c r="I3" s="5" t="s">
        <v>76</v>
      </c>
      <c r="J3" s="5" t="s">
        <v>115</v>
      </c>
      <c r="K3" s="5" t="s">
        <v>102</v>
      </c>
      <c r="L3" s="5" t="s">
        <v>116</v>
      </c>
    </row>
    <row r="4" spans="2:12" ht="51" customHeight="1" x14ac:dyDescent="0.2">
      <c r="B4" s="1" t="s">
        <v>0</v>
      </c>
      <c r="C4" s="6" t="s">
        <v>77</v>
      </c>
      <c r="D4" s="1" t="s">
        <v>29</v>
      </c>
      <c r="E4" s="6" t="s">
        <v>78</v>
      </c>
      <c r="F4" s="1" t="s">
        <v>79</v>
      </c>
      <c r="G4" s="1" t="s">
        <v>80</v>
      </c>
      <c r="H4" s="1">
        <v>522</v>
      </c>
      <c r="I4" s="1" t="s">
        <v>119</v>
      </c>
      <c r="J4" s="1" t="s">
        <v>103</v>
      </c>
      <c r="K4" s="1" t="s">
        <v>110</v>
      </c>
      <c r="L4" s="1" t="s">
        <v>104</v>
      </c>
    </row>
    <row r="5" spans="2:12" ht="34" x14ac:dyDescent="0.2">
      <c r="B5" s="1" t="s">
        <v>4</v>
      </c>
      <c r="C5" s="6" t="s">
        <v>77</v>
      </c>
      <c r="D5" s="1" t="s">
        <v>100</v>
      </c>
      <c r="E5" s="6" t="s">
        <v>81</v>
      </c>
      <c r="F5" s="7" t="s">
        <v>82</v>
      </c>
      <c r="G5" s="7" t="s">
        <v>83</v>
      </c>
      <c r="H5" s="1">
        <v>16</v>
      </c>
      <c r="I5" s="1" t="s">
        <v>121</v>
      </c>
      <c r="J5" s="1" t="s">
        <v>30</v>
      </c>
      <c r="K5" s="1" t="s">
        <v>111</v>
      </c>
      <c r="L5" s="1" t="s">
        <v>33</v>
      </c>
    </row>
    <row r="6" spans="2:12" ht="51" x14ac:dyDescent="0.2">
      <c r="B6" s="1" t="s">
        <v>9</v>
      </c>
      <c r="C6" s="6" t="s">
        <v>77</v>
      </c>
      <c r="D6" s="1" t="s">
        <v>100</v>
      </c>
      <c r="E6" s="6" t="s">
        <v>84</v>
      </c>
      <c r="F6" s="1" t="s">
        <v>85</v>
      </c>
      <c r="G6" s="1" t="s">
        <v>86</v>
      </c>
      <c r="H6" s="1">
        <v>19</v>
      </c>
      <c r="I6" s="1" t="s">
        <v>123</v>
      </c>
      <c r="J6" s="1" t="s">
        <v>105</v>
      </c>
      <c r="K6" s="1" t="s">
        <v>112</v>
      </c>
      <c r="L6" s="1" t="s">
        <v>106</v>
      </c>
    </row>
    <row r="7" spans="2:12" ht="50" customHeight="1" x14ac:dyDescent="0.2">
      <c r="B7" s="1" t="s">
        <v>6</v>
      </c>
      <c r="C7" s="6" t="s">
        <v>77</v>
      </c>
      <c r="D7" s="1" t="s">
        <v>100</v>
      </c>
      <c r="E7" s="6" t="s">
        <v>87</v>
      </c>
      <c r="F7" s="1" t="s">
        <v>88</v>
      </c>
      <c r="G7" s="1" t="s">
        <v>89</v>
      </c>
      <c r="H7" s="1">
        <v>121</v>
      </c>
      <c r="I7" s="1" t="s">
        <v>122</v>
      </c>
      <c r="J7" s="1" t="s">
        <v>107</v>
      </c>
      <c r="K7" s="1" t="s">
        <v>113</v>
      </c>
      <c r="L7" s="1" t="s">
        <v>108</v>
      </c>
    </row>
    <row r="8" spans="2:12" ht="17" x14ac:dyDescent="0.2">
      <c r="B8" s="1" t="s">
        <v>24</v>
      </c>
      <c r="C8" s="6" t="s">
        <v>77</v>
      </c>
      <c r="D8" s="1" t="s">
        <v>100</v>
      </c>
      <c r="E8" s="6" t="s">
        <v>90</v>
      </c>
      <c r="F8" s="7" t="s">
        <v>91</v>
      </c>
      <c r="G8" s="7" t="s">
        <v>92</v>
      </c>
      <c r="H8" s="1">
        <v>18</v>
      </c>
      <c r="I8" s="1" t="s">
        <v>118</v>
      </c>
      <c r="J8" s="1" t="s">
        <v>31</v>
      </c>
      <c r="K8" s="1" t="s">
        <v>114</v>
      </c>
      <c r="L8" s="1" t="s">
        <v>34</v>
      </c>
    </row>
    <row r="9" spans="2:12" ht="34" x14ac:dyDescent="0.2">
      <c r="B9" s="1" t="s">
        <v>18</v>
      </c>
      <c r="C9" s="6" t="s">
        <v>77</v>
      </c>
      <c r="D9" s="1" t="s">
        <v>93</v>
      </c>
      <c r="E9" s="6" t="s">
        <v>94</v>
      </c>
      <c r="F9" s="1" t="s">
        <v>95</v>
      </c>
      <c r="G9" s="1" t="s">
        <v>96</v>
      </c>
      <c r="H9" s="1">
        <v>0</v>
      </c>
      <c r="I9" s="1" t="s">
        <v>119</v>
      </c>
      <c r="J9" s="1" t="s">
        <v>214</v>
      </c>
      <c r="K9" s="1" t="s">
        <v>135</v>
      </c>
      <c r="L9" s="1" t="s">
        <v>216</v>
      </c>
    </row>
    <row r="10" spans="2:12" ht="34" x14ac:dyDescent="0.2">
      <c r="B10" s="1" t="s">
        <v>18</v>
      </c>
      <c r="C10" s="6" t="s">
        <v>77</v>
      </c>
      <c r="D10" s="1" t="s">
        <v>101</v>
      </c>
      <c r="E10" s="6" t="s">
        <v>97</v>
      </c>
      <c r="F10" s="1" t="s">
        <v>98</v>
      </c>
      <c r="G10" s="1" t="s">
        <v>99</v>
      </c>
      <c r="H10" s="1">
        <v>1</v>
      </c>
      <c r="I10" s="1" t="s">
        <v>124</v>
      </c>
      <c r="J10" s="1" t="s">
        <v>215</v>
      </c>
      <c r="K10" s="1" t="s">
        <v>109</v>
      </c>
      <c r="L10" s="1" t="s">
        <v>217</v>
      </c>
    </row>
  </sheetData>
  <pageMargins left="0.25" right="0.25" top="0.75" bottom="0.75" header="0.3" footer="0.3"/>
  <pageSetup paperSize="9" scale="47" orientation="landscape" horizontalDpi="0" verticalDpi="0"/>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Content</vt:lpstr>
      <vt:lpstr>Supplementary Table 1</vt:lpstr>
      <vt:lpstr>Supplementary Table 2</vt:lpstr>
      <vt:lpstr>Supplementary Table 3</vt:lpstr>
      <vt:lpstr>'Supplementary Table 1'!Print_Area</vt:lpstr>
      <vt:lpstr>'Supplementary Table 2'!Print_Area</vt:lpstr>
      <vt:lpstr>'Supplementary Table 3'!Print_Area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Younes Mokrab</dc:creator>
  <cp:lastModifiedBy>Younes Mokrab</cp:lastModifiedBy>
  <cp:lastPrinted>2024-11-24T13:47:56Z</cp:lastPrinted>
  <dcterms:created xsi:type="dcterms:W3CDTF">2024-04-04T09:54:17Z</dcterms:created>
  <dcterms:modified xsi:type="dcterms:W3CDTF">2025-02-05T11:28:12Z</dcterms:modified>
</cp:coreProperties>
</file>