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arasafarian/Documents/CydDC_paper/Nat.Chem. Biol/Revisions/Re-re_submission/Source Data/"/>
    </mc:Choice>
  </mc:AlternateContent>
  <xr:revisionPtr revIDLastSave="0" documentId="13_ncr:1_{C0DCB001-D1C0-5A4F-8C9F-7453633D4E3F}" xr6:coauthVersionLast="47" xr6:coauthVersionMax="47" xr10:uidLastSave="{00000000-0000-0000-0000-000000000000}"/>
  <bookViews>
    <workbookView xWindow="41780" yWindow="5200" windowWidth="28800" windowHeight="16500" activeTab="1" xr2:uid="{6188B54E-B2E8-6A4E-86BD-4D457762D856}"/>
  </bookViews>
  <sheets>
    <sheet name="Malachite vs. NADH (a)" sheetId="11" r:id="rId1"/>
    <sheet name="Malachite_Heme_titration (b)" sheetId="2" r:id="rId2"/>
    <sheet name="NADH_heme_titration (c)" sheetId="12" r:id="rId3"/>
  </sheets>
  <definedNames>
    <definedName name="_xlnm._FilterDatabase" localSheetId="2" hidden="1">'NADH_heme_titration (c)'!$A$1:$A$11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1" l="1"/>
  <c r="D7" i="11"/>
  <c r="E7" i="11"/>
  <c r="F7" i="11"/>
  <c r="G7" i="11"/>
  <c r="B7" i="11"/>
  <c r="C6" i="11"/>
  <c r="D6" i="11"/>
  <c r="E6" i="11"/>
  <c r="F6" i="11"/>
  <c r="G6" i="11"/>
  <c r="B6" i="11"/>
</calcChain>
</file>

<file path=xl/sharedStrings.xml><?xml version="1.0" encoding="utf-8"?>
<sst xmlns="http://schemas.openxmlformats.org/spreadsheetml/2006/main" count="29" uniqueCount="19">
  <si>
    <t>GSH</t>
  </si>
  <si>
    <t>L-Cys</t>
  </si>
  <si>
    <t>Substrate</t>
  </si>
  <si>
    <t>StDev</t>
  </si>
  <si>
    <t>Heme conc. (µM)</t>
  </si>
  <si>
    <t>Heme conc. = 0.5 µM</t>
  </si>
  <si>
    <t>GSH conc. = 1 mM</t>
  </si>
  <si>
    <t xml:space="preserve">L-Cys conc. = 0.3 </t>
  </si>
  <si>
    <t>n1 (nmol Pi/nmol*min)</t>
  </si>
  <si>
    <t>n2 (nmol Pi/nmol*min)</t>
  </si>
  <si>
    <t>n3 (nmol Pi/nmol*min)</t>
  </si>
  <si>
    <t>Mean (nmol Pi/nmol*min)</t>
  </si>
  <si>
    <t xml:space="preserve">Heme </t>
  </si>
  <si>
    <t>Malachite</t>
  </si>
  <si>
    <t>NADH</t>
  </si>
  <si>
    <t>Hene</t>
  </si>
  <si>
    <t>Method</t>
  </si>
  <si>
    <t>StDev including assay error propagation</t>
  </si>
  <si>
    <t xml:space="preserve">StDev w/o error propagation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</si>
</sst>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2" fontId="4" fillId="0" borderId="0" xfId="0" applyNumberFormat="1" applyFont="1"/>
    <xf numFmtId="0" fontId="6" fillId="0" borderId="0" xfId="0" applyFont="1"/>
    <xf numFmtId="2" fontId="5" fillId="0" borderId="0" xfId="0" applyNumberFormat="1" applyFont="1"/>
  </cellXfs>
  <cellStyles count="3">
    <cellStyle name="Normal 2" xfId="1" xr:uid="{4C7371B1-B3DA-0B4D-8A38-C2BE7FF1780B}"/>
    <cellStyle name="Normal 2 2" xfId="2" xr:uid="{46AD4CBE-09E9-492F-BF1F-8950830E6AC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46FB0-7924-A74E-A33D-ED04422DBBF0}">
  <dimension ref="A1:H16"/>
  <sheetViews>
    <sheetView workbookViewId="0">
      <selection activeCell="D28" sqref="D28"/>
    </sheetView>
  </sheetViews>
  <sheetFormatPr baseColWidth="10" defaultColWidth="10.6640625" defaultRowHeight="16" x14ac:dyDescent="0.2"/>
  <cols>
    <col min="1" max="1" width="16.33203125" bestFit="1" customWidth="1"/>
    <col min="2" max="2" width="16.83203125" bestFit="1" customWidth="1"/>
    <col min="3" max="3" width="8.6640625" bestFit="1" customWidth="1"/>
  </cols>
  <sheetData>
    <row r="1" spans="1:8" x14ac:dyDescent="0.2">
      <c r="A1" s="1" t="s">
        <v>16</v>
      </c>
      <c r="B1" s="1" t="s">
        <v>13</v>
      </c>
      <c r="C1" s="1" t="s">
        <v>14</v>
      </c>
      <c r="D1" s="1" t="s">
        <v>13</v>
      </c>
      <c r="E1" s="1" t="s">
        <v>14</v>
      </c>
      <c r="F1" s="1" t="s">
        <v>13</v>
      </c>
      <c r="G1" s="1" t="s">
        <v>14</v>
      </c>
      <c r="H1" s="2"/>
    </row>
    <row r="2" spans="1:8" x14ac:dyDescent="0.2">
      <c r="A2" s="1" t="s">
        <v>2</v>
      </c>
      <c r="B2" s="2" t="s">
        <v>12</v>
      </c>
      <c r="C2" s="2" t="s">
        <v>15</v>
      </c>
      <c r="D2" s="2" t="s">
        <v>0</v>
      </c>
      <c r="E2" s="2" t="s">
        <v>0</v>
      </c>
      <c r="F2" s="2" t="s">
        <v>1</v>
      </c>
      <c r="G2" s="2" t="s">
        <v>1</v>
      </c>
      <c r="H2" s="2"/>
    </row>
    <row r="3" spans="1:8" x14ac:dyDescent="0.2">
      <c r="A3" s="1" t="s">
        <v>8</v>
      </c>
      <c r="B3" s="3">
        <v>157.94999999999999</v>
      </c>
      <c r="C3" s="2">
        <v>133.24</v>
      </c>
      <c r="D3" s="3">
        <v>12.19</v>
      </c>
      <c r="E3" s="2">
        <v>-0.33</v>
      </c>
      <c r="F3" s="3">
        <v>8.31</v>
      </c>
      <c r="G3" s="2">
        <v>0.74</v>
      </c>
      <c r="H3" s="2"/>
    </row>
    <row r="4" spans="1:8" x14ac:dyDescent="0.2">
      <c r="A4" s="1" t="s">
        <v>9</v>
      </c>
      <c r="B4" s="3">
        <v>167.26</v>
      </c>
      <c r="C4" s="2">
        <v>140.87</v>
      </c>
      <c r="D4" s="3">
        <v>5.59</v>
      </c>
      <c r="E4" s="2">
        <v>-18.03</v>
      </c>
      <c r="F4" s="3">
        <v>8.5</v>
      </c>
      <c r="G4" s="2">
        <v>0.82</v>
      </c>
      <c r="H4" s="2"/>
    </row>
    <row r="5" spans="1:8" x14ac:dyDescent="0.2">
      <c r="A5" s="1" t="s">
        <v>10</v>
      </c>
      <c r="B5" s="3">
        <v>150.19999999999999</v>
      </c>
      <c r="C5" s="2">
        <v>152.76</v>
      </c>
      <c r="D5" s="3">
        <v>-0.64</v>
      </c>
      <c r="E5" s="2">
        <v>-11.72</v>
      </c>
      <c r="F5" s="3">
        <v>0.61</v>
      </c>
      <c r="G5" s="2">
        <v>-4.76</v>
      </c>
      <c r="H5" s="2"/>
    </row>
    <row r="6" spans="1:8" x14ac:dyDescent="0.2">
      <c r="A6" s="1" t="s">
        <v>11</v>
      </c>
      <c r="B6" s="2">
        <f>AVERAGE(B3:B5)</f>
        <v>158.47</v>
      </c>
      <c r="C6" s="2">
        <f t="shared" ref="C6:G6" si="0">AVERAGE(C3:C5)</f>
        <v>142.29</v>
      </c>
      <c r="D6" s="2">
        <f t="shared" si="0"/>
        <v>5.7133333333333338</v>
      </c>
      <c r="E6" s="2">
        <f t="shared" si="0"/>
        <v>-10.026666666666666</v>
      </c>
      <c r="F6" s="2">
        <f t="shared" si="0"/>
        <v>5.8066666666666675</v>
      </c>
      <c r="G6" s="2">
        <f t="shared" si="0"/>
        <v>-1.0666666666666667</v>
      </c>
      <c r="H6" s="2"/>
    </row>
    <row r="7" spans="1:8" x14ac:dyDescent="0.2">
      <c r="A7" s="1" t="s">
        <v>3</v>
      </c>
      <c r="B7" s="2">
        <f>STDEV(B3:B5)</f>
        <v>8.5418791843481383</v>
      </c>
      <c r="C7" s="2">
        <f t="shared" ref="C7:G7" si="1">STDEV(C3:C5)</f>
        <v>9.8371693082918839</v>
      </c>
      <c r="D7" s="2">
        <f t="shared" si="1"/>
        <v>6.4158891303803971</v>
      </c>
      <c r="E7" s="2">
        <f t="shared" si="1"/>
        <v>8.9706763030071137</v>
      </c>
      <c r="F7" s="2">
        <f t="shared" si="1"/>
        <v>4.5014479152083187</v>
      </c>
      <c r="G7" s="2">
        <f t="shared" si="1"/>
        <v>3.1987705971721905</v>
      </c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2" t="s">
        <v>5</v>
      </c>
      <c r="B10" s="2"/>
      <c r="C10" s="2"/>
      <c r="D10" s="2"/>
      <c r="E10" s="2"/>
      <c r="F10" s="2"/>
      <c r="G10" s="2"/>
      <c r="H10" s="2"/>
    </row>
    <row r="11" spans="1:8" x14ac:dyDescent="0.2">
      <c r="A11" s="2" t="s">
        <v>6</v>
      </c>
      <c r="B11" s="2"/>
      <c r="C11" s="2"/>
      <c r="D11" s="2"/>
      <c r="E11" s="2"/>
      <c r="F11" s="2"/>
      <c r="G11" s="2"/>
      <c r="H11" s="2"/>
    </row>
    <row r="12" spans="1:8" x14ac:dyDescent="0.2">
      <c r="A12" s="2" t="s">
        <v>7</v>
      </c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C7B3F-465A-6946-B017-2126C1A24A90}">
  <dimension ref="A1:E11"/>
  <sheetViews>
    <sheetView tabSelected="1" workbookViewId="0">
      <selection activeCell="C25" sqref="C25"/>
    </sheetView>
  </sheetViews>
  <sheetFormatPr baseColWidth="10" defaultColWidth="10.6640625" defaultRowHeight="16" x14ac:dyDescent="0.2"/>
  <cols>
    <col min="1" max="1" width="19" bestFit="1" customWidth="1"/>
    <col min="2" max="2" width="26.83203125" customWidth="1"/>
    <col min="3" max="4" width="39.6640625" bestFit="1" customWidth="1"/>
  </cols>
  <sheetData>
    <row r="1" spans="1:5" x14ac:dyDescent="0.2">
      <c r="A1" s="1" t="s">
        <v>4</v>
      </c>
      <c r="B1" s="1" t="s">
        <v>11</v>
      </c>
      <c r="C1" s="5" t="s">
        <v>18</v>
      </c>
      <c r="D1" s="5" t="s">
        <v>17</v>
      </c>
      <c r="E1" s="2"/>
    </row>
    <row r="2" spans="1:5" x14ac:dyDescent="0.2">
      <c r="A2" s="4">
        <v>0</v>
      </c>
      <c r="B2" s="2">
        <v>0</v>
      </c>
      <c r="C2" s="3">
        <v>12.977380999999999</v>
      </c>
      <c r="D2" s="6">
        <v>15.08</v>
      </c>
      <c r="E2" s="2"/>
    </row>
    <row r="3" spans="1:5" x14ac:dyDescent="0.2">
      <c r="A3" s="4">
        <v>0.05</v>
      </c>
      <c r="B3" s="2">
        <v>65.444558900000004</v>
      </c>
      <c r="C3" s="3">
        <v>11.134550000000001</v>
      </c>
      <c r="D3" s="6">
        <v>15.12</v>
      </c>
      <c r="E3" s="2"/>
    </row>
    <row r="4" spans="1:5" x14ac:dyDescent="0.2">
      <c r="A4" s="4">
        <v>0.1</v>
      </c>
      <c r="B4" s="2">
        <v>109.069688</v>
      </c>
      <c r="C4" s="3">
        <v>18.283988300000001</v>
      </c>
      <c r="D4" s="6">
        <v>18.7</v>
      </c>
      <c r="E4" s="2"/>
    </row>
    <row r="5" spans="1:5" x14ac:dyDescent="0.2">
      <c r="A5" s="4">
        <v>0.2</v>
      </c>
      <c r="B5" s="2">
        <v>142.409887</v>
      </c>
      <c r="C5" s="3">
        <v>14.567380099999999</v>
      </c>
      <c r="D5" s="6">
        <v>16.48</v>
      </c>
      <c r="E5" s="2"/>
    </row>
    <row r="6" spans="1:5" x14ac:dyDescent="0.2">
      <c r="A6" s="4">
        <v>0.3</v>
      </c>
      <c r="B6" s="2">
        <v>146.44696200000001</v>
      </c>
      <c r="C6" s="3">
        <v>0.94777529999999999</v>
      </c>
      <c r="D6" s="6">
        <v>12.78</v>
      </c>
      <c r="E6" s="2"/>
    </row>
    <row r="7" spans="1:5" x14ac:dyDescent="0.2">
      <c r="A7" s="4">
        <v>0.5</v>
      </c>
      <c r="B7" s="2">
        <v>158.475798</v>
      </c>
      <c r="C7" s="3">
        <v>8.5392566999999993</v>
      </c>
      <c r="D7" s="6">
        <v>13.62</v>
      </c>
      <c r="E7" s="2"/>
    </row>
    <row r="8" spans="1:5" x14ac:dyDescent="0.2">
      <c r="A8" s="2"/>
      <c r="B8" s="2"/>
      <c r="C8" s="2"/>
      <c r="D8" s="2"/>
      <c r="E8" s="2"/>
    </row>
    <row r="9" spans="1:5" x14ac:dyDescent="0.2">
      <c r="A9" s="2"/>
      <c r="B9" s="2"/>
      <c r="C9" s="2"/>
      <c r="D9" s="2"/>
      <c r="E9" s="2"/>
    </row>
    <row r="10" spans="1:5" x14ac:dyDescent="0.2">
      <c r="A10" s="2"/>
      <c r="B10" s="2"/>
      <c r="C10" s="2"/>
      <c r="D10" s="2"/>
      <c r="E10" s="2"/>
    </row>
    <row r="11" spans="1:5" x14ac:dyDescent="0.2">
      <c r="A11" s="2"/>
      <c r="B11" s="2"/>
      <c r="C11" s="2"/>
      <c r="D11" s="2"/>
      <c r="E11" s="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BD9C-758A-0C44-8273-C274BA013624}">
  <dimension ref="A1:D12"/>
  <sheetViews>
    <sheetView workbookViewId="0">
      <selection activeCell="D12" sqref="A1:D12"/>
    </sheetView>
  </sheetViews>
  <sheetFormatPr baseColWidth="10" defaultColWidth="10.6640625" defaultRowHeight="16" x14ac:dyDescent="0.2"/>
  <cols>
    <col min="1" max="1" width="15.1640625" bestFit="1" customWidth="1"/>
    <col min="2" max="2" width="23.33203125" bestFit="1" customWidth="1"/>
    <col min="3" max="3" width="8.1640625" bestFit="1" customWidth="1"/>
  </cols>
  <sheetData>
    <row r="1" spans="1:4" x14ac:dyDescent="0.2">
      <c r="A1" s="1" t="s">
        <v>4</v>
      </c>
      <c r="B1" s="1" t="s">
        <v>11</v>
      </c>
      <c r="C1" s="1" t="s">
        <v>3</v>
      </c>
      <c r="D1" s="2"/>
    </row>
    <row r="2" spans="1:4" x14ac:dyDescent="0.2">
      <c r="A2" s="2">
        <v>0</v>
      </c>
      <c r="B2" s="2">
        <v>0</v>
      </c>
      <c r="C2" s="2">
        <v>1.3535200000000001</v>
      </c>
      <c r="D2" s="2"/>
    </row>
    <row r="3" spans="1:4" x14ac:dyDescent="0.2">
      <c r="A3" s="2">
        <v>0.5</v>
      </c>
      <c r="B3" s="2">
        <v>108.55741999999999</v>
      </c>
      <c r="C3" s="2">
        <v>3.95825</v>
      </c>
      <c r="D3" s="2"/>
    </row>
    <row r="4" spans="1:4" x14ac:dyDescent="0.2">
      <c r="A4" s="2">
        <v>0.4</v>
      </c>
      <c r="B4" s="2">
        <v>112.34271</v>
      </c>
      <c r="C4" s="2">
        <v>0.89117999999999997</v>
      </c>
      <c r="D4" s="2"/>
    </row>
    <row r="5" spans="1:4" x14ac:dyDescent="0.2">
      <c r="A5" s="2">
        <v>0.3</v>
      </c>
      <c r="B5" s="2">
        <v>105.96745</v>
      </c>
      <c r="C5" s="2">
        <v>1.16543</v>
      </c>
      <c r="D5" s="2"/>
    </row>
    <row r="6" spans="1:4" x14ac:dyDescent="0.2">
      <c r="A6" s="2">
        <v>0.2</v>
      </c>
      <c r="B6" s="2">
        <v>107.74603</v>
      </c>
      <c r="C6" s="2">
        <v>2.2252999999999998</v>
      </c>
      <c r="D6" s="2"/>
    </row>
    <row r="7" spans="1:4" x14ac:dyDescent="0.2">
      <c r="A7" s="2">
        <v>0.15</v>
      </c>
      <c r="B7" s="2">
        <v>109.88297</v>
      </c>
      <c r="C7" s="2">
        <v>2.4836</v>
      </c>
      <c r="D7" s="2"/>
    </row>
    <row r="8" spans="1:4" x14ac:dyDescent="0.2">
      <c r="A8" s="2">
        <v>0.1</v>
      </c>
      <c r="B8" s="2">
        <v>94.269729999999996</v>
      </c>
      <c r="C8" s="2">
        <v>1.75221</v>
      </c>
      <c r="D8" s="2"/>
    </row>
    <row r="9" spans="1:4" x14ac:dyDescent="0.2">
      <c r="A9" s="2">
        <v>7.4999999999999997E-2</v>
      </c>
      <c r="B9" s="2">
        <v>66.742810000000006</v>
      </c>
      <c r="C9" s="2">
        <v>1.3764099999999999</v>
      </c>
      <c r="D9" s="2"/>
    </row>
    <row r="10" spans="1:4" x14ac:dyDescent="0.2">
      <c r="A10" s="2">
        <v>0.05</v>
      </c>
      <c r="B10" s="2">
        <v>41.716140000000003</v>
      </c>
      <c r="C10" s="2">
        <v>2.5754600000000001</v>
      </c>
      <c r="D10" s="2"/>
    </row>
    <row r="11" spans="1:4" x14ac:dyDescent="0.2">
      <c r="A11" s="2">
        <v>2.5000000000000001E-2</v>
      </c>
      <c r="B11" s="2">
        <v>19.717400000000001</v>
      </c>
      <c r="C11" s="2">
        <v>2.44537</v>
      </c>
      <c r="D11" s="2"/>
    </row>
    <row r="12" spans="1:4" x14ac:dyDescent="0.2">
      <c r="A12" s="2"/>
      <c r="B12" s="2"/>
      <c r="C12" s="2"/>
      <c r="D12" s="2"/>
    </row>
  </sheetData>
  <autoFilter ref="A1:A11" xr:uid="{9C98BD9C-758A-0C44-8273-C274BA013624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Malachite vs. NADH (a)</vt:lpstr>
      <vt:lpstr>Malachite_Heme_titration (b)</vt:lpstr>
      <vt:lpstr>NADH_heme_titration 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2021-12-17T14:59:26Z</dcterms:created>
  <dcterms:modified xsi:type="dcterms:W3CDTF">2023-03-01T16:46:48Z</dcterms:modified>
</cp:coreProperties>
</file>