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rasafarian/Documents/CydDC_paper/Nat.Chem. Biol/Revisions/Re-re_submission/Source Data/"/>
    </mc:Choice>
  </mc:AlternateContent>
  <xr:revisionPtr revIDLastSave="0" documentId="13_ncr:1_{D4634B3F-3752-3D4D-9145-7E1E2A64D873}" xr6:coauthVersionLast="47" xr6:coauthVersionMax="47" xr10:uidLastSave="{00000000-0000-0000-0000-000000000000}"/>
  <bookViews>
    <workbookView xWindow="1520" yWindow="3140" windowWidth="28800" windowHeight="16500" activeTab="2" xr2:uid="{6188B54E-B2E8-6A4E-86BD-4D457762D856}"/>
  </bookViews>
  <sheets>
    <sheet name="Background activities (a)" sheetId="19" r:id="rId1"/>
    <sheet name="E500Q_heme_titration (b)" sheetId="5" r:id="rId2"/>
    <sheet name="H85A_Heme_titration (c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2" i="5"/>
  <c r="E3" i="5"/>
  <c r="E4" i="5"/>
  <c r="E5" i="5"/>
  <c r="E6" i="5"/>
  <c r="E2" i="5"/>
  <c r="F2" i="4" l="1"/>
  <c r="F5" i="4"/>
  <c r="F6" i="4"/>
  <c r="E5" i="4"/>
  <c r="E6" i="4"/>
  <c r="F4" i="4"/>
  <c r="E4" i="4"/>
  <c r="F3" i="4"/>
  <c r="E3" i="4"/>
  <c r="E2" i="4" l="1"/>
  <c r="F6" i="19" l="1"/>
  <c r="D6" i="19"/>
  <c r="E6" i="19"/>
  <c r="G6" i="19"/>
  <c r="D5" i="19"/>
  <c r="E5" i="19"/>
  <c r="F5" i="19"/>
  <c r="G5" i="19"/>
  <c r="I6" i="19"/>
  <c r="I5" i="19"/>
  <c r="H6" i="19"/>
  <c r="H5" i="19"/>
  <c r="C6" i="19"/>
  <c r="C5" i="19"/>
  <c r="B6" i="19"/>
  <c r="B5" i="19"/>
</calcChain>
</file>

<file path=xl/sharedStrings.xml><?xml version="1.0" encoding="utf-8"?>
<sst xmlns="http://schemas.openxmlformats.org/spreadsheetml/2006/main" count="27" uniqueCount="14">
  <si>
    <t>Heme conc. (µM)</t>
  </si>
  <si>
    <t>n1 (nmol Pi/nmol*min)</t>
  </si>
  <si>
    <t>n2 (nmol Pi/nmol*min)</t>
  </si>
  <si>
    <t>n3 (nmol Pi/nmol*min)</t>
  </si>
  <si>
    <t>Mean (nmol Pi/nmol*min)</t>
  </si>
  <si>
    <t>CydDC</t>
  </si>
  <si>
    <t>CydDC + 500 nM heme</t>
  </si>
  <si>
    <t>CydDC_H85A</t>
  </si>
  <si>
    <t>CydDC_H85A + 500 nM heme</t>
  </si>
  <si>
    <t>CydDC_E500Q</t>
  </si>
  <si>
    <t>CydDC_E500Q + 500 nM heme</t>
  </si>
  <si>
    <t>CydDC + 1mM GSH</t>
  </si>
  <si>
    <t xml:space="preserve">StDev w/o error propagation </t>
  </si>
  <si>
    <t>StDev including assay error propagation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</si>
</sst>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4" fillId="0" borderId="0" xfId="0" applyFont="1" applyFill="1"/>
    <xf numFmtId="0" fontId="5" fillId="0" borderId="0" xfId="0" applyFont="1" applyFill="1"/>
  </cellXfs>
  <cellStyles count="3">
    <cellStyle name="Normal 2" xfId="1" xr:uid="{4C7371B1-B3DA-0B4D-8A38-C2BE7FF1780B}"/>
    <cellStyle name="Normal 2 2" xfId="2" xr:uid="{46AD4CBE-09E9-492F-BF1F-8950830E6AC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D8F4-E104-8344-8B0C-C591D5C2C631}">
  <dimension ref="A1:I7"/>
  <sheetViews>
    <sheetView workbookViewId="0">
      <selection activeCell="B17" sqref="B17"/>
    </sheetView>
  </sheetViews>
  <sheetFormatPr baseColWidth="10" defaultRowHeight="16" x14ac:dyDescent="0.2"/>
  <cols>
    <col min="1" max="1" width="25.6640625" bestFit="1" customWidth="1"/>
    <col min="3" max="3" width="19.6640625" bestFit="1" customWidth="1"/>
    <col min="5" max="5" width="25.33203125" bestFit="1" customWidth="1"/>
    <col min="6" max="6" width="12.6640625" bestFit="1" customWidth="1"/>
    <col min="7" max="7" width="26.33203125" bestFit="1" customWidth="1"/>
    <col min="9" max="9" width="16.6640625" bestFit="1" customWidth="1"/>
  </cols>
  <sheetData>
    <row r="1" spans="1:9" x14ac:dyDescent="0.2"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5</v>
      </c>
      <c r="I1" s="1" t="s">
        <v>11</v>
      </c>
    </row>
    <row r="2" spans="1:9" x14ac:dyDescent="0.2">
      <c r="A2" s="2" t="s">
        <v>1</v>
      </c>
      <c r="B2">
        <v>30.566426364572621</v>
      </c>
      <c r="C2">
        <v>193.90319258496396</v>
      </c>
      <c r="D2">
        <v>19.549157037317649</v>
      </c>
      <c r="E2">
        <v>28.793332070467883</v>
      </c>
      <c r="F2">
        <v>0.63659422091808437</v>
      </c>
      <c r="G2">
        <v>16.1137912169891</v>
      </c>
      <c r="H2">
        <v>28.424068770000002</v>
      </c>
      <c r="I2">
        <v>41.169054439999996</v>
      </c>
    </row>
    <row r="3" spans="1:9" x14ac:dyDescent="0.2">
      <c r="A3" s="2" t="s">
        <v>2</v>
      </c>
      <c r="B3">
        <v>26.529351179999999</v>
      </c>
      <c r="C3">
        <v>203.21318228630278</v>
      </c>
      <c r="D3">
        <v>26.520174279999999</v>
      </c>
      <c r="E3">
        <v>33.541706131211697</v>
      </c>
      <c r="F3">
        <v>3.2625453822052184</v>
      </c>
      <c r="G3">
        <v>18.103148157358127</v>
      </c>
      <c r="H3">
        <v>25.948424068767928</v>
      </c>
      <c r="I3">
        <v>34.567335243553018</v>
      </c>
    </row>
    <row r="4" spans="1:9" x14ac:dyDescent="0.2">
      <c r="A4" s="2" t="s">
        <v>3</v>
      </c>
      <c r="B4">
        <v>50.751802265705436</v>
      </c>
      <c r="C4">
        <v>186.15859938208027</v>
      </c>
      <c r="D4">
        <v>25.812969628086115</v>
      </c>
      <c r="E4">
        <v>24.954221127738833</v>
      </c>
      <c r="F4">
        <v>9.0714676480827503</v>
      </c>
      <c r="G4">
        <v>11.578057392947736</v>
      </c>
      <c r="H4">
        <v>32.550143266475672</v>
      </c>
      <c r="I4">
        <v>28.332378223495688</v>
      </c>
    </row>
    <row r="5" spans="1:9" x14ac:dyDescent="0.2">
      <c r="A5" s="2" t="s">
        <v>4</v>
      </c>
      <c r="B5">
        <f>AVERAGE(B2:B4)</f>
        <v>35.949193270092685</v>
      </c>
      <c r="C5">
        <f>AVERAGE(C2:C4)</f>
        <v>194.42499141778237</v>
      </c>
      <c r="D5">
        <f t="shared" ref="D5:G5" si="0">AVERAGE(D2:D4)</f>
        <v>23.960766981801253</v>
      </c>
      <c r="E5">
        <f t="shared" si="0"/>
        <v>29.096419776472803</v>
      </c>
      <c r="F5">
        <f t="shared" si="0"/>
        <v>4.3235357504020175</v>
      </c>
      <c r="G5">
        <f t="shared" si="0"/>
        <v>15.264998922431653</v>
      </c>
      <c r="H5">
        <f>AVERAGE(H2:H4)</f>
        <v>28.974212035081198</v>
      </c>
      <c r="I5">
        <f>AVERAGE(I2:I4)</f>
        <v>34.689589302349567</v>
      </c>
    </row>
    <row r="6" spans="1:9" x14ac:dyDescent="0.2">
      <c r="A6" s="2" t="s">
        <v>12</v>
      </c>
      <c r="B6">
        <f>STDEV(B2:B4)</f>
        <v>12.977381046236536</v>
      </c>
      <c r="C6">
        <f>STDEV(C2:C4)</f>
        <v>8.5392567021783385</v>
      </c>
      <c r="D6">
        <f t="shared" ref="D6:G6" si="1">STDEV(D2:D4)</f>
        <v>3.8368947511786464</v>
      </c>
      <c r="E6">
        <f t="shared" si="1"/>
        <v>4.3017579301218642</v>
      </c>
      <c r="F6">
        <f t="shared" si="1"/>
        <v>4.3163697541020429</v>
      </c>
      <c r="G6">
        <f t="shared" si="1"/>
        <v>3.3443293259521423</v>
      </c>
      <c r="H6">
        <f>STDEV(H2:H4)</f>
        <v>3.3350663112495078</v>
      </c>
      <c r="I6">
        <f>STDEV(I2:I4)</f>
        <v>6.4192112921300994</v>
      </c>
    </row>
    <row r="7" spans="1:9" x14ac:dyDescent="0.2">
      <c r="A7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109D-B40B-D74B-8A73-C98ADB768CF4}">
  <dimension ref="A1:G6"/>
  <sheetViews>
    <sheetView workbookViewId="0">
      <selection activeCell="D27" sqref="D27"/>
    </sheetView>
  </sheetViews>
  <sheetFormatPr baseColWidth="10" defaultColWidth="10.6640625" defaultRowHeight="16" x14ac:dyDescent="0.2"/>
  <cols>
    <col min="1" max="1" width="15.5" style="3" bestFit="1" customWidth="1"/>
    <col min="2" max="4" width="20.5" style="3" bestFit="1" customWidth="1"/>
    <col min="5" max="5" width="23.33203125" style="3" bestFit="1" customWidth="1"/>
    <col min="6" max="6" width="25.6640625" style="3" bestFit="1" customWidth="1"/>
    <col min="7" max="7" width="34.6640625" style="3" bestFit="1" customWidth="1"/>
    <col min="8" max="16384" width="10.6640625" style="3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12</v>
      </c>
      <c r="G1" s="2" t="s">
        <v>13</v>
      </c>
    </row>
    <row r="2" spans="1:7" x14ac:dyDescent="0.2">
      <c r="A2" s="3">
        <v>0.05</v>
      </c>
      <c r="B2" s="3">
        <v>5.0662290081397794</v>
      </c>
      <c r="C2" s="3">
        <v>5.2253775633693058</v>
      </c>
      <c r="D2" s="3">
        <v>11.591319772550193</v>
      </c>
      <c r="E2" s="3">
        <f>AVERAGE(B2:D2)</f>
        <v>7.2943087813530925</v>
      </c>
      <c r="F2" s="3">
        <f>STDEV(B2:D2)</f>
        <v>3.7221713635335787</v>
      </c>
      <c r="G2" s="3">
        <v>4.7233870284316826</v>
      </c>
    </row>
    <row r="3" spans="1:7" x14ac:dyDescent="0.2">
      <c r="A3" s="3">
        <v>0.1</v>
      </c>
      <c r="B3" s="3">
        <v>4.7479318976807248</v>
      </c>
      <c r="C3" s="3">
        <v>10.477279885943531</v>
      </c>
      <c r="D3" s="3">
        <v>6.8964373930000002</v>
      </c>
      <c r="E3" s="3">
        <f t="shared" ref="E3:E6" si="0">AVERAGE(B3:D3)</f>
        <v>7.3738830588747524</v>
      </c>
      <c r="F3" s="3">
        <f t="shared" ref="F3:F6" si="1">STDEV(B3:D3)</f>
        <v>2.8943605279145368</v>
      </c>
      <c r="G3" s="3">
        <v>6.7533997381094464</v>
      </c>
    </row>
    <row r="4" spans="1:7" x14ac:dyDescent="0.2">
      <c r="A4" s="3">
        <v>0.2</v>
      </c>
      <c r="B4" s="3">
        <v>3.8726148439183836</v>
      </c>
      <c r="C4" s="3">
        <v>5.3845261190000002</v>
      </c>
      <c r="D4" s="3">
        <v>10.477279885943549</v>
      </c>
      <c r="E4" s="3">
        <f t="shared" si="0"/>
        <v>6.5781402829539779</v>
      </c>
      <c r="F4" s="3">
        <f t="shared" si="1"/>
        <v>3.4603375787097694</v>
      </c>
      <c r="G4" s="3">
        <v>5.9686354254013034</v>
      </c>
    </row>
    <row r="5" spans="1:7" x14ac:dyDescent="0.2">
      <c r="A5" s="3">
        <v>0.3</v>
      </c>
      <c r="B5" s="3">
        <v>12.983869630808488</v>
      </c>
      <c r="C5" s="3">
        <v>10.596641302365658</v>
      </c>
      <c r="D5" s="3">
        <v>13.461315296497048</v>
      </c>
      <c r="E5" s="3">
        <f t="shared" si="0"/>
        <v>12.347275409890399</v>
      </c>
      <c r="F5" s="3">
        <f t="shared" si="1"/>
        <v>1.5347730857501098</v>
      </c>
      <c r="G5" s="3">
        <v>3.9691013940626538</v>
      </c>
    </row>
    <row r="6" spans="1:7" x14ac:dyDescent="0.2">
      <c r="A6" s="3">
        <v>0.5</v>
      </c>
      <c r="B6" s="3">
        <v>11.790255466587073</v>
      </c>
      <c r="C6" s="3">
        <v>13.779612406956101</v>
      </c>
      <c r="D6" s="3">
        <v>7.2545216425457104</v>
      </c>
      <c r="E6" s="3">
        <f t="shared" si="0"/>
        <v>10.941463172029628</v>
      </c>
      <c r="F6" s="3">
        <f t="shared" si="1"/>
        <v>3.3443293259521467</v>
      </c>
      <c r="G6" s="3">
        <v>6.3910394658657799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3CF0-49E4-E946-84B3-5C17C0851F0D}">
  <dimension ref="A1:G10"/>
  <sheetViews>
    <sheetView tabSelected="1" workbookViewId="0">
      <selection activeCell="C11" sqref="C11"/>
    </sheetView>
  </sheetViews>
  <sheetFormatPr baseColWidth="10" defaultColWidth="10.6640625" defaultRowHeight="16" x14ac:dyDescent="0.2"/>
  <cols>
    <col min="1" max="1" width="24.1640625" style="3" bestFit="1" customWidth="1"/>
    <col min="2" max="4" width="20.5" style="3" bestFit="1" customWidth="1"/>
    <col min="5" max="5" width="23.33203125" style="3" bestFit="1" customWidth="1"/>
    <col min="6" max="6" width="25.6640625" style="3" bestFit="1" customWidth="1"/>
    <col min="7" max="7" width="34.6640625" style="3" bestFit="1" customWidth="1"/>
    <col min="8" max="16384" width="10.6640625" style="3"/>
  </cols>
  <sheetData>
    <row r="1" spans="1:7" x14ac:dyDescent="0.2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12</v>
      </c>
      <c r="G1" s="2" t="s">
        <v>13</v>
      </c>
    </row>
    <row r="2" spans="1:7" x14ac:dyDescent="0.2">
      <c r="A2" s="7">
        <v>0.05</v>
      </c>
      <c r="B2" s="3">
        <v>6.0449159142093762</v>
      </c>
      <c r="C2" s="3">
        <v>-2.0374229125886103</v>
      </c>
      <c r="D2" s="3">
        <v>5.1356527961946163</v>
      </c>
      <c r="E2" s="3">
        <f>AVERAGE(B2:D2)</f>
        <v>3.0477152659384608</v>
      </c>
      <c r="F2" s="3">
        <f>STDEV(B2:D2)</f>
        <v>4.4272635538762204</v>
      </c>
      <c r="G2" s="3">
        <v>4.9878676561343678</v>
      </c>
    </row>
    <row r="3" spans="1:7" x14ac:dyDescent="0.2">
      <c r="A3" s="7">
        <v>0.1</v>
      </c>
      <c r="B3" s="3">
        <v>-2.7223191634732302</v>
      </c>
      <c r="C3" s="3">
        <v>1.217821015</v>
      </c>
      <c r="D3" s="3">
        <v>-5.0459915761776521</v>
      </c>
      <c r="E3" s="3">
        <f>AVERAGE(B3:D3)</f>
        <v>-2.1834965748836273</v>
      </c>
      <c r="F3" s="3">
        <f>STDEV(B3:D3)</f>
        <v>3.1664782299630172</v>
      </c>
      <c r="G3" s="3">
        <v>4.0917230466424011</v>
      </c>
    </row>
    <row r="4" spans="1:7" x14ac:dyDescent="0.2">
      <c r="A4" s="7">
        <v>0.2</v>
      </c>
      <c r="B4" s="3">
        <v>7.8336911556788777</v>
      </c>
      <c r="C4" s="3">
        <v>-1.2148505000785512</v>
      </c>
      <c r="D4" s="3">
        <v>-0.62837094800000004</v>
      </c>
      <c r="E4" s="3">
        <f>AVERAGE(B4:D4)</f>
        <v>1.9968232358667757</v>
      </c>
      <c r="F4" s="3">
        <f>STDEV(B4:D4)</f>
        <v>5.0633743591848219</v>
      </c>
      <c r="G4" s="3">
        <v>8.5383413293245258</v>
      </c>
    </row>
    <row r="5" spans="1:7" x14ac:dyDescent="0.2">
      <c r="A5" s="7">
        <v>0.3</v>
      </c>
      <c r="B5" s="3">
        <v>0.38727873545077784</v>
      </c>
      <c r="C5" s="3">
        <v>15.84475174</v>
      </c>
      <c r="D5" s="3">
        <v>-1.9363936770000001</v>
      </c>
      <c r="E5" s="3">
        <f>AVERAGE(B5:D5)</f>
        <v>4.7652122661502592</v>
      </c>
      <c r="F5" s="3">
        <f>STDEV(B5:D5)</f>
        <v>9.6652475180174324</v>
      </c>
      <c r="G5" s="3">
        <v>9.8194394809588808</v>
      </c>
    </row>
    <row r="6" spans="1:7" x14ac:dyDescent="0.2">
      <c r="A6" s="7">
        <v>0.5</v>
      </c>
      <c r="B6" s="3">
        <v>4.8325650901896644</v>
      </c>
      <c r="C6" s="3">
        <v>9.580939150933478</v>
      </c>
      <c r="D6" s="3">
        <v>0.99345414700000001</v>
      </c>
      <c r="E6" s="3">
        <f>AVERAGE(B6:D6)</f>
        <v>5.1356527960410476</v>
      </c>
      <c r="F6" s="3">
        <f>STDEV(B6:D6)</f>
        <v>4.3017579303436264</v>
      </c>
      <c r="G6" s="3">
        <v>5.7932044183729197</v>
      </c>
    </row>
    <row r="7" spans="1:7" x14ac:dyDescent="0.2">
      <c r="A7" s="7"/>
    </row>
    <row r="8" spans="1:7" x14ac:dyDescent="0.2">
      <c r="A8" s="6"/>
      <c r="B8" s="4"/>
      <c r="C8" s="4"/>
      <c r="D8" s="4"/>
      <c r="G8" s="5"/>
    </row>
    <row r="9" spans="1:7" x14ac:dyDescent="0.2">
      <c r="A9" s="7"/>
    </row>
    <row r="10" spans="1:7" x14ac:dyDescent="0.2">
      <c r="A10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Background activities (a)</vt:lpstr>
      <vt:lpstr>E500Q_heme_titration (b)</vt:lpstr>
      <vt:lpstr>H85A_Heme_titration 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2021-12-17T14:59:26Z</dcterms:created>
  <dcterms:modified xsi:type="dcterms:W3CDTF">2023-03-01T16:48:20Z</dcterms:modified>
</cp:coreProperties>
</file>