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nis\Desktop\New Data\2023\October 2023\Manuscript Oral Peptide\Files received from Manuel on Oct 16\"/>
    </mc:Choice>
  </mc:AlternateContent>
  <xr:revisionPtr revIDLastSave="0" documentId="13_ncr:1_{991B8661-7F73-4582-92DC-721F3E44249F}" xr6:coauthVersionLast="47" xr6:coauthVersionMax="47" xr10:uidLastSave="{00000000-0000-0000-0000-000000000000}"/>
  <bookViews>
    <workbookView xWindow="-110" yWindow="-110" windowWidth="19420" windowHeight="11500" xr2:uid="{CE0A72B1-A409-4A6C-B589-0C1DEBA65E0F}"/>
  </bookViews>
  <sheets>
    <sheet name="Panel b-c-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1" i="2" l="1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F50" i="2"/>
  <c r="E50" i="2"/>
  <c r="G51" i="2"/>
  <c r="H51" i="2"/>
  <c r="I51" i="2"/>
  <c r="G52" i="2"/>
  <c r="H52" i="2"/>
  <c r="I52" i="2"/>
  <c r="G53" i="2"/>
  <c r="H53" i="2"/>
  <c r="I53" i="2"/>
  <c r="G54" i="2"/>
  <c r="H54" i="2"/>
  <c r="I54" i="2"/>
  <c r="G55" i="2"/>
  <c r="H55" i="2"/>
  <c r="I55" i="2"/>
  <c r="G56" i="2"/>
  <c r="H56" i="2"/>
  <c r="I56" i="2"/>
  <c r="G57" i="2"/>
  <c r="H57" i="2"/>
  <c r="I57" i="2"/>
  <c r="G58" i="2"/>
  <c r="H58" i="2"/>
  <c r="I58" i="2"/>
  <c r="G59" i="2"/>
  <c r="H59" i="2"/>
  <c r="I59" i="2"/>
  <c r="G60" i="2"/>
  <c r="H60" i="2"/>
  <c r="I60" i="2"/>
  <c r="G61" i="2"/>
  <c r="H61" i="2"/>
  <c r="I61" i="2"/>
  <c r="G62" i="2"/>
  <c r="H62" i="2"/>
  <c r="I62" i="2"/>
  <c r="G63" i="2"/>
  <c r="H63" i="2"/>
  <c r="I63" i="2"/>
  <c r="H50" i="2"/>
  <c r="I50" i="2"/>
  <c r="G50" i="2"/>
  <c r="K52" i="2" l="1"/>
  <c r="J60" i="2"/>
  <c r="J56" i="2"/>
  <c r="K60" i="2"/>
  <c r="J52" i="2"/>
  <c r="K53" i="2"/>
  <c r="J57" i="2"/>
  <c r="J58" i="2"/>
  <c r="K55" i="2"/>
  <c r="J50" i="2"/>
  <c r="K56" i="2"/>
  <c r="K54" i="2"/>
  <c r="K61" i="2"/>
  <c r="K58" i="2"/>
  <c r="K63" i="2"/>
  <c r="K62" i="2"/>
  <c r="K59" i="2"/>
  <c r="J53" i="2"/>
  <c r="J61" i="2"/>
  <c r="K57" i="2"/>
  <c r="J62" i="2"/>
  <c r="K51" i="2"/>
  <c r="J54" i="2"/>
  <c r="J55" i="2"/>
  <c r="J59" i="2"/>
  <c r="J63" i="2"/>
  <c r="K50" i="2"/>
  <c r="J51" i="2"/>
</calcChain>
</file>

<file path=xl/sharedStrings.xml><?xml version="1.0" encoding="utf-8"?>
<sst xmlns="http://schemas.openxmlformats.org/spreadsheetml/2006/main" count="74" uniqueCount="50">
  <si>
    <t>Incubation volume (ul)</t>
  </si>
  <si>
    <t>Protein concentration (mg/ml)</t>
  </si>
  <si>
    <t>Verapamil</t>
  </si>
  <si>
    <t>Diltiazem</t>
  </si>
  <si>
    <t>Testosterone</t>
  </si>
  <si>
    <t>Warfarin</t>
  </si>
  <si>
    <t>Half Life (min)</t>
  </si>
  <si>
    <t>R1</t>
  </si>
  <si>
    <t>R2</t>
  </si>
  <si>
    <t>R3</t>
  </si>
  <si>
    <t>Mean</t>
  </si>
  <si>
    <t>SD</t>
  </si>
  <si>
    <t>Half live and clearance</t>
  </si>
  <si>
    <t>RLM CL (ul/min/mg protein)</t>
  </si>
  <si>
    <t>0 min</t>
  </si>
  <si>
    <t>5 min</t>
  </si>
  <si>
    <t>15 min</t>
  </si>
  <si>
    <t>30 min</t>
  </si>
  <si>
    <t>60 min</t>
  </si>
  <si>
    <t>Compound</t>
  </si>
  <si>
    <t>1 Ox (+16)</t>
  </si>
  <si>
    <t>1 Ox (+32)</t>
  </si>
  <si>
    <t>2 Ox (+16)</t>
  </si>
  <si>
    <t>2 Ox (+32)</t>
  </si>
  <si>
    <t>3 Ox (+16)</t>
  </si>
  <si>
    <t>3 Ox (+32)</t>
  </si>
  <si>
    <t>4 Ox (+16)</t>
  </si>
  <si>
    <t>4 Ox (+32)</t>
  </si>
  <si>
    <t>5 Ox (+16)</t>
  </si>
  <si>
    <t>5 Ox (+32)</t>
  </si>
  <si>
    <t>6 Ox (+16)</t>
  </si>
  <si>
    <t>6 Ox (+32)</t>
  </si>
  <si>
    <t>7 Ox  (+16)</t>
  </si>
  <si>
    <t>7 Ox (+32)</t>
  </si>
  <si>
    <t>8 Ox (+16)</t>
  </si>
  <si>
    <t>8 Ox (+32)</t>
  </si>
  <si>
    <t>9 Ox (+16)</t>
  </si>
  <si>
    <t>9 Ox (+32)</t>
  </si>
  <si>
    <t>10 Ox (+16)</t>
  </si>
  <si>
    <t>10 Ox (+32)</t>
  </si>
  <si>
    <t>Verapamil deMe (-14)</t>
  </si>
  <si>
    <t>Verapamil deMe (-28)</t>
  </si>
  <si>
    <t>Diltiazem deMe (-14)</t>
  </si>
  <si>
    <t>Diltiazem deMe (-28)</t>
  </si>
  <si>
    <t>Testosterone Ox (+16)</t>
  </si>
  <si>
    <t>Testosterone Ox (+32)</t>
  </si>
  <si>
    <t>Warfarin Ox (+16)</t>
  </si>
  <si>
    <t>Warfarin Ox (+32)</t>
  </si>
  <si>
    <t>Metabolic stability in rat liver microsomes (RLM): TIC values</t>
  </si>
  <si>
    <t>Note: +16 and +32 referes to mass adducts in the LCMS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</si>
</sst>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3" fillId="2" borderId="5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5" fillId="2" borderId="37" xfId="0" applyFont="1" applyFill="1" applyBorder="1"/>
    <xf numFmtId="0" fontId="5" fillId="2" borderId="38" xfId="0" applyFont="1" applyFill="1" applyBorder="1"/>
    <xf numFmtId="0" fontId="5" fillId="2" borderId="29" xfId="0" applyFont="1" applyFill="1" applyBorder="1"/>
    <xf numFmtId="0" fontId="5" fillId="2" borderId="30" xfId="0" applyFont="1" applyFill="1" applyBorder="1"/>
    <xf numFmtId="0" fontId="5" fillId="2" borderId="31" xfId="0" applyFont="1" applyFill="1" applyBorder="1"/>
    <xf numFmtId="0" fontId="5" fillId="2" borderId="15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40" xfId="0" applyFont="1" applyFill="1" applyBorder="1"/>
    <xf numFmtId="0" fontId="5" fillId="2" borderId="41" xfId="0" applyFont="1" applyFill="1" applyBorder="1"/>
    <xf numFmtId="2" fontId="0" fillId="0" borderId="26" xfId="0" applyNumberFormat="1" applyBorder="1"/>
    <xf numFmtId="2" fontId="0" fillId="0" borderId="27" xfId="0" applyNumberFormat="1" applyBorder="1"/>
    <xf numFmtId="2" fontId="0" fillId="0" borderId="28" xfId="0" applyNumberFormat="1" applyBorder="1"/>
    <xf numFmtId="2" fontId="0" fillId="0" borderId="24" xfId="0" applyNumberFormat="1" applyBorder="1"/>
    <xf numFmtId="2" fontId="0" fillId="0" borderId="19" xfId="0" applyNumberFormat="1" applyBorder="1"/>
    <xf numFmtId="2" fontId="0" fillId="0" borderId="22" xfId="0" applyNumberFormat="1" applyBorder="1"/>
    <xf numFmtId="2" fontId="0" fillId="0" borderId="25" xfId="0" applyNumberFormat="1" applyBorder="1"/>
    <xf numFmtId="2" fontId="0" fillId="0" borderId="4" xfId="0" applyNumberFormat="1" applyBorder="1"/>
    <xf numFmtId="2" fontId="0" fillId="0" borderId="18" xfId="0" applyNumberFormat="1" applyBorder="1"/>
    <xf numFmtId="2" fontId="0" fillId="0" borderId="36" xfId="0" applyNumberFormat="1" applyBorder="1"/>
    <xf numFmtId="2" fontId="0" fillId="0" borderId="21" xfId="0" applyNumberFormat="1" applyBorder="1"/>
    <xf numFmtId="2" fontId="0" fillId="0" borderId="17" xfId="0" applyNumberFormat="1" applyBorder="1"/>
    <xf numFmtId="0" fontId="5" fillId="2" borderId="46" xfId="0" applyFont="1" applyFill="1" applyBorder="1"/>
    <xf numFmtId="0" fontId="5" fillId="2" borderId="5" xfId="0" applyFont="1" applyFill="1" applyBorder="1"/>
    <xf numFmtId="0" fontId="5" fillId="2" borderId="33" xfId="0" applyFont="1" applyFill="1" applyBorder="1"/>
    <xf numFmtId="0" fontId="4" fillId="0" borderId="0" xfId="0" applyFont="1"/>
    <xf numFmtId="0" fontId="2" fillId="0" borderId="20" xfId="0" applyFont="1" applyBorder="1"/>
    <xf numFmtId="0" fontId="3" fillId="2" borderId="45" xfId="0" applyFont="1" applyFill="1" applyBorder="1"/>
    <xf numFmtId="0" fontId="3" fillId="2" borderId="32" xfId="0" applyFont="1" applyFill="1" applyBorder="1"/>
    <xf numFmtId="0" fontId="3" fillId="2" borderId="33" xfId="0" applyFont="1" applyFill="1" applyBorder="1"/>
    <xf numFmtId="0" fontId="2" fillId="0" borderId="13" xfId="0" applyFont="1" applyBorder="1" applyAlignment="1">
      <alignment horizontal="right"/>
    </xf>
    <xf numFmtId="0" fontId="2" fillId="0" borderId="1" xfId="0" applyFont="1" applyBorder="1"/>
    <xf numFmtId="0" fontId="2" fillId="0" borderId="23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47" xfId="0" applyFont="1" applyBorder="1"/>
    <xf numFmtId="0" fontId="2" fillId="0" borderId="13" xfId="0" applyFont="1" applyBorder="1"/>
    <xf numFmtId="0" fontId="2" fillId="0" borderId="15" xfId="0" applyFont="1" applyBorder="1" applyAlignment="1">
      <alignment horizontal="right"/>
    </xf>
    <xf numFmtId="0" fontId="2" fillId="0" borderId="36" xfId="0" applyFont="1" applyBorder="1"/>
    <xf numFmtId="0" fontId="2" fillId="0" borderId="26" xfId="0" applyFont="1" applyBorder="1"/>
    <xf numFmtId="0" fontId="2" fillId="0" borderId="28" xfId="0" applyFont="1" applyBorder="1"/>
    <xf numFmtId="0" fontId="2" fillId="0" borderId="27" xfId="0" applyFont="1" applyBorder="1"/>
    <xf numFmtId="0" fontId="2" fillId="0" borderId="53" xfId="0" applyFont="1" applyBorder="1"/>
    <xf numFmtId="0" fontId="2" fillId="0" borderId="15" xfId="0" applyFont="1" applyBorder="1"/>
    <xf numFmtId="0" fontId="2" fillId="0" borderId="54" xfId="0" applyFont="1" applyBorder="1" applyAlignment="1">
      <alignment horizontal="right"/>
    </xf>
    <xf numFmtId="0" fontId="2" fillId="0" borderId="35" xfId="0" applyFont="1" applyBorder="1"/>
    <xf numFmtId="0" fontId="2" fillId="0" borderId="29" xfId="0" applyFont="1" applyBorder="1"/>
    <xf numFmtId="0" fontId="2" fillId="0" borderId="31" xfId="0" applyFont="1" applyBorder="1"/>
    <xf numFmtId="0" fontId="2" fillId="0" borderId="30" xfId="0" applyFont="1" applyBorder="1"/>
    <xf numFmtId="0" fontId="2" fillId="0" borderId="55" xfId="0" applyFont="1" applyBorder="1"/>
    <xf numFmtId="0" fontId="2" fillId="0" borderId="54" xfId="0" applyFont="1" applyBorder="1"/>
    <xf numFmtId="0" fontId="2" fillId="0" borderId="39" xfId="0" applyFont="1" applyBorder="1" applyAlignment="1">
      <alignment horizontal="right"/>
    </xf>
    <xf numFmtId="0" fontId="2" fillId="0" borderId="21" xfId="0" applyFont="1" applyBorder="1"/>
    <xf numFmtId="0" fontId="2" fillId="0" borderId="24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48" xfId="0" applyFont="1" applyBorder="1"/>
    <xf numFmtId="0" fontId="2" fillId="0" borderId="39" xfId="0" applyFont="1" applyBorder="1"/>
    <xf numFmtId="0" fontId="2" fillId="0" borderId="16" xfId="0" applyFont="1" applyBorder="1" applyAlignment="1">
      <alignment horizontal="right"/>
    </xf>
    <xf numFmtId="0" fontId="2" fillId="0" borderId="6" xfId="0" applyFont="1" applyBorder="1"/>
    <xf numFmtId="0" fontId="2" fillId="0" borderId="56" xfId="0" applyFont="1" applyBorder="1"/>
    <xf numFmtId="0" fontId="2" fillId="0" borderId="8" xfId="0" applyFont="1" applyBorder="1"/>
    <xf numFmtId="0" fontId="2" fillId="0" borderId="7" xfId="0" applyFont="1" applyBorder="1"/>
    <xf numFmtId="0" fontId="2" fillId="0" borderId="57" xfId="0" applyFont="1" applyBorder="1"/>
    <xf numFmtId="0" fontId="2" fillId="0" borderId="16" xfId="0" applyFont="1" applyBorder="1"/>
    <xf numFmtId="0" fontId="2" fillId="0" borderId="14" xfId="0" applyFont="1" applyBorder="1" applyAlignment="1">
      <alignment horizontal="right"/>
    </xf>
    <xf numFmtId="0" fontId="2" fillId="0" borderId="17" xfId="0" applyFont="1" applyBorder="1"/>
    <xf numFmtId="0" fontId="2" fillId="0" borderId="25" xfId="0" applyFont="1" applyBorder="1"/>
    <xf numFmtId="0" fontId="2" fillId="0" borderId="18" xfId="0" applyFont="1" applyBorder="1"/>
    <xf numFmtId="0" fontId="2" fillId="0" borderId="4" xfId="0" applyFont="1" applyBorder="1"/>
    <xf numFmtId="0" fontId="2" fillId="0" borderId="49" xfId="0" applyFont="1" applyBorder="1"/>
    <xf numFmtId="0" fontId="2" fillId="0" borderId="14" xfId="0" applyFont="1" applyBorder="1"/>
    <xf numFmtId="0" fontId="2" fillId="0" borderId="58" xfId="0" applyFont="1" applyBorder="1"/>
    <xf numFmtId="0" fontId="2" fillId="0" borderId="59" xfId="0" applyFont="1" applyBorder="1"/>
    <xf numFmtId="0" fontId="2" fillId="0" borderId="40" xfId="0" applyFont="1" applyBorder="1"/>
    <xf numFmtId="0" fontId="2" fillId="0" borderId="42" xfId="0" applyFont="1" applyBorder="1"/>
    <xf numFmtId="0" fontId="2" fillId="0" borderId="41" xfId="0" applyFont="1" applyBorder="1"/>
    <xf numFmtId="0" fontId="2" fillId="0" borderId="46" xfId="0" applyFont="1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1" fillId="0" borderId="21" xfId="0" applyNumberFormat="1" applyFont="1" applyBorder="1"/>
    <xf numFmtId="2" fontId="1" fillId="0" borderId="19" xfId="0" applyNumberFormat="1" applyFont="1" applyBorder="1"/>
    <xf numFmtId="2" fontId="1" fillId="0" borderId="22" xfId="0" applyNumberFormat="1" applyFont="1" applyBorder="1"/>
    <xf numFmtId="2" fontId="1" fillId="0" borderId="17" xfId="0" applyNumberFormat="1" applyFont="1" applyBorder="1"/>
    <xf numFmtId="2" fontId="1" fillId="0" borderId="4" xfId="0" applyNumberFormat="1" applyFont="1" applyBorder="1"/>
    <xf numFmtId="2" fontId="1" fillId="0" borderId="18" xfId="0" applyNumberFormat="1" applyFont="1" applyBorder="1"/>
    <xf numFmtId="0" fontId="2" fillId="0" borderId="4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9C57-0D6C-44AF-B118-5661380BD89C}">
  <dimension ref="A1:P66"/>
  <sheetViews>
    <sheetView tabSelected="1" workbookViewId="0">
      <selection activeCell="A62" sqref="A62"/>
    </sheetView>
  </sheetViews>
  <sheetFormatPr defaultRowHeight="14.5" x14ac:dyDescent="0.35"/>
  <cols>
    <col min="1" max="1" width="27.54296875" bestFit="1" customWidth="1"/>
    <col min="2" max="10" width="8.90625" customWidth="1"/>
    <col min="11" max="11" width="9" bestFit="1" customWidth="1"/>
  </cols>
  <sheetData>
    <row r="1" spans="1:16" ht="15" thickBot="1" x14ac:dyDescent="0.4">
      <c r="A1" s="32" t="s">
        <v>48</v>
      </c>
    </row>
    <row r="2" spans="1:16" s="1" customFormat="1" ht="13" thickBot="1" x14ac:dyDescent="0.3">
      <c r="A2" s="33" t="s">
        <v>49</v>
      </c>
      <c r="B2" s="103" t="s">
        <v>14</v>
      </c>
      <c r="C2" s="104"/>
      <c r="D2" s="105"/>
      <c r="E2" s="94" t="s">
        <v>15</v>
      </c>
      <c r="F2" s="95"/>
      <c r="G2" s="96"/>
      <c r="H2" s="94" t="s">
        <v>16</v>
      </c>
      <c r="I2" s="95"/>
      <c r="J2" s="96"/>
      <c r="K2" s="94" t="s">
        <v>17</v>
      </c>
      <c r="L2" s="95"/>
      <c r="M2" s="96"/>
      <c r="N2" s="94" t="s">
        <v>18</v>
      </c>
      <c r="O2" s="95"/>
      <c r="P2" s="96"/>
    </row>
    <row r="3" spans="1:16" s="1" customFormat="1" ht="17" customHeight="1" thickBot="1" x14ac:dyDescent="0.35">
      <c r="A3" s="34" t="s">
        <v>19</v>
      </c>
      <c r="B3" s="2" t="s">
        <v>7</v>
      </c>
      <c r="C3" s="35" t="s">
        <v>8</v>
      </c>
      <c r="D3" s="36" t="s">
        <v>9</v>
      </c>
      <c r="E3" s="2" t="s">
        <v>7</v>
      </c>
      <c r="F3" s="35" t="s">
        <v>8</v>
      </c>
      <c r="G3" s="36" t="s">
        <v>9</v>
      </c>
      <c r="H3" s="2" t="s">
        <v>7</v>
      </c>
      <c r="I3" s="35" t="s">
        <v>8</v>
      </c>
      <c r="J3" s="36" t="s">
        <v>9</v>
      </c>
      <c r="K3" s="2" t="s">
        <v>7</v>
      </c>
      <c r="L3" s="35" t="s">
        <v>8</v>
      </c>
      <c r="M3" s="36" t="s">
        <v>9</v>
      </c>
      <c r="N3" s="2" t="s">
        <v>7</v>
      </c>
      <c r="O3" s="35" t="s">
        <v>8</v>
      </c>
      <c r="P3" s="36" t="s">
        <v>9</v>
      </c>
    </row>
    <row r="4" spans="1:16" s="1" customFormat="1" ht="12.5" x14ac:dyDescent="0.25">
      <c r="A4" s="37">
        <v>1</v>
      </c>
      <c r="B4" s="38">
        <v>4586491</v>
      </c>
      <c r="C4" s="39">
        <v>4586491</v>
      </c>
      <c r="D4" s="40">
        <v>3645847</v>
      </c>
      <c r="E4" s="39">
        <v>3654952</v>
      </c>
      <c r="F4" s="41">
        <v>3734486</v>
      </c>
      <c r="G4" s="42">
        <v>3061802</v>
      </c>
      <c r="H4" s="38">
        <v>1752251</v>
      </c>
      <c r="I4" s="41">
        <v>2543021</v>
      </c>
      <c r="J4" s="40">
        <v>981764</v>
      </c>
      <c r="K4" s="39">
        <v>740144</v>
      </c>
      <c r="L4" s="41">
        <v>790714</v>
      </c>
      <c r="M4" s="42">
        <v>195334</v>
      </c>
      <c r="N4" s="43">
        <v>105910</v>
      </c>
      <c r="O4" s="42">
        <v>231909</v>
      </c>
      <c r="P4" s="40">
        <v>39522</v>
      </c>
    </row>
    <row r="5" spans="1:16" s="1" customFormat="1" ht="12.5" x14ac:dyDescent="0.25">
      <c r="A5" s="44" t="s">
        <v>20</v>
      </c>
      <c r="B5" s="45">
        <v>250409</v>
      </c>
      <c r="C5" s="46">
        <v>250409</v>
      </c>
      <c r="D5" s="47">
        <v>179238</v>
      </c>
      <c r="E5" s="46">
        <v>1411022</v>
      </c>
      <c r="F5" s="48">
        <v>1509115</v>
      </c>
      <c r="G5" s="49">
        <v>1009940</v>
      </c>
      <c r="H5" s="45">
        <v>2976061</v>
      </c>
      <c r="I5" s="48">
        <v>3213176</v>
      </c>
      <c r="J5" s="47">
        <v>1893630</v>
      </c>
      <c r="K5" s="46">
        <v>3279076</v>
      </c>
      <c r="L5" s="48">
        <v>3998248</v>
      </c>
      <c r="M5" s="49">
        <v>2227703</v>
      </c>
      <c r="N5" s="50">
        <v>3070848</v>
      </c>
      <c r="O5" s="49">
        <v>3886355</v>
      </c>
      <c r="P5" s="47">
        <v>1572816</v>
      </c>
    </row>
    <row r="6" spans="1:16" s="1" customFormat="1" ht="13" thickBot="1" x14ac:dyDescent="0.3">
      <c r="A6" s="51" t="s">
        <v>21</v>
      </c>
      <c r="B6" s="52">
        <v>0</v>
      </c>
      <c r="C6" s="53">
        <v>0</v>
      </c>
      <c r="D6" s="54">
        <v>0</v>
      </c>
      <c r="E6" s="53">
        <v>51856</v>
      </c>
      <c r="F6" s="55">
        <v>142216</v>
      </c>
      <c r="G6" s="56">
        <v>67433</v>
      </c>
      <c r="H6" s="52">
        <v>480104</v>
      </c>
      <c r="I6" s="55">
        <v>290262</v>
      </c>
      <c r="J6" s="54">
        <v>191788</v>
      </c>
      <c r="K6" s="53">
        <v>705572</v>
      </c>
      <c r="L6" s="55">
        <v>372568</v>
      </c>
      <c r="M6" s="56">
        <v>379303</v>
      </c>
      <c r="N6" s="57">
        <v>1176420</v>
      </c>
      <c r="O6" s="56">
        <v>966674</v>
      </c>
      <c r="P6" s="54">
        <v>667577</v>
      </c>
    </row>
    <row r="7" spans="1:16" s="1" customFormat="1" ht="12.5" x14ac:dyDescent="0.25">
      <c r="A7" s="44">
        <v>2</v>
      </c>
      <c r="B7" s="45">
        <v>4300369</v>
      </c>
      <c r="C7" s="46">
        <v>4300369</v>
      </c>
      <c r="D7" s="47">
        <v>5050392</v>
      </c>
      <c r="E7" s="46">
        <v>4094044</v>
      </c>
      <c r="F7" s="48">
        <v>4040957</v>
      </c>
      <c r="G7" s="49">
        <v>4614305</v>
      </c>
      <c r="H7" s="45">
        <v>4065591</v>
      </c>
      <c r="I7" s="48">
        <v>3605857</v>
      </c>
      <c r="J7" s="47">
        <v>4671032</v>
      </c>
      <c r="K7" s="46">
        <v>3778445</v>
      </c>
      <c r="L7" s="48">
        <v>3534653</v>
      </c>
      <c r="M7" s="49">
        <v>4132452</v>
      </c>
      <c r="N7" s="50">
        <v>3236121</v>
      </c>
      <c r="O7" s="49">
        <v>3689440</v>
      </c>
      <c r="P7" s="47">
        <v>3984891</v>
      </c>
    </row>
    <row r="8" spans="1:16" s="1" customFormat="1" ht="12.5" x14ac:dyDescent="0.25">
      <c r="A8" s="58" t="s">
        <v>22</v>
      </c>
      <c r="B8" s="59">
        <v>0</v>
      </c>
      <c r="C8" s="60">
        <v>0</v>
      </c>
      <c r="D8" s="61">
        <v>0</v>
      </c>
      <c r="E8" s="60">
        <v>0</v>
      </c>
      <c r="F8" s="62">
        <v>0</v>
      </c>
      <c r="G8" s="63">
        <v>0</v>
      </c>
      <c r="H8" s="59">
        <v>44593</v>
      </c>
      <c r="I8" s="62">
        <v>153137</v>
      </c>
      <c r="J8" s="61">
        <v>0</v>
      </c>
      <c r="K8" s="60">
        <v>123989</v>
      </c>
      <c r="L8" s="62">
        <v>215777</v>
      </c>
      <c r="M8" s="63">
        <v>109561</v>
      </c>
      <c r="N8" s="64">
        <v>148752</v>
      </c>
      <c r="O8" s="63">
        <v>70974</v>
      </c>
      <c r="P8" s="61">
        <v>209233</v>
      </c>
    </row>
    <row r="9" spans="1:16" s="1" customFormat="1" ht="13" thickBot="1" x14ac:dyDescent="0.3">
      <c r="A9" s="65" t="s">
        <v>23</v>
      </c>
      <c r="B9" s="66">
        <v>0</v>
      </c>
      <c r="C9" s="67">
        <v>0</v>
      </c>
      <c r="D9" s="68">
        <v>0</v>
      </c>
      <c r="E9" s="67">
        <v>0</v>
      </c>
      <c r="F9" s="69">
        <v>0</v>
      </c>
      <c r="G9" s="70">
        <v>0</v>
      </c>
      <c r="H9" s="66">
        <v>0</v>
      </c>
      <c r="I9" s="69">
        <v>0</v>
      </c>
      <c r="J9" s="68">
        <v>0</v>
      </c>
      <c r="K9" s="67">
        <v>0</v>
      </c>
      <c r="L9" s="69">
        <v>0</v>
      </c>
      <c r="M9" s="70">
        <v>0</v>
      </c>
      <c r="N9" s="71">
        <v>0</v>
      </c>
      <c r="O9" s="70">
        <v>0</v>
      </c>
      <c r="P9" s="68">
        <v>0</v>
      </c>
    </row>
    <row r="10" spans="1:16" s="1" customFormat="1" ht="12.5" x14ac:dyDescent="0.25">
      <c r="A10" s="37">
        <v>3</v>
      </c>
      <c r="B10" s="38">
        <v>1629049</v>
      </c>
      <c r="C10" s="39">
        <v>1629049</v>
      </c>
      <c r="D10" s="40">
        <v>1656894</v>
      </c>
      <c r="E10" s="39">
        <v>1396633</v>
      </c>
      <c r="F10" s="41">
        <v>1109599</v>
      </c>
      <c r="G10" s="42">
        <v>1416564</v>
      </c>
      <c r="H10" s="38">
        <v>688706</v>
      </c>
      <c r="I10" s="41">
        <v>808072</v>
      </c>
      <c r="J10" s="40">
        <v>696583</v>
      </c>
      <c r="K10" s="39">
        <v>432016</v>
      </c>
      <c r="L10" s="41">
        <v>448206</v>
      </c>
      <c r="M10" s="42">
        <v>497739</v>
      </c>
      <c r="N10" s="43">
        <v>192689</v>
      </c>
      <c r="O10" s="42">
        <v>235300</v>
      </c>
      <c r="P10" s="40">
        <v>132050</v>
      </c>
    </row>
    <row r="11" spans="1:16" s="1" customFormat="1" ht="12.5" x14ac:dyDescent="0.25">
      <c r="A11" s="58" t="s">
        <v>24</v>
      </c>
      <c r="B11" s="59">
        <v>64274</v>
      </c>
      <c r="C11" s="60">
        <v>64274</v>
      </c>
      <c r="D11" s="61">
        <v>123847</v>
      </c>
      <c r="E11" s="60">
        <v>295195</v>
      </c>
      <c r="F11" s="62">
        <v>193770</v>
      </c>
      <c r="G11" s="63">
        <v>269136</v>
      </c>
      <c r="H11" s="59">
        <v>442777</v>
      </c>
      <c r="I11" s="62">
        <v>392503</v>
      </c>
      <c r="J11" s="61">
        <v>494396</v>
      </c>
      <c r="K11" s="60">
        <v>681923</v>
      </c>
      <c r="L11" s="62">
        <v>517601</v>
      </c>
      <c r="M11" s="63">
        <v>575681</v>
      </c>
      <c r="N11" s="64">
        <v>658100</v>
      </c>
      <c r="O11" s="63">
        <v>708589</v>
      </c>
      <c r="P11" s="61">
        <v>716408</v>
      </c>
    </row>
    <row r="12" spans="1:16" s="1" customFormat="1" ht="13" thickBot="1" x14ac:dyDescent="0.3">
      <c r="A12" s="72" t="s">
        <v>25</v>
      </c>
      <c r="B12" s="73">
        <v>0</v>
      </c>
      <c r="C12" s="74">
        <v>0</v>
      </c>
      <c r="D12" s="75">
        <v>28180</v>
      </c>
      <c r="E12" s="74">
        <v>73471</v>
      </c>
      <c r="F12" s="76">
        <v>16306</v>
      </c>
      <c r="G12" s="77">
        <v>5389</v>
      </c>
      <c r="H12" s="73">
        <v>38629</v>
      </c>
      <c r="I12" s="76">
        <v>25606</v>
      </c>
      <c r="J12" s="75">
        <v>12853</v>
      </c>
      <c r="K12" s="74">
        <v>74476</v>
      </c>
      <c r="L12" s="76">
        <v>63912</v>
      </c>
      <c r="M12" s="77">
        <v>55991</v>
      </c>
      <c r="N12" s="78">
        <v>120080</v>
      </c>
      <c r="O12" s="77">
        <v>67607</v>
      </c>
      <c r="P12" s="75">
        <v>35839</v>
      </c>
    </row>
    <row r="13" spans="1:16" s="1" customFormat="1" ht="12.5" x14ac:dyDescent="0.25">
      <c r="A13" s="44">
        <v>4</v>
      </c>
      <c r="B13" s="45">
        <v>2209118</v>
      </c>
      <c r="C13" s="46">
        <v>2209118</v>
      </c>
      <c r="D13" s="47">
        <v>1061770</v>
      </c>
      <c r="E13" s="46">
        <v>1524575</v>
      </c>
      <c r="F13" s="48">
        <v>1610332</v>
      </c>
      <c r="G13" s="49">
        <v>921634</v>
      </c>
      <c r="H13" s="45">
        <v>1519207</v>
      </c>
      <c r="I13" s="48">
        <v>1327718</v>
      </c>
      <c r="J13" s="47">
        <v>738514</v>
      </c>
      <c r="K13" s="46">
        <v>1146033</v>
      </c>
      <c r="L13" s="48">
        <v>1076120</v>
      </c>
      <c r="M13" s="49">
        <v>486997</v>
      </c>
      <c r="N13" s="50">
        <v>743609</v>
      </c>
      <c r="O13" s="49">
        <v>590507</v>
      </c>
      <c r="P13" s="47">
        <v>376829</v>
      </c>
    </row>
    <row r="14" spans="1:16" s="1" customFormat="1" ht="12.5" x14ac:dyDescent="0.25">
      <c r="A14" s="58" t="s">
        <v>26</v>
      </c>
      <c r="B14" s="59">
        <v>0</v>
      </c>
      <c r="C14" s="60">
        <v>0</v>
      </c>
      <c r="D14" s="61">
        <v>0</v>
      </c>
      <c r="E14" s="60">
        <v>110776</v>
      </c>
      <c r="F14" s="62">
        <v>33008</v>
      </c>
      <c r="G14" s="63">
        <v>40696</v>
      </c>
      <c r="H14" s="59">
        <v>232195</v>
      </c>
      <c r="I14" s="62">
        <v>137426</v>
      </c>
      <c r="J14" s="61">
        <v>126346</v>
      </c>
      <c r="K14" s="60">
        <v>281986</v>
      </c>
      <c r="L14" s="62">
        <v>303875</v>
      </c>
      <c r="M14" s="63">
        <v>148273</v>
      </c>
      <c r="N14" s="64">
        <v>462505</v>
      </c>
      <c r="O14" s="63">
        <v>225732</v>
      </c>
      <c r="P14" s="61">
        <v>183641</v>
      </c>
    </row>
    <row r="15" spans="1:16" s="1" customFormat="1" ht="13" thickBot="1" x14ac:dyDescent="0.3">
      <c r="A15" s="65" t="s">
        <v>27</v>
      </c>
      <c r="B15" s="66">
        <v>0</v>
      </c>
      <c r="C15" s="67">
        <v>0</v>
      </c>
      <c r="D15" s="68">
        <v>0</v>
      </c>
      <c r="E15" s="67">
        <v>0</v>
      </c>
      <c r="F15" s="69">
        <v>0</v>
      </c>
      <c r="G15" s="70">
        <v>0</v>
      </c>
      <c r="H15" s="66">
        <v>17233</v>
      </c>
      <c r="I15" s="69">
        <v>0</v>
      </c>
      <c r="J15" s="68">
        <v>0</v>
      </c>
      <c r="K15" s="67">
        <v>41461</v>
      </c>
      <c r="L15" s="69">
        <v>0</v>
      </c>
      <c r="M15" s="70">
        <v>42716</v>
      </c>
      <c r="N15" s="71">
        <v>34811</v>
      </c>
      <c r="O15" s="70">
        <v>0</v>
      </c>
      <c r="P15" s="68">
        <v>14974</v>
      </c>
    </row>
    <row r="16" spans="1:16" s="1" customFormat="1" ht="12.5" x14ac:dyDescent="0.25">
      <c r="A16" s="37">
        <v>5</v>
      </c>
      <c r="B16" s="38">
        <v>4100940</v>
      </c>
      <c r="C16" s="39">
        <v>4100940</v>
      </c>
      <c r="D16" s="40">
        <v>3001933</v>
      </c>
      <c r="E16" s="39">
        <v>3877569</v>
      </c>
      <c r="F16" s="41">
        <v>3883518</v>
      </c>
      <c r="G16" s="42">
        <v>2646636</v>
      </c>
      <c r="H16" s="38">
        <v>3731666</v>
      </c>
      <c r="I16" s="41">
        <v>3678603</v>
      </c>
      <c r="J16" s="40">
        <v>2895431</v>
      </c>
      <c r="K16" s="39">
        <v>3163475</v>
      </c>
      <c r="L16" s="41">
        <v>3179511</v>
      </c>
      <c r="M16" s="42">
        <v>2181012</v>
      </c>
      <c r="N16" s="43">
        <v>2955229</v>
      </c>
      <c r="O16" s="42">
        <v>3322280</v>
      </c>
      <c r="P16" s="40">
        <v>1801495</v>
      </c>
    </row>
    <row r="17" spans="1:16" s="1" customFormat="1" ht="12.5" x14ac:dyDescent="0.25">
      <c r="A17" s="58" t="s">
        <v>28</v>
      </c>
      <c r="B17" s="59">
        <v>143156</v>
      </c>
      <c r="C17" s="60">
        <v>143156</v>
      </c>
      <c r="D17" s="61">
        <v>275104</v>
      </c>
      <c r="E17" s="60">
        <v>235908</v>
      </c>
      <c r="F17" s="62">
        <v>221321</v>
      </c>
      <c r="G17" s="63">
        <v>294742</v>
      </c>
      <c r="H17" s="59">
        <v>338843</v>
      </c>
      <c r="I17" s="62">
        <v>322387</v>
      </c>
      <c r="J17" s="61">
        <v>381934</v>
      </c>
      <c r="K17" s="60">
        <v>482296</v>
      </c>
      <c r="L17" s="62">
        <v>336236</v>
      </c>
      <c r="M17" s="63">
        <v>581146</v>
      </c>
      <c r="N17" s="64">
        <v>611822</v>
      </c>
      <c r="O17" s="63">
        <v>653400</v>
      </c>
      <c r="P17" s="61">
        <v>536734</v>
      </c>
    </row>
    <row r="18" spans="1:16" s="1" customFormat="1" ht="13" thickBot="1" x14ac:dyDescent="0.3">
      <c r="A18" s="72" t="s">
        <v>29</v>
      </c>
      <c r="B18" s="73">
        <v>135431</v>
      </c>
      <c r="C18" s="74">
        <v>135431</v>
      </c>
      <c r="D18" s="75">
        <v>35011</v>
      </c>
      <c r="E18" s="74">
        <v>98281</v>
      </c>
      <c r="F18" s="76">
        <v>63074</v>
      </c>
      <c r="G18" s="77">
        <v>97756</v>
      </c>
      <c r="H18" s="73">
        <v>124141</v>
      </c>
      <c r="I18" s="76">
        <v>62083</v>
      </c>
      <c r="J18" s="75">
        <v>43438</v>
      </c>
      <c r="K18" s="74">
        <v>139547</v>
      </c>
      <c r="L18" s="76">
        <v>41393</v>
      </c>
      <c r="M18" s="77">
        <v>107400</v>
      </c>
      <c r="N18" s="78">
        <v>143102</v>
      </c>
      <c r="O18" s="77">
        <v>62969</v>
      </c>
      <c r="P18" s="75">
        <v>45457</v>
      </c>
    </row>
    <row r="19" spans="1:16" s="1" customFormat="1" ht="12.5" x14ac:dyDescent="0.25">
      <c r="A19" s="44">
        <v>6</v>
      </c>
      <c r="B19" s="45">
        <v>880057</v>
      </c>
      <c r="C19" s="46">
        <v>880057</v>
      </c>
      <c r="D19" s="47">
        <v>553202</v>
      </c>
      <c r="E19" s="46">
        <v>821271</v>
      </c>
      <c r="F19" s="48">
        <v>965964</v>
      </c>
      <c r="G19" s="49">
        <v>386285</v>
      </c>
      <c r="H19" s="45">
        <v>765281</v>
      </c>
      <c r="I19" s="48">
        <v>1161804</v>
      </c>
      <c r="J19" s="47">
        <v>367708</v>
      </c>
      <c r="K19" s="46">
        <v>697748</v>
      </c>
      <c r="L19" s="48">
        <v>898601</v>
      </c>
      <c r="M19" s="49">
        <v>342582</v>
      </c>
      <c r="N19" s="50">
        <v>664165</v>
      </c>
      <c r="O19" s="49">
        <v>808479</v>
      </c>
      <c r="P19" s="47">
        <v>323125</v>
      </c>
    </row>
    <row r="20" spans="1:16" s="1" customFormat="1" ht="12.5" x14ac:dyDescent="0.25">
      <c r="A20" s="58" t="s">
        <v>30</v>
      </c>
      <c r="B20" s="59">
        <v>0</v>
      </c>
      <c r="C20" s="60">
        <v>0</v>
      </c>
      <c r="D20" s="61">
        <v>0</v>
      </c>
      <c r="E20" s="60">
        <v>0</v>
      </c>
      <c r="F20" s="62">
        <v>0</v>
      </c>
      <c r="G20" s="63">
        <v>0</v>
      </c>
      <c r="H20" s="59">
        <v>0</v>
      </c>
      <c r="I20" s="62">
        <v>0</v>
      </c>
      <c r="J20" s="61">
        <v>0</v>
      </c>
      <c r="K20" s="60">
        <v>0</v>
      </c>
      <c r="L20" s="62">
        <v>0</v>
      </c>
      <c r="M20" s="63">
        <v>0</v>
      </c>
      <c r="N20" s="64">
        <v>0</v>
      </c>
      <c r="O20" s="63">
        <v>0</v>
      </c>
      <c r="P20" s="61">
        <v>0</v>
      </c>
    </row>
    <row r="21" spans="1:16" s="1" customFormat="1" ht="13" thickBot="1" x14ac:dyDescent="0.3">
      <c r="A21" s="65" t="s">
        <v>31</v>
      </c>
      <c r="B21" s="66">
        <v>0</v>
      </c>
      <c r="C21" s="67">
        <v>0</v>
      </c>
      <c r="D21" s="68">
        <v>0</v>
      </c>
      <c r="E21" s="67">
        <v>0</v>
      </c>
      <c r="F21" s="69">
        <v>0</v>
      </c>
      <c r="G21" s="70">
        <v>0</v>
      </c>
      <c r="H21" s="66">
        <v>0</v>
      </c>
      <c r="I21" s="69">
        <v>0</v>
      </c>
      <c r="J21" s="68">
        <v>0</v>
      </c>
      <c r="K21" s="67">
        <v>0</v>
      </c>
      <c r="L21" s="69">
        <v>0</v>
      </c>
      <c r="M21" s="70">
        <v>0</v>
      </c>
      <c r="N21" s="71">
        <v>0</v>
      </c>
      <c r="O21" s="70">
        <v>0</v>
      </c>
      <c r="P21" s="68">
        <v>0</v>
      </c>
    </row>
    <row r="22" spans="1:16" s="1" customFormat="1" ht="12.5" x14ac:dyDescent="0.25">
      <c r="A22" s="37">
        <v>7</v>
      </c>
      <c r="B22" s="38">
        <v>3550654</v>
      </c>
      <c r="C22" s="39">
        <v>3550654</v>
      </c>
      <c r="D22" s="40">
        <v>4325681</v>
      </c>
      <c r="E22" s="39">
        <v>3349041</v>
      </c>
      <c r="F22" s="41">
        <v>3673040</v>
      </c>
      <c r="G22" s="42">
        <v>3817703</v>
      </c>
      <c r="H22" s="38">
        <v>2080247</v>
      </c>
      <c r="I22" s="41">
        <v>3097312</v>
      </c>
      <c r="J22" s="40">
        <v>2624551</v>
      </c>
      <c r="K22" s="39">
        <v>1705819</v>
      </c>
      <c r="L22" s="41">
        <v>1909847</v>
      </c>
      <c r="M22" s="42">
        <v>1817380</v>
      </c>
      <c r="N22" s="43">
        <v>1049135</v>
      </c>
      <c r="O22" s="42">
        <v>1421730</v>
      </c>
      <c r="P22" s="40">
        <v>1465716</v>
      </c>
    </row>
    <row r="23" spans="1:16" s="1" customFormat="1" ht="12.5" x14ac:dyDescent="0.25">
      <c r="A23" s="58" t="s">
        <v>32</v>
      </c>
      <c r="B23" s="59">
        <v>52958</v>
      </c>
      <c r="C23" s="60">
        <v>52958</v>
      </c>
      <c r="D23" s="61">
        <v>412471</v>
      </c>
      <c r="E23" s="60">
        <v>227801</v>
      </c>
      <c r="F23" s="62">
        <v>423251</v>
      </c>
      <c r="G23" s="63">
        <v>790067</v>
      </c>
      <c r="H23" s="59">
        <v>475224</v>
      </c>
      <c r="I23" s="62">
        <v>719784</v>
      </c>
      <c r="J23" s="61">
        <v>869734</v>
      </c>
      <c r="K23" s="60">
        <v>802276</v>
      </c>
      <c r="L23" s="62">
        <v>895768</v>
      </c>
      <c r="M23" s="63">
        <v>1099509</v>
      </c>
      <c r="N23" s="64">
        <v>993594</v>
      </c>
      <c r="O23" s="63">
        <v>1191895</v>
      </c>
      <c r="P23" s="61">
        <v>969425</v>
      </c>
    </row>
    <row r="24" spans="1:16" s="1" customFormat="1" ht="13" thickBot="1" x14ac:dyDescent="0.3">
      <c r="A24" s="72" t="s">
        <v>33</v>
      </c>
      <c r="B24" s="73">
        <v>0</v>
      </c>
      <c r="C24" s="74">
        <v>0</v>
      </c>
      <c r="D24" s="75">
        <v>95920</v>
      </c>
      <c r="E24" s="74">
        <v>80061</v>
      </c>
      <c r="F24" s="76">
        <v>96341</v>
      </c>
      <c r="G24" s="77">
        <v>258527</v>
      </c>
      <c r="H24" s="73">
        <v>150319</v>
      </c>
      <c r="I24" s="76">
        <v>301088</v>
      </c>
      <c r="J24" s="75">
        <v>409315</v>
      </c>
      <c r="K24" s="74">
        <v>257450</v>
      </c>
      <c r="L24" s="76">
        <v>284818</v>
      </c>
      <c r="M24" s="77">
        <v>406218</v>
      </c>
      <c r="N24" s="78">
        <v>332887</v>
      </c>
      <c r="O24" s="77">
        <v>496809</v>
      </c>
      <c r="P24" s="75">
        <v>500149</v>
      </c>
    </row>
    <row r="25" spans="1:16" s="1" customFormat="1" ht="12.5" x14ac:dyDescent="0.25">
      <c r="A25" s="44">
        <v>8</v>
      </c>
      <c r="B25" s="45">
        <v>6751463</v>
      </c>
      <c r="C25" s="46">
        <v>6751463</v>
      </c>
      <c r="D25" s="47">
        <v>7547988</v>
      </c>
      <c r="E25" s="46">
        <v>6145465</v>
      </c>
      <c r="F25" s="48">
        <v>6292775</v>
      </c>
      <c r="G25" s="49">
        <v>6289651</v>
      </c>
      <c r="H25" s="45">
        <v>3895721</v>
      </c>
      <c r="I25" s="48">
        <v>6301539</v>
      </c>
      <c r="J25" s="47">
        <v>5568669</v>
      </c>
      <c r="K25" s="46">
        <v>3369766</v>
      </c>
      <c r="L25" s="48">
        <v>4709220</v>
      </c>
      <c r="M25" s="49">
        <v>3894141</v>
      </c>
      <c r="N25" s="50">
        <v>1916782</v>
      </c>
      <c r="O25" s="49">
        <v>2986882</v>
      </c>
      <c r="P25" s="47">
        <v>2251799</v>
      </c>
    </row>
    <row r="26" spans="1:16" s="1" customFormat="1" ht="12.5" x14ac:dyDescent="0.25">
      <c r="A26" s="58" t="s">
        <v>34</v>
      </c>
      <c r="B26" s="59">
        <v>276926</v>
      </c>
      <c r="C26" s="60">
        <v>276926</v>
      </c>
      <c r="D26" s="61">
        <v>79343</v>
      </c>
      <c r="E26" s="60">
        <v>69154</v>
      </c>
      <c r="F26" s="62">
        <v>342406</v>
      </c>
      <c r="G26" s="63">
        <v>478310</v>
      </c>
      <c r="H26" s="59">
        <v>1077794</v>
      </c>
      <c r="I26" s="62">
        <v>1103709</v>
      </c>
      <c r="J26" s="61">
        <v>909378</v>
      </c>
      <c r="K26" s="60">
        <v>1772218</v>
      </c>
      <c r="L26" s="62">
        <v>1995396</v>
      </c>
      <c r="M26" s="63">
        <v>1842169</v>
      </c>
      <c r="N26" s="64">
        <v>2851872</v>
      </c>
      <c r="O26" s="63">
        <v>2706574</v>
      </c>
      <c r="P26" s="61">
        <v>2416729</v>
      </c>
    </row>
    <row r="27" spans="1:16" s="1" customFormat="1" ht="13" thickBot="1" x14ac:dyDescent="0.3">
      <c r="A27" s="65" t="s">
        <v>35</v>
      </c>
      <c r="B27" s="66">
        <v>0</v>
      </c>
      <c r="C27" s="67">
        <v>0</v>
      </c>
      <c r="D27" s="68">
        <v>0</v>
      </c>
      <c r="E27" s="67">
        <v>0</v>
      </c>
      <c r="F27" s="69">
        <v>0</v>
      </c>
      <c r="G27" s="70">
        <v>0</v>
      </c>
      <c r="H27" s="66">
        <v>0</v>
      </c>
      <c r="I27" s="69">
        <v>0</v>
      </c>
      <c r="J27" s="68">
        <v>0</v>
      </c>
      <c r="K27" s="67">
        <v>102813</v>
      </c>
      <c r="L27" s="69">
        <v>87041</v>
      </c>
      <c r="M27" s="70">
        <v>75932</v>
      </c>
      <c r="N27" s="71">
        <v>171936</v>
      </c>
      <c r="O27" s="70">
        <v>170615</v>
      </c>
      <c r="P27" s="68">
        <v>79837</v>
      </c>
    </row>
    <row r="28" spans="1:16" s="1" customFormat="1" ht="12.5" x14ac:dyDescent="0.25">
      <c r="A28" s="37">
        <v>9</v>
      </c>
      <c r="B28" s="38">
        <v>15547492</v>
      </c>
      <c r="C28" s="39">
        <v>15547492</v>
      </c>
      <c r="D28" s="40">
        <v>14631455</v>
      </c>
      <c r="E28" s="39">
        <v>12759369</v>
      </c>
      <c r="F28" s="41">
        <v>8856874</v>
      </c>
      <c r="G28" s="42">
        <v>13246148</v>
      </c>
      <c r="H28" s="38">
        <v>8028101</v>
      </c>
      <c r="I28" s="41">
        <v>6898172</v>
      </c>
      <c r="J28" s="40">
        <v>9892349</v>
      </c>
      <c r="K28" s="39">
        <v>4900968</v>
      </c>
      <c r="L28" s="41">
        <v>4228902</v>
      </c>
      <c r="M28" s="42">
        <v>5914854</v>
      </c>
      <c r="N28" s="43">
        <v>1719220</v>
      </c>
      <c r="O28" s="42">
        <v>1798352</v>
      </c>
      <c r="P28" s="40">
        <v>2620253</v>
      </c>
    </row>
    <row r="29" spans="1:16" s="1" customFormat="1" ht="12.5" x14ac:dyDescent="0.25">
      <c r="A29" s="58" t="s">
        <v>36</v>
      </c>
      <c r="B29" s="59">
        <v>0</v>
      </c>
      <c r="C29" s="60">
        <v>0</v>
      </c>
      <c r="D29" s="61">
        <v>0</v>
      </c>
      <c r="E29" s="60">
        <v>358476</v>
      </c>
      <c r="F29" s="62">
        <v>848051</v>
      </c>
      <c r="G29" s="63">
        <v>919696</v>
      </c>
      <c r="H29" s="59">
        <v>1819366</v>
      </c>
      <c r="I29" s="62">
        <v>1622032</v>
      </c>
      <c r="J29" s="61">
        <v>2219193</v>
      </c>
      <c r="K29" s="60">
        <v>3274420</v>
      </c>
      <c r="L29" s="62">
        <v>2856405</v>
      </c>
      <c r="M29" s="63">
        <v>2953501</v>
      </c>
      <c r="N29" s="64">
        <v>4065932</v>
      </c>
      <c r="O29" s="63">
        <v>3323318</v>
      </c>
      <c r="P29" s="61">
        <v>3993342</v>
      </c>
    </row>
    <row r="30" spans="1:16" s="1" customFormat="1" ht="13" thickBot="1" x14ac:dyDescent="0.3">
      <c r="A30" s="72" t="s">
        <v>37</v>
      </c>
      <c r="B30" s="73">
        <v>0</v>
      </c>
      <c r="C30" s="74">
        <v>0</v>
      </c>
      <c r="D30" s="75">
        <v>0</v>
      </c>
      <c r="E30" s="74">
        <v>0</v>
      </c>
      <c r="F30" s="76">
        <v>0</v>
      </c>
      <c r="G30" s="77">
        <v>0</v>
      </c>
      <c r="H30" s="73">
        <v>0</v>
      </c>
      <c r="I30" s="76">
        <v>0</v>
      </c>
      <c r="J30" s="75">
        <v>0</v>
      </c>
      <c r="K30" s="74">
        <v>0</v>
      </c>
      <c r="L30" s="76">
        <v>0</v>
      </c>
      <c r="M30" s="77">
        <v>0</v>
      </c>
      <c r="N30" s="78">
        <v>0</v>
      </c>
      <c r="O30" s="77">
        <v>0</v>
      </c>
      <c r="P30" s="75">
        <v>0</v>
      </c>
    </row>
    <row r="31" spans="1:16" s="1" customFormat="1" ht="12.5" x14ac:dyDescent="0.25">
      <c r="A31" s="37">
        <v>10</v>
      </c>
      <c r="B31" s="38">
        <v>5136707</v>
      </c>
      <c r="C31" s="39">
        <v>5136707</v>
      </c>
      <c r="D31" s="40">
        <v>3317301</v>
      </c>
      <c r="E31" s="39">
        <v>5335426</v>
      </c>
      <c r="F31" s="41">
        <v>4509848</v>
      </c>
      <c r="G31" s="42">
        <v>3329443</v>
      </c>
      <c r="H31" s="38">
        <v>4513948</v>
      </c>
      <c r="I31" s="41">
        <v>3668718</v>
      </c>
      <c r="J31" s="40">
        <v>2626547</v>
      </c>
      <c r="K31" s="39">
        <v>4035558</v>
      </c>
      <c r="L31" s="41">
        <v>3666920</v>
      </c>
      <c r="M31" s="42">
        <v>2228136</v>
      </c>
      <c r="N31" s="43">
        <v>3223521</v>
      </c>
      <c r="O31" s="42">
        <v>2515297</v>
      </c>
      <c r="P31" s="40">
        <v>2382324</v>
      </c>
    </row>
    <row r="32" spans="1:16" s="1" customFormat="1" ht="12.5" x14ac:dyDescent="0.25">
      <c r="A32" s="58" t="s">
        <v>38</v>
      </c>
      <c r="B32" s="59">
        <v>0</v>
      </c>
      <c r="C32" s="60">
        <v>0</v>
      </c>
      <c r="D32" s="61">
        <v>0</v>
      </c>
      <c r="E32" s="60">
        <v>95720</v>
      </c>
      <c r="F32" s="62">
        <v>75832</v>
      </c>
      <c r="G32" s="63">
        <v>36666</v>
      </c>
      <c r="H32" s="59">
        <v>238770</v>
      </c>
      <c r="I32" s="62">
        <v>295387</v>
      </c>
      <c r="J32" s="61">
        <v>128803</v>
      </c>
      <c r="K32" s="60">
        <v>492899</v>
      </c>
      <c r="L32" s="62">
        <v>369308</v>
      </c>
      <c r="M32" s="63">
        <v>235992</v>
      </c>
      <c r="N32" s="64">
        <v>786041</v>
      </c>
      <c r="O32" s="63">
        <v>589070</v>
      </c>
      <c r="P32" s="61">
        <v>300949</v>
      </c>
    </row>
    <row r="33" spans="1:16" s="1" customFormat="1" ht="13" thickBot="1" x14ac:dyDescent="0.3">
      <c r="A33" s="72" t="s">
        <v>39</v>
      </c>
      <c r="B33" s="73">
        <v>0</v>
      </c>
      <c r="C33" s="74">
        <v>0</v>
      </c>
      <c r="D33" s="75">
        <v>0</v>
      </c>
      <c r="E33" s="74">
        <v>0</v>
      </c>
      <c r="F33" s="76">
        <v>0</v>
      </c>
      <c r="G33" s="77">
        <v>0</v>
      </c>
      <c r="H33" s="73">
        <v>0</v>
      </c>
      <c r="I33" s="76">
        <v>0</v>
      </c>
      <c r="J33" s="75">
        <v>0</v>
      </c>
      <c r="K33" s="74">
        <v>0</v>
      </c>
      <c r="L33" s="76">
        <v>0</v>
      </c>
      <c r="M33" s="77">
        <v>0</v>
      </c>
      <c r="N33" s="78">
        <v>0</v>
      </c>
      <c r="O33" s="77">
        <v>0</v>
      </c>
      <c r="P33" s="75">
        <v>0</v>
      </c>
    </row>
    <row r="34" spans="1:16" s="1" customFormat="1" ht="12.5" x14ac:dyDescent="0.25">
      <c r="A34" s="43" t="s">
        <v>2</v>
      </c>
      <c r="B34" s="38">
        <v>42843363</v>
      </c>
      <c r="C34" s="39">
        <v>42843363</v>
      </c>
      <c r="D34" s="40">
        <v>39063031</v>
      </c>
      <c r="E34" s="39">
        <v>35339063</v>
      </c>
      <c r="F34" s="41">
        <v>28537807</v>
      </c>
      <c r="G34" s="42">
        <v>30482809</v>
      </c>
      <c r="H34" s="38">
        <v>26358030</v>
      </c>
      <c r="I34" s="41">
        <v>19569023</v>
      </c>
      <c r="J34" s="40">
        <v>18066680</v>
      </c>
      <c r="K34" s="39">
        <v>17898582</v>
      </c>
      <c r="L34" s="41">
        <v>13746457</v>
      </c>
      <c r="M34" s="42">
        <v>11780856</v>
      </c>
      <c r="N34" s="43">
        <v>11748522</v>
      </c>
      <c r="O34" s="42">
        <v>8899565</v>
      </c>
      <c r="P34" s="40">
        <v>6829028</v>
      </c>
    </row>
    <row r="35" spans="1:16" s="1" customFormat="1" ht="12.5" x14ac:dyDescent="0.25">
      <c r="A35" s="64" t="s">
        <v>40</v>
      </c>
      <c r="B35" s="59">
        <v>1257972</v>
      </c>
      <c r="C35" s="60">
        <v>1257972</v>
      </c>
      <c r="D35" s="61">
        <v>431157</v>
      </c>
      <c r="E35" s="60">
        <v>4426949</v>
      </c>
      <c r="F35" s="62">
        <v>3912774</v>
      </c>
      <c r="G35" s="63">
        <v>5837473</v>
      </c>
      <c r="H35" s="59">
        <v>8609989</v>
      </c>
      <c r="I35" s="62">
        <v>7801990</v>
      </c>
      <c r="J35" s="61">
        <v>8914057</v>
      </c>
      <c r="K35" s="60">
        <v>12377048</v>
      </c>
      <c r="L35" s="62">
        <v>9508357</v>
      </c>
      <c r="M35" s="63">
        <v>9638320</v>
      </c>
      <c r="N35" s="64">
        <v>10352536</v>
      </c>
      <c r="O35" s="63">
        <v>9302555</v>
      </c>
      <c r="P35" s="61">
        <v>10941062</v>
      </c>
    </row>
    <row r="36" spans="1:16" s="1" customFormat="1" ht="13" thickBot="1" x14ac:dyDescent="0.3">
      <c r="A36" s="78" t="s">
        <v>41</v>
      </c>
      <c r="B36" s="73">
        <v>0</v>
      </c>
      <c r="C36" s="74">
        <v>0</v>
      </c>
      <c r="D36" s="75">
        <v>0</v>
      </c>
      <c r="E36" s="74">
        <v>0</v>
      </c>
      <c r="F36" s="76">
        <v>107943</v>
      </c>
      <c r="G36" s="77">
        <v>160474</v>
      </c>
      <c r="H36" s="73">
        <v>534594</v>
      </c>
      <c r="I36" s="76">
        <v>470548</v>
      </c>
      <c r="J36" s="75">
        <v>700434</v>
      </c>
      <c r="K36" s="74">
        <v>1139019</v>
      </c>
      <c r="L36" s="76">
        <v>983947</v>
      </c>
      <c r="M36" s="77">
        <v>1186985</v>
      </c>
      <c r="N36" s="78">
        <v>1279976</v>
      </c>
      <c r="O36" s="77">
        <v>1327618</v>
      </c>
      <c r="P36" s="75">
        <v>1845778</v>
      </c>
    </row>
    <row r="37" spans="1:16" s="1" customFormat="1" ht="12.5" x14ac:dyDescent="0.25">
      <c r="A37" s="50" t="s">
        <v>3</v>
      </c>
      <c r="B37" s="45">
        <v>28433959</v>
      </c>
      <c r="C37" s="46">
        <v>28433959</v>
      </c>
      <c r="D37" s="47">
        <v>26597434</v>
      </c>
      <c r="E37" s="46">
        <v>23056296</v>
      </c>
      <c r="F37" s="48">
        <v>21700748</v>
      </c>
      <c r="G37" s="49">
        <v>22169040</v>
      </c>
      <c r="H37" s="45">
        <v>13802327</v>
      </c>
      <c r="I37" s="48">
        <v>10733590</v>
      </c>
      <c r="J37" s="47">
        <v>11468885</v>
      </c>
      <c r="K37" s="46">
        <v>7133864</v>
      </c>
      <c r="L37" s="48">
        <v>4733473</v>
      </c>
      <c r="M37" s="49">
        <v>4753821</v>
      </c>
      <c r="N37" s="50">
        <v>1730054</v>
      </c>
      <c r="O37" s="49">
        <v>922752</v>
      </c>
      <c r="P37" s="47">
        <v>892872</v>
      </c>
    </row>
    <row r="38" spans="1:16" s="1" customFormat="1" ht="12.5" x14ac:dyDescent="0.25">
      <c r="A38" s="64" t="s">
        <v>42</v>
      </c>
      <c r="B38" s="59">
        <v>993511</v>
      </c>
      <c r="C38" s="60">
        <v>993511</v>
      </c>
      <c r="D38" s="61">
        <v>356902</v>
      </c>
      <c r="E38" s="60">
        <v>4403410</v>
      </c>
      <c r="F38" s="62">
        <v>3928972</v>
      </c>
      <c r="G38" s="63">
        <v>4077485</v>
      </c>
      <c r="H38" s="59">
        <v>7422691</v>
      </c>
      <c r="I38" s="62">
        <v>7188332</v>
      </c>
      <c r="J38" s="61">
        <v>6825282</v>
      </c>
      <c r="K38" s="60">
        <v>8109596</v>
      </c>
      <c r="L38" s="62">
        <v>7386446</v>
      </c>
      <c r="M38" s="63">
        <v>7080773</v>
      </c>
      <c r="N38" s="64">
        <v>5738164</v>
      </c>
      <c r="O38" s="63">
        <v>4351610</v>
      </c>
      <c r="P38" s="61">
        <v>3943416</v>
      </c>
    </row>
    <row r="39" spans="1:16" s="1" customFormat="1" ht="13" thickBot="1" x14ac:dyDescent="0.3">
      <c r="A39" s="71" t="s">
        <v>43</v>
      </c>
      <c r="B39" s="66">
        <v>0</v>
      </c>
      <c r="C39" s="67">
        <v>0</v>
      </c>
      <c r="D39" s="68">
        <v>0</v>
      </c>
      <c r="E39" s="67">
        <v>96738</v>
      </c>
      <c r="F39" s="69">
        <v>87298</v>
      </c>
      <c r="G39" s="70">
        <v>100254</v>
      </c>
      <c r="H39" s="66">
        <v>687699</v>
      </c>
      <c r="I39" s="69">
        <v>514557</v>
      </c>
      <c r="J39" s="68">
        <v>604459</v>
      </c>
      <c r="K39" s="67">
        <v>1368852</v>
      </c>
      <c r="L39" s="69">
        <v>1701237</v>
      </c>
      <c r="M39" s="70">
        <v>1530220</v>
      </c>
      <c r="N39" s="71">
        <v>2878310</v>
      </c>
      <c r="O39" s="70">
        <v>2673667</v>
      </c>
      <c r="P39" s="68">
        <v>2265409</v>
      </c>
    </row>
    <row r="40" spans="1:16" s="1" customFormat="1" ht="12.5" x14ac:dyDescent="0.25">
      <c r="A40" s="43" t="s">
        <v>4</v>
      </c>
      <c r="B40" s="38">
        <v>365657</v>
      </c>
      <c r="C40" s="39">
        <v>365657</v>
      </c>
      <c r="D40" s="40">
        <v>448878</v>
      </c>
      <c r="E40" s="39">
        <v>76968</v>
      </c>
      <c r="F40" s="41">
        <v>89225</v>
      </c>
      <c r="G40" s="42">
        <v>92782</v>
      </c>
      <c r="H40" s="38">
        <v>0</v>
      </c>
      <c r="I40" s="41">
        <v>0</v>
      </c>
      <c r="J40" s="40">
        <v>0</v>
      </c>
      <c r="K40" s="39">
        <v>0</v>
      </c>
      <c r="L40" s="41">
        <v>0</v>
      </c>
      <c r="M40" s="42">
        <v>0</v>
      </c>
      <c r="N40" s="43">
        <v>0</v>
      </c>
      <c r="O40" s="42">
        <v>0</v>
      </c>
      <c r="P40" s="40">
        <v>0</v>
      </c>
    </row>
    <row r="41" spans="1:16" s="1" customFormat="1" ht="12.5" x14ac:dyDescent="0.25">
      <c r="A41" s="64" t="s">
        <v>44</v>
      </c>
      <c r="B41" s="66">
        <v>55002</v>
      </c>
      <c r="C41" s="67">
        <v>55002</v>
      </c>
      <c r="D41" s="68">
        <v>21044</v>
      </c>
      <c r="E41" s="67">
        <v>114579</v>
      </c>
      <c r="F41" s="69">
        <v>58253</v>
      </c>
      <c r="G41" s="70">
        <v>77506</v>
      </c>
      <c r="H41" s="66">
        <v>55215</v>
      </c>
      <c r="I41" s="69">
        <v>49437</v>
      </c>
      <c r="J41" s="68">
        <v>42757</v>
      </c>
      <c r="K41" s="67">
        <v>21402</v>
      </c>
      <c r="L41" s="69">
        <v>15277</v>
      </c>
      <c r="M41" s="70">
        <v>31620</v>
      </c>
      <c r="N41" s="71">
        <v>0</v>
      </c>
      <c r="O41" s="70">
        <v>0</v>
      </c>
      <c r="P41" s="68">
        <v>0</v>
      </c>
    </row>
    <row r="42" spans="1:16" s="1" customFormat="1" ht="13" thickBot="1" x14ac:dyDescent="0.3">
      <c r="A42" s="78" t="s">
        <v>45</v>
      </c>
      <c r="B42" s="73">
        <v>0</v>
      </c>
      <c r="C42" s="74">
        <v>0</v>
      </c>
      <c r="D42" s="75">
        <v>0</v>
      </c>
      <c r="E42" s="74">
        <v>0</v>
      </c>
      <c r="F42" s="76">
        <v>0</v>
      </c>
      <c r="G42" s="77">
        <v>0</v>
      </c>
      <c r="H42" s="73">
        <v>0</v>
      </c>
      <c r="I42" s="76">
        <v>0</v>
      </c>
      <c r="J42" s="75">
        <v>0</v>
      </c>
      <c r="K42" s="74">
        <v>0</v>
      </c>
      <c r="L42" s="76">
        <v>0</v>
      </c>
      <c r="M42" s="77">
        <v>0</v>
      </c>
      <c r="N42" s="78">
        <v>0</v>
      </c>
      <c r="O42" s="77">
        <v>0</v>
      </c>
      <c r="P42" s="75">
        <v>0</v>
      </c>
    </row>
    <row r="43" spans="1:16" s="1" customFormat="1" ht="12.5" x14ac:dyDescent="0.25">
      <c r="A43" s="79" t="s">
        <v>5</v>
      </c>
      <c r="B43" s="80">
        <v>5986961</v>
      </c>
      <c r="C43" s="81">
        <v>5986961</v>
      </c>
      <c r="D43" s="82">
        <v>5986961</v>
      </c>
      <c r="E43" s="81">
        <v>5992636</v>
      </c>
      <c r="F43" s="83">
        <v>5742495</v>
      </c>
      <c r="G43" s="84">
        <v>5992636</v>
      </c>
      <c r="H43" s="80">
        <v>5853197</v>
      </c>
      <c r="I43" s="83">
        <v>5751489</v>
      </c>
      <c r="J43" s="82">
        <v>5853197</v>
      </c>
      <c r="K43" s="81">
        <v>5893116</v>
      </c>
      <c r="L43" s="83">
        <v>5537654</v>
      </c>
      <c r="M43" s="84">
        <v>5893116</v>
      </c>
      <c r="N43" s="79">
        <v>6059023</v>
      </c>
      <c r="O43" s="84">
        <v>5580050</v>
      </c>
      <c r="P43" s="82">
        <v>6059023</v>
      </c>
    </row>
    <row r="44" spans="1:16" s="1" customFormat="1" ht="12.5" x14ac:dyDescent="0.25">
      <c r="A44" s="71" t="s">
        <v>46</v>
      </c>
      <c r="B44" s="66">
        <v>0</v>
      </c>
      <c r="C44" s="67">
        <v>0</v>
      </c>
      <c r="D44" s="68">
        <v>0</v>
      </c>
      <c r="E44" s="67">
        <v>0</v>
      </c>
      <c r="F44" s="69">
        <v>0</v>
      </c>
      <c r="G44" s="70">
        <v>0</v>
      </c>
      <c r="H44" s="66">
        <v>0</v>
      </c>
      <c r="I44" s="69">
        <v>0</v>
      </c>
      <c r="J44" s="68">
        <v>0</v>
      </c>
      <c r="K44" s="67">
        <v>31467</v>
      </c>
      <c r="L44" s="69">
        <v>78713</v>
      </c>
      <c r="M44" s="70">
        <v>31467</v>
      </c>
      <c r="N44" s="71">
        <v>69366</v>
      </c>
      <c r="O44" s="70">
        <v>169100</v>
      </c>
      <c r="P44" s="68">
        <v>80541</v>
      </c>
    </row>
    <row r="45" spans="1:16" s="1" customFormat="1" ht="13" thickBot="1" x14ac:dyDescent="0.3">
      <c r="A45" s="78" t="s">
        <v>47</v>
      </c>
      <c r="B45" s="73">
        <v>0</v>
      </c>
      <c r="C45" s="74">
        <v>0</v>
      </c>
      <c r="D45" s="75">
        <v>0</v>
      </c>
      <c r="E45" s="74">
        <v>0</v>
      </c>
      <c r="F45" s="76">
        <v>0</v>
      </c>
      <c r="G45" s="77">
        <v>0</v>
      </c>
      <c r="H45" s="73">
        <v>0</v>
      </c>
      <c r="I45" s="76">
        <v>0</v>
      </c>
      <c r="J45" s="75">
        <v>0</v>
      </c>
      <c r="K45" s="74">
        <v>0</v>
      </c>
      <c r="L45" s="76">
        <v>0</v>
      </c>
      <c r="M45" s="77">
        <v>0</v>
      </c>
      <c r="N45" s="78">
        <v>0</v>
      </c>
      <c r="O45" s="77">
        <v>0</v>
      </c>
      <c r="P45" s="75">
        <v>0</v>
      </c>
    </row>
    <row r="47" spans="1:16" ht="15" thickBot="1" x14ac:dyDescent="0.4">
      <c r="A47" s="32" t="s">
        <v>12</v>
      </c>
    </row>
    <row r="48" spans="1:16" ht="15" thickBot="1" x14ac:dyDescent="0.4">
      <c r="A48" s="7"/>
      <c r="B48" s="97" t="s">
        <v>6</v>
      </c>
      <c r="C48" s="98"/>
      <c r="D48" s="99"/>
      <c r="G48" s="100" t="s">
        <v>13</v>
      </c>
      <c r="H48" s="101"/>
      <c r="I48" s="102"/>
    </row>
    <row r="49" spans="1:11" ht="15" thickBot="1" x14ac:dyDescent="0.4">
      <c r="A49" s="8"/>
      <c r="B49" s="15" t="s">
        <v>7</v>
      </c>
      <c r="C49" s="16" t="s">
        <v>8</v>
      </c>
      <c r="D49" s="29" t="s">
        <v>9</v>
      </c>
      <c r="E49" s="30" t="s">
        <v>10</v>
      </c>
      <c r="F49" s="31" t="s">
        <v>11</v>
      </c>
      <c r="G49" s="9" t="s">
        <v>7</v>
      </c>
      <c r="H49" s="10" t="s">
        <v>8</v>
      </c>
      <c r="I49" s="11" t="s">
        <v>9</v>
      </c>
      <c r="J49" s="30" t="s">
        <v>10</v>
      </c>
      <c r="K49" s="31" t="s">
        <v>11</v>
      </c>
    </row>
    <row r="50" spans="1:11" x14ac:dyDescent="0.35">
      <c r="A50" s="12">
        <v>1</v>
      </c>
      <c r="B50" s="85">
        <v>11.62</v>
      </c>
      <c r="C50" s="86">
        <v>13.53</v>
      </c>
      <c r="D50" s="87">
        <v>9.4529999999999994</v>
      </c>
      <c r="E50" s="17">
        <f>AVERAGE(B50:D50)</f>
        <v>11.534333333333331</v>
      </c>
      <c r="F50" s="19">
        <f>_xlfn.STDEV.P(B50:D50)</f>
        <v>1.6655302125416098</v>
      </c>
      <c r="G50" s="17">
        <f t="shared" ref="G50:G63" si="0">((1/($B$66/1000))*0.693)/B50</f>
        <v>119.27710843373495</v>
      </c>
      <c r="H50" s="18">
        <f t="shared" ref="H50:H63" si="1">((1/($B$66/1000))*0.693)/C50</f>
        <v>102.4390243902439</v>
      </c>
      <c r="I50" s="19">
        <f t="shared" ref="I50:I63" si="2">((1/($B$66/1000))*0.693)/D50</f>
        <v>146.62012059663599</v>
      </c>
      <c r="J50" s="26">
        <f>AVERAGE(G50:I50)</f>
        <v>122.77875114020496</v>
      </c>
      <c r="K50" s="19">
        <f>_xlfn.STDEV.P(G50:I50)</f>
        <v>18.206014422573787</v>
      </c>
    </row>
    <row r="51" spans="1:11" x14ac:dyDescent="0.35">
      <c r="A51" s="13">
        <v>2</v>
      </c>
      <c r="B51" s="27">
        <v>150.5</v>
      </c>
      <c r="C51" s="21">
        <v>104</v>
      </c>
      <c r="D51" s="22">
        <v>145.9</v>
      </c>
      <c r="E51" s="20">
        <f t="shared" ref="E51:E63" si="3">AVERAGE(B51:D51)</f>
        <v>133.46666666666667</v>
      </c>
      <c r="F51" s="22">
        <f t="shared" ref="F51:F63" si="4">_xlfn.STDEV.P(B51:D51)</f>
        <v>20.920537490439649</v>
      </c>
      <c r="G51" s="20">
        <f t="shared" si="0"/>
        <v>9.2093023255813957</v>
      </c>
      <c r="H51" s="21">
        <f t="shared" si="1"/>
        <v>13.326923076923077</v>
      </c>
      <c r="I51" s="22">
        <f t="shared" si="2"/>
        <v>9.4996572995202193</v>
      </c>
      <c r="J51" s="27">
        <f t="shared" ref="J51:J63" si="5">AVERAGE(G51:I51)</f>
        <v>10.678627567341564</v>
      </c>
      <c r="K51" s="22">
        <f t="shared" ref="K51:K63" si="6">_xlfn.STDEV.P(G51:I51)</f>
        <v>1.8763756433214429</v>
      </c>
    </row>
    <row r="52" spans="1:11" x14ac:dyDescent="0.35">
      <c r="A52" s="13">
        <v>3</v>
      </c>
      <c r="B52" s="27">
        <v>14.99</v>
      </c>
      <c r="C52" s="21">
        <v>20.43</v>
      </c>
      <c r="D52" s="22">
        <v>15.2</v>
      </c>
      <c r="E52" s="20">
        <f t="shared" si="3"/>
        <v>16.873333333333335</v>
      </c>
      <c r="F52" s="22">
        <f t="shared" si="4"/>
        <v>2.5164039597983563</v>
      </c>
      <c r="G52" s="20">
        <f t="shared" si="0"/>
        <v>92.461641094062713</v>
      </c>
      <c r="H52" s="21">
        <f t="shared" si="1"/>
        <v>67.841409691629963</v>
      </c>
      <c r="I52" s="22">
        <f t="shared" si="2"/>
        <v>91.184210526315795</v>
      </c>
      <c r="J52" s="27">
        <f t="shared" si="5"/>
        <v>83.829087104002824</v>
      </c>
      <c r="K52" s="22">
        <f t="shared" si="6"/>
        <v>11.317017539835835</v>
      </c>
    </row>
    <row r="53" spans="1:11" x14ac:dyDescent="0.35">
      <c r="A53" s="13">
        <v>4</v>
      </c>
      <c r="B53" s="27">
        <v>31.25</v>
      </c>
      <c r="C53" s="21">
        <v>40.76</v>
      </c>
      <c r="D53" s="22">
        <v>31.85</v>
      </c>
      <c r="E53" s="20">
        <f t="shared" si="3"/>
        <v>34.619999999999997</v>
      </c>
      <c r="F53" s="22">
        <f t="shared" si="4"/>
        <v>4.3485399848685145</v>
      </c>
      <c r="G53" s="20">
        <f t="shared" si="0"/>
        <v>44.351999999999997</v>
      </c>
      <c r="H53" s="21">
        <f t="shared" si="1"/>
        <v>34.003925417075564</v>
      </c>
      <c r="I53" s="22">
        <f t="shared" si="2"/>
        <v>43.516483516483511</v>
      </c>
      <c r="J53" s="27">
        <f t="shared" si="5"/>
        <v>40.624136311186355</v>
      </c>
      <c r="K53" s="22">
        <f t="shared" si="6"/>
        <v>4.6936067269166113</v>
      </c>
    </row>
    <row r="54" spans="1:11" x14ac:dyDescent="0.35">
      <c r="A54" s="13">
        <v>5</v>
      </c>
      <c r="B54" s="88">
        <v>109.7</v>
      </c>
      <c r="C54" s="89">
        <v>112.8</v>
      </c>
      <c r="D54" s="90">
        <v>79.790000000000006</v>
      </c>
      <c r="E54" s="20">
        <f t="shared" si="3"/>
        <v>100.76333333333334</v>
      </c>
      <c r="F54" s="22">
        <f t="shared" si="4"/>
        <v>14.884287763350363</v>
      </c>
      <c r="G54" s="20">
        <f t="shared" si="0"/>
        <v>12.634457611668186</v>
      </c>
      <c r="H54" s="21">
        <f t="shared" si="1"/>
        <v>12.287234042553191</v>
      </c>
      <c r="I54" s="22">
        <f t="shared" si="2"/>
        <v>17.370597819275599</v>
      </c>
      <c r="J54" s="27">
        <f t="shared" si="5"/>
        <v>14.097429824498994</v>
      </c>
      <c r="K54" s="22">
        <f t="shared" si="6"/>
        <v>2.3188161625075869</v>
      </c>
    </row>
    <row r="55" spans="1:11" x14ac:dyDescent="0.35">
      <c r="A55" s="13">
        <v>6</v>
      </c>
      <c r="B55" s="88">
        <v>119.9</v>
      </c>
      <c r="C55" s="89">
        <v>128.1</v>
      </c>
      <c r="D55" s="90">
        <v>50.63</v>
      </c>
      <c r="E55" s="20">
        <f t="shared" si="3"/>
        <v>99.543333333333337</v>
      </c>
      <c r="F55" s="22">
        <f t="shared" si="4"/>
        <v>34.748579187580546</v>
      </c>
      <c r="G55" s="20">
        <f t="shared" si="0"/>
        <v>11.559633027522935</v>
      </c>
      <c r="H55" s="21">
        <f t="shared" si="1"/>
        <v>10.819672131147541</v>
      </c>
      <c r="I55" s="22">
        <f t="shared" si="2"/>
        <v>27.375074066758838</v>
      </c>
      <c r="J55" s="27">
        <f t="shared" si="5"/>
        <v>16.584793075143107</v>
      </c>
      <c r="K55" s="22">
        <f t="shared" si="6"/>
        <v>7.6358587572304346</v>
      </c>
    </row>
    <row r="56" spans="1:11" x14ac:dyDescent="0.35">
      <c r="A56" s="13">
        <v>7</v>
      </c>
      <c r="B56" s="27">
        <v>28.43</v>
      </c>
      <c r="C56" s="21">
        <v>37.71</v>
      </c>
      <c r="D56" s="22">
        <v>27.69</v>
      </c>
      <c r="E56" s="20">
        <f t="shared" si="3"/>
        <v>31.276666666666667</v>
      </c>
      <c r="F56" s="22">
        <f t="shared" si="4"/>
        <v>4.5590739800485496</v>
      </c>
      <c r="G56" s="20">
        <f t="shared" si="0"/>
        <v>48.751319029194512</v>
      </c>
      <c r="H56" s="21">
        <f t="shared" si="1"/>
        <v>36.754176610978519</v>
      </c>
      <c r="I56" s="22">
        <f t="shared" si="2"/>
        <v>50.054171180931739</v>
      </c>
      <c r="J56" s="27">
        <f t="shared" si="5"/>
        <v>45.186555607034926</v>
      </c>
      <c r="K56" s="22">
        <f t="shared" si="6"/>
        <v>5.9862685975027548</v>
      </c>
    </row>
    <row r="57" spans="1:11" x14ac:dyDescent="0.35">
      <c r="A57" s="13">
        <v>8</v>
      </c>
      <c r="B57" s="88">
        <v>28.15</v>
      </c>
      <c r="C57" s="89">
        <v>51.45</v>
      </c>
      <c r="D57" s="90">
        <v>32.46</v>
      </c>
      <c r="E57" s="20">
        <f t="shared" si="3"/>
        <v>37.353333333333332</v>
      </c>
      <c r="F57" s="22">
        <f t="shared" si="4"/>
        <v>10.121957430369998</v>
      </c>
      <c r="G57" s="20">
        <f t="shared" si="0"/>
        <v>49.236234458259325</v>
      </c>
      <c r="H57" s="21">
        <f t="shared" si="1"/>
        <v>26.938775510204081</v>
      </c>
      <c r="I57" s="22">
        <f t="shared" si="2"/>
        <v>42.698706099815155</v>
      </c>
      <c r="J57" s="27">
        <f t="shared" si="5"/>
        <v>39.624572022759516</v>
      </c>
      <c r="K57" s="22">
        <f t="shared" si="6"/>
        <v>9.3588423118759145</v>
      </c>
    </row>
    <row r="58" spans="1:11" x14ac:dyDescent="0.35">
      <c r="A58" s="13">
        <v>9</v>
      </c>
      <c r="B58" s="88">
        <v>17.27</v>
      </c>
      <c r="C58" s="89">
        <v>24.96</v>
      </c>
      <c r="D58" s="90">
        <v>24.55</v>
      </c>
      <c r="E58" s="20">
        <f t="shared" si="3"/>
        <v>22.26</v>
      </c>
      <c r="F58" s="22">
        <f t="shared" si="4"/>
        <v>3.5324307023162627</v>
      </c>
      <c r="G58" s="20">
        <f t="shared" si="0"/>
        <v>80.254777070063696</v>
      </c>
      <c r="H58" s="21">
        <f t="shared" si="1"/>
        <v>55.528846153846153</v>
      </c>
      <c r="I58" s="22">
        <f t="shared" si="2"/>
        <v>56.456211812627288</v>
      </c>
      <c r="J58" s="27">
        <f t="shared" si="5"/>
        <v>64.079945012179039</v>
      </c>
      <c r="K58" s="22">
        <f t="shared" si="6"/>
        <v>11.443597797949469</v>
      </c>
    </row>
    <row r="59" spans="1:11" x14ac:dyDescent="0.35">
      <c r="A59" s="13">
        <v>10</v>
      </c>
      <c r="B59" s="88">
        <v>89.75</v>
      </c>
      <c r="C59" s="89">
        <v>65.290000000000006</v>
      </c>
      <c r="D59" s="90">
        <v>86.23</v>
      </c>
      <c r="E59" s="20">
        <f t="shared" si="3"/>
        <v>80.423333333333346</v>
      </c>
      <c r="F59" s="22">
        <f t="shared" si="4"/>
        <v>10.796941953884627</v>
      </c>
      <c r="G59" s="20">
        <f t="shared" si="0"/>
        <v>15.442896935933147</v>
      </c>
      <c r="H59" s="21">
        <f t="shared" si="1"/>
        <v>21.22836575279522</v>
      </c>
      <c r="I59" s="22">
        <f t="shared" si="2"/>
        <v>16.07329235764815</v>
      </c>
      <c r="J59" s="27">
        <f t="shared" si="5"/>
        <v>17.581518348792173</v>
      </c>
      <c r="K59" s="22">
        <f t="shared" si="6"/>
        <v>2.5915209932897962</v>
      </c>
    </row>
    <row r="60" spans="1:11" x14ac:dyDescent="0.35">
      <c r="A60" s="13" t="s">
        <v>3</v>
      </c>
      <c r="B60" s="88">
        <v>14.9</v>
      </c>
      <c r="C60" s="89">
        <v>12.36</v>
      </c>
      <c r="D60" s="90">
        <v>12.96</v>
      </c>
      <c r="E60" s="20">
        <f t="shared" si="3"/>
        <v>13.406666666666666</v>
      </c>
      <c r="F60" s="22">
        <f t="shared" si="4"/>
        <v>1.0839844197322315</v>
      </c>
      <c r="G60" s="20">
        <f t="shared" si="0"/>
        <v>93.020134228187914</v>
      </c>
      <c r="H60" s="21">
        <f t="shared" si="1"/>
        <v>112.13592233009709</v>
      </c>
      <c r="I60" s="22">
        <f t="shared" si="2"/>
        <v>106.94444444444444</v>
      </c>
      <c r="J60" s="27">
        <f t="shared" si="5"/>
        <v>104.03350033424316</v>
      </c>
      <c r="K60" s="22">
        <f t="shared" si="6"/>
        <v>8.0708750206657598</v>
      </c>
    </row>
    <row r="61" spans="1:11" x14ac:dyDescent="0.35">
      <c r="A61" s="13" t="s">
        <v>2</v>
      </c>
      <c r="B61" s="88">
        <v>25.23</v>
      </c>
      <c r="C61" s="89">
        <v>24.08</v>
      </c>
      <c r="D61" s="90">
        <v>16.329999999999998</v>
      </c>
      <c r="E61" s="20">
        <f t="shared" si="3"/>
        <v>21.88</v>
      </c>
      <c r="F61" s="22">
        <f t="shared" si="4"/>
        <v>3.9524254156994152</v>
      </c>
      <c r="G61" s="20">
        <f t="shared" si="0"/>
        <v>54.934601664684898</v>
      </c>
      <c r="H61" s="21">
        <f t="shared" si="1"/>
        <v>57.558139534883722</v>
      </c>
      <c r="I61" s="22">
        <f t="shared" si="2"/>
        <v>84.874464176362537</v>
      </c>
      <c r="J61" s="27">
        <f t="shared" si="5"/>
        <v>65.789068458643726</v>
      </c>
      <c r="K61" s="22">
        <f t="shared" si="6"/>
        <v>13.537847810626607</v>
      </c>
    </row>
    <row r="62" spans="1:11" x14ac:dyDescent="0.35">
      <c r="A62" s="13" t="s">
        <v>4</v>
      </c>
      <c r="B62" s="88">
        <v>2.2130000000000001</v>
      </c>
      <c r="C62" s="89">
        <v>2.2850000000000001</v>
      </c>
      <c r="D62" s="90">
        <v>2.1930000000000001</v>
      </c>
      <c r="E62" s="20">
        <f t="shared" si="3"/>
        <v>2.2303333333333337</v>
      </c>
      <c r="F62" s="22">
        <f t="shared" si="4"/>
        <v>3.9508086373410849E-2</v>
      </c>
      <c r="G62" s="20">
        <f t="shared" si="0"/>
        <v>626.2991414369634</v>
      </c>
      <c r="H62" s="21">
        <f t="shared" si="1"/>
        <v>606.56455142231948</v>
      </c>
      <c r="I62" s="22">
        <f t="shared" si="2"/>
        <v>632.01094391244874</v>
      </c>
      <c r="J62" s="27">
        <f t="shared" si="5"/>
        <v>621.6248789239105</v>
      </c>
      <c r="K62" s="22">
        <f t="shared" si="6"/>
        <v>10.901567783920655</v>
      </c>
    </row>
    <row r="63" spans="1:11" ht="15" thickBot="1" x14ac:dyDescent="0.4">
      <c r="A63" s="14" t="s">
        <v>5</v>
      </c>
      <c r="B63" s="91">
        <v>38486</v>
      </c>
      <c r="C63" s="92">
        <v>524.29999999999995</v>
      </c>
      <c r="D63" s="93">
        <v>38486</v>
      </c>
      <c r="E63" s="23">
        <f t="shared" si="3"/>
        <v>25832.100000000002</v>
      </c>
      <c r="F63" s="25">
        <f t="shared" si="4"/>
        <v>17895.316996912901</v>
      </c>
      <c r="G63" s="23">
        <f t="shared" si="0"/>
        <v>3.6013095671153149E-2</v>
      </c>
      <c r="H63" s="24">
        <f t="shared" si="1"/>
        <v>2.6435246995994661</v>
      </c>
      <c r="I63" s="25">
        <f t="shared" si="2"/>
        <v>3.6013095671153149E-2</v>
      </c>
      <c r="J63" s="28">
        <f t="shared" si="5"/>
        <v>0.90518363031392424</v>
      </c>
      <c r="K63" s="25">
        <f t="shared" si="6"/>
        <v>1.2291927581068807</v>
      </c>
    </row>
    <row r="64" spans="1:11" ht="15" thickBot="1" x14ac:dyDescent="0.4"/>
    <row r="65" spans="1:2" x14ac:dyDescent="0.35">
      <c r="A65" s="3" t="s">
        <v>0</v>
      </c>
      <c r="B65" s="5">
        <v>400</v>
      </c>
    </row>
    <row r="66" spans="1:2" ht="15" thickBot="1" x14ac:dyDescent="0.4">
      <c r="A66" s="4" t="s">
        <v>1</v>
      </c>
      <c r="B66" s="6">
        <v>0.5</v>
      </c>
    </row>
  </sheetData>
  <mergeCells count="7">
    <mergeCell ref="K2:M2"/>
    <mergeCell ref="N2:P2"/>
    <mergeCell ref="B48:D48"/>
    <mergeCell ref="G48:I48"/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b-c-d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Merz Manuel</dc:creator>
  <cp:lastModifiedBy>Heinis Christian</cp:lastModifiedBy>
  <dcterms:created xsi:type="dcterms:W3CDTF">2022-04-01T12:02:34Z</dcterms:created>
  <dcterms:modified xsi:type="dcterms:W3CDTF">2023-10-18T06:24:18Z</dcterms:modified>
</cp:coreProperties>
</file>