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einis\Desktop\New Data\2023\October 2023\Manuscript Oral Peptide\Files received from Manuel on Oct 16\"/>
    </mc:Choice>
  </mc:AlternateContent>
  <xr:revisionPtr revIDLastSave="0" documentId="13_ncr:1_{23FFDE5C-0A66-4831-97F7-26ADAE02AF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nel a" sheetId="1" r:id="rId1"/>
    <sheet name="Panel 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" i="2" l="1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D70" i="2"/>
  <c r="C70" i="2"/>
  <c r="B70" i="2"/>
  <c r="F133" i="2" l="1"/>
  <c r="E133" i="2"/>
  <c r="F132" i="2"/>
  <c r="E132" i="2"/>
  <c r="F131" i="2"/>
  <c r="E131" i="2"/>
  <c r="F130" i="2"/>
  <c r="E130" i="2"/>
  <c r="F129" i="2"/>
  <c r="E129" i="2"/>
  <c r="F128" i="2"/>
  <c r="E128" i="2"/>
  <c r="F127" i="2"/>
  <c r="E127" i="2"/>
  <c r="AB124" i="2"/>
  <c r="AA124" i="2"/>
  <c r="Z124" i="2"/>
  <c r="Y124" i="2"/>
  <c r="X124" i="2"/>
  <c r="W124" i="2"/>
  <c r="V124" i="2"/>
  <c r="U124" i="2"/>
  <c r="T124" i="2"/>
  <c r="S124" i="2"/>
  <c r="R124" i="2"/>
  <c r="Q124" i="2"/>
  <c r="P124" i="2"/>
  <c r="O124" i="2"/>
  <c r="N124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I105" i="2"/>
  <c r="H105" i="2"/>
  <c r="G105" i="2"/>
  <c r="I104" i="2"/>
  <c r="H104" i="2"/>
  <c r="G104" i="2"/>
  <c r="I103" i="2"/>
  <c r="H103" i="2"/>
  <c r="G103" i="2"/>
  <c r="K103" i="2" s="1"/>
  <c r="I102" i="2"/>
  <c r="H102" i="2"/>
  <c r="G102" i="2"/>
  <c r="I101" i="2"/>
  <c r="H101" i="2"/>
  <c r="G101" i="2"/>
  <c r="I100" i="2"/>
  <c r="H100" i="2"/>
  <c r="G100" i="2"/>
  <c r="I99" i="2"/>
  <c r="H99" i="2"/>
  <c r="G99" i="2"/>
  <c r="I98" i="2"/>
  <c r="H98" i="2"/>
  <c r="G98" i="2"/>
  <c r="K98" i="2" s="1"/>
  <c r="I97" i="2"/>
  <c r="H97" i="2"/>
  <c r="G97" i="2"/>
  <c r="Y91" i="2"/>
  <c r="W91" i="2"/>
  <c r="V91" i="2"/>
  <c r="U91" i="2"/>
  <c r="W90" i="2"/>
  <c r="V90" i="2"/>
  <c r="U90" i="2"/>
  <c r="W89" i="2"/>
  <c r="V89" i="2"/>
  <c r="U89" i="2"/>
  <c r="W88" i="2"/>
  <c r="V88" i="2"/>
  <c r="U88" i="2"/>
  <c r="W87" i="2"/>
  <c r="V87" i="2"/>
  <c r="U87" i="2"/>
  <c r="Y86" i="2"/>
  <c r="W86" i="2"/>
  <c r="V86" i="2"/>
  <c r="U86" i="2"/>
  <c r="W85" i="2"/>
  <c r="V85" i="2"/>
  <c r="U85" i="2"/>
  <c r="J91" i="2"/>
  <c r="I91" i="2"/>
  <c r="H91" i="2"/>
  <c r="J90" i="2"/>
  <c r="I90" i="2"/>
  <c r="H90" i="2"/>
  <c r="J89" i="2"/>
  <c r="I89" i="2"/>
  <c r="H89" i="2"/>
  <c r="L88" i="2"/>
  <c r="J88" i="2"/>
  <c r="I88" i="2"/>
  <c r="H88" i="2"/>
  <c r="J87" i="2"/>
  <c r="I87" i="2"/>
  <c r="H87" i="2"/>
  <c r="J86" i="2"/>
  <c r="I86" i="2"/>
  <c r="H86" i="2"/>
  <c r="J85" i="2"/>
  <c r="I85" i="2"/>
  <c r="H85" i="2"/>
  <c r="L85" i="2" s="1"/>
  <c r="W128" i="1"/>
  <c r="V128" i="1"/>
  <c r="U128" i="1"/>
  <c r="Y128" i="1" s="1"/>
  <c r="W127" i="1"/>
  <c r="X127" i="1" s="1"/>
  <c r="V127" i="1"/>
  <c r="U127" i="1"/>
  <c r="W126" i="1"/>
  <c r="V126" i="1"/>
  <c r="U126" i="1"/>
  <c r="Y126" i="1" s="1"/>
  <c r="Y125" i="1"/>
  <c r="W125" i="1"/>
  <c r="V125" i="1"/>
  <c r="U125" i="1"/>
  <c r="X125" i="1" s="1"/>
  <c r="W124" i="1"/>
  <c r="V124" i="1"/>
  <c r="X124" i="1" s="1"/>
  <c r="U124" i="1"/>
  <c r="Y124" i="1" s="1"/>
  <c r="W123" i="1"/>
  <c r="V123" i="1"/>
  <c r="U123" i="1"/>
  <c r="Y123" i="1" s="1"/>
  <c r="Y122" i="1"/>
  <c r="X122" i="1"/>
  <c r="W122" i="1"/>
  <c r="V122" i="1"/>
  <c r="U122" i="1"/>
  <c r="W121" i="1"/>
  <c r="V121" i="1"/>
  <c r="U121" i="1"/>
  <c r="Y121" i="1" s="1"/>
  <c r="W120" i="1"/>
  <c r="V120" i="1"/>
  <c r="Y120" i="1" s="1"/>
  <c r="U120" i="1"/>
  <c r="X120" i="1" s="1"/>
  <c r="W119" i="1"/>
  <c r="X119" i="1" s="1"/>
  <c r="V119" i="1"/>
  <c r="U119" i="1"/>
  <c r="W118" i="1"/>
  <c r="V118" i="1"/>
  <c r="U118" i="1"/>
  <c r="Y118" i="1" s="1"/>
  <c r="Y117" i="1"/>
  <c r="W117" i="1"/>
  <c r="V117" i="1"/>
  <c r="U117" i="1"/>
  <c r="X117" i="1" s="1"/>
  <c r="W116" i="1"/>
  <c r="V116" i="1"/>
  <c r="X116" i="1" s="1"/>
  <c r="U116" i="1"/>
  <c r="Y116" i="1" s="1"/>
  <c r="W115" i="1"/>
  <c r="V115" i="1"/>
  <c r="U115" i="1"/>
  <c r="Y115" i="1" s="1"/>
  <c r="Y114" i="1"/>
  <c r="X114" i="1"/>
  <c r="W114" i="1"/>
  <c r="V114" i="1"/>
  <c r="U114" i="1"/>
  <c r="W113" i="1"/>
  <c r="V113" i="1"/>
  <c r="U113" i="1"/>
  <c r="Y113" i="1" s="1"/>
  <c r="W112" i="1"/>
  <c r="V112" i="1"/>
  <c r="Y112" i="1" s="1"/>
  <c r="U112" i="1"/>
  <c r="X112" i="1" s="1"/>
  <c r="W111" i="1"/>
  <c r="X111" i="1" s="1"/>
  <c r="V111" i="1"/>
  <c r="U111" i="1"/>
  <c r="W110" i="1"/>
  <c r="V110" i="1"/>
  <c r="U110" i="1"/>
  <c r="Y110" i="1" s="1"/>
  <c r="Y109" i="1"/>
  <c r="W109" i="1"/>
  <c r="V109" i="1"/>
  <c r="U109" i="1"/>
  <c r="X109" i="1" s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09" i="1"/>
  <c r="H110" i="1"/>
  <c r="I110" i="1"/>
  <c r="J110" i="1"/>
  <c r="H111" i="1"/>
  <c r="I111" i="1"/>
  <c r="J111" i="1"/>
  <c r="H112" i="1"/>
  <c r="I112" i="1"/>
  <c r="J112" i="1"/>
  <c r="H113" i="1"/>
  <c r="I113" i="1"/>
  <c r="J113" i="1"/>
  <c r="H114" i="1"/>
  <c r="I114" i="1"/>
  <c r="J114" i="1"/>
  <c r="H115" i="1"/>
  <c r="I115" i="1"/>
  <c r="J115" i="1"/>
  <c r="H116" i="1"/>
  <c r="I116" i="1"/>
  <c r="J116" i="1"/>
  <c r="H117" i="1"/>
  <c r="I117" i="1"/>
  <c r="J117" i="1"/>
  <c r="H118" i="1"/>
  <c r="I118" i="1"/>
  <c r="J118" i="1"/>
  <c r="H119" i="1"/>
  <c r="I119" i="1"/>
  <c r="J119" i="1"/>
  <c r="H120" i="1"/>
  <c r="I120" i="1"/>
  <c r="J120" i="1"/>
  <c r="H121" i="1"/>
  <c r="I121" i="1"/>
  <c r="J121" i="1"/>
  <c r="H122" i="1"/>
  <c r="I122" i="1"/>
  <c r="J122" i="1"/>
  <c r="H123" i="1"/>
  <c r="I123" i="1"/>
  <c r="J123" i="1"/>
  <c r="H124" i="1"/>
  <c r="I124" i="1"/>
  <c r="J124" i="1"/>
  <c r="H125" i="1"/>
  <c r="I125" i="1"/>
  <c r="J125" i="1"/>
  <c r="H126" i="1"/>
  <c r="I126" i="1"/>
  <c r="J126" i="1"/>
  <c r="H127" i="1"/>
  <c r="I127" i="1"/>
  <c r="J127" i="1"/>
  <c r="H128" i="1"/>
  <c r="I128" i="1"/>
  <c r="J128" i="1"/>
  <c r="I109" i="1"/>
  <c r="J109" i="1"/>
  <c r="H109" i="1"/>
  <c r="F79" i="2"/>
  <c r="E79" i="2"/>
  <c r="F78" i="2"/>
  <c r="E78" i="2"/>
  <c r="F77" i="2"/>
  <c r="E77" i="2"/>
  <c r="F76" i="2"/>
  <c r="E76" i="2"/>
  <c r="F75" i="2"/>
  <c r="E75" i="2"/>
  <c r="F74" i="2"/>
  <c r="E74" i="2"/>
  <c r="F73" i="2"/>
  <c r="E73" i="2"/>
  <c r="F39" i="2"/>
  <c r="E39" i="2"/>
  <c r="F38" i="2"/>
  <c r="E38" i="2"/>
  <c r="F37" i="2"/>
  <c r="E37" i="2"/>
  <c r="F36" i="2"/>
  <c r="E36" i="2"/>
  <c r="F35" i="2"/>
  <c r="E35" i="2"/>
  <c r="F34" i="2"/>
  <c r="E34" i="2"/>
  <c r="F33" i="2"/>
  <c r="E33" i="2"/>
  <c r="S30" i="2"/>
  <c r="R30" i="2"/>
  <c r="Q30" i="2"/>
  <c r="P30" i="2"/>
  <c r="O30" i="2"/>
  <c r="K30" i="2"/>
  <c r="J30" i="2"/>
  <c r="I30" i="2"/>
  <c r="H30" i="2"/>
  <c r="G30" i="2"/>
  <c r="C30" i="2"/>
  <c r="B30" i="2"/>
  <c r="V30" i="2"/>
  <c r="U30" i="2"/>
  <c r="T30" i="2"/>
  <c r="N30" i="2"/>
  <c r="M30" i="2"/>
  <c r="L30" i="2"/>
  <c r="F30" i="2"/>
  <c r="E30" i="2"/>
  <c r="D30" i="2"/>
  <c r="J97" i="2" l="1"/>
  <c r="K105" i="2"/>
  <c r="Y90" i="2"/>
  <c r="K88" i="2"/>
  <c r="X91" i="2"/>
  <c r="K104" i="2"/>
  <c r="L87" i="2"/>
  <c r="X85" i="2"/>
  <c r="J100" i="2"/>
  <c r="K85" i="2"/>
  <c r="X86" i="2"/>
  <c r="L90" i="2"/>
  <c r="Y88" i="2"/>
  <c r="L86" i="2"/>
  <c r="L91" i="2"/>
  <c r="Y89" i="2"/>
  <c r="L89" i="2"/>
  <c r="Y87" i="2"/>
  <c r="K99" i="2"/>
  <c r="K102" i="2"/>
  <c r="J105" i="2"/>
  <c r="J99" i="2"/>
  <c r="K97" i="2"/>
  <c r="J101" i="2"/>
  <c r="J104" i="2"/>
  <c r="K100" i="2"/>
  <c r="J102" i="2"/>
  <c r="K101" i="2"/>
  <c r="J98" i="2"/>
  <c r="J103" i="2"/>
  <c r="X88" i="2"/>
  <c r="Y85" i="2"/>
  <c r="X90" i="2"/>
  <c r="X89" i="2"/>
  <c r="X87" i="2"/>
  <c r="K87" i="2"/>
  <c r="K89" i="2"/>
  <c r="K86" i="2"/>
  <c r="K90" i="2"/>
  <c r="K91" i="2"/>
  <c r="Y127" i="1"/>
  <c r="Y111" i="1"/>
  <c r="X113" i="1"/>
  <c r="X121" i="1"/>
  <c r="Y119" i="1"/>
  <c r="X110" i="1"/>
  <c r="X118" i="1"/>
  <c r="X126" i="1"/>
  <c r="X115" i="1"/>
  <c r="X123" i="1"/>
  <c r="X128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34" i="1"/>
  <c r="G135" i="1"/>
  <c r="H135" i="1"/>
  <c r="I135" i="1"/>
  <c r="G136" i="1"/>
  <c r="H136" i="1"/>
  <c r="I136" i="1"/>
  <c r="G137" i="1"/>
  <c r="H137" i="1"/>
  <c r="I137" i="1"/>
  <c r="G138" i="1"/>
  <c r="H138" i="1"/>
  <c r="I138" i="1"/>
  <c r="G139" i="1"/>
  <c r="H139" i="1"/>
  <c r="I139" i="1"/>
  <c r="G140" i="1"/>
  <c r="H140" i="1"/>
  <c r="I140" i="1"/>
  <c r="G141" i="1"/>
  <c r="H141" i="1"/>
  <c r="I141" i="1"/>
  <c r="G142" i="1"/>
  <c r="H142" i="1"/>
  <c r="I142" i="1"/>
  <c r="G143" i="1"/>
  <c r="H143" i="1"/>
  <c r="I143" i="1"/>
  <c r="G144" i="1"/>
  <c r="H144" i="1"/>
  <c r="I144" i="1"/>
  <c r="G145" i="1"/>
  <c r="H145" i="1"/>
  <c r="I145" i="1"/>
  <c r="G146" i="1"/>
  <c r="H146" i="1"/>
  <c r="I146" i="1"/>
  <c r="G147" i="1"/>
  <c r="H147" i="1"/>
  <c r="I147" i="1"/>
  <c r="G148" i="1"/>
  <c r="H148" i="1"/>
  <c r="I148" i="1"/>
  <c r="G149" i="1"/>
  <c r="H149" i="1"/>
  <c r="I149" i="1"/>
  <c r="G150" i="1"/>
  <c r="H150" i="1"/>
  <c r="I150" i="1"/>
  <c r="G151" i="1"/>
  <c r="H151" i="1"/>
  <c r="I151" i="1"/>
  <c r="G152" i="1"/>
  <c r="H152" i="1"/>
  <c r="I152" i="1"/>
  <c r="G153" i="1"/>
  <c r="H153" i="1"/>
  <c r="I153" i="1"/>
  <c r="G154" i="1"/>
  <c r="H154" i="1"/>
  <c r="I154" i="1"/>
  <c r="G155" i="1"/>
  <c r="H155" i="1"/>
  <c r="I155" i="1"/>
  <c r="H134" i="1"/>
  <c r="I134" i="1"/>
  <c r="G13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AI29" i="1"/>
  <c r="C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</calcChain>
</file>

<file path=xl/sharedStrings.xml><?xml version="1.0" encoding="utf-8"?>
<sst xmlns="http://schemas.openxmlformats.org/spreadsheetml/2006/main" count="480" uniqueCount="36">
  <si>
    <t>Human alpha thrombin inhibition</t>
  </si>
  <si>
    <t>IC50 (nM)</t>
  </si>
  <si>
    <t>Ki (nM)</t>
  </si>
  <si>
    <t>R1</t>
  </si>
  <si>
    <t>R2</t>
  </si>
  <si>
    <t>R3</t>
  </si>
  <si>
    <t>Average</t>
  </si>
  <si>
    <t>SD</t>
  </si>
  <si>
    <t>Rat alpha thrombin inhibition</t>
  </si>
  <si>
    <t>Concentration (uM)</t>
  </si>
  <si>
    <t>Peptide</t>
  </si>
  <si>
    <t xml:space="preserve">Replicates are indicated as slopes normalized to DMSO. The slope was calculated through a linear regression of proteolytic substrate cleavage over time. </t>
  </si>
  <si>
    <t>Proteolytic stability</t>
  </si>
  <si>
    <t>SGF stability</t>
  </si>
  <si>
    <t>0 h</t>
  </si>
  <si>
    <t>8 h</t>
  </si>
  <si>
    <t>SIF stability</t>
  </si>
  <si>
    <t xml:space="preserve">TIC values for each compound measured at 0 h and after 8 h are shown. </t>
  </si>
  <si>
    <t>Permeability%</t>
  </si>
  <si>
    <t>TIC values for each compound measured in the top well sample and a sample at the theoretical equilibrium are shown</t>
  </si>
  <si>
    <t>Top well sample</t>
  </si>
  <si>
    <t>Equilibrium sample</t>
  </si>
  <si>
    <t>Warfarin</t>
  </si>
  <si>
    <t>Furosemide</t>
  </si>
  <si>
    <t>Metabolic stability: RLM CL</t>
  </si>
  <si>
    <t>TIC values of compounds are indicated</t>
  </si>
  <si>
    <t>0 min</t>
  </si>
  <si>
    <t>5 min</t>
  </si>
  <si>
    <t>15 min</t>
  </si>
  <si>
    <t>30 min</t>
  </si>
  <si>
    <t>60 min</t>
  </si>
  <si>
    <t>Half Life (min)</t>
  </si>
  <si>
    <t>CL (ul/min/mg protein)</t>
  </si>
  <si>
    <t>Verapamil</t>
  </si>
  <si>
    <t>Residual peptide</t>
  </si>
  <si>
    <t>Probranolol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</si>
</sst>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5" xfId="0" applyFont="1" applyFill="1" applyBorder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3" fillId="2" borderId="9" xfId="0" applyFont="1" applyFill="1" applyBorder="1" applyAlignment="1">
      <alignment horizontal="left"/>
    </xf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0" fontId="3" fillId="2" borderId="13" xfId="0" applyFont="1" applyFill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5" fillId="2" borderId="4" xfId="0" applyFont="1" applyFill="1" applyBorder="1"/>
    <xf numFmtId="0" fontId="4" fillId="0" borderId="19" xfId="0" applyFont="1" applyBorder="1"/>
    <xf numFmtId="164" fontId="1" fillId="0" borderId="20" xfId="0" applyNumberFormat="1" applyFont="1" applyBorder="1"/>
    <xf numFmtId="164" fontId="1" fillId="0" borderId="8" xfId="0" applyNumberFormat="1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21" xfId="0" applyFont="1" applyBorder="1"/>
    <xf numFmtId="164" fontId="1" fillId="0" borderId="22" xfId="0" applyNumberFormat="1" applyFont="1" applyBorder="1"/>
    <xf numFmtId="0" fontId="3" fillId="2" borderId="13" xfId="0" applyFont="1" applyFill="1" applyBorder="1" applyAlignment="1">
      <alignment horizontal="left"/>
    </xf>
    <xf numFmtId="0" fontId="4" fillId="0" borderId="14" xfId="0" applyFont="1" applyBorder="1"/>
    <xf numFmtId="0" fontId="4" fillId="0" borderId="15" xfId="0" applyFont="1" applyBorder="1"/>
    <xf numFmtId="0" fontId="4" fillId="0" borderId="23" xfId="0" applyFont="1" applyBorder="1"/>
    <xf numFmtId="164" fontId="1" fillId="0" borderId="24" xfId="0" applyNumberFormat="1" applyFont="1" applyBorder="1"/>
    <xf numFmtId="0" fontId="5" fillId="2" borderId="25" xfId="0" applyFont="1" applyFill="1" applyBorder="1"/>
    <xf numFmtId="0" fontId="5" fillId="2" borderId="26" xfId="0" applyFont="1" applyFill="1" applyBorder="1"/>
    <xf numFmtId="0" fontId="5" fillId="2" borderId="27" xfId="0" applyFont="1" applyFill="1" applyBorder="1"/>
    <xf numFmtId="0" fontId="3" fillId="2" borderId="28" xfId="0" applyFont="1" applyFill="1" applyBorder="1" applyAlignment="1">
      <alignment horizontal="left"/>
    </xf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164" fontId="1" fillId="0" borderId="6" xfId="0" applyNumberFormat="1" applyFont="1" applyBorder="1"/>
    <xf numFmtId="0" fontId="3" fillId="2" borderId="32" xfId="0" applyFont="1" applyFill="1" applyBorder="1" applyAlignment="1">
      <alignment horizontal="left"/>
    </xf>
    <xf numFmtId="0" fontId="4" fillId="0" borderId="22" xfId="0" applyFont="1" applyBorder="1"/>
    <xf numFmtId="0" fontId="4" fillId="0" borderId="12" xfId="0" applyFont="1" applyBorder="1"/>
    <xf numFmtId="0" fontId="3" fillId="2" borderId="33" xfId="0" applyFont="1" applyFill="1" applyBorder="1" applyAlignment="1">
      <alignment horizontal="left"/>
    </xf>
    <xf numFmtId="0" fontId="4" fillId="0" borderId="24" xfId="0" applyFont="1" applyBorder="1"/>
    <xf numFmtId="0" fontId="4" fillId="0" borderId="16" xfId="0" applyFont="1" applyBorder="1"/>
    <xf numFmtId="0" fontId="2" fillId="0" borderId="34" xfId="0" applyFont="1" applyBorder="1"/>
    <xf numFmtId="0" fontId="5" fillId="2" borderId="37" xfId="0" applyFont="1" applyFill="1" applyBorder="1"/>
    <xf numFmtId="0" fontId="5" fillId="2" borderId="36" xfId="0" applyFont="1" applyFill="1" applyBorder="1"/>
    <xf numFmtId="11" fontId="1" fillId="0" borderId="38" xfId="0" applyNumberFormat="1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19" xfId="0" applyNumberFormat="1" applyFont="1" applyBorder="1"/>
    <xf numFmtId="164" fontId="4" fillId="0" borderId="20" xfId="0" applyNumberFormat="1" applyFont="1" applyBorder="1"/>
    <xf numFmtId="164" fontId="4" fillId="0" borderId="8" xfId="0" applyNumberFormat="1" applyFont="1" applyBorder="1"/>
    <xf numFmtId="11" fontId="1" fillId="0" borderId="9" xfId="0" applyNumberFormat="1" applyFont="1" applyBorder="1"/>
    <xf numFmtId="164" fontId="4" fillId="0" borderId="10" xfId="0" applyNumberFormat="1" applyFont="1" applyBorder="1"/>
    <xf numFmtId="164" fontId="4" fillId="0" borderId="11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4" fontId="4" fillId="0" borderId="12" xfId="0" applyNumberFormat="1" applyFont="1" applyBorder="1"/>
    <xf numFmtId="11" fontId="1" fillId="0" borderId="13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0" borderId="23" xfId="0" applyNumberFormat="1" applyFont="1" applyBorder="1"/>
    <xf numFmtId="164" fontId="4" fillId="0" borderId="24" xfId="0" applyNumberFormat="1" applyFont="1" applyBorder="1"/>
    <xf numFmtId="164" fontId="4" fillId="0" borderId="16" xfId="0" applyNumberFormat="1" applyFont="1" applyBorder="1"/>
    <xf numFmtId="11" fontId="1" fillId="0" borderId="39" xfId="0" applyNumberFormat="1" applyFont="1" applyBorder="1"/>
    <xf numFmtId="164" fontId="4" fillId="0" borderId="40" xfId="0" applyNumberFormat="1" applyFont="1" applyBorder="1"/>
    <xf numFmtId="164" fontId="4" fillId="0" borderId="41" xfId="0" applyNumberFormat="1" applyFont="1" applyBorder="1"/>
    <xf numFmtId="164" fontId="4" fillId="0" borderId="42" xfId="0" applyNumberFormat="1" applyFont="1" applyBorder="1"/>
    <xf numFmtId="164" fontId="4" fillId="0" borderId="43" xfId="0" applyNumberFormat="1" applyFont="1" applyBorder="1"/>
    <xf numFmtId="164" fontId="4" fillId="0" borderId="44" xfId="0" applyNumberFormat="1" applyFont="1" applyBorder="1"/>
    <xf numFmtId="0" fontId="3" fillId="2" borderId="38" xfId="0" applyFont="1" applyFill="1" applyBorder="1" applyAlignment="1">
      <alignment horizontal="left"/>
    </xf>
    <xf numFmtId="164" fontId="1" fillId="0" borderId="45" xfId="0" applyNumberFormat="1" applyFont="1" applyBorder="1"/>
    <xf numFmtId="164" fontId="1" fillId="0" borderId="30" xfId="0" applyNumberFormat="1" applyFont="1" applyBorder="1"/>
    <xf numFmtId="164" fontId="1" fillId="0" borderId="31" xfId="0" applyNumberFormat="1" applyFont="1" applyBorder="1"/>
    <xf numFmtId="164" fontId="1" fillId="0" borderId="47" xfId="0" applyNumberFormat="1" applyFont="1" applyBorder="1"/>
    <xf numFmtId="164" fontId="1" fillId="0" borderId="23" xfId="0" applyNumberFormat="1" applyFont="1" applyBorder="1"/>
    <xf numFmtId="164" fontId="1" fillId="0" borderId="29" xfId="0" applyNumberFormat="1" applyFont="1" applyBorder="1"/>
    <xf numFmtId="0" fontId="5" fillId="2" borderId="35" xfId="0" applyFont="1" applyFill="1" applyBorder="1"/>
    <xf numFmtId="164" fontId="1" fillId="0" borderId="21" xfId="0" applyNumberFormat="1" applyFont="1" applyBorder="1"/>
    <xf numFmtId="0" fontId="2" fillId="0" borderId="1" xfId="0" applyFont="1" applyBorder="1"/>
    <xf numFmtId="0" fontId="5" fillId="2" borderId="34" xfId="0" applyFont="1" applyFill="1" applyBorder="1"/>
    <xf numFmtId="0" fontId="1" fillId="0" borderId="51" xfId="0" applyFont="1" applyBorder="1"/>
    <xf numFmtId="0" fontId="1" fillId="3" borderId="29" xfId="0" applyFont="1" applyFill="1" applyBorder="1"/>
    <xf numFmtId="0" fontId="1" fillId="3" borderId="30" xfId="0" applyFont="1" applyFill="1" applyBorder="1"/>
    <xf numFmtId="0" fontId="1" fillId="3" borderId="31" xfId="0" applyFont="1" applyFill="1" applyBorder="1"/>
    <xf numFmtId="0" fontId="1" fillId="3" borderId="47" xfId="0" applyFont="1" applyFill="1" applyBorder="1"/>
    <xf numFmtId="0" fontId="1" fillId="0" borderId="32" xfId="0" applyFont="1" applyBorder="1"/>
    <xf numFmtId="0" fontId="1" fillId="3" borderId="22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21" xfId="0" applyFont="1" applyFill="1" applyBorder="1"/>
    <xf numFmtId="0" fontId="1" fillId="0" borderId="33" xfId="0" applyFont="1" applyBorder="1"/>
    <xf numFmtId="0" fontId="1" fillId="3" borderId="24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23" xfId="0" applyFont="1" applyFill="1" applyBorder="1"/>
    <xf numFmtId="0" fontId="1" fillId="3" borderId="9" xfId="0" applyFont="1" applyFill="1" applyBorder="1"/>
    <xf numFmtId="0" fontId="1" fillId="3" borderId="13" xfId="0" applyFont="1" applyFill="1" applyBorder="1"/>
    <xf numFmtId="0" fontId="2" fillId="0" borderId="1" xfId="0" applyFont="1" applyBorder="1" applyAlignment="1">
      <alignment horizontal="center"/>
    </xf>
    <xf numFmtId="0" fontId="1" fillId="0" borderId="22" xfId="0" applyFont="1" applyBorder="1"/>
    <xf numFmtId="0" fontId="1" fillId="0" borderId="24" xfId="0" applyFont="1" applyBorder="1"/>
    <xf numFmtId="0" fontId="1" fillId="3" borderId="38" xfId="0" applyFont="1" applyFill="1" applyBorder="1"/>
    <xf numFmtId="0" fontId="5" fillId="2" borderId="48" xfId="0" applyFont="1" applyFill="1" applyBorder="1"/>
    <xf numFmtId="0" fontId="1" fillId="0" borderId="11" xfId="0" applyFont="1" applyBorder="1"/>
    <xf numFmtId="0" fontId="1" fillId="0" borderId="38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" xfId="0" applyFont="1" applyBorder="1"/>
    <xf numFmtId="0" fontId="3" fillId="0" borderId="0" xfId="0" applyFont="1"/>
    <xf numFmtId="0" fontId="1" fillId="3" borderId="5" xfId="0" applyFont="1" applyFill="1" applyBorder="1"/>
    <xf numFmtId="0" fontId="1" fillId="3" borderId="39" xfId="0" applyFont="1" applyFill="1" applyBorder="1"/>
    <xf numFmtId="0" fontId="1" fillId="0" borderId="7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18" xfId="0" applyFont="1" applyFill="1" applyBorder="1"/>
    <xf numFmtId="0" fontId="3" fillId="2" borderId="2" xfId="0" applyFont="1" applyFill="1" applyBorder="1"/>
    <xf numFmtId="0" fontId="3" fillId="2" borderId="17" xfId="0" applyFont="1" applyFill="1" applyBorder="1"/>
    <xf numFmtId="0" fontId="1" fillId="0" borderId="6" xfId="0" applyFont="1" applyBorder="1"/>
    <xf numFmtId="0" fontId="1" fillId="0" borderId="10" xfId="0" applyFont="1" applyBorder="1"/>
    <xf numFmtId="0" fontId="1" fillId="0" borderId="41" xfId="0" applyFont="1" applyBorder="1"/>
    <xf numFmtId="0" fontId="1" fillId="0" borderId="40" xfId="0" applyFont="1" applyBorder="1"/>
    <xf numFmtId="0" fontId="1" fillId="0" borderId="29" xfId="0" applyFont="1" applyBorder="1"/>
    <xf numFmtId="0" fontId="1" fillId="0" borderId="31" xfId="0" applyFont="1" applyBorder="1"/>
    <xf numFmtId="0" fontId="1" fillId="0" borderId="16" xfId="0" applyFont="1" applyBorder="1"/>
    <xf numFmtId="0" fontId="1" fillId="0" borderId="12" xfId="0" applyFont="1" applyBorder="1"/>
    <xf numFmtId="2" fontId="1" fillId="3" borderId="20" xfId="0" applyNumberFormat="1" applyFont="1" applyFill="1" applyBorder="1"/>
    <xf numFmtId="2" fontId="1" fillId="3" borderId="7" xfId="0" applyNumberFormat="1" applyFont="1" applyFill="1" applyBorder="1"/>
    <xf numFmtId="2" fontId="1" fillId="3" borderId="8" xfId="0" applyNumberFormat="1" applyFont="1" applyFill="1" applyBorder="1"/>
    <xf numFmtId="2" fontId="1" fillId="3" borderId="22" xfId="0" applyNumberFormat="1" applyFont="1" applyFill="1" applyBorder="1"/>
    <xf numFmtId="2" fontId="1" fillId="3" borderId="11" xfId="0" applyNumberFormat="1" applyFont="1" applyFill="1" applyBorder="1"/>
    <xf numFmtId="2" fontId="1" fillId="3" borderId="12" xfId="0" applyNumberFormat="1" applyFont="1" applyFill="1" applyBorder="1"/>
    <xf numFmtId="2" fontId="1" fillId="3" borderId="24" xfId="0" applyNumberFormat="1" applyFont="1" applyFill="1" applyBorder="1"/>
    <xf numFmtId="2" fontId="1" fillId="3" borderId="15" xfId="0" applyNumberFormat="1" applyFont="1" applyFill="1" applyBorder="1"/>
    <xf numFmtId="2" fontId="1" fillId="3" borderId="16" xfId="0" applyNumberFormat="1" applyFont="1" applyFill="1" applyBorder="1"/>
    <xf numFmtId="2" fontId="1" fillId="0" borderId="29" xfId="0" applyNumberFormat="1" applyFont="1" applyBorder="1"/>
    <xf numFmtId="2" fontId="1" fillId="0" borderId="31" xfId="0" applyNumberFormat="1" applyFont="1" applyBorder="1"/>
    <xf numFmtId="0" fontId="1" fillId="0" borderId="51" xfId="0" applyFont="1" applyBorder="1" applyAlignment="1">
      <alignment horizontal="right"/>
    </xf>
    <xf numFmtId="0" fontId="1" fillId="0" borderId="45" xfId="0" applyFont="1" applyBorder="1"/>
    <xf numFmtId="0" fontId="1" fillId="0" borderId="30" xfId="0" applyFont="1" applyBorder="1"/>
    <xf numFmtId="0" fontId="1" fillId="0" borderId="47" xfId="0" applyFont="1" applyBorder="1"/>
    <xf numFmtId="0" fontId="1" fillId="0" borderId="21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23" xfId="0" applyFont="1" applyBorder="1"/>
    <xf numFmtId="0" fontId="1" fillId="0" borderId="54" xfId="0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59" xfId="0" applyFont="1" applyBorder="1"/>
    <xf numFmtId="0" fontId="3" fillId="2" borderId="5" xfId="0" applyFont="1" applyFill="1" applyBorder="1" applyAlignment="1">
      <alignment horizontal="center"/>
    </xf>
    <xf numFmtId="2" fontId="4" fillId="0" borderId="6" xfId="0" applyNumberFormat="1" applyFont="1" applyBorder="1"/>
    <xf numFmtId="2" fontId="4" fillId="0" borderId="7" xfId="0" applyNumberFormat="1" applyFont="1" applyBorder="1"/>
    <xf numFmtId="2" fontId="4" fillId="0" borderId="19" xfId="0" applyNumberFormat="1" applyFont="1" applyBorder="1"/>
    <xf numFmtId="2" fontId="1" fillId="0" borderId="20" xfId="0" applyNumberFormat="1" applyFont="1" applyBorder="1"/>
    <xf numFmtId="2" fontId="1" fillId="0" borderId="8" xfId="0" applyNumberFormat="1" applyFont="1" applyBorder="1"/>
    <xf numFmtId="0" fontId="3" fillId="2" borderId="9" xfId="0" applyFont="1" applyFill="1" applyBorder="1" applyAlignment="1">
      <alignment horizontal="center"/>
    </xf>
    <xf numFmtId="2" fontId="4" fillId="0" borderId="10" xfId="0" applyNumberFormat="1" applyFont="1" applyBorder="1"/>
    <xf numFmtId="2" fontId="4" fillId="0" borderId="11" xfId="0" applyNumberFormat="1" applyFont="1" applyBorder="1"/>
    <xf numFmtId="2" fontId="4" fillId="0" borderId="21" xfId="0" applyNumberFormat="1" applyFont="1" applyBorder="1"/>
    <xf numFmtId="2" fontId="1" fillId="0" borderId="22" xfId="0" applyNumberFormat="1" applyFont="1" applyBorder="1"/>
    <xf numFmtId="2" fontId="1" fillId="0" borderId="12" xfId="0" applyNumberFormat="1" applyFont="1" applyBorder="1"/>
    <xf numFmtId="0" fontId="3" fillId="2" borderId="13" xfId="0" applyFont="1" applyFill="1" applyBorder="1" applyAlignment="1">
      <alignment horizontal="center"/>
    </xf>
    <xf numFmtId="2" fontId="4" fillId="0" borderId="14" xfId="0" applyNumberFormat="1" applyFont="1" applyBorder="1"/>
    <xf numFmtId="2" fontId="4" fillId="0" borderId="15" xfId="0" applyNumberFormat="1" applyFont="1" applyBorder="1"/>
    <xf numFmtId="2" fontId="4" fillId="0" borderId="23" xfId="0" applyNumberFormat="1" applyFont="1" applyBorder="1"/>
    <xf numFmtId="2" fontId="1" fillId="0" borderId="24" xfId="0" applyNumberFormat="1" applyFont="1" applyBorder="1"/>
    <xf numFmtId="2" fontId="1" fillId="0" borderId="16" xfId="0" applyNumberFormat="1" applyFont="1" applyBorder="1"/>
    <xf numFmtId="0" fontId="3" fillId="2" borderId="39" xfId="0" applyFont="1" applyFill="1" applyBorder="1" applyAlignment="1">
      <alignment horizontal="center"/>
    </xf>
    <xf numFmtId="2" fontId="4" fillId="0" borderId="40" xfId="0" applyNumberFormat="1" applyFont="1" applyBorder="1"/>
    <xf numFmtId="2" fontId="4" fillId="0" borderId="41" xfId="0" applyNumberFormat="1" applyFont="1" applyBorder="1"/>
    <xf numFmtId="2" fontId="4" fillId="0" borderId="42" xfId="0" applyNumberFormat="1" applyFont="1" applyBorder="1"/>
    <xf numFmtId="2" fontId="1" fillId="0" borderId="43" xfId="0" applyNumberFormat="1" applyFont="1" applyBorder="1"/>
    <xf numFmtId="2" fontId="1" fillId="0" borderId="44" xfId="0" applyNumberFormat="1" applyFont="1" applyBorder="1"/>
    <xf numFmtId="0" fontId="3" fillId="2" borderId="38" xfId="0" applyFont="1" applyFill="1" applyBorder="1" applyAlignment="1">
      <alignment horizontal="center"/>
    </xf>
    <xf numFmtId="2" fontId="4" fillId="0" borderId="45" xfId="0" applyNumberFormat="1" applyFont="1" applyBorder="1"/>
    <xf numFmtId="2" fontId="4" fillId="0" borderId="30" xfId="0" applyNumberFormat="1" applyFont="1" applyBorder="1"/>
    <xf numFmtId="2" fontId="4" fillId="0" borderId="47" xfId="0" applyNumberFormat="1" applyFont="1" applyBorder="1"/>
    <xf numFmtId="164" fontId="4" fillId="0" borderId="29" xfId="0" applyNumberFormat="1" applyFont="1" applyBorder="1"/>
    <xf numFmtId="164" fontId="4" fillId="0" borderId="30" xfId="0" applyNumberFormat="1" applyFont="1" applyBorder="1"/>
    <xf numFmtId="164" fontId="4" fillId="0" borderId="47" xfId="0" applyNumberFormat="1" applyFont="1" applyBorder="1"/>
    <xf numFmtId="164" fontId="4" fillId="0" borderId="31" xfId="0" applyNumberFormat="1" applyFont="1" applyBorder="1"/>
    <xf numFmtId="164" fontId="4" fillId="0" borderId="45" xfId="0" applyNumberFormat="1" applyFont="1" applyBorder="1"/>
    <xf numFmtId="0" fontId="3" fillId="2" borderId="33" xfId="0" applyFont="1" applyFill="1" applyBorder="1"/>
    <xf numFmtId="165" fontId="1" fillId="0" borderId="24" xfId="0" applyNumberFormat="1" applyFont="1" applyBorder="1"/>
    <xf numFmtId="165" fontId="1" fillId="0" borderId="15" xfId="0" applyNumberFormat="1" applyFont="1" applyBorder="1"/>
    <xf numFmtId="165" fontId="1" fillId="0" borderId="16" xfId="0" applyNumberFormat="1" applyFont="1" applyBorder="1"/>
    <xf numFmtId="165" fontId="1" fillId="0" borderId="23" xfId="0" applyNumberFormat="1" applyFont="1" applyBorder="1"/>
    <xf numFmtId="165" fontId="1" fillId="0" borderId="14" xfId="0" applyNumberFormat="1" applyFont="1" applyBorder="1"/>
    <xf numFmtId="0" fontId="4" fillId="0" borderId="47" xfId="0" applyFont="1" applyBorder="1"/>
    <xf numFmtId="11" fontId="1" fillId="0" borderId="5" xfId="0" applyNumberFormat="1" applyFont="1" applyBorder="1"/>
    <xf numFmtId="0" fontId="1" fillId="0" borderId="20" xfId="0" applyFont="1" applyBorder="1"/>
    <xf numFmtId="0" fontId="1" fillId="0" borderId="8" xfId="0" applyFont="1" applyBorder="1"/>
    <xf numFmtId="2" fontId="1" fillId="3" borderId="29" xfId="0" applyNumberFormat="1" applyFont="1" applyFill="1" applyBorder="1"/>
    <xf numFmtId="2" fontId="1" fillId="3" borderId="30" xfId="0" applyNumberFormat="1" applyFont="1" applyFill="1" applyBorder="1"/>
    <xf numFmtId="2" fontId="1" fillId="3" borderId="47" xfId="0" applyNumberFormat="1" applyFont="1" applyFill="1" applyBorder="1"/>
    <xf numFmtId="2" fontId="1" fillId="3" borderId="21" xfId="0" applyNumberFormat="1" applyFont="1" applyFill="1" applyBorder="1"/>
    <xf numFmtId="2" fontId="1" fillId="3" borderId="23" xfId="0" applyNumberFormat="1" applyFont="1" applyFill="1" applyBorder="1"/>
    <xf numFmtId="2" fontId="1" fillId="0" borderId="57" xfId="0" applyNumberFormat="1" applyFont="1" applyBorder="1"/>
    <xf numFmtId="2" fontId="1" fillId="3" borderId="31" xfId="0" applyNumberFormat="1" applyFont="1" applyFill="1" applyBorder="1"/>
    <xf numFmtId="0" fontId="1" fillId="0" borderId="61" xfId="0" applyFont="1" applyBorder="1"/>
    <xf numFmtId="0" fontId="1" fillId="0" borderId="52" xfId="0" applyFont="1" applyBorder="1"/>
    <xf numFmtId="0" fontId="1" fillId="3" borderId="62" xfId="0" applyFont="1" applyFill="1" applyBorder="1"/>
    <xf numFmtId="0" fontId="1" fillId="0" borderId="28" xfId="0" applyFont="1" applyBorder="1"/>
    <xf numFmtId="0" fontId="1" fillId="0" borderId="19" xfId="0" applyFont="1" applyBorder="1"/>
    <xf numFmtId="0" fontId="1" fillId="0" borderId="60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2" xfId="0" applyFont="1" applyBorder="1"/>
    <xf numFmtId="0" fontId="4" fillId="0" borderId="20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6" fillId="0" borderId="47" xfId="0" applyFont="1" applyBorder="1"/>
    <xf numFmtId="0" fontId="6" fillId="0" borderId="45" xfId="0" applyFont="1" applyBorder="1"/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11"/>
  <sheetViews>
    <sheetView tabSelected="1" zoomScaleNormal="100" workbookViewId="0">
      <selection activeCell="B81" sqref="B81:D81"/>
    </sheetView>
  </sheetViews>
  <sheetFormatPr defaultColWidth="8.90625" defaultRowHeight="12.5" x14ac:dyDescent="0.25"/>
  <cols>
    <col min="1" max="1" width="18.08984375" style="1" customWidth="1"/>
    <col min="2" max="4" width="11.1796875" style="1" bestFit="1" customWidth="1"/>
    <col min="5" max="5" width="19.453125" style="1" customWidth="1"/>
    <col min="6" max="6" width="13.36328125" style="1" bestFit="1" customWidth="1"/>
    <col min="7" max="7" width="11.1796875" style="1" bestFit="1" customWidth="1"/>
    <col min="8" max="8" width="17.08984375" style="1" customWidth="1"/>
    <col min="9" max="11" width="13.36328125" style="1" bestFit="1" customWidth="1"/>
    <col min="12" max="13" width="11.1796875" style="1" bestFit="1" customWidth="1"/>
    <col min="14" max="16" width="13.36328125" style="1" bestFit="1" customWidth="1"/>
    <col min="17" max="17" width="18" style="1" customWidth="1"/>
    <col min="18" max="24" width="13.36328125" style="1" bestFit="1" customWidth="1"/>
    <col min="25" max="25" width="12.1796875" style="1" bestFit="1" customWidth="1"/>
    <col min="26" max="28" width="13.36328125" style="1" bestFit="1" customWidth="1"/>
    <col min="29" max="29" width="14" style="1" bestFit="1" customWidth="1"/>
    <col min="30" max="30" width="13.36328125" style="1" bestFit="1" customWidth="1"/>
    <col min="31" max="31" width="12.1796875" style="1" bestFit="1" customWidth="1"/>
    <col min="32" max="33" width="13.36328125" style="1" bestFit="1" customWidth="1"/>
    <col min="34" max="34" width="11.1796875" style="1" bestFit="1" customWidth="1"/>
    <col min="35" max="42" width="13.36328125" style="1" bestFit="1" customWidth="1"/>
    <col min="43" max="43" width="12.1796875" style="1" bestFit="1" customWidth="1"/>
    <col min="44" max="45" width="13.36328125" style="1" bestFit="1" customWidth="1"/>
    <col min="46" max="46" width="12.1796875" style="1" bestFit="1" customWidth="1"/>
    <col min="47" max="47" width="11.1796875" style="1" bestFit="1" customWidth="1"/>
    <col min="48" max="48" width="13.36328125" style="1" bestFit="1" customWidth="1"/>
    <col min="49" max="49" width="11.1796875" style="1" bestFit="1" customWidth="1"/>
    <col min="50" max="51" width="13.36328125" style="1" bestFit="1" customWidth="1"/>
    <col min="52" max="53" width="12.1796875" style="1" bestFit="1" customWidth="1"/>
    <col min="54" max="55" width="13.36328125" style="1" bestFit="1" customWidth="1"/>
    <col min="56" max="58" width="12.1796875" style="1" bestFit="1" customWidth="1"/>
    <col min="59" max="61" width="13.36328125" style="1" bestFit="1" customWidth="1"/>
    <col min="62" max="16384" width="8.90625" style="1"/>
  </cols>
  <sheetData>
    <row r="1" spans="1:61" ht="13" x14ac:dyDescent="0.3">
      <c r="A1" s="2" t="s">
        <v>0</v>
      </c>
    </row>
    <row r="2" spans="1:61" ht="13" thickBot="1" x14ac:dyDescent="0.3">
      <c r="A2" s="1" t="s">
        <v>11</v>
      </c>
    </row>
    <row r="3" spans="1:61" ht="13.5" thickBot="1" x14ac:dyDescent="0.35">
      <c r="A3" s="48" t="s">
        <v>10</v>
      </c>
      <c r="B3" s="232">
        <v>11</v>
      </c>
      <c r="C3" s="233"/>
      <c r="D3" s="234"/>
      <c r="E3" s="232">
        <v>12</v>
      </c>
      <c r="F3" s="233"/>
      <c r="G3" s="234"/>
      <c r="H3" s="232">
        <v>13</v>
      </c>
      <c r="I3" s="233"/>
      <c r="J3" s="234"/>
      <c r="K3" s="232">
        <v>14</v>
      </c>
      <c r="L3" s="233"/>
      <c r="M3" s="234"/>
      <c r="N3" s="232">
        <v>15</v>
      </c>
      <c r="O3" s="233"/>
      <c r="P3" s="234"/>
      <c r="Q3" s="232">
        <v>16</v>
      </c>
      <c r="R3" s="233"/>
      <c r="S3" s="234"/>
      <c r="T3" s="232">
        <v>17</v>
      </c>
      <c r="U3" s="233"/>
      <c r="V3" s="236"/>
      <c r="W3" s="232">
        <v>18</v>
      </c>
      <c r="X3" s="233"/>
      <c r="Y3" s="234"/>
      <c r="Z3" s="235">
        <v>19</v>
      </c>
      <c r="AA3" s="233"/>
      <c r="AB3" s="236"/>
      <c r="AC3" s="232">
        <v>20</v>
      </c>
      <c r="AD3" s="233"/>
      <c r="AE3" s="234"/>
      <c r="AF3" s="235">
        <v>21</v>
      </c>
      <c r="AG3" s="233"/>
      <c r="AH3" s="236"/>
      <c r="AI3" s="232">
        <v>22</v>
      </c>
      <c r="AJ3" s="233"/>
      <c r="AK3" s="234"/>
      <c r="AL3" s="235">
        <v>23</v>
      </c>
      <c r="AM3" s="233"/>
      <c r="AN3" s="236"/>
      <c r="AO3" s="232">
        <v>24</v>
      </c>
      <c r="AP3" s="233"/>
      <c r="AQ3" s="234"/>
      <c r="AR3" s="235">
        <v>25</v>
      </c>
      <c r="AS3" s="233"/>
      <c r="AT3" s="236"/>
      <c r="AU3" s="232">
        <v>26</v>
      </c>
      <c r="AV3" s="233"/>
      <c r="AW3" s="234"/>
      <c r="AX3" s="235">
        <v>27</v>
      </c>
      <c r="AY3" s="233"/>
      <c r="AZ3" s="236"/>
      <c r="BA3" s="232">
        <v>28</v>
      </c>
      <c r="BB3" s="233"/>
      <c r="BC3" s="234"/>
      <c r="BD3" s="235">
        <v>29</v>
      </c>
      <c r="BE3" s="233"/>
      <c r="BF3" s="236"/>
      <c r="BG3" s="232">
        <v>30</v>
      </c>
      <c r="BH3" s="233"/>
      <c r="BI3" s="234"/>
    </row>
    <row r="4" spans="1:61" ht="13.5" thickBot="1" x14ac:dyDescent="0.35">
      <c r="A4" s="49" t="s">
        <v>9</v>
      </c>
      <c r="B4" s="34" t="s">
        <v>3</v>
      </c>
      <c r="C4" s="35" t="s">
        <v>4</v>
      </c>
      <c r="D4" s="50" t="s">
        <v>5</v>
      </c>
      <c r="E4" s="34" t="s">
        <v>3</v>
      </c>
      <c r="F4" s="35" t="s">
        <v>4</v>
      </c>
      <c r="G4" s="50" t="s">
        <v>5</v>
      </c>
      <c r="H4" s="34" t="s">
        <v>3</v>
      </c>
      <c r="I4" s="35" t="s">
        <v>4</v>
      </c>
      <c r="J4" s="50" t="s">
        <v>5</v>
      </c>
      <c r="K4" s="34" t="s">
        <v>3</v>
      </c>
      <c r="L4" s="35" t="s">
        <v>4</v>
      </c>
      <c r="M4" s="50" t="s">
        <v>5</v>
      </c>
      <c r="N4" s="34" t="s">
        <v>3</v>
      </c>
      <c r="O4" s="35" t="s">
        <v>4</v>
      </c>
      <c r="P4" s="50" t="s">
        <v>5</v>
      </c>
      <c r="Q4" s="34" t="s">
        <v>3</v>
      </c>
      <c r="R4" s="35" t="s">
        <v>4</v>
      </c>
      <c r="S4" s="50" t="s">
        <v>5</v>
      </c>
      <c r="T4" s="34" t="s">
        <v>3</v>
      </c>
      <c r="U4" s="35" t="s">
        <v>4</v>
      </c>
      <c r="V4" s="36" t="s">
        <v>5</v>
      </c>
      <c r="W4" s="82" t="s">
        <v>3</v>
      </c>
      <c r="X4" s="35" t="s">
        <v>4</v>
      </c>
      <c r="Y4" s="50" t="s">
        <v>5</v>
      </c>
      <c r="Z4" s="34" t="s">
        <v>3</v>
      </c>
      <c r="AA4" s="35" t="s">
        <v>4</v>
      </c>
      <c r="AB4" s="36" t="s">
        <v>5</v>
      </c>
      <c r="AC4" s="82" t="s">
        <v>3</v>
      </c>
      <c r="AD4" s="35" t="s">
        <v>4</v>
      </c>
      <c r="AE4" s="50" t="s">
        <v>5</v>
      </c>
      <c r="AF4" s="34" t="s">
        <v>3</v>
      </c>
      <c r="AG4" s="35" t="s">
        <v>4</v>
      </c>
      <c r="AH4" s="36" t="s">
        <v>5</v>
      </c>
      <c r="AI4" s="82" t="s">
        <v>3</v>
      </c>
      <c r="AJ4" s="35" t="s">
        <v>4</v>
      </c>
      <c r="AK4" s="50" t="s">
        <v>5</v>
      </c>
      <c r="AL4" s="34" t="s">
        <v>3</v>
      </c>
      <c r="AM4" s="35" t="s">
        <v>4</v>
      </c>
      <c r="AN4" s="36" t="s">
        <v>5</v>
      </c>
      <c r="AO4" s="82" t="s">
        <v>3</v>
      </c>
      <c r="AP4" s="35" t="s">
        <v>4</v>
      </c>
      <c r="AQ4" s="50" t="s">
        <v>5</v>
      </c>
      <c r="AR4" s="34" t="s">
        <v>3</v>
      </c>
      <c r="AS4" s="35" t="s">
        <v>4</v>
      </c>
      <c r="AT4" s="36" t="s">
        <v>5</v>
      </c>
      <c r="AU4" s="82" t="s">
        <v>3</v>
      </c>
      <c r="AV4" s="35" t="s">
        <v>4</v>
      </c>
      <c r="AW4" s="50" t="s">
        <v>5</v>
      </c>
      <c r="AX4" s="34" t="s">
        <v>3</v>
      </c>
      <c r="AY4" s="35" t="s">
        <v>4</v>
      </c>
      <c r="AZ4" s="36" t="s">
        <v>5</v>
      </c>
      <c r="BA4" s="82" t="s">
        <v>3</v>
      </c>
      <c r="BB4" s="35" t="s">
        <v>4</v>
      </c>
      <c r="BC4" s="50" t="s">
        <v>5</v>
      </c>
      <c r="BD4" s="34" t="s">
        <v>3</v>
      </c>
      <c r="BE4" s="35" t="s">
        <v>4</v>
      </c>
      <c r="BF4" s="36" t="s">
        <v>5</v>
      </c>
      <c r="BG4" s="82" t="s">
        <v>3</v>
      </c>
      <c r="BH4" s="35" t="s">
        <v>4</v>
      </c>
      <c r="BI4" s="50" t="s">
        <v>5</v>
      </c>
    </row>
    <row r="5" spans="1:61" x14ac:dyDescent="0.25">
      <c r="A5" s="51">
        <v>133.333</v>
      </c>
      <c r="B5" s="52">
        <v>8.0697580000000002</v>
      </c>
      <c r="C5" s="53">
        <v>8.7243320000000004</v>
      </c>
      <c r="D5" s="54">
        <v>9.0177910000000008</v>
      </c>
      <c r="E5" s="55">
        <v>6.4136899999999999</v>
      </c>
      <c r="F5" s="53">
        <v>9.6524800000000006</v>
      </c>
      <c r="G5" s="56">
        <v>4.3</v>
      </c>
      <c r="H5" s="52">
        <v>3.8395649999999999</v>
      </c>
      <c r="I5" s="53">
        <v>5.5520189999999996</v>
      </c>
      <c r="J5" s="54">
        <v>7.2032550000000004</v>
      </c>
      <c r="K5" s="55">
        <v>35.585320000000003</v>
      </c>
      <c r="L5" s="53">
        <v>42.122410000000002</v>
      </c>
      <c r="M5" s="56">
        <v>48.040120000000002</v>
      </c>
      <c r="N5" s="52">
        <v>4.7787439999999997</v>
      </c>
      <c r="O5" s="53">
        <v>5.5198559999999999</v>
      </c>
      <c r="P5" s="54">
        <v>1.627416</v>
      </c>
      <c r="Q5" s="55">
        <v>4.819312</v>
      </c>
      <c r="R5" s="53">
        <v>2.425726</v>
      </c>
      <c r="S5" s="56">
        <v>6.7443989999999996</v>
      </c>
      <c r="T5" s="52">
        <v>25.29664</v>
      </c>
      <c r="U5" s="53">
        <v>29.102049999999998</v>
      </c>
      <c r="V5" s="54">
        <v>30.104109999999999</v>
      </c>
      <c r="W5" s="55">
        <v>52.064320000000002</v>
      </c>
      <c r="X5" s="53">
        <v>50.820689999999999</v>
      </c>
      <c r="Y5" s="56">
        <v>55.063040000000001</v>
      </c>
      <c r="Z5" s="52">
        <v>74.394810000000007</v>
      </c>
      <c r="AA5" s="53">
        <v>73.064340000000001</v>
      </c>
      <c r="AB5" s="54">
        <v>82.603999999999999</v>
      </c>
      <c r="AC5" s="55">
        <v>42.615200000000002</v>
      </c>
      <c r="AD5" s="53">
        <v>48.658700000000003</v>
      </c>
      <c r="AE5" s="56">
        <v>48.9</v>
      </c>
      <c r="AF5" s="52">
        <v>2.8985249999999998</v>
      </c>
      <c r="AG5" s="53">
        <v>4.2576549999999997</v>
      </c>
      <c r="AH5" s="54">
        <v>7.0788779999999996</v>
      </c>
      <c r="AI5" s="55">
        <v>5.0593269999999997</v>
      </c>
      <c r="AJ5" s="53">
        <v>4.324039</v>
      </c>
      <c r="AK5" s="56">
        <v>6.2962420000000003</v>
      </c>
      <c r="AL5" s="52">
        <v>8.3582889999999992</v>
      </c>
      <c r="AM5" s="53">
        <v>8.5057749999999999</v>
      </c>
      <c r="AN5" s="54">
        <v>-2.5590600000000001</v>
      </c>
      <c r="AO5" s="55">
        <v>5.751385</v>
      </c>
      <c r="AP5" s="53">
        <v>7.769889</v>
      </c>
      <c r="AQ5" s="56">
        <v>9.2712769999999995</v>
      </c>
      <c r="AR5" s="52">
        <v>13.49675</v>
      </c>
      <c r="AS5" s="53">
        <v>15.051030000000001</v>
      </c>
      <c r="AT5" s="54">
        <v>12.601889999999999</v>
      </c>
      <c r="AU5" s="55">
        <v>47.972900000000003</v>
      </c>
      <c r="AV5" s="53">
        <v>48.9313</v>
      </c>
      <c r="AW5" s="56">
        <v>38.9</v>
      </c>
      <c r="AX5" s="52">
        <v>7.733549</v>
      </c>
      <c r="AY5" s="53">
        <v>17.10501</v>
      </c>
      <c r="AZ5" s="54">
        <v>13.593909999999999</v>
      </c>
      <c r="BA5" s="55">
        <v>16.78809</v>
      </c>
      <c r="BB5" s="53">
        <v>18.74109</v>
      </c>
      <c r="BC5" s="56">
        <v>22.986080000000001</v>
      </c>
      <c r="BD5" s="52">
        <v>26.9649</v>
      </c>
      <c r="BE5" s="53">
        <v>31.23047</v>
      </c>
      <c r="BF5" s="54">
        <v>38.588909999999998</v>
      </c>
      <c r="BG5" s="55">
        <v>9.7031960000000002</v>
      </c>
      <c r="BH5" s="53">
        <v>9.2713280000000005</v>
      </c>
      <c r="BI5" s="56">
        <v>8.4058659999999996</v>
      </c>
    </row>
    <row r="6" spans="1:61" x14ac:dyDescent="0.25">
      <c r="A6" s="57">
        <v>66.666499999999999</v>
      </c>
      <c r="B6" s="58">
        <v>8.1772240000000007</v>
      </c>
      <c r="C6" s="59">
        <v>10.357839999999999</v>
      </c>
      <c r="D6" s="60">
        <v>4.8499189999999999</v>
      </c>
      <c r="E6" s="61">
        <v>9.4969099999999997</v>
      </c>
      <c r="F6" s="59">
        <v>8.1331299999999995</v>
      </c>
      <c r="G6" s="62">
        <v>4.7</v>
      </c>
      <c r="H6" s="58">
        <v>4.9697889999999996</v>
      </c>
      <c r="I6" s="59">
        <v>5.6443070000000004</v>
      </c>
      <c r="J6" s="60">
        <v>5.0195319999999999</v>
      </c>
      <c r="K6" s="61">
        <v>27.9452</v>
      </c>
      <c r="L6" s="59">
        <v>32.37811</v>
      </c>
      <c r="M6" s="62">
        <v>47.677010000000003</v>
      </c>
      <c r="N6" s="58">
        <v>5.6662189999999999</v>
      </c>
      <c r="O6" s="59">
        <v>5.6148730000000002</v>
      </c>
      <c r="P6" s="60">
        <v>9.125508</v>
      </c>
      <c r="Q6" s="61">
        <v>5.0762510000000001</v>
      </c>
      <c r="R6" s="59">
        <v>4.9404690000000002</v>
      </c>
      <c r="S6" s="62">
        <v>7.030551</v>
      </c>
      <c r="T6" s="58">
        <v>31.567460000000001</v>
      </c>
      <c r="U6" s="59">
        <v>29.96677</v>
      </c>
      <c r="V6" s="60">
        <v>31.250070000000001</v>
      </c>
      <c r="W6" s="61">
        <v>63.949860000000001</v>
      </c>
      <c r="X6" s="59">
        <v>63.484690000000001</v>
      </c>
      <c r="Y6" s="62">
        <v>65.680149999999998</v>
      </c>
      <c r="Z6" s="58">
        <v>77.200460000000007</v>
      </c>
      <c r="AA6" s="59">
        <v>75.707729999999998</v>
      </c>
      <c r="AB6" s="60">
        <v>77.474069999999998</v>
      </c>
      <c r="AC6" s="61">
        <v>54.476700000000001</v>
      </c>
      <c r="AD6" s="59">
        <v>43.314999999999998</v>
      </c>
      <c r="AE6" s="62">
        <v>24.5</v>
      </c>
      <c r="AF6" s="58">
        <v>5.671125</v>
      </c>
      <c r="AG6" s="59">
        <v>4.4870020000000004</v>
      </c>
      <c r="AH6" s="60">
        <v>9.3574950000000001</v>
      </c>
      <c r="AI6" s="61">
        <v>5.8161519999999998</v>
      </c>
      <c r="AJ6" s="59">
        <v>5.6722979999999996</v>
      </c>
      <c r="AK6" s="62">
        <v>8.8374780000000008</v>
      </c>
      <c r="AL6" s="58">
        <v>11.317259999999999</v>
      </c>
      <c r="AM6" s="59">
        <v>18.468920000000001</v>
      </c>
      <c r="AN6" s="60">
        <v>11.96644</v>
      </c>
      <c r="AO6" s="61">
        <v>12.212429999999999</v>
      </c>
      <c r="AP6" s="59">
        <v>13.29209</v>
      </c>
      <c r="AQ6" s="62">
        <v>13.697850000000001</v>
      </c>
      <c r="AR6" s="58">
        <v>13.37898</v>
      </c>
      <c r="AS6" s="59">
        <v>15.641629999999999</v>
      </c>
      <c r="AT6" s="60">
        <v>21.83201</v>
      </c>
      <c r="AU6" s="61">
        <v>54.410400000000003</v>
      </c>
      <c r="AV6" s="59">
        <v>57.159700000000001</v>
      </c>
      <c r="AW6" s="62">
        <v>52.4</v>
      </c>
      <c r="AX6" s="58">
        <v>14.451269999999999</v>
      </c>
      <c r="AY6" s="59">
        <v>13.461600000000001</v>
      </c>
      <c r="AZ6" s="60">
        <v>16.386900000000001</v>
      </c>
      <c r="BA6" s="61">
        <v>23.16452</v>
      </c>
      <c r="BB6" s="59">
        <v>23.987130000000001</v>
      </c>
      <c r="BC6" s="62">
        <v>29.044540000000001</v>
      </c>
      <c r="BD6" s="58">
        <v>48.61206</v>
      </c>
      <c r="BE6" s="59">
        <v>47.464390000000002</v>
      </c>
      <c r="BF6" s="60">
        <v>55.001750000000001</v>
      </c>
      <c r="BG6" s="61">
        <v>19.89725</v>
      </c>
      <c r="BH6" s="59">
        <v>14.996930000000001</v>
      </c>
      <c r="BI6" s="62">
        <v>20.80367</v>
      </c>
    </row>
    <row r="7" spans="1:61" x14ac:dyDescent="0.25">
      <c r="A7" s="57">
        <v>33.33325</v>
      </c>
      <c r="B7" s="58">
        <v>8.7676719999999992</v>
      </c>
      <c r="C7" s="59">
        <v>8.1697500000000005</v>
      </c>
      <c r="D7" s="60">
        <v>6.8332490000000004</v>
      </c>
      <c r="E7" s="61">
        <v>12.748799999999999</v>
      </c>
      <c r="F7" s="59">
        <v>10.291700000000001</v>
      </c>
      <c r="G7" s="62">
        <v>16</v>
      </c>
      <c r="H7" s="58">
        <v>7.3375729999999999</v>
      </c>
      <c r="I7" s="59">
        <v>17.943269999999998</v>
      </c>
      <c r="J7" s="60">
        <v>6.720326</v>
      </c>
      <c r="K7" s="61">
        <v>14.874459999999999</v>
      </c>
      <c r="L7" s="59">
        <v>14.7501</v>
      </c>
      <c r="M7" s="62">
        <v>17.402159999999999</v>
      </c>
      <c r="N7" s="58">
        <v>8.1616520000000001</v>
      </c>
      <c r="O7" s="59">
        <v>10.08958</v>
      </c>
      <c r="P7" s="60">
        <v>12.15321</v>
      </c>
      <c r="Q7" s="61">
        <v>6.4876040000000001</v>
      </c>
      <c r="R7" s="59">
        <v>6.4638169999999997</v>
      </c>
      <c r="S7" s="62">
        <v>8.6741770000000002</v>
      </c>
      <c r="T7" s="58">
        <v>43.969650000000001</v>
      </c>
      <c r="U7" s="59">
        <v>43.727229999999999</v>
      </c>
      <c r="V7" s="60">
        <v>42.628279999999997</v>
      </c>
      <c r="W7" s="61">
        <v>68.425349999999995</v>
      </c>
      <c r="X7" s="59">
        <v>72.773179999999996</v>
      </c>
      <c r="Y7" s="62">
        <v>70.757819999999995</v>
      </c>
      <c r="Z7" s="58">
        <v>78.310419999999993</v>
      </c>
      <c r="AA7" s="59">
        <v>75.078180000000003</v>
      </c>
      <c r="AB7" s="60">
        <v>78.921409999999995</v>
      </c>
      <c r="AC7" s="61">
        <v>52.084299999999999</v>
      </c>
      <c r="AD7" s="59">
        <v>61.757100000000001</v>
      </c>
      <c r="AE7" s="62">
        <v>43.1</v>
      </c>
      <c r="AF7" s="58">
        <v>5.7999510000000001</v>
      </c>
      <c r="AG7" s="59">
        <v>6.186909</v>
      </c>
      <c r="AH7" s="60">
        <v>5.7553470000000004</v>
      </c>
      <c r="AI7" s="61">
        <v>10.350540000000001</v>
      </c>
      <c r="AJ7" s="59">
        <v>11.281230000000001</v>
      </c>
      <c r="AK7" s="62">
        <v>12.859030000000001</v>
      </c>
      <c r="AL7" s="58">
        <v>18.002210000000002</v>
      </c>
      <c r="AM7" s="59">
        <v>18.793610000000001</v>
      </c>
      <c r="AN7" s="60">
        <v>20.401289999999999</v>
      </c>
      <c r="AO7" s="61">
        <v>16.828499999999998</v>
      </c>
      <c r="AP7" s="59">
        <v>22.519680000000001</v>
      </c>
      <c r="AQ7" s="62">
        <v>20.795020000000001</v>
      </c>
      <c r="AR7" s="58">
        <v>14.76225</v>
      </c>
      <c r="AS7" s="59">
        <v>16.76613</v>
      </c>
      <c r="AT7" s="60">
        <v>15.816090000000001</v>
      </c>
      <c r="AU7" s="61">
        <v>66.346699999999998</v>
      </c>
      <c r="AV7" s="59">
        <v>62.606900000000003</v>
      </c>
      <c r="AW7" s="62">
        <v>52.3</v>
      </c>
      <c r="AX7" s="58">
        <v>17.06654</v>
      </c>
      <c r="AY7" s="59">
        <v>15.856870000000001</v>
      </c>
      <c r="AZ7" s="60">
        <v>15.93008</v>
      </c>
      <c r="BA7" s="61">
        <v>35.890889999999999</v>
      </c>
      <c r="BB7" s="59">
        <v>38.042020000000001</v>
      </c>
      <c r="BC7" s="62">
        <v>41.584780000000002</v>
      </c>
      <c r="BD7" s="58">
        <v>58.790320000000001</v>
      </c>
      <c r="BE7" s="59">
        <v>60.855359999999997</v>
      </c>
      <c r="BF7" s="60">
        <v>67.059880000000007</v>
      </c>
      <c r="BG7" s="61">
        <v>26.375789999999999</v>
      </c>
      <c r="BH7" s="59">
        <v>25.547170000000001</v>
      </c>
      <c r="BI7" s="62">
        <v>27.45354</v>
      </c>
    </row>
    <row r="8" spans="1:61" x14ac:dyDescent="0.25">
      <c r="A8" s="57">
        <v>16.666625</v>
      </c>
      <c r="B8" s="58">
        <v>9.7925070000000005</v>
      </c>
      <c r="C8" s="59">
        <v>9.6237180000000002</v>
      </c>
      <c r="D8" s="60">
        <v>8.770861</v>
      </c>
      <c r="E8" s="61">
        <v>15.9969</v>
      </c>
      <c r="F8" s="59">
        <v>14.0656</v>
      </c>
      <c r="G8" s="62">
        <v>9.4</v>
      </c>
      <c r="H8" s="58">
        <v>11.21129</v>
      </c>
      <c r="I8" s="59">
        <v>13.103540000000001</v>
      </c>
      <c r="J8" s="60">
        <v>6.5816460000000001</v>
      </c>
      <c r="K8" s="61">
        <v>19.008279999999999</v>
      </c>
      <c r="L8" s="59">
        <v>23.5716</v>
      </c>
      <c r="M8" s="62">
        <v>27.663430000000002</v>
      </c>
      <c r="N8" s="58">
        <v>12.13785</v>
      </c>
      <c r="O8" s="59">
        <v>12.36449</v>
      </c>
      <c r="P8" s="60">
        <v>14.625109999999999</v>
      </c>
      <c r="Q8" s="61">
        <v>-1.3487899999999999</v>
      </c>
      <c r="R8" s="59">
        <v>11.19304</v>
      </c>
      <c r="S8" s="62">
        <v>10.70585</v>
      </c>
      <c r="T8" s="58">
        <v>56.028829999999999</v>
      </c>
      <c r="U8" s="59">
        <v>55.909990000000001</v>
      </c>
      <c r="V8" s="60">
        <v>56.808169999999997</v>
      </c>
      <c r="W8" s="61">
        <v>73.351879999999994</v>
      </c>
      <c r="X8" s="59">
        <v>68.502189999999999</v>
      </c>
      <c r="Y8" s="62">
        <v>72.261780000000002</v>
      </c>
      <c r="Z8" s="58">
        <v>83.077979999999997</v>
      </c>
      <c r="AA8" s="59">
        <v>82.103970000000004</v>
      </c>
      <c r="AB8" s="60">
        <v>94.442660000000004</v>
      </c>
      <c r="AC8" s="61">
        <v>73.53519</v>
      </c>
      <c r="AD8" s="59">
        <v>78.496889999999993</v>
      </c>
      <c r="AE8" s="62">
        <v>58.5</v>
      </c>
      <c r="AF8" s="58">
        <v>6.8858810000000004</v>
      </c>
      <c r="AG8" s="59">
        <v>8.0128050000000002</v>
      </c>
      <c r="AH8" s="60">
        <v>8.2208050000000004</v>
      </c>
      <c r="AI8" s="61">
        <v>20.886649999999999</v>
      </c>
      <c r="AJ8" s="59">
        <v>21.08972</v>
      </c>
      <c r="AK8" s="62">
        <v>17.203279999999999</v>
      </c>
      <c r="AL8" s="58">
        <v>30.41413</v>
      </c>
      <c r="AM8" s="59">
        <v>33.576709999999999</v>
      </c>
      <c r="AN8" s="60">
        <v>42.251440000000002</v>
      </c>
      <c r="AO8" s="61">
        <v>24.231290000000001</v>
      </c>
      <c r="AP8" s="59">
        <v>34.424250000000001</v>
      </c>
      <c r="AQ8" s="62">
        <v>34.465409999999999</v>
      </c>
      <c r="AR8" s="58">
        <v>26.124870000000001</v>
      </c>
      <c r="AS8" s="59">
        <v>28.978940000000001</v>
      </c>
      <c r="AT8" s="60">
        <v>29.181239999999999</v>
      </c>
      <c r="AU8" s="61">
        <v>53.645600000000002</v>
      </c>
      <c r="AV8" s="59">
        <v>73.421800000000005</v>
      </c>
      <c r="AW8" s="62">
        <v>36.5</v>
      </c>
      <c r="AX8" s="58">
        <v>27.201969999999999</v>
      </c>
      <c r="AY8" s="59">
        <v>28.724440000000001</v>
      </c>
      <c r="AZ8" s="60">
        <v>30.242940000000001</v>
      </c>
      <c r="BA8" s="61">
        <v>53.53369</v>
      </c>
      <c r="BB8" s="59">
        <v>53.344099999999997</v>
      </c>
      <c r="BC8" s="62">
        <v>56.418010000000002</v>
      </c>
      <c r="BD8" s="58">
        <v>71.847999999999999</v>
      </c>
      <c r="BE8" s="59">
        <v>71.919430000000006</v>
      </c>
      <c r="BF8" s="60">
        <v>74.75806</v>
      </c>
      <c r="BG8" s="61">
        <v>44.389850000000003</v>
      </c>
      <c r="BH8" s="59">
        <v>39.740870000000001</v>
      </c>
      <c r="BI8" s="62">
        <v>38.9437</v>
      </c>
    </row>
    <row r="9" spans="1:61" x14ac:dyDescent="0.25">
      <c r="A9" s="57">
        <v>8.3333124999999999</v>
      </c>
      <c r="B9" s="58">
        <v>12.25662</v>
      </c>
      <c r="C9" s="59">
        <v>14.84258</v>
      </c>
      <c r="D9" s="60">
        <v>11.12265</v>
      </c>
      <c r="E9" s="61">
        <v>24.133600000000001</v>
      </c>
      <c r="F9" s="59">
        <v>22.721299999999999</v>
      </c>
      <c r="G9" s="62">
        <v>13.9</v>
      </c>
      <c r="H9" s="58">
        <v>20.376280000000001</v>
      </c>
      <c r="I9" s="59">
        <v>21.283930000000002</v>
      </c>
      <c r="J9" s="60">
        <v>21.013529999999999</v>
      </c>
      <c r="K9" s="61">
        <v>29.880019999999998</v>
      </c>
      <c r="L9" s="59">
        <v>28.58015</v>
      </c>
      <c r="M9" s="62">
        <v>29.137709999999998</v>
      </c>
      <c r="N9" s="58">
        <v>23.800249999999998</v>
      </c>
      <c r="O9" s="59">
        <v>18.058</v>
      </c>
      <c r="P9" s="60">
        <v>21.29091</v>
      </c>
      <c r="Q9" s="61">
        <v>19.662279999999999</v>
      </c>
      <c r="R9" s="59">
        <v>13.248950000000001</v>
      </c>
      <c r="S9" s="62">
        <v>20.248889999999999</v>
      </c>
      <c r="T9" s="58">
        <v>74.627970000000005</v>
      </c>
      <c r="U9" s="59">
        <v>70.23169</v>
      </c>
      <c r="V9" s="60">
        <v>71.364959999999996</v>
      </c>
      <c r="W9" s="61">
        <v>81.325329999999994</v>
      </c>
      <c r="X9" s="59">
        <v>78.398340000000005</v>
      </c>
      <c r="Y9" s="62">
        <v>82.349490000000003</v>
      </c>
      <c r="Z9" s="58">
        <v>84.057599999999994</v>
      </c>
      <c r="AA9" s="59">
        <v>83.461560000000006</v>
      </c>
      <c r="AB9" s="60">
        <v>81.174869999999999</v>
      </c>
      <c r="AC9" s="61">
        <v>94.419200000000004</v>
      </c>
      <c r="AD9" s="59">
        <v>79.593100000000007</v>
      </c>
      <c r="AE9" s="62">
        <v>74.599999999999994</v>
      </c>
      <c r="AF9" s="58">
        <v>13.31382</v>
      </c>
      <c r="AG9" s="59">
        <v>14.054880000000001</v>
      </c>
      <c r="AH9" s="60">
        <v>15.93596</v>
      </c>
      <c r="AI9" s="61">
        <v>31.427859999999999</v>
      </c>
      <c r="AJ9" s="59">
        <v>24.4148</v>
      </c>
      <c r="AK9" s="62">
        <v>30.47908</v>
      </c>
      <c r="AL9" s="58">
        <v>50.426459999999999</v>
      </c>
      <c r="AM9" s="59">
        <v>48.847169999999998</v>
      </c>
      <c r="AN9" s="60">
        <v>50.846029999999999</v>
      </c>
      <c r="AO9" s="61">
        <v>51.367710000000002</v>
      </c>
      <c r="AP9" s="59">
        <v>50.328440000000001</v>
      </c>
      <c r="AQ9" s="62">
        <v>44.529760000000003</v>
      </c>
      <c r="AR9" s="58">
        <v>43.990459999999999</v>
      </c>
      <c r="AS9" s="59">
        <v>41.875329999999998</v>
      </c>
      <c r="AT9" s="60">
        <v>43.608040000000003</v>
      </c>
      <c r="AU9" s="61">
        <v>36.811500000000002</v>
      </c>
      <c r="AV9" s="59">
        <v>64.184200000000004</v>
      </c>
      <c r="AW9" s="62">
        <v>38.299999999999997</v>
      </c>
      <c r="AX9" s="58">
        <v>48.155500000000004</v>
      </c>
      <c r="AY9" s="59">
        <v>47.779699999999998</v>
      </c>
      <c r="AZ9" s="60">
        <v>48.453330000000001</v>
      </c>
      <c r="BA9" s="61">
        <v>72.182159999999996</v>
      </c>
      <c r="BB9" s="59">
        <v>85.467179999999999</v>
      </c>
      <c r="BC9" s="62">
        <v>69.303139999999999</v>
      </c>
      <c r="BD9" s="58">
        <v>83.698970000000003</v>
      </c>
      <c r="BE9" s="59">
        <v>83.212090000000003</v>
      </c>
      <c r="BF9" s="60">
        <v>97.005949999999999</v>
      </c>
      <c r="BG9" s="61">
        <v>63.881450000000001</v>
      </c>
      <c r="BH9" s="59">
        <v>57.238280000000003</v>
      </c>
      <c r="BI9" s="62">
        <v>56.290619999999997</v>
      </c>
    </row>
    <row r="10" spans="1:61" x14ac:dyDescent="0.25">
      <c r="A10" s="57">
        <v>4.16665625</v>
      </c>
      <c r="B10" s="58">
        <v>-2.0165199999999999</v>
      </c>
      <c r="C10" s="59">
        <v>6.8659889999999999</v>
      </c>
      <c r="D10" s="60">
        <v>1.958515</v>
      </c>
      <c r="E10" s="61">
        <v>39.466500000000003</v>
      </c>
      <c r="F10" s="59">
        <v>36.207000000000001</v>
      </c>
      <c r="G10" s="62">
        <v>29.7</v>
      </c>
      <c r="H10" s="58">
        <v>31.60567</v>
      </c>
      <c r="I10" s="59">
        <v>18.380780000000001</v>
      </c>
      <c r="J10" s="60">
        <v>32.844160000000002</v>
      </c>
      <c r="K10" s="61">
        <v>43.988219999999998</v>
      </c>
      <c r="L10" s="59">
        <v>45.010449999999999</v>
      </c>
      <c r="M10" s="62">
        <v>45.288499999999999</v>
      </c>
      <c r="N10" s="58">
        <v>34.391680000000001</v>
      </c>
      <c r="O10" s="59">
        <v>33.333779999999997</v>
      </c>
      <c r="P10" s="60">
        <v>35.323410000000003</v>
      </c>
      <c r="Q10" s="61">
        <v>27.03481</v>
      </c>
      <c r="R10" s="59">
        <v>27.611789999999999</v>
      </c>
      <c r="S10" s="62">
        <v>28.153510000000001</v>
      </c>
      <c r="T10" s="58">
        <v>81.660839999999993</v>
      </c>
      <c r="U10" s="59">
        <v>78.501630000000006</v>
      </c>
      <c r="V10" s="60">
        <v>82.596459999999993</v>
      </c>
      <c r="W10" s="61">
        <v>85.627200000000002</v>
      </c>
      <c r="X10" s="59">
        <v>83.527249999999995</v>
      </c>
      <c r="Y10" s="62">
        <v>84.271029999999996</v>
      </c>
      <c r="Z10" s="58">
        <v>83.265479999999997</v>
      </c>
      <c r="AA10" s="59">
        <v>83.518270000000001</v>
      </c>
      <c r="AB10" s="60">
        <v>89.786929999999998</v>
      </c>
      <c r="AC10" s="61">
        <v>69.858099999999993</v>
      </c>
      <c r="AD10" s="59">
        <v>89.3857</v>
      </c>
      <c r="AE10" s="62">
        <v>83.9</v>
      </c>
      <c r="AF10" s="58">
        <v>22.769880000000001</v>
      </c>
      <c r="AG10" s="59">
        <v>22.706009999999999</v>
      </c>
      <c r="AH10" s="60">
        <v>20.58597</v>
      </c>
      <c r="AI10" s="61">
        <v>49.418959999999998</v>
      </c>
      <c r="AJ10" s="59">
        <v>48.244059999999998</v>
      </c>
      <c r="AK10" s="62">
        <v>42.694000000000003</v>
      </c>
      <c r="AL10" s="58">
        <v>59.52169</v>
      </c>
      <c r="AM10" s="59">
        <v>58.263480000000001</v>
      </c>
      <c r="AN10" s="60">
        <v>61.929400000000001</v>
      </c>
      <c r="AO10" s="61">
        <v>54.299169999999997</v>
      </c>
      <c r="AP10" s="59">
        <v>66.194900000000004</v>
      </c>
      <c r="AQ10" s="62">
        <v>66.111339999999998</v>
      </c>
      <c r="AR10" s="58">
        <v>57.089109999999998</v>
      </c>
      <c r="AS10" s="59">
        <v>55.69659</v>
      </c>
      <c r="AT10" s="60">
        <v>57.10248</v>
      </c>
      <c r="AU10" s="61">
        <v>60.368200000000002</v>
      </c>
      <c r="AV10" s="59">
        <v>77.966099999999997</v>
      </c>
      <c r="AW10" s="62">
        <v>53.8</v>
      </c>
      <c r="AX10" s="58">
        <v>57.164299999999997</v>
      </c>
      <c r="AY10" s="59">
        <v>53.290660000000003</v>
      </c>
      <c r="AZ10" s="60">
        <v>58.046529999999997</v>
      </c>
      <c r="BA10" s="61">
        <v>79.297049999999999</v>
      </c>
      <c r="BB10" s="59">
        <v>79.501189999999994</v>
      </c>
      <c r="BC10" s="62">
        <v>79.040840000000003</v>
      </c>
      <c r="BD10" s="58">
        <v>86.254390000000001</v>
      </c>
      <c r="BE10" s="59">
        <v>86.612639999999999</v>
      </c>
      <c r="BF10" s="60">
        <v>97.341759999999994</v>
      </c>
      <c r="BG10" s="61">
        <v>69.512590000000003</v>
      </c>
      <c r="BH10" s="59">
        <v>72.81626</v>
      </c>
      <c r="BI10" s="62">
        <v>72.604860000000002</v>
      </c>
    </row>
    <row r="11" spans="1:61" x14ac:dyDescent="0.25">
      <c r="A11" s="57">
        <v>2.083328125</v>
      </c>
      <c r="B11" s="58">
        <v>10.603070000000001</v>
      </c>
      <c r="C11" s="59">
        <v>11.28664</v>
      </c>
      <c r="D11" s="60">
        <v>7.8915369999999996</v>
      </c>
      <c r="E11" s="61">
        <v>52.903100000000002</v>
      </c>
      <c r="F11" s="59">
        <v>44.123399999999997</v>
      </c>
      <c r="G11" s="62">
        <v>36.200000000000003</v>
      </c>
      <c r="H11" s="58">
        <v>44.463180000000001</v>
      </c>
      <c r="I11" s="59">
        <v>43.889879999999998</v>
      </c>
      <c r="J11" s="60">
        <v>46.939149999999998</v>
      </c>
      <c r="K11" s="61">
        <v>53.06324</v>
      </c>
      <c r="L11" s="59">
        <v>49.408610000000003</v>
      </c>
      <c r="M11" s="62">
        <v>51.748899999999999</v>
      </c>
      <c r="N11" s="58">
        <v>64.973309999999998</v>
      </c>
      <c r="O11" s="59">
        <v>52.906480000000002</v>
      </c>
      <c r="P11" s="60">
        <v>51.535330000000002</v>
      </c>
      <c r="Q11" s="61">
        <v>40.145389999999999</v>
      </c>
      <c r="R11" s="59">
        <v>46.622920000000001</v>
      </c>
      <c r="S11" s="62">
        <v>47.355849999999997</v>
      </c>
      <c r="T11" s="58">
        <v>93.521320000000003</v>
      </c>
      <c r="U11" s="59">
        <v>81.614660000000001</v>
      </c>
      <c r="V11" s="60">
        <v>87.422830000000005</v>
      </c>
      <c r="W11" s="61">
        <v>89.439610000000002</v>
      </c>
      <c r="X11" s="59">
        <v>90.039029999999997</v>
      </c>
      <c r="Y11" s="62">
        <v>79.448869999999999</v>
      </c>
      <c r="Z11" s="58">
        <v>89.776229999999998</v>
      </c>
      <c r="AA11" s="59">
        <v>84.869749999999996</v>
      </c>
      <c r="AB11" s="60">
        <v>90.402739999999994</v>
      </c>
      <c r="AC11" s="61">
        <v>75.304400000000001</v>
      </c>
      <c r="AD11" s="59">
        <v>92.362300000000005</v>
      </c>
      <c r="AE11" s="62">
        <v>77.599999999999994</v>
      </c>
      <c r="AF11" s="58">
        <v>39.401119999999999</v>
      </c>
      <c r="AG11" s="59">
        <v>34.669420000000002</v>
      </c>
      <c r="AH11" s="60">
        <v>41.157589999999999</v>
      </c>
      <c r="AI11" s="61">
        <v>66.407300000000006</v>
      </c>
      <c r="AJ11" s="59">
        <v>63.172550000000001</v>
      </c>
      <c r="AK11" s="62">
        <v>62.752099999999999</v>
      </c>
      <c r="AL11" s="58">
        <v>72.961309999999997</v>
      </c>
      <c r="AM11" s="59">
        <v>70.876859999999994</v>
      </c>
      <c r="AN11" s="60">
        <v>73.860259999999997</v>
      </c>
      <c r="AO11" s="61">
        <v>75.918480000000002</v>
      </c>
      <c r="AP11" s="59">
        <v>67.705309999999997</v>
      </c>
      <c r="AQ11" s="62">
        <v>77.512259999999998</v>
      </c>
      <c r="AR11" s="58">
        <v>72.951520000000002</v>
      </c>
      <c r="AS11" s="59">
        <v>60.495939999999997</v>
      </c>
      <c r="AT11" s="60">
        <v>66.834370000000007</v>
      </c>
      <c r="AU11" s="61">
        <v>55.502600000000001</v>
      </c>
      <c r="AV11" s="59">
        <v>68.942499999999995</v>
      </c>
      <c r="AW11" s="62">
        <v>56.1</v>
      </c>
      <c r="AX11" s="58">
        <v>72.671869999999998</v>
      </c>
      <c r="AY11" s="59">
        <v>80.349199999999996</v>
      </c>
      <c r="AZ11" s="60">
        <v>71.994119999999995</v>
      </c>
      <c r="BA11" s="61">
        <v>88.549890000000005</v>
      </c>
      <c r="BB11" s="59">
        <v>72.890820000000005</v>
      </c>
      <c r="BC11" s="62">
        <v>90.456109999999995</v>
      </c>
      <c r="BD11" s="58">
        <v>93.463489999999993</v>
      </c>
      <c r="BE11" s="59">
        <v>84.640929999999997</v>
      </c>
      <c r="BF11" s="60">
        <v>95.929370000000006</v>
      </c>
      <c r="BG11" s="61">
        <v>83.848910000000004</v>
      </c>
      <c r="BH11" s="59">
        <v>80.967129999999997</v>
      </c>
      <c r="BI11" s="62">
        <v>85.823269999999994</v>
      </c>
    </row>
    <row r="12" spans="1:61" x14ac:dyDescent="0.25">
      <c r="A12" s="57">
        <v>1.0416640625</v>
      </c>
      <c r="B12" s="58">
        <v>14.075100000000001</v>
      </c>
      <c r="C12" s="59">
        <v>15.415240000000001</v>
      </c>
      <c r="D12" s="60">
        <v>19.517209999999999</v>
      </c>
      <c r="E12" s="61">
        <v>56.913699999999999</v>
      </c>
      <c r="F12" s="59">
        <v>56.271299999999997</v>
      </c>
      <c r="G12" s="62">
        <v>49.2</v>
      </c>
      <c r="H12" s="58">
        <v>55.980589999999999</v>
      </c>
      <c r="I12" s="59">
        <v>56.733640000000001</v>
      </c>
      <c r="J12" s="60">
        <v>59.68338</v>
      </c>
      <c r="K12" s="61">
        <v>62.743380000000002</v>
      </c>
      <c r="L12" s="59">
        <v>63.163460000000001</v>
      </c>
      <c r="M12" s="62">
        <v>64.671000000000006</v>
      </c>
      <c r="N12" s="58">
        <v>68.143370000000004</v>
      </c>
      <c r="O12" s="59">
        <v>68.659490000000005</v>
      </c>
      <c r="P12" s="60">
        <v>68.864099999999993</v>
      </c>
      <c r="Q12" s="61">
        <v>62.01717</v>
      </c>
      <c r="R12" s="59">
        <v>61.488909999999997</v>
      </c>
      <c r="S12" s="62">
        <v>59.726230000000001</v>
      </c>
      <c r="T12" s="58">
        <v>86.618089999999995</v>
      </c>
      <c r="U12" s="59">
        <v>86.684060000000002</v>
      </c>
      <c r="V12" s="60">
        <v>88.944980000000001</v>
      </c>
      <c r="W12" s="61">
        <v>93.704520000000002</v>
      </c>
      <c r="X12" s="59">
        <v>88.727900000000005</v>
      </c>
      <c r="Y12" s="62">
        <v>98.768969999999996</v>
      </c>
      <c r="Z12" s="58">
        <v>90.313029999999998</v>
      </c>
      <c r="AA12" s="59">
        <v>89.111360000000005</v>
      </c>
      <c r="AB12" s="60">
        <v>92.352620000000002</v>
      </c>
      <c r="AC12" s="61">
        <v>90.576499999999996</v>
      </c>
      <c r="AD12" s="59">
        <v>90.458500000000001</v>
      </c>
      <c r="AE12" s="62">
        <v>80.099999999999994</v>
      </c>
      <c r="AF12" s="58">
        <v>50.980460000000001</v>
      </c>
      <c r="AG12" s="59">
        <v>46.287109999999998</v>
      </c>
      <c r="AH12" s="60">
        <v>53.751460000000002</v>
      </c>
      <c r="AI12" s="61">
        <v>77.458740000000006</v>
      </c>
      <c r="AJ12" s="59">
        <v>69.957759999999993</v>
      </c>
      <c r="AK12" s="62">
        <v>74.342449999999999</v>
      </c>
      <c r="AL12" s="58">
        <v>79.803160000000005</v>
      </c>
      <c r="AM12" s="59">
        <v>81.148330000000001</v>
      </c>
      <c r="AN12" s="60">
        <v>79.282809999999998</v>
      </c>
      <c r="AO12" s="61">
        <v>81.891390000000001</v>
      </c>
      <c r="AP12" s="59">
        <v>85.801540000000003</v>
      </c>
      <c r="AQ12" s="62">
        <v>83.278059999999996</v>
      </c>
      <c r="AR12" s="58">
        <v>75.512510000000006</v>
      </c>
      <c r="AS12" s="59">
        <v>74.376019999999997</v>
      </c>
      <c r="AT12" s="60">
        <v>76.214860000000002</v>
      </c>
      <c r="AU12" s="61">
        <v>74.030500000000004</v>
      </c>
      <c r="AV12" s="59">
        <v>69.605199999999996</v>
      </c>
      <c r="AW12" s="62">
        <v>63.3</v>
      </c>
      <c r="AX12" s="58">
        <v>84.127769999999998</v>
      </c>
      <c r="AY12" s="59">
        <v>76.806229999999999</v>
      </c>
      <c r="AZ12" s="60">
        <v>79.275099999999995</v>
      </c>
      <c r="BA12" s="61">
        <v>91.130340000000004</v>
      </c>
      <c r="BB12" s="59">
        <v>87.374409999999997</v>
      </c>
      <c r="BC12" s="62">
        <v>92.037040000000005</v>
      </c>
      <c r="BD12" s="58">
        <v>95.369529999999997</v>
      </c>
      <c r="BE12" s="59">
        <v>92.951229999999995</v>
      </c>
      <c r="BF12" s="60">
        <v>98.332149999999999</v>
      </c>
      <c r="BG12" s="61">
        <v>103.3968</v>
      </c>
      <c r="BH12" s="59">
        <v>89.342960000000005</v>
      </c>
      <c r="BI12" s="62">
        <v>97.375780000000006</v>
      </c>
    </row>
    <row r="13" spans="1:61" x14ac:dyDescent="0.25">
      <c r="A13" s="57">
        <v>0.52083203124999999</v>
      </c>
      <c r="B13" s="58">
        <v>24.926279999999998</v>
      </c>
      <c r="C13" s="59">
        <v>24.633009999999999</v>
      </c>
      <c r="D13" s="60">
        <v>25.02562</v>
      </c>
      <c r="E13" s="61">
        <v>64.540499999999994</v>
      </c>
      <c r="F13" s="59">
        <v>65.300399999999996</v>
      </c>
      <c r="G13" s="62">
        <v>59</v>
      </c>
      <c r="H13" s="58">
        <v>73.254909999999995</v>
      </c>
      <c r="I13" s="59">
        <v>69.499440000000007</v>
      </c>
      <c r="J13" s="60">
        <v>73.848740000000006</v>
      </c>
      <c r="K13" s="61">
        <v>80.77834</v>
      </c>
      <c r="L13" s="59">
        <v>75.139619999999994</v>
      </c>
      <c r="M13" s="62">
        <v>78.940939999999998</v>
      </c>
      <c r="N13" s="58">
        <v>82.098820000000003</v>
      </c>
      <c r="O13" s="59">
        <v>87.948589999999996</v>
      </c>
      <c r="P13" s="60">
        <v>83.277169999999998</v>
      </c>
      <c r="Q13" s="61">
        <v>78.261189999999999</v>
      </c>
      <c r="R13" s="59">
        <v>65.649019999999993</v>
      </c>
      <c r="S13" s="62">
        <v>76.570229999999995</v>
      </c>
      <c r="T13" s="58">
        <v>101.9939</v>
      </c>
      <c r="U13" s="59">
        <v>91.01661</v>
      </c>
      <c r="V13" s="60">
        <v>92.051630000000003</v>
      </c>
      <c r="W13" s="61">
        <v>94.536289999999994</v>
      </c>
      <c r="X13" s="59">
        <v>87.944540000000003</v>
      </c>
      <c r="Y13" s="62">
        <v>92.393630000000002</v>
      </c>
      <c r="Z13" s="58">
        <v>92.774929999999998</v>
      </c>
      <c r="AA13" s="59">
        <v>90.220100000000002</v>
      </c>
      <c r="AB13" s="60">
        <v>92.090459999999993</v>
      </c>
      <c r="AC13" s="61">
        <v>80.435699999999997</v>
      </c>
      <c r="AD13" s="59">
        <v>93.921000000000006</v>
      </c>
      <c r="AE13" s="62">
        <v>89.5</v>
      </c>
      <c r="AF13" s="58">
        <v>67.390879999999996</v>
      </c>
      <c r="AG13" s="59">
        <v>67.901539999999997</v>
      </c>
      <c r="AH13" s="60">
        <v>63.572719999999997</v>
      </c>
      <c r="AI13" s="61">
        <v>84.441760000000002</v>
      </c>
      <c r="AJ13" s="59">
        <v>88.271680000000003</v>
      </c>
      <c r="AK13" s="62">
        <v>83.387659999999997</v>
      </c>
      <c r="AL13" s="58">
        <v>87.573589999999996</v>
      </c>
      <c r="AM13" s="59">
        <v>85.054270000000002</v>
      </c>
      <c r="AN13" s="60">
        <v>86.814350000000005</v>
      </c>
      <c r="AO13" s="61">
        <v>90.084810000000004</v>
      </c>
      <c r="AP13" s="59">
        <v>82.733450000000005</v>
      </c>
      <c r="AQ13" s="62">
        <v>89.737570000000005</v>
      </c>
      <c r="AR13" s="58">
        <v>84.040869999999998</v>
      </c>
      <c r="AS13" s="59">
        <v>81.723150000000004</v>
      </c>
      <c r="AT13" s="60">
        <v>82.988190000000003</v>
      </c>
      <c r="AU13" s="61">
        <v>81.597899999999996</v>
      </c>
      <c r="AV13" s="59">
        <v>82.604900000000001</v>
      </c>
      <c r="AW13" s="62">
        <v>73</v>
      </c>
      <c r="AX13" s="58">
        <v>89.296270000000007</v>
      </c>
      <c r="AY13" s="59">
        <v>86.326359999999994</v>
      </c>
      <c r="AZ13" s="60">
        <v>89.612620000000007</v>
      </c>
      <c r="BA13" s="61">
        <v>99.825860000000006</v>
      </c>
      <c r="BB13" s="59">
        <v>93.560550000000006</v>
      </c>
      <c r="BC13" s="62">
        <v>95.927970000000002</v>
      </c>
      <c r="BD13" s="58">
        <v>92.764080000000007</v>
      </c>
      <c r="BE13" s="59">
        <v>93.781959999999998</v>
      </c>
      <c r="BF13" s="60">
        <v>98.407889999999995</v>
      </c>
      <c r="BG13" s="61">
        <v>99.284580000000005</v>
      </c>
      <c r="BH13" s="59">
        <v>95.298959999999994</v>
      </c>
      <c r="BI13" s="62">
        <v>96.748419999999996</v>
      </c>
    </row>
    <row r="14" spans="1:61" x14ac:dyDescent="0.25">
      <c r="A14" s="57">
        <v>0.260416015625</v>
      </c>
      <c r="B14" s="58">
        <v>38.3108</v>
      </c>
      <c r="C14" s="59">
        <v>36.009439999999998</v>
      </c>
      <c r="D14" s="60">
        <v>36.555900000000001</v>
      </c>
      <c r="E14" s="61">
        <v>78.102599999999995</v>
      </c>
      <c r="F14" s="59">
        <v>77.316500000000005</v>
      </c>
      <c r="G14" s="62">
        <v>67.5</v>
      </c>
      <c r="H14" s="58">
        <v>82.9191</v>
      </c>
      <c r="I14" s="59">
        <v>76.821960000000004</v>
      </c>
      <c r="J14" s="60">
        <v>85.187100000000001</v>
      </c>
      <c r="K14" s="61">
        <v>85.958690000000004</v>
      </c>
      <c r="L14" s="59">
        <v>78.476920000000007</v>
      </c>
      <c r="M14" s="62">
        <v>87.487030000000004</v>
      </c>
      <c r="N14" s="58">
        <v>94.952780000000004</v>
      </c>
      <c r="O14" s="59">
        <v>89.41207</v>
      </c>
      <c r="P14" s="60">
        <v>94.703310000000002</v>
      </c>
      <c r="Q14" s="61">
        <v>83.29692</v>
      </c>
      <c r="R14" s="59">
        <v>73.240859999999998</v>
      </c>
      <c r="S14" s="62">
        <v>85.913409999999999</v>
      </c>
      <c r="T14" s="58">
        <v>93.638409999999993</v>
      </c>
      <c r="U14" s="59">
        <v>91.326920000000001</v>
      </c>
      <c r="V14" s="60">
        <v>95.424859999999995</v>
      </c>
      <c r="W14" s="61">
        <v>94.487520000000004</v>
      </c>
      <c r="X14" s="59">
        <v>91.873710000000003</v>
      </c>
      <c r="Y14" s="62">
        <v>97.973110000000005</v>
      </c>
      <c r="Z14" s="58">
        <v>93.868210000000005</v>
      </c>
      <c r="AA14" s="59">
        <v>90.607029999999995</v>
      </c>
      <c r="AB14" s="60">
        <v>94.323589999999996</v>
      </c>
      <c r="AC14" s="61">
        <v>120.316</v>
      </c>
      <c r="AD14" s="59">
        <v>99.482799999999997</v>
      </c>
      <c r="AE14" s="62">
        <v>85.9</v>
      </c>
      <c r="AF14" s="58">
        <v>69.670910000000006</v>
      </c>
      <c r="AG14" s="59">
        <v>83.001350000000002</v>
      </c>
      <c r="AH14" s="60">
        <v>22.076740000000001</v>
      </c>
      <c r="AI14" s="61">
        <v>95.12294</v>
      </c>
      <c r="AJ14" s="59">
        <v>92.046449999999993</v>
      </c>
      <c r="AK14" s="62">
        <v>90.278409999999994</v>
      </c>
      <c r="AL14" s="58">
        <v>91.428560000000004</v>
      </c>
      <c r="AM14" s="59">
        <v>88.397670000000005</v>
      </c>
      <c r="AN14" s="60">
        <v>89.420689999999993</v>
      </c>
      <c r="AO14" s="61">
        <v>93.482519999999994</v>
      </c>
      <c r="AP14" s="59">
        <v>89.597290000000001</v>
      </c>
      <c r="AQ14" s="62">
        <v>97.761139999999997</v>
      </c>
      <c r="AR14" s="58">
        <v>88.569320000000005</v>
      </c>
      <c r="AS14" s="59">
        <v>90.684200000000004</v>
      </c>
      <c r="AT14" s="60">
        <v>89.551630000000003</v>
      </c>
      <c r="AU14" s="61">
        <v>80.837000000000003</v>
      </c>
      <c r="AV14" s="59">
        <v>88.979200000000006</v>
      </c>
      <c r="AW14" s="62">
        <v>86</v>
      </c>
      <c r="AX14" s="58">
        <v>93.173500000000004</v>
      </c>
      <c r="AY14" s="59">
        <v>89.688220000000001</v>
      </c>
      <c r="AZ14" s="60">
        <v>91.712789999999998</v>
      </c>
      <c r="BA14" s="61">
        <v>98.524190000000004</v>
      </c>
      <c r="BB14" s="59">
        <v>95.309539999999998</v>
      </c>
      <c r="BC14" s="62">
        <v>96.412679999999995</v>
      </c>
      <c r="BD14" s="58">
        <v>94.742320000000007</v>
      </c>
      <c r="BE14" s="59">
        <v>95.001260000000002</v>
      </c>
      <c r="BF14" s="60">
        <v>96.910560000000004</v>
      </c>
      <c r="BG14" s="61">
        <v>90.344210000000004</v>
      </c>
      <c r="BH14" s="59">
        <v>93.209959999999995</v>
      </c>
      <c r="BI14" s="62">
        <v>100.4846</v>
      </c>
    </row>
    <row r="15" spans="1:61" x14ac:dyDescent="0.25">
      <c r="A15" s="57">
        <v>0.1302080078125</v>
      </c>
      <c r="B15" s="58">
        <v>51.228540000000002</v>
      </c>
      <c r="C15" s="59">
        <v>52.112780000000001</v>
      </c>
      <c r="D15" s="60">
        <v>48.766910000000003</v>
      </c>
      <c r="E15" s="61">
        <v>71.884609999999995</v>
      </c>
      <c r="F15" s="59">
        <v>86.445099999999996</v>
      </c>
      <c r="G15" s="62">
        <v>78.8</v>
      </c>
      <c r="H15" s="58">
        <v>89.368319999999997</v>
      </c>
      <c r="I15" s="59">
        <v>79.061409999999995</v>
      </c>
      <c r="J15" s="60">
        <v>90.027240000000006</v>
      </c>
      <c r="K15" s="61">
        <v>93.273840000000007</v>
      </c>
      <c r="L15" s="59">
        <v>94.240679999999998</v>
      </c>
      <c r="M15" s="62">
        <v>91.779570000000007</v>
      </c>
      <c r="N15" s="58">
        <v>90.712260000000001</v>
      </c>
      <c r="O15" s="59">
        <v>100.68219999999999</v>
      </c>
      <c r="P15" s="60">
        <v>97.462829999999997</v>
      </c>
      <c r="Q15" s="61">
        <v>88.968779999999995</v>
      </c>
      <c r="R15" s="59">
        <v>89.620480000000001</v>
      </c>
      <c r="S15" s="62">
        <v>91.875119999999995</v>
      </c>
      <c r="T15" s="58">
        <v>95.930199999999999</v>
      </c>
      <c r="U15" s="59">
        <v>91.00703</v>
      </c>
      <c r="V15" s="60">
        <v>95.291960000000003</v>
      </c>
      <c r="W15" s="61">
        <v>94.785889999999995</v>
      </c>
      <c r="X15" s="59">
        <v>90.681600000000003</v>
      </c>
      <c r="Y15" s="62">
        <v>96.466920000000002</v>
      </c>
      <c r="Z15" s="58">
        <v>95.766040000000004</v>
      </c>
      <c r="AA15" s="59">
        <v>125.0505</v>
      </c>
      <c r="AB15" s="60">
        <v>96.322800000000001</v>
      </c>
      <c r="AC15" s="61">
        <v>69.542299999999997</v>
      </c>
      <c r="AD15" s="59">
        <v>98.525300000000001</v>
      </c>
      <c r="AE15" s="62">
        <v>88.7</v>
      </c>
      <c r="AF15" s="58">
        <v>84.772310000000004</v>
      </c>
      <c r="AG15" s="59">
        <v>85.261129999999994</v>
      </c>
      <c r="AH15" s="60">
        <v>87.841899999999995</v>
      </c>
      <c r="AI15" s="61">
        <v>97.897750000000002</v>
      </c>
      <c r="AJ15" s="59">
        <v>99.815449999999998</v>
      </c>
      <c r="AK15" s="62">
        <v>91.152519999999996</v>
      </c>
      <c r="AL15" s="58">
        <v>95.982799999999997</v>
      </c>
      <c r="AM15" s="59">
        <v>91.048599999999993</v>
      </c>
      <c r="AN15" s="60">
        <v>92.009569999999997</v>
      </c>
      <c r="AO15" s="61">
        <v>98.666960000000003</v>
      </c>
      <c r="AP15" s="59">
        <v>95.81523</v>
      </c>
      <c r="AQ15" s="62">
        <v>97.834310000000002</v>
      </c>
      <c r="AR15" s="58">
        <v>93.016199999999998</v>
      </c>
      <c r="AS15" s="59">
        <v>91.140799999999999</v>
      </c>
      <c r="AT15" s="60">
        <v>92.84863</v>
      </c>
      <c r="AU15" s="61">
        <v>97.373699999999999</v>
      </c>
      <c r="AV15" s="59">
        <v>88.734099999999998</v>
      </c>
      <c r="AW15" s="62">
        <v>84.7</v>
      </c>
      <c r="AX15" s="58">
        <v>95.437330000000003</v>
      </c>
      <c r="AY15" s="59">
        <v>96.255260000000007</v>
      </c>
      <c r="AZ15" s="60">
        <v>96.136139999999997</v>
      </c>
      <c r="BA15" s="61">
        <v>103.2471</v>
      </c>
      <c r="BB15" s="59">
        <v>98.536540000000002</v>
      </c>
      <c r="BC15" s="62">
        <v>101.7238</v>
      </c>
      <c r="BD15" s="58">
        <v>95.839269999999999</v>
      </c>
      <c r="BE15" s="59">
        <v>97.308520000000001</v>
      </c>
      <c r="BF15" s="60">
        <v>101.80880000000001</v>
      </c>
      <c r="BG15" s="61">
        <v>98.948610000000002</v>
      </c>
      <c r="BH15" s="59">
        <v>98.28689</v>
      </c>
      <c r="BI15" s="62">
        <v>91.70241</v>
      </c>
    </row>
    <row r="16" spans="1:61" x14ac:dyDescent="0.25">
      <c r="A16" s="57">
        <v>6.5104003906249999E-2</v>
      </c>
      <c r="B16" s="58">
        <v>65.850650000000002</v>
      </c>
      <c r="C16" s="59">
        <v>65.132530000000003</v>
      </c>
      <c r="D16" s="60">
        <v>64.587890000000002</v>
      </c>
      <c r="E16" s="61">
        <v>93.255300000000005</v>
      </c>
      <c r="F16" s="59">
        <v>87.559910000000002</v>
      </c>
      <c r="G16" s="62">
        <v>88.6</v>
      </c>
      <c r="H16" s="58">
        <v>92.905420000000007</v>
      </c>
      <c r="I16" s="59">
        <v>89.457250000000002</v>
      </c>
      <c r="J16" s="60">
        <v>93.700360000000003</v>
      </c>
      <c r="K16" s="61">
        <v>96.980350000000001</v>
      </c>
      <c r="L16" s="59">
        <v>92.825010000000006</v>
      </c>
      <c r="M16" s="62">
        <v>95.965479999999999</v>
      </c>
      <c r="N16" s="58">
        <v>100.69029999999999</v>
      </c>
      <c r="O16" s="59">
        <v>90.176360000000003</v>
      </c>
      <c r="P16" s="60">
        <v>100.5528</v>
      </c>
      <c r="Q16" s="61">
        <v>92.313460000000006</v>
      </c>
      <c r="R16" s="59">
        <v>90.962779999999995</v>
      </c>
      <c r="S16" s="62">
        <v>94.092389999999995</v>
      </c>
      <c r="T16" s="58">
        <v>96.738309999999998</v>
      </c>
      <c r="U16" s="59">
        <v>92.132909999999995</v>
      </c>
      <c r="V16" s="60">
        <v>95.493830000000003</v>
      </c>
      <c r="W16" s="61">
        <v>133.6832</v>
      </c>
      <c r="X16" s="59">
        <v>92.085669999999993</v>
      </c>
      <c r="Y16" s="62">
        <v>94.284689999999998</v>
      </c>
      <c r="Z16" s="58">
        <v>99.570740000000001</v>
      </c>
      <c r="AA16" s="59">
        <v>94.940920000000006</v>
      </c>
      <c r="AB16" s="60">
        <v>95.597300000000004</v>
      </c>
      <c r="AC16" s="61">
        <v>80.083690000000004</v>
      </c>
      <c r="AD16" s="59">
        <v>98.241600000000005</v>
      </c>
      <c r="AE16" s="62">
        <v>90.6</v>
      </c>
      <c r="AF16" s="58">
        <v>97.970560000000006</v>
      </c>
      <c r="AG16" s="59">
        <v>95.09836</v>
      </c>
      <c r="AH16" s="60">
        <v>90.816909999999993</v>
      </c>
      <c r="AI16" s="61">
        <v>99.291420000000002</v>
      </c>
      <c r="AJ16" s="59">
        <v>101.74469999999999</v>
      </c>
      <c r="AK16" s="62">
        <v>95.418360000000007</v>
      </c>
      <c r="AL16" s="58">
        <v>92.51831</v>
      </c>
      <c r="AM16" s="59">
        <v>91.349369999999993</v>
      </c>
      <c r="AN16" s="60">
        <v>93.740179999999995</v>
      </c>
      <c r="AO16" s="61">
        <v>98.787750000000003</v>
      </c>
      <c r="AP16" s="59">
        <v>97.445729999999998</v>
      </c>
      <c r="AQ16" s="62">
        <v>97.617410000000007</v>
      </c>
      <c r="AR16" s="58">
        <v>95.919460000000001</v>
      </c>
      <c r="AS16" s="59">
        <v>74.664990000000003</v>
      </c>
      <c r="AT16" s="60">
        <v>94.068650000000005</v>
      </c>
      <c r="AU16" s="61">
        <v>92.514399999999995</v>
      </c>
      <c r="AV16" s="59">
        <v>99.874200000000002</v>
      </c>
      <c r="AW16" s="62">
        <v>84.8</v>
      </c>
      <c r="AX16" s="58">
        <v>97.107219999999998</v>
      </c>
      <c r="AY16" s="59">
        <v>92.819590000000005</v>
      </c>
      <c r="AZ16" s="60">
        <v>96.887839999999997</v>
      </c>
      <c r="BA16" s="61">
        <v>102.7516</v>
      </c>
      <c r="BB16" s="59">
        <v>95.715410000000006</v>
      </c>
      <c r="BC16" s="62">
        <v>101.3031</v>
      </c>
      <c r="BD16" s="58">
        <v>96.101399999999998</v>
      </c>
      <c r="BE16" s="59">
        <v>98.779769999999999</v>
      </c>
      <c r="BF16" s="60">
        <v>99.342089999999999</v>
      </c>
      <c r="BG16" s="61">
        <v>100.99420000000001</v>
      </c>
      <c r="BH16" s="59">
        <v>91.074520000000007</v>
      </c>
      <c r="BI16" s="62">
        <v>103.23269999999999</v>
      </c>
    </row>
    <row r="17" spans="1:61" x14ac:dyDescent="0.25">
      <c r="A17" s="57">
        <v>3.2552001953125E-2</v>
      </c>
      <c r="B17" s="58">
        <v>80.533169999999998</v>
      </c>
      <c r="C17" s="59">
        <v>77.422560000000004</v>
      </c>
      <c r="D17" s="60">
        <v>76.259299999999996</v>
      </c>
      <c r="E17" s="61">
        <v>99.974000000000004</v>
      </c>
      <c r="F17" s="59">
        <v>89.900700000000001</v>
      </c>
      <c r="G17" s="62">
        <v>87.8</v>
      </c>
      <c r="H17" s="58">
        <v>83.821200000000005</v>
      </c>
      <c r="I17" s="59">
        <v>89.955529999999996</v>
      </c>
      <c r="J17" s="60">
        <v>89.988060000000004</v>
      </c>
      <c r="K17" s="61">
        <v>99.081710000000001</v>
      </c>
      <c r="L17" s="59">
        <v>97.264110000000002</v>
      </c>
      <c r="M17" s="62">
        <v>99.547169999999994</v>
      </c>
      <c r="N17" s="58">
        <v>94.149640000000005</v>
      </c>
      <c r="O17" s="59">
        <v>101.2406</v>
      </c>
      <c r="P17" s="60">
        <v>106.3343</v>
      </c>
      <c r="Q17" s="61">
        <v>95.905469999999994</v>
      </c>
      <c r="R17" s="59">
        <v>94.161109999999994</v>
      </c>
      <c r="S17" s="62">
        <v>94.513099999999994</v>
      </c>
      <c r="T17" s="58">
        <v>97.860119999999995</v>
      </c>
      <c r="U17" s="59">
        <v>92.829470000000001</v>
      </c>
      <c r="V17" s="60">
        <v>96.574489999999997</v>
      </c>
      <c r="W17" s="61">
        <v>93.013559999999998</v>
      </c>
      <c r="X17" s="59">
        <v>91.831360000000004</v>
      </c>
      <c r="Y17" s="62">
        <v>94.109639999999999</v>
      </c>
      <c r="Z17" s="58">
        <v>95.857290000000006</v>
      </c>
      <c r="AA17" s="59">
        <v>95.842519999999993</v>
      </c>
      <c r="AB17" s="60">
        <v>99.641620000000003</v>
      </c>
      <c r="AC17" s="61">
        <v>82.673900000000003</v>
      </c>
      <c r="AD17" s="59">
        <v>95.885599999999997</v>
      </c>
      <c r="AE17" s="62">
        <v>92.3</v>
      </c>
      <c r="AF17" s="58">
        <v>94.230519999999999</v>
      </c>
      <c r="AG17" s="59">
        <v>93.99521</v>
      </c>
      <c r="AH17" s="60">
        <v>90.414510000000007</v>
      </c>
      <c r="AI17" s="61">
        <v>99.642589999999998</v>
      </c>
      <c r="AJ17" s="59">
        <v>98.944789999999998</v>
      </c>
      <c r="AK17" s="62">
        <v>96.421760000000006</v>
      </c>
      <c r="AL17" s="58">
        <v>94.809439999999995</v>
      </c>
      <c r="AM17" s="59">
        <v>91.555139999999994</v>
      </c>
      <c r="AN17" s="60">
        <v>96.225219999999993</v>
      </c>
      <c r="AO17" s="61">
        <v>103.283</v>
      </c>
      <c r="AP17" s="59">
        <v>97.679609999999997</v>
      </c>
      <c r="AQ17" s="62">
        <v>104.1502</v>
      </c>
      <c r="AR17" s="58">
        <v>101.4247</v>
      </c>
      <c r="AS17" s="59">
        <v>92.467619999999997</v>
      </c>
      <c r="AT17" s="60">
        <v>97.507260000000002</v>
      </c>
      <c r="AU17" s="61">
        <v>92.973399999999998</v>
      </c>
      <c r="AV17" s="59">
        <v>90.703500000000005</v>
      </c>
      <c r="AW17" s="62">
        <v>88.1</v>
      </c>
      <c r="AX17" s="58">
        <v>97.301019999999994</v>
      </c>
      <c r="AY17" s="59">
        <v>93.895589999999999</v>
      </c>
      <c r="AZ17" s="60">
        <v>91.085269999999994</v>
      </c>
      <c r="BA17" s="61">
        <v>99.517409999999998</v>
      </c>
      <c r="BB17" s="59">
        <v>98.109470000000002</v>
      </c>
      <c r="BC17" s="62">
        <v>103.57389999999999</v>
      </c>
      <c r="BD17" s="58">
        <v>99.805279999999996</v>
      </c>
      <c r="BE17" s="59">
        <v>95.124219999999994</v>
      </c>
      <c r="BF17" s="60">
        <v>95.946349999999995</v>
      </c>
      <c r="BG17" s="61">
        <v>100.1764</v>
      </c>
      <c r="BH17" s="59">
        <v>97.835700000000003</v>
      </c>
      <c r="BI17" s="62">
        <v>102.0497</v>
      </c>
    </row>
    <row r="18" spans="1:61" x14ac:dyDescent="0.25">
      <c r="A18" s="57">
        <v>1.62760009765625E-2</v>
      </c>
      <c r="B18" s="58">
        <v>87.26</v>
      </c>
      <c r="C18" s="59">
        <v>78.758650000000003</v>
      </c>
      <c r="D18" s="60">
        <v>85.098140000000001</v>
      </c>
      <c r="E18" s="61">
        <v>99.507300000000001</v>
      </c>
      <c r="F18" s="59">
        <v>89.104100000000003</v>
      </c>
      <c r="G18" s="62">
        <v>90.1</v>
      </c>
      <c r="H18" s="58">
        <v>96.798649999999995</v>
      </c>
      <c r="I18" s="59">
        <v>95.230040000000002</v>
      </c>
      <c r="J18" s="60">
        <v>98.566680000000005</v>
      </c>
      <c r="K18" s="61">
        <v>100.3291</v>
      </c>
      <c r="L18" s="59">
        <v>97.882000000000005</v>
      </c>
      <c r="M18" s="62">
        <v>93.018259999999998</v>
      </c>
      <c r="N18" s="58">
        <v>110.5844</v>
      </c>
      <c r="O18" s="59">
        <v>96.805599999999998</v>
      </c>
      <c r="P18" s="60">
        <v>100.05759999999999</v>
      </c>
      <c r="Q18" s="61">
        <v>103.68219999999999</v>
      </c>
      <c r="R18" s="59">
        <v>97.895849999999996</v>
      </c>
      <c r="S18" s="62">
        <v>94.433390000000003</v>
      </c>
      <c r="T18" s="58">
        <v>109.1112</v>
      </c>
      <c r="U18" s="59">
        <v>94.082470000000001</v>
      </c>
      <c r="V18" s="60">
        <v>96.596980000000002</v>
      </c>
      <c r="W18" s="61">
        <v>97.119510000000005</v>
      </c>
      <c r="X18" s="59">
        <v>95.809790000000007</v>
      </c>
      <c r="Y18" s="62">
        <v>94.648499999999999</v>
      </c>
      <c r="Z18" s="58">
        <v>97.312489999999997</v>
      </c>
      <c r="AA18" s="59">
        <v>90.679469999999995</v>
      </c>
      <c r="AB18" s="60">
        <v>96.499260000000007</v>
      </c>
      <c r="AC18" s="61">
        <v>88.441400000000002</v>
      </c>
      <c r="AD18" s="59">
        <v>95.175299999999993</v>
      </c>
      <c r="AE18" s="62">
        <v>91.8</v>
      </c>
      <c r="AF18" s="58">
        <v>94.622200000000007</v>
      </c>
      <c r="AG18" s="59">
        <v>91.67062</v>
      </c>
      <c r="AH18" s="60">
        <v>97.284329999999997</v>
      </c>
      <c r="AI18" s="61">
        <v>96.094750000000005</v>
      </c>
      <c r="AJ18" s="59">
        <v>101.071</v>
      </c>
      <c r="AK18" s="62">
        <v>95.763260000000002</v>
      </c>
      <c r="AL18" s="58">
        <v>97.159670000000006</v>
      </c>
      <c r="AM18" s="59">
        <v>84.292140000000003</v>
      </c>
      <c r="AN18" s="60">
        <v>96.831620000000001</v>
      </c>
      <c r="AO18" s="61">
        <v>98.14649</v>
      </c>
      <c r="AP18" s="59">
        <v>95.116540000000001</v>
      </c>
      <c r="AQ18" s="62">
        <v>99.153869999999998</v>
      </c>
      <c r="AR18" s="58">
        <v>97.404529999999994</v>
      </c>
      <c r="AS18" s="59">
        <v>90.607650000000007</v>
      </c>
      <c r="AT18" s="60">
        <v>97.679419999999993</v>
      </c>
      <c r="AU18" s="61">
        <v>100.40300000000001</v>
      </c>
      <c r="AV18" s="59">
        <v>97.8185</v>
      </c>
      <c r="AW18" s="62">
        <v>90.3</v>
      </c>
      <c r="AX18" s="58">
        <v>97.047240000000002</v>
      </c>
      <c r="AY18" s="59">
        <v>96.480170000000001</v>
      </c>
      <c r="AZ18" s="60">
        <v>98.2102</v>
      </c>
      <c r="BA18" s="61">
        <v>79.433899999999994</v>
      </c>
      <c r="BB18" s="59">
        <v>98.42559</v>
      </c>
      <c r="BC18" s="62">
        <v>92.141580000000005</v>
      </c>
      <c r="BD18" s="58">
        <v>73.352149999999995</v>
      </c>
      <c r="BE18" s="59">
        <v>96.559280000000001</v>
      </c>
      <c r="BF18" s="60">
        <v>101.3685</v>
      </c>
      <c r="BG18" s="61">
        <v>113.8862</v>
      </c>
      <c r="BH18" s="59">
        <v>97.819289999999995</v>
      </c>
      <c r="BI18" s="62">
        <v>107.6262</v>
      </c>
    </row>
    <row r="19" spans="1:61" x14ac:dyDescent="0.25">
      <c r="A19" s="57">
        <v>8.1380004882812499E-3</v>
      </c>
      <c r="B19" s="58">
        <v>92.720560000000006</v>
      </c>
      <c r="C19" s="59">
        <v>91.063280000000006</v>
      </c>
      <c r="D19" s="60">
        <v>94.360230000000001</v>
      </c>
      <c r="E19" s="61">
        <v>100.39100000000001</v>
      </c>
      <c r="F19" s="59">
        <v>98.979600000000005</v>
      </c>
      <c r="G19" s="62">
        <v>91.1</v>
      </c>
      <c r="H19" s="58">
        <v>98.160309999999996</v>
      </c>
      <c r="I19" s="59">
        <v>94.497259999999997</v>
      </c>
      <c r="J19" s="60">
        <v>89.623990000000006</v>
      </c>
      <c r="K19" s="61">
        <v>99.829120000000003</v>
      </c>
      <c r="L19" s="59">
        <v>97.877979999999994</v>
      </c>
      <c r="M19" s="62">
        <v>99.041719999999998</v>
      </c>
      <c r="N19" s="58">
        <v>98.807770000000005</v>
      </c>
      <c r="O19" s="59">
        <v>99.894639999999995</v>
      </c>
      <c r="P19" s="60">
        <v>103.62179999999999</v>
      </c>
      <c r="Q19" s="61">
        <v>97.024500000000003</v>
      </c>
      <c r="R19" s="59">
        <v>91.004059999999996</v>
      </c>
      <c r="S19" s="62">
        <v>96.953720000000004</v>
      </c>
      <c r="T19" s="58">
        <v>98.089460000000003</v>
      </c>
      <c r="U19" s="59">
        <v>93.694199999999995</v>
      </c>
      <c r="V19" s="60">
        <v>96.214969999999994</v>
      </c>
      <c r="W19" s="61">
        <v>96.181759999999997</v>
      </c>
      <c r="X19" s="59">
        <v>90.896879999999996</v>
      </c>
      <c r="Y19" s="62">
        <v>96.174999999999997</v>
      </c>
      <c r="Z19" s="58">
        <v>97.40804</v>
      </c>
      <c r="AA19" s="59">
        <v>93.960700000000003</v>
      </c>
      <c r="AB19" s="60">
        <v>99.732320000000001</v>
      </c>
      <c r="AC19" s="61">
        <v>89.051400000000001</v>
      </c>
      <c r="AD19" s="59">
        <v>102.002</v>
      </c>
      <c r="AE19" s="62">
        <v>83.1</v>
      </c>
      <c r="AF19" s="58">
        <v>81.678749999999994</v>
      </c>
      <c r="AG19" s="59">
        <v>101.3556</v>
      </c>
      <c r="AH19" s="60">
        <v>94.068910000000002</v>
      </c>
      <c r="AI19" s="61">
        <v>101.90130000000001</v>
      </c>
      <c r="AJ19" s="59">
        <v>98.842939999999999</v>
      </c>
      <c r="AK19" s="62">
        <v>103.6117</v>
      </c>
      <c r="AL19" s="58">
        <v>94.851230000000001</v>
      </c>
      <c r="AM19" s="59">
        <v>92.129339999999999</v>
      </c>
      <c r="AN19" s="60">
        <v>95.910039999999995</v>
      </c>
      <c r="AO19" s="61">
        <v>97.014129999999994</v>
      </c>
      <c r="AP19" s="59">
        <v>98.113410000000002</v>
      </c>
      <c r="AQ19" s="62">
        <v>103.61969999999999</v>
      </c>
      <c r="AR19" s="58">
        <v>96.669629999999998</v>
      </c>
      <c r="AS19" s="59">
        <v>95.417919999999995</v>
      </c>
      <c r="AT19" s="60">
        <v>97.427390000000003</v>
      </c>
      <c r="AU19" s="61">
        <v>104.425</v>
      </c>
      <c r="AV19" s="59">
        <v>96.433700000000002</v>
      </c>
      <c r="AW19" s="62">
        <v>91.9</v>
      </c>
      <c r="AX19" s="58">
        <v>99.471500000000006</v>
      </c>
      <c r="AY19" s="59">
        <v>100.46680000000001</v>
      </c>
      <c r="AZ19" s="60">
        <v>98.605980000000002</v>
      </c>
      <c r="BA19" s="61">
        <v>99.080089999999998</v>
      </c>
      <c r="BB19" s="59">
        <v>108.83110000000001</v>
      </c>
      <c r="BC19" s="62">
        <v>87.455029999999994</v>
      </c>
      <c r="BD19" s="58">
        <v>95.727360000000004</v>
      </c>
      <c r="BE19" s="59">
        <v>98.197320000000005</v>
      </c>
      <c r="BF19" s="60">
        <v>99.102940000000004</v>
      </c>
      <c r="BG19" s="61">
        <v>100.4756</v>
      </c>
      <c r="BH19" s="59">
        <v>116.5997</v>
      </c>
      <c r="BI19" s="62">
        <v>101.1005</v>
      </c>
    </row>
    <row r="20" spans="1:61" x14ac:dyDescent="0.25">
      <c r="A20" s="57">
        <v>4.069000244140625E-3</v>
      </c>
      <c r="B20" s="58">
        <v>95.642560000000003</v>
      </c>
      <c r="C20" s="59">
        <v>92.208619999999996</v>
      </c>
      <c r="D20" s="60">
        <v>94.323679999999996</v>
      </c>
      <c r="E20" s="61">
        <v>92.594499999999996</v>
      </c>
      <c r="F20" s="59">
        <v>96.115499999999997</v>
      </c>
      <c r="G20" s="62">
        <v>91.8</v>
      </c>
      <c r="H20" s="58">
        <v>97.53913</v>
      </c>
      <c r="I20" s="59">
        <v>98.261719999999997</v>
      </c>
      <c r="J20" s="60">
        <v>96.977069999999998</v>
      </c>
      <c r="K20" s="61">
        <v>104.0941</v>
      </c>
      <c r="L20" s="59">
        <v>99.417360000000002</v>
      </c>
      <c r="M20" s="62">
        <v>102.1992</v>
      </c>
      <c r="N20" s="58">
        <v>102.17529999999999</v>
      </c>
      <c r="O20" s="59">
        <v>130.542</v>
      </c>
      <c r="P20" s="60">
        <v>101.8738</v>
      </c>
      <c r="Q20" s="61">
        <v>101.7393</v>
      </c>
      <c r="R20" s="59">
        <v>97.848380000000006</v>
      </c>
      <c r="S20" s="62">
        <v>102.206</v>
      </c>
      <c r="T20" s="58">
        <v>98.513409999999993</v>
      </c>
      <c r="U20" s="59">
        <v>94.291640000000001</v>
      </c>
      <c r="V20" s="60">
        <v>98.290469999999999</v>
      </c>
      <c r="W20" s="61">
        <v>96.690700000000007</v>
      </c>
      <c r="X20" s="59">
        <v>91.041150000000002</v>
      </c>
      <c r="Y20" s="62">
        <v>96.021060000000006</v>
      </c>
      <c r="Z20" s="58">
        <v>94.742490000000004</v>
      </c>
      <c r="AA20" s="59">
        <v>93.351560000000006</v>
      </c>
      <c r="AB20" s="60">
        <v>96.054109999999994</v>
      </c>
      <c r="AC20" s="61">
        <v>96.414000000000001</v>
      </c>
      <c r="AD20" s="59">
        <v>99.067899999999995</v>
      </c>
      <c r="AE20" s="62">
        <v>90.2</v>
      </c>
      <c r="AF20" s="58">
        <v>90.767290000000003</v>
      </c>
      <c r="AG20" s="59">
        <v>94.392070000000004</v>
      </c>
      <c r="AH20" s="60">
        <v>95.341489999999993</v>
      </c>
      <c r="AI20" s="61">
        <v>102.1016</v>
      </c>
      <c r="AJ20" s="59">
        <v>98.086950000000002</v>
      </c>
      <c r="AK20" s="62">
        <v>100.49299999999999</v>
      </c>
      <c r="AL20" s="58">
        <v>93.428169999999994</v>
      </c>
      <c r="AM20" s="59">
        <v>91.484700000000004</v>
      </c>
      <c r="AN20" s="60">
        <v>94.816379999999995</v>
      </c>
      <c r="AO20" s="61">
        <v>97.156229999999994</v>
      </c>
      <c r="AP20" s="59">
        <v>91.0745</v>
      </c>
      <c r="AQ20" s="62">
        <v>99.211349999999996</v>
      </c>
      <c r="AR20" s="58">
        <v>99.305779999999999</v>
      </c>
      <c r="AS20" s="59">
        <v>94.873130000000003</v>
      </c>
      <c r="AT20" s="60">
        <v>93.364819999999995</v>
      </c>
      <c r="AU20" s="61">
        <v>103.083</v>
      </c>
      <c r="AV20" s="59">
        <v>97.828800000000001</v>
      </c>
      <c r="AW20" s="62">
        <v>89.7</v>
      </c>
      <c r="AX20" s="58">
        <v>99.129140000000007</v>
      </c>
      <c r="AY20" s="59">
        <v>96.767979999999994</v>
      </c>
      <c r="AZ20" s="60">
        <v>105.3578</v>
      </c>
      <c r="BA20" s="61">
        <v>103.29859999999999</v>
      </c>
      <c r="BB20" s="59">
        <v>98.819469999999995</v>
      </c>
      <c r="BC20" s="62">
        <v>95.505970000000005</v>
      </c>
      <c r="BD20" s="58">
        <v>99.082310000000007</v>
      </c>
      <c r="BE20" s="59">
        <v>95.837249999999997</v>
      </c>
      <c r="BF20" s="60">
        <v>99.29504</v>
      </c>
      <c r="BG20" s="61">
        <v>95.725939999999994</v>
      </c>
      <c r="BH20" s="59">
        <v>98.598590000000002</v>
      </c>
      <c r="BI20" s="62">
        <v>101.84050000000001</v>
      </c>
    </row>
    <row r="21" spans="1:61" x14ac:dyDescent="0.25">
      <c r="A21" s="57">
        <v>2.0345001220703125E-3</v>
      </c>
      <c r="B21" s="58">
        <v>99.987039999999993</v>
      </c>
      <c r="C21" s="59">
        <v>90.868570000000005</v>
      </c>
      <c r="D21" s="60">
        <v>98.068200000000004</v>
      </c>
      <c r="E21" s="61">
        <v>98.798699999999997</v>
      </c>
      <c r="F21" s="59">
        <v>94.481499999999997</v>
      </c>
      <c r="G21" s="62">
        <v>92.3</v>
      </c>
      <c r="H21" s="58">
        <v>96.119560000000007</v>
      </c>
      <c r="I21" s="59">
        <v>91.250979999999998</v>
      </c>
      <c r="J21" s="60">
        <v>98.475239999999999</v>
      </c>
      <c r="K21" s="61">
        <v>98.333659999999995</v>
      </c>
      <c r="L21" s="59">
        <v>97.039919999999995</v>
      </c>
      <c r="M21" s="62">
        <v>102.7839</v>
      </c>
      <c r="N21" s="58">
        <v>101.2362</v>
      </c>
      <c r="O21" s="59">
        <v>99.301950000000005</v>
      </c>
      <c r="P21" s="60">
        <v>100.04300000000001</v>
      </c>
      <c r="Q21" s="61">
        <v>102.226</v>
      </c>
      <c r="R21" s="59">
        <v>96.937650000000005</v>
      </c>
      <c r="S21" s="62">
        <v>97.721980000000002</v>
      </c>
      <c r="T21" s="58">
        <v>97.983540000000005</v>
      </c>
      <c r="U21" s="59">
        <v>93.858270000000005</v>
      </c>
      <c r="V21" s="60">
        <v>96.640529999999998</v>
      </c>
      <c r="W21" s="61">
        <v>97.340549999999993</v>
      </c>
      <c r="X21" s="59">
        <v>94.052970000000002</v>
      </c>
      <c r="Y21" s="62">
        <v>99.243229999999997</v>
      </c>
      <c r="Z21" s="58">
        <v>96.105540000000005</v>
      </c>
      <c r="AA21" s="59">
        <v>96.295109999999994</v>
      </c>
      <c r="AB21" s="60">
        <v>98.740380000000002</v>
      </c>
      <c r="AC21" s="61">
        <v>99.216089999999994</v>
      </c>
      <c r="AD21" s="59">
        <v>96.738799999999998</v>
      </c>
      <c r="AE21" s="62">
        <v>91.4</v>
      </c>
      <c r="AF21" s="58">
        <v>83.584639999999993</v>
      </c>
      <c r="AG21" s="59">
        <v>95.185839999999999</v>
      </c>
      <c r="AH21" s="60">
        <v>99.100409999999997</v>
      </c>
      <c r="AI21" s="61">
        <v>100.36190000000001</v>
      </c>
      <c r="AJ21" s="59">
        <v>98.040210000000002</v>
      </c>
      <c r="AK21" s="62">
        <v>100.5243</v>
      </c>
      <c r="AL21" s="58">
        <v>97.785139999999998</v>
      </c>
      <c r="AM21" s="59">
        <v>92.989270000000005</v>
      </c>
      <c r="AN21" s="60">
        <v>96.605019999999996</v>
      </c>
      <c r="AO21" s="61">
        <v>99.821389999999994</v>
      </c>
      <c r="AP21" s="59">
        <v>99.836029999999994</v>
      </c>
      <c r="AQ21" s="62">
        <v>106.9932</v>
      </c>
      <c r="AR21" s="58">
        <v>98.649039999999999</v>
      </c>
      <c r="AS21" s="59">
        <v>102.45269999999999</v>
      </c>
      <c r="AT21" s="60">
        <v>100.5574</v>
      </c>
      <c r="AU21" s="61">
        <v>104.94499999999999</v>
      </c>
      <c r="AV21" s="59">
        <v>96.153499999999994</v>
      </c>
      <c r="AW21" s="62">
        <v>90.3</v>
      </c>
      <c r="AX21" s="58">
        <v>100.6623</v>
      </c>
      <c r="AY21" s="59">
        <v>96.09872</v>
      </c>
      <c r="AZ21" s="60">
        <v>100.3227</v>
      </c>
      <c r="BA21" s="61">
        <v>77.918989999999994</v>
      </c>
      <c r="BB21" s="59">
        <v>96.733180000000004</v>
      </c>
      <c r="BC21" s="62">
        <v>93.058729999999997</v>
      </c>
      <c r="BD21" s="58">
        <v>97.626109999999997</v>
      </c>
      <c r="BE21" s="59">
        <v>95.916309999999996</v>
      </c>
      <c r="BF21" s="60">
        <v>99.47663</v>
      </c>
      <c r="BG21" s="61">
        <v>93.256399999999999</v>
      </c>
      <c r="BH21" s="59">
        <v>95.317369999999997</v>
      </c>
      <c r="BI21" s="62">
        <v>103.1855</v>
      </c>
    </row>
    <row r="22" spans="1:61" x14ac:dyDescent="0.25">
      <c r="A22" s="57">
        <v>1.0172500610351562E-3</v>
      </c>
      <c r="B22" s="58">
        <v>92.680090000000007</v>
      </c>
      <c r="C22" s="59">
        <v>96.282880000000006</v>
      </c>
      <c r="D22" s="60">
        <v>98.065619999999996</v>
      </c>
      <c r="E22" s="61">
        <v>102.86199999999999</v>
      </c>
      <c r="F22" s="59">
        <v>99.831410000000005</v>
      </c>
      <c r="G22" s="62">
        <v>96.6</v>
      </c>
      <c r="H22" s="58">
        <v>98.466470000000001</v>
      </c>
      <c r="I22" s="59">
        <v>92.389089999999996</v>
      </c>
      <c r="J22" s="60">
        <v>98.301670000000001</v>
      </c>
      <c r="K22" s="61">
        <v>99.56626</v>
      </c>
      <c r="L22" s="59">
        <v>102.4736</v>
      </c>
      <c r="M22" s="62">
        <v>100.42659999999999</v>
      </c>
      <c r="N22" s="58">
        <v>100.6191</v>
      </c>
      <c r="O22" s="59">
        <v>98.30883</v>
      </c>
      <c r="P22" s="60">
        <v>98.967569999999995</v>
      </c>
      <c r="Q22" s="61">
        <v>95.650009999999995</v>
      </c>
      <c r="R22" s="59">
        <v>95.686689999999999</v>
      </c>
      <c r="S22" s="62">
        <v>101.6782</v>
      </c>
      <c r="T22" s="58">
        <v>90.256180000000001</v>
      </c>
      <c r="U22" s="59">
        <v>94.156279999999995</v>
      </c>
      <c r="V22" s="60">
        <v>97.422669999999997</v>
      </c>
      <c r="W22" s="61">
        <v>93.125110000000006</v>
      </c>
      <c r="X22" s="59">
        <v>89.203699999999998</v>
      </c>
      <c r="Y22" s="62">
        <v>94.727609999999999</v>
      </c>
      <c r="Z22" s="58">
        <v>97.964320000000001</v>
      </c>
      <c r="AA22" s="59">
        <v>90.982960000000006</v>
      </c>
      <c r="AB22" s="60">
        <v>96.157240000000002</v>
      </c>
      <c r="AC22" s="61">
        <v>98.879499999999993</v>
      </c>
      <c r="AD22" s="59">
        <v>95.122100000000003</v>
      </c>
      <c r="AE22" s="62">
        <v>89.8</v>
      </c>
      <c r="AF22" s="58">
        <v>103.5055</v>
      </c>
      <c r="AG22" s="59">
        <v>98.104159999999993</v>
      </c>
      <c r="AH22" s="60">
        <v>102.6294</v>
      </c>
      <c r="AI22" s="61">
        <v>102.7753</v>
      </c>
      <c r="AJ22" s="59">
        <v>97.73451</v>
      </c>
      <c r="AK22" s="62">
        <v>93.854389999999995</v>
      </c>
      <c r="AL22" s="58">
        <v>91.932659999999998</v>
      </c>
      <c r="AM22" s="59">
        <v>90.125770000000003</v>
      </c>
      <c r="AN22" s="60">
        <v>93.167180000000002</v>
      </c>
      <c r="AO22" s="61">
        <v>95.864140000000006</v>
      </c>
      <c r="AP22" s="59">
        <v>98.228949999999998</v>
      </c>
      <c r="AQ22" s="62">
        <v>97.421449999999993</v>
      </c>
      <c r="AR22" s="58">
        <v>94.700130000000001</v>
      </c>
      <c r="AS22" s="59">
        <v>95.302430000000001</v>
      </c>
      <c r="AT22" s="60">
        <v>98.532640000000001</v>
      </c>
      <c r="AU22" s="61">
        <v>99.908600000000007</v>
      </c>
      <c r="AV22" s="59">
        <v>93.791200000000003</v>
      </c>
      <c r="AW22" s="62">
        <v>93.5</v>
      </c>
      <c r="AX22" s="58">
        <v>98.344790000000003</v>
      </c>
      <c r="AY22" s="59">
        <v>96.451449999999994</v>
      </c>
      <c r="AZ22" s="60">
        <v>99.802710000000005</v>
      </c>
      <c r="BA22" s="61">
        <v>100.6276</v>
      </c>
      <c r="BB22" s="59">
        <v>102.21769999999999</v>
      </c>
      <c r="BC22" s="62">
        <v>99.411209999999997</v>
      </c>
      <c r="BD22" s="58">
        <v>85.303849999999997</v>
      </c>
      <c r="BE22" s="59">
        <v>95.767809999999997</v>
      </c>
      <c r="BF22" s="60">
        <v>95.381910000000005</v>
      </c>
      <c r="BG22" s="61">
        <v>97.204179999999994</v>
      </c>
      <c r="BH22" s="59">
        <v>97.594430000000003</v>
      </c>
      <c r="BI22" s="62">
        <v>106.23399999999999</v>
      </c>
    </row>
    <row r="23" spans="1:61" x14ac:dyDescent="0.25">
      <c r="A23" s="57">
        <v>5.0862503051757812E-4</v>
      </c>
      <c r="B23" s="58">
        <v>98.906989999999993</v>
      </c>
      <c r="C23" s="59">
        <v>97.58896</v>
      </c>
      <c r="D23" s="60">
        <v>107.7105</v>
      </c>
      <c r="E23" s="61">
        <v>101.377</v>
      </c>
      <c r="F23" s="59">
        <v>93.875500000000002</v>
      </c>
      <c r="G23" s="62">
        <v>96.1</v>
      </c>
      <c r="H23" s="58">
        <v>94.862589999999997</v>
      </c>
      <c r="I23" s="59">
        <v>94.819230000000005</v>
      </c>
      <c r="J23" s="60">
        <v>96.189120000000003</v>
      </c>
      <c r="K23" s="61">
        <v>89.041910000000001</v>
      </c>
      <c r="L23" s="59">
        <v>97.214169999999996</v>
      </c>
      <c r="M23" s="62">
        <v>100.9225</v>
      </c>
      <c r="N23" s="58">
        <v>99.656999999999996</v>
      </c>
      <c r="O23" s="59">
        <v>107.7011</v>
      </c>
      <c r="P23" s="60">
        <v>101.30889999999999</v>
      </c>
      <c r="Q23" s="61">
        <v>97.514880000000005</v>
      </c>
      <c r="R23" s="59">
        <v>98.841970000000003</v>
      </c>
      <c r="S23" s="62">
        <v>97.165390000000002</v>
      </c>
      <c r="T23" s="58">
        <v>98.721909999999994</v>
      </c>
      <c r="U23" s="59">
        <v>85.022270000000006</v>
      </c>
      <c r="V23" s="60">
        <v>98.254189999999994</v>
      </c>
      <c r="W23" s="61">
        <v>95.144940000000005</v>
      </c>
      <c r="X23" s="59">
        <v>89.659649999999999</v>
      </c>
      <c r="Y23" s="62">
        <v>99.506079999999997</v>
      </c>
      <c r="Z23" s="58">
        <v>93.547489999999996</v>
      </c>
      <c r="AA23" s="59">
        <v>91.512069999999994</v>
      </c>
      <c r="AB23" s="60">
        <v>93.685239999999993</v>
      </c>
      <c r="AC23" s="61">
        <v>96.573499999999996</v>
      </c>
      <c r="AD23" s="59">
        <v>98.531499999999994</v>
      </c>
      <c r="AE23" s="62">
        <v>95</v>
      </c>
      <c r="AF23" s="58">
        <v>101.7268</v>
      </c>
      <c r="AG23" s="59">
        <v>100.42740000000001</v>
      </c>
      <c r="AH23" s="60">
        <v>99.468860000000006</v>
      </c>
      <c r="AI23" s="61">
        <v>105.5626</v>
      </c>
      <c r="AJ23" s="59">
        <v>97.138499999999993</v>
      </c>
      <c r="AK23" s="62">
        <v>101.77070000000001</v>
      </c>
      <c r="AL23" s="58">
        <v>97.472769999999997</v>
      </c>
      <c r="AM23" s="59">
        <v>92.798559999999995</v>
      </c>
      <c r="AN23" s="60">
        <v>99.75103</v>
      </c>
      <c r="AO23" s="61">
        <v>94.896050000000002</v>
      </c>
      <c r="AP23" s="59">
        <v>98.762339999999995</v>
      </c>
      <c r="AQ23" s="62">
        <v>97.932270000000003</v>
      </c>
      <c r="AR23" s="58">
        <v>99.411770000000004</v>
      </c>
      <c r="AS23" s="59">
        <v>94.672849999999997</v>
      </c>
      <c r="AT23" s="60">
        <v>120.6095</v>
      </c>
      <c r="AU23" s="61">
        <v>103.56399999999999</v>
      </c>
      <c r="AV23" s="59">
        <v>97.930300000000003</v>
      </c>
      <c r="AW23" s="62">
        <v>97</v>
      </c>
      <c r="AX23" s="58">
        <v>99.468019999999996</v>
      </c>
      <c r="AY23" s="59">
        <v>108.3313</v>
      </c>
      <c r="AZ23" s="60">
        <v>102.03440000000001</v>
      </c>
      <c r="BA23" s="61">
        <v>102.1443</v>
      </c>
      <c r="BB23" s="59">
        <v>100.7329</v>
      </c>
      <c r="BC23" s="62">
        <v>91.142070000000004</v>
      </c>
      <c r="BD23" s="58">
        <v>101.5141</v>
      </c>
      <c r="BE23" s="59">
        <v>95.668970000000002</v>
      </c>
      <c r="BF23" s="60">
        <v>97.407039999999995</v>
      </c>
      <c r="BG23" s="61">
        <v>101.971</v>
      </c>
      <c r="BH23" s="59">
        <v>98.978610000000003</v>
      </c>
      <c r="BI23" s="62">
        <v>102.0504</v>
      </c>
    </row>
    <row r="24" spans="1:61" x14ac:dyDescent="0.25">
      <c r="A24" s="57">
        <v>2.5431251525878906E-4</v>
      </c>
      <c r="B24" s="58">
        <v>99.004940000000005</v>
      </c>
      <c r="C24" s="59">
        <v>98.618110000000001</v>
      </c>
      <c r="D24" s="60">
        <v>98.342550000000003</v>
      </c>
      <c r="E24" s="61">
        <v>106.794</v>
      </c>
      <c r="F24" s="59">
        <v>94.795599999999993</v>
      </c>
      <c r="G24" s="62">
        <v>97</v>
      </c>
      <c r="H24" s="58">
        <v>98.661010000000005</v>
      </c>
      <c r="I24" s="59">
        <v>101.9237</v>
      </c>
      <c r="J24" s="60">
        <v>92.256500000000003</v>
      </c>
      <c r="K24" s="61">
        <v>100.85120000000001</v>
      </c>
      <c r="L24" s="59">
        <v>99.66619</v>
      </c>
      <c r="M24" s="62">
        <v>101.01260000000001</v>
      </c>
      <c r="N24" s="58">
        <v>99.256100000000004</v>
      </c>
      <c r="O24" s="59">
        <v>97.715500000000006</v>
      </c>
      <c r="P24" s="60">
        <v>101.2079</v>
      </c>
      <c r="Q24" s="61">
        <v>100.33159999999999</v>
      </c>
      <c r="R24" s="59">
        <v>97.213080000000005</v>
      </c>
      <c r="S24" s="62">
        <v>96.330460000000002</v>
      </c>
      <c r="T24" s="58">
        <v>96.881910000000005</v>
      </c>
      <c r="U24" s="59">
        <v>93.154820000000001</v>
      </c>
      <c r="V24" s="60">
        <v>95.476380000000006</v>
      </c>
      <c r="W24" s="61">
        <v>97.972210000000004</v>
      </c>
      <c r="X24" s="59">
        <v>92.458209999999994</v>
      </c>
      <c r="Y24" s="62">
        <v>94.600549999999998</v>
      </c>
      <c r="Z24" s="58">
        <v>98.324809999999999</v>
      </c>
      <c r="AA24" s="59">
        <v>94.895099999999999</v>
      </c>
      <c r="AB24" s="60">
        <v>77.886009999999999</v>
      </c>
      <c r="AC24" s="61">
        <v>99.171499999999995</v>
      </c>
      <c r="AD24" s="59">
        <v>99.708500000000001</v>
      </c>
      <c r="AE24" s="62">
        <v>92</v>
      </c>
      <c r="AF24" s="58">
        <v>100.5562</v>
      </c>
      <c r="AG24" s="59">
        <v>99.248040000000003</v>
      </c>
      <c r="AH24" s="60">
        <v>100.9532</v>
      </c>
      <c r="AI24" s="61">
        <v>104.4693</v>
      </c>
      <c r="AJ24" s="59">
        <v>96.993660000000006</v>
      </c>
      <c r="AK24" s="62">
        <v>96.383849999999995</v>
      </c>
      <c r="AL24" s="58">
        <v>99.000429999999994</v>
      </c>
      <c r="AM24" s="59">
        <v>94.767960000000002</v>
      </c>
      <c r="AN24" s="60">
        <v>97.244810000000001</v>
      </c>
      <c r="AO24" s="61">
        <v>106.83969999999999</v>
      </c>
      <c r="AP24" s="59">
        <v>94.49024</v>
      </c>
      <c r="AQ24" s="62">
        <v>91.227109999999996</v>
      </c>
      <c r="AR24" s="58">
        <v>97.788669999999996</v>
      </c>
      <c r="AS24" s="59">
        <v>93.642669999999995</v>
      </c>
      <c r="AT24" s="60">
        <v>92.780289999999994</v>
      </c>
      <c r="AU24" s="61">
        <v>98.831800000000001</v>
      </c>
      <c r="AV24" s="59">
        <v>99.384100000000004</v>
      </c>
      <c r="AW24" s="62">
        <v>90.5</v>
      </c>
      <c r="AX24" s="58">
        <v>101.2424</v>
      </c>
      <c r="AY24" s="59">
        <v>95.733019999999996</v>
      </c>
      <c r="AZ24" s="60">
        <v>100.553</v>
      </c>
      <c r="BA24" s="61">
        <v>100.6078</v>
      </c>
      <c r="BB24" s="59">
        <v>92.096770000000006</v>
      </c>
      <c r="BC24" s="62">
        <v>93.969369999999998</v>
      </c>
      <c r="BD24" s="58">
        <v>95.983530000000002</v>
      </c>
      <c r="BE24" s="59">
        <v>96.195610000000002</v>
      </c>
      <c r="BF24" s="60">
        <v>102.6489</v>
      </c>
      <c r="BG24" s="61">
        <v>100.99209999999999</v>
      </c>
      <c r="BH24" s="59">
        <v>97.685339999999997</v>
      </c>
      <c r="BI24" s="62">
        <v>100.6408</v>
      </c>
    </row>
    <row r="25" spans="1:61" x14ac:dyDescent="0.25">
      <c r="A25" s="57">
        <v>1.2715625762939453E-4</v>
      </c>
      <c r="B25" s="58">
        <v>98.435810000000004</v>
      </c>
      <c r="C25" s="59">
        <v>100.063</v>
      </c>
      <c r="D25" s="60">
        <v>101.43519999999999</v>
      </c>
      <c r="E25" s="61">
        <v>90.527199999999993</v>
      </c>
      <c r="F25" s="59">
        <v>95.328500000000005</v>
      </c>
      <c r="G25" s="62">
        <v>95.8</v>
      </c>
      <c r="H25" s="58">
        <v>96.604810000000001</v>
      </c>
      <c r="I25" s="59">
        <v>96.368189999999998</v>
      </c>
      <c r="J25" s="60">
        <v>97.837549999999993</v>
      </c>
      <c r="K25" s="61">
        <v>101.4453</v>
      </c>
      <c r="L25" s="59">
        <v>99.983310000000003</v>
      </c>
      <c r="M25" s="62">
        <v>103.5427</v>
      </c>
      <c r="N25" s="58">
        <v>101.0625</v>
      </c>
      <c r="O25" s="59">
        <v>97.631360000000001</v>
      </c>
      <c r="P25" s="60">
        <v>104.9021</v>
      </c>
      <c r="Q25" s="61">
        <v>99.398820000000001</v>
      </c>
      <c r="R25" s="59">
        <v>101.3047</v>
      </c>
      <c r="S25" s="62">
        <v>98.268079999999998</v>
      </c>
      <c r="T25" s="58">
        <v>98.631270000000001</v>
      </c>
      <c r="U25" s="59">
        <v>95.238399999999999</v>
      </c>
      <c r="V25" s="60">
        <v>97.604950000000002</v>
      </c>
      <c r="W25" s="61">
        <v>100.1587</v>
      </c>
      <c r="X25" s="59">
        <v>94.827460000000002</v>
      </c>
      <c r="Y25" s="62">
        <v>98.126999999999995</v>
      </c>
      <c r="Z25" s="58">
        <v>96.932450000000003</v>
      </c>
      <c r="AA25" s="59">
        <v>100.1183</v>
      </c>
      <c r="AB25" s="60">
        <v>95.323589999999996</v>
      </c>
      <c r="AC25" s="61">
        <v>100.035</v>
      </c>
      <c r="AD25" s="59">
        <v>98.920900000000003</v>
      </c>
      <c r="AE25" s="62">
        <v>93.2</v>
      </c>
      <c r="AF25" s="58">
        <v>101.60380000000001</v>
      </c>
      <c r="AG25" s="59">
        <v>101.5667</v>
      </c>
      <c r="AH25" s="60">
        <v>101.2732</v>
      </c>
      <c r="AI25" s="61">
        <v>100.4385</v>
      </c>
      <c r="AJ25" s="59">
        <v>110.43519999999999</v>
      </c>
      <c r="AK25" s="62">
        <v>99.015249999999995</v>
      </c>
      <c r="AL25" s="58">
        <v>96.383709999999994</v>
      </c>
      <c r="AM25" s="59">
        <v>91.340490000000003</v>
      </c>
      <c r="AN25" s="60">
        <v>88.213040000000007</v>
      </c>
      <c r="AO25" s="61">
        <v>100.67100000000001</v>
      </c>
      <c r="AP25" s="59">
        <v>100.03440000000001</v>
      </c>
      <c r="AQ25" s="62">
        <v>99.932559999999995</v>
      </c>
      <c r="AR25" s="58">
        <v>97.403130000000004</v>
      </c>
      <c r="AS25" s="59">
        <v>68.286069999999995</v>
      </c>
      <c r="AT25" s="60">
        <v>98.030940000000001</v>
      </c>
      <c r="AU25" s="61">
        <v>95.948800000000006</v>
      </c>
      <c r="AV25" s="59">
        <v>97.056399999999996</v>
      </c>
      <c r="AW25" s="62">
        <v>89.9</v>
      </c>
      <c r="AX25" s="58">
        <v>100.0091</v>
      </c>
      <c r="AY25" s="59">
        <v>98.123480000000001</v>
      </c>
      <c r="AZ25" s="60">
        <v>101.0715</v>
      </c>
      <c r="BA25" s="61">
        <v>100.4252</v>
      </c>
      <c r="BB25" s="59">
        <v>98.996759999999995</v>
      </c>
      <c r="BC25" s="62">
        <v>100.7871</v>
      </c>
      <c r="BD25" s="58">
        <v>98.970420000000004</v>
      </c>
      <c r="BE25" s="59">
        <v>98.457620000000006</v>
      </c>
      <c r="BF25" s="60">
        <v>95.457719999999995</v>
      </c>
      <c r="BG25" s="61">
        <v>101.8092</v>
      </c>
      <c r="BH25" s="59">
        <v>96.441220000000001</v>
      </c>
      <c r="BI25" s="62">
        <v>101.43089999999999</v>
      </c>
    </row>
    <row r="26" spans="1:61" x14ac:dyDescent="0.25">
      <c r="A26" s="57">
        <v>6.3578128814697265E-5</v>
      </c>
      <c r="B26" s="58">
        <v>101.2792</v>
      </c>
      <c r="C26" s="59">
        <v>98.958370000000002</v>
      </c>
      <c r="D26" s="60">
        <v>103.9816</v>
      </c>
      <c r="E26" s="61">
        <v>103.211</v>
      </c>
      <c r="F26" s="59">
        <v>96.977699999999999</v>
      </c>
      <c r="G26" s="62">
        <v>93</v>
      </c>
      <c r="H26" s="58">
        <v>99.024850000000001</v>
      </c>
      <c r="I26" s="59">
        <v>95.716089999999994</v>
      </c>
      <c r="J26" s="60">
        <v>105.1266</v>
      </c>
      <c r="K26" s="61">
        <v>99.949749999999995</v>
      </c>
      <c r="L26" s="59">
        <v>99.128200000000007</v>
      </c>
      <c r="M26" s="62">
        <v>102.22320000000001</v>
      </c>
      <c r="N26" s="58">
        <v>100.11579999999999</v>
      </c>
      <c r="O26" s="59">
        <v>97.748900000000006</v>
      </c>
      <c r="P26" s="60">
        <v>104.22029999999999</v>
      </c>
      <c r="Q26" s="61">
        <v>105.8563</v>
      </c>
      <c r="R26" s="59">
        <v>99.265379999999993</v>
      </c>
      <c r="S26" s="62">
        <v>96.837440000000001</v>
      </c>
      <c r="T26" s="58">
        <v>94.525949999999995</v>
      </c>
      <c r="U26" s="59">
        <v>96.046390000000002</v>
      </c>
      <c r="V26" s="60">
        <v>100.679</v>
      </c>
      <c r="W26" s="61">
        <v>96.806449999999998</v>
      </c>
      <c r="X26" s="59">
        <v>88.247320000000002</v>
      </c>
      <c r="Y26" s="62">
        <v>100.5831</v>
      </c>
      <c r="Z26" s="58">
        <v>97.242760000000004</v>
      </c>
      <c r="AA26" s="59">
        <v>93.470550000000003</v>
      </c>
      <c r="AB26" s="60">
        <v>90.427300000000002</v>
      </c>
      <c r="AC26" s="61">
        <v>91.861199999999997</v>
      </c>
      <c r="AD26" s="59">
        <v>97.123999999999995</v>
      </c>
      <c r="AE26" s="62">
        <v>90</v>
      </c>
      <c r="AF26" s="58">
        <v>101.39619999999999</v>
      </c>
      <c r="AG26" s="59">
        <v>99.961870000000005</v>
      </c>
      <c r="AH26" s="60">
        <v>102.50660000000001</v>
      </c>
      <c r="AI26" s="61">
        <v>104.92570000000001</v>
      </c>
      <c r="AJ26" s="59">
        <v>93.557580000000002</v>
      </c>
      <c r="AK26" s="62">
        <v>95.613010000000003</v>
      </c>
      <c r="AL26" s="58">
        <v>100.4659</v>
      </c>
      <c r="AM26" s="59">
        <v>90.059420000000003</v>
      </c>
      <c r="AN26" s="60">
        <v>98.581029999999998</v>
      </c>
      <c r="AO26" s="61">
        <v>101.7518</v>
      </c>
      <c r="AP26" s="59">
        <v>98.609920000000002</v>
      </c>
      <c r="AQ26" s="62">
        <v>104.2351</v>
      </c>
      <c r="AR26" s="58">
        <v>93.635220000000004</v>
      </c>
      <c r="AS26" s="59">
        <v>95.329750000000004</v>
      </c>
      <c r="AT26" s="60">
        <v>99.311859999999996</v>
      </c>
      <c r="AU26" s="61">
        <v>100.11</v>
      </c>
      <c r="AV26" s="59">
        <v>99.178399999999996</v>
      </c>
      <c r="AW26" s="62">
        <v>93.6</v>
      </c>
      <c r="AX26" s="58">
        <v>101.11969999999999</v>
      </c>
      <c r="AY26" s="59">
        <v>95.445279999999997</v>
      </c>
      <c r="AZ26" s="60">
        <v>95.462140000000005</v>
      </c>
      <c r="BA26" s="61">
        <v>102.43210000000001</v>
      </c>
      <c r="BB26" s="59">
        <v>110.30929999999999</v>
      </c>
      <c r="BC26" s="62">
        <v>101.9615</v>
      </c>
      <c r="BD26" s="58">
        <v>106.0367</v>
      </c>
      <c r="BE26" s="59">
        <v>98.034279999999995</v>
      </c>
      <c r="BF26" s="60">
        <v>105.2085</v>
      </c>
      <c r="BG26" s="61">
        <v>99.484070000000003</v>
      </c>
      <c r="BH26" s="59">
        <v>97.783720000000002</v>
      </c>
      <c r="BI26" s="62">
        <v>101.0693</v>
      </c>
    </row>
    <row r="27" spans="1:61" ht="13" thickBot="1" x14ac:dyDescent="0.3">
      <c r="A27" s="69">
        <v>3.1789064407348632E-5</v>
      </c>
      <c r="B27" s="70">
        <v>100.0254</v>
      </c>
      <c r="C27" s="71">
        <v>103.6091</v>
      </c>
      <c r="D27" s="72">
        <v>101.8742</v>
      </c>
      <c r="E27" s="73">
        <v>100.38500000000001</v>
      </c>
      <c r="F27" s="71">
        <v>96.968000000000004</v>
      </c>
      <c r="G27" s="74">
        <v>90.2</v>
      </c>
      <c r="H27" s="70">
        <v>98.392520000000005</v>
      </c>
      <c r="I27" s="71">
        <v>99.053290000000004</v>
      </c>
      <c r="J27" s="72">
        <v>103.5848</v>
      </c>
      <c r="K27" s="73">
        <v>105.6127</v>
      </c>
      <c r="L27" s="71">
        <v>95.108760000000004</v>
      </c>
      <c r="M27" s="74">
        <v>100.76860000000001</v>
      </c>
      <c r="N27" s="70">
        <v>97.808620000000005</v>
      </c>
      <c r="O27" s="71">
        <v>94.69059</v>
      </c>
      <c r="P27" s="72">
        <v>100.8369</v>
      </c>
      <c r="Q27" s="73">
        <v>101.76949999999999</v>
      </c>
      <c r="R27" s="71">
        <v>98.527420000000006</v>
      </c>
      <c r="S27" s="74">
        <v>103.06440000000001</v>
      </c>
      <c r="T27" s="70">
        <v>96.957229999999996</v>
      </c>
      <c r="U27" s="71">
        <v>94.766040000000004</v>
      </c>
      <c r="V27" s="72">
        <v>95.660889999999995</v>
      </c>
      <c r="W27" s="73">
        <v>100.9451</v>
      </c>
      <c r="X27" s="71">
        <v>96.288300000000007</v>
      </c>
      <c r="Y27" s="74">
        <v>98.864859999999993</v>
      </c>
      <c r="Z27" s="70">
        <v>98.490009999999998</v>
      </c>
      <c r="AA27" s="71">
        <v>92.462940000000003</v>
      </c>
      <c r="AB27" s="72">
        <v>100.24509999999999</v>
      </c>
      <c r="AC27" s="73">
        <v>87.574100000000001</v>
      </c>
      <c r="AD27" s="71">
        <v>101.946</v>
      </c>
      <c r="AE27" s="74">
        <v>93.6</v>
      </c>
      <c r="AF27" s="70">
        <v>102.2141</v>
      </c>
      <c r="AG27" s="71">
        <v>99.190719999999999</v>
      </c>
      <c r="AH27" s="72">
        <v>102.00490000000001</v>
      </c>
      <c r="AI27" s="73">
        <v>99.745710000000003</v>
      </c>
      <c r="AJ27" s="71">
        <v>98.858050000000006</v>
      </c>
      <c r="AK27" s="74">
        <v>101.21939999999999</v>
      </c>
      <c r="AL27" s="70">
        <v>91.836439999999996</v>
      </c>
      <c r="AM27" s="71">
        <v>117.3663</v>
      </c>
      <c r="AN27" s="72">
        <v>98.400199999999998</v>
      </c>
      <c r="AO27" s="73">
        <v>101.5331</v>
      </c>
      <c r="AP27" s="71">
        <v>97.901449999999997</v>
      </c>
      <c r="AQ27" s="74">
        <v>106.15049999999999</v>
      </c>
      <c r="AR27" s="70">
        <v>97.063550000000006</v>
      </c>
      <c r="AS27" s="71">
        <v>94.426090000000002</v>
      </c>
      <c r="AT27" s="72">
        <v>99.592209999999994</v>
      </c>
      <c r="AU27" s="73">
        <v>84.691199999999995</v>
      </c>
      <c r="AV27" s="71">
        <v>96.456500000000005</v>
      </c>
      <c r="AW27" s="74">
        <v>92.2</v>
      </c>
      <c r="AX27" s="70">
        <v>102.00579999999999</v>
      </c>
      <c r="AY27" s="71">
        <v>95.938810000000004</v>
      </c>
      <c r="AZ27" s="72">
        <v>100.6793</v>
      </c>
      <c r="BA27" s="73">
        <v>102.3813</v>
      </c>
      <c r="BB27" s="71">
        <v>100.917</v>
      </c>
      <c r="BC27" s="74">
        <v>100.9333</v>
      </c>
      <c r="BD27" s="70">
        <v>99.072019999999995</v>
      </c>
      <c r="BE27" s="71">
        <v>98.524029999999996</v>
      </c>
      <c r="BF27" s="72">
        <v>101.3646</v>
      </c>
      <c r="BG27" s="73">
        <v>99.847949999999997</v>
      </c>
      <c r="BH27" s="71">
        <v>99.784589999999994</v>
      </c>
      <c r="BI27" s="74">
        <v>101.59650000000001</v>
      </c>
    </row>
    <row r="28" spans="1:61" x14ac:dyDescent="0.25">
      <c r="A28" s="75" t="s">
        <v>1</v>
      </c>
      <c r="B28" s="76">
        <v>122.1</v>
      </c>
      <c r="C28" s="77">
        <v>107.39999999999999</v>
      </c>
      <c r="D28" s="79">
        <v>104.3</v>
      </c>
      <c r="E28" s="81">
        <v>1694</v>
      </c>
      <c r="F28" s="77">
        <v>1476</v>
      </c>
      <c r="G28" s="78">
        <v>996.69999999999993</v>
      </c>
      <c r="H28" s="76">
        <v>1649</v>
      </c>
      <c r="I28" s="77">
        <v>1217</v>
      </c>
      <c r="J28" s="79">
        <v>1735</v>
      </c>
      <c r="K28" s="81">
        <v>1235</v>
      </c>
      <c r="L28" s="77">
        <v>960.69999999999993</v>
      </c>
      <c r="M28" s="78">
        <v>880.1</v>
      </c>
      <c r="N28" s="76">
        <v>2501</v>
      </c>
      <c r="O28" s="77">
        <v>1973</v>
      </c>
      <c r="P28" s="79">
        <v>1952.0000000000002</v>
      </c>
      <c r="Q28" s="81">
        <v>1494</v>
      </c>
      <c r="R28" s="77">
        <v>1524</v>
      </c>
      <c r="S28" s="78">
        <v>1572</v>
      </c>
      <c r="T28" s="76">
        <v>16920</v>
      </c>
      <c r="U28" s="77">
        <v>17410</v>
      </c>
      <c r="V28" s="79">
        <v>14990</v>
      </c>
      <c r="W28" s="81">
        <v>24560</v>
      </c>
      <c r="X28" s="77">
        <v>215600</v>
      </c>
      <c r="Y28" s="78">
        <v>84330</v>
      </c>
      <c r="Z28" s="76">
        <v>6021</v>
      </c>
      <c r="AA28" s="77">
        <v>3431</v>
      </c>
      <c r="AB28" s="79">
        <v>7953</v>
      </c>
      <c r="AC28" s="81">
        <v>108400</v>
      </c>
      <c r="AD28" s="77">
        <v>25120</v>
      </c>
      <c r="AE28" s="78">
        <v>12870</v>
      </c>
      <c r="AF28" s="76">
        <v>1131</v>
      </c>
      <c r="AG28" s="77">
        <v>1007.0000000000001</v>
      </c>
      <c r="AH28" s="79">
        <v>583.1</v>
      </c>
      <c r="AI28" s="81">
        <v>3780</v>
      </c>
      <c r="AJ28" s="77">
        <v>3205</v>
      </c>
      <c r="AK28" s="78">
        <v>3104</v>
      </c>
      <c r="AL28" s="76">
        <v>7723</v>
      </c>
      <c r="AM28" s="77">
        <v>8038</v>
      </c>
      <c r="AN28" s="79">
        <v>9359</v>
      </c>
      <c r="AO28" s="81">
        <v>6289</v>
      </c>
      <c r="AP28" s="77">
        <v>10020</v>
      </c>
      <c r="AQ28" s="78">
        <v>7000</v>
      </c>
      <c r="AR28" s="76">
        <v>5124</v>
      </c>
      <c r="AS28" s="77">
        <v>4736</v>
      </c>
      <c r="AT28" s="79">
        <v>4640</v>
      </c>
      <c r="AU28" s="81">
        <v>642.6</v>
      </c>
      <c r="AV28" s="77">
        <v>5144</v>
      </c>
      <c r="AW28" s="78">
        <v>813.2</v>
      </c>
      <c r="AX28" s="76">
        <v>6081</v>
      </c>
      <c r="AY28" s="77">
        <v>5266</v>
      </c>
      <c r="AZ28" s="79">
        <v>5550</v>
      </c>
      <c r="BA28" s="81">
        <v>16980</v>
      </c>
      <c r="BB28" s="77">
        <v>21990</v>
      </c>
      <c r="BC28" s="78">
        <v>16150</v>
      </c>
      <c r="BD28" s="76">
        <v>57930</v>
      </c>
      <c r="BE28" s="77">
        <v>61540</v>
      </c>
      <c r="BF28" s="79">
        <v>38860</v>
      </c>
      <c r="BG28" s="81">
        <v>11730</v>
      </c>
      <c r="BH28" s="77">
        <v>11410</v>
      </c>
      <c r="BI28" s="78">
        <v>9557</v>
      </c>
    </row>
    <row r="29" spans="1:61" ht="13" thickBot="1" x14ac:dyDescent="0.3">
      <c r="A29" s="12" t="s">
        <v>2</v>
      </c>
      <c r="B29" s="13">
        <f>B28/(1+50/168)</f>
        <v>94.095412844036687</v>
      </c>
      <c r="C29" s="14">
        <f t="shared" ref="C29:BI29" si="0">C28/(1+50/168)</f>
        <v>82.766972477064215</v>
      </c>
      <c r="D29" s="80">
        <f t="shared" si="0"/>
        <v>80.377981651376146</v>
      </c>
      <c r="E29" s="33">
        <f t="shared" si="0"/>
        <v>1305.4678899082569</v>
      </c>
      <c r="F29" s="14">
        <f t="shared" si="0"/>
        <v>1137.4678899082569</v>
      </c>
      <c r="G29" s="15">
        <f t="shared" si="0"/>
        <v>768.09908256880726</v>
      </c>
      <c r="H29" s="13">
        <f t="shared" si="0"/>
        <v>1270.788990825688</v>
      </c>
      <c r="I29" s="14">
        <f t="shared" si="0"/>
        <v>937.87155963302746</v>
      </c>
      <c r="J29" s="80">
        <f t="shared" si="0"/>
        <v>1337.0642201834862</v>
      </c>
      <c r="K29" s="33">
        <f t="shared" si="0"/>
        <v>951.74311926605503</v>
      </c>
      <c r="L29" s="14">
        <f t="shared" si="0"/>
        <v>740.35596330275223</v>
      </c>
      <c r="M29" s="15">
        <f t="shared" si="0"/>
        <v>678.24220183486239</v>
      </c>
      <c r="N29" s="13">
        <f t="shared" si="0"/>
        <v>1927.3761467889908</v>
      </c>
      <c r="O29" s="14">
        <f t="shared" si="0"/>
        <v>1520.4770642201834</v>
      </c>
      <c r="P29" s="80">
        <f t="shared" si="0"/>
        <v>1504.2935779816514</v>
      </c>
      <c r="Q29" s="33">
        <f t="shared" si="0"/>
        <v>1151.3394495412845</v>
      </c>
      <c r="R29" s="14">
        <f t="shared" si="0"/>
        <v>1174.4587155963302</v>
      </c>
      <c r="S29" s="15">
        <f t="shared" si="0"/>
        <v>1211.4495412844037</v>
      </c>
      <c r="T29" s="13">
        <f t="shared" si="0"/>
        <v>13039.266055045871</v>
      </c>
      <c r="U29" s="14">
        <f t="shared" si="0"/>
        <v>13416.880733944954</v>
      </c>
      <c r="V29" s="80">
        <f t="shared" si="0"/>
        <v>11551.926605504586</v>
      </c>
      <c r="W29" s="33">
        <f t="shared" si="0"/>
        <v>18926.972477064221</v>
      </c>
      <c r="X29" s="14">
        <f t="shared" si="0"/>
        <v>166150.45871559632</v>
      </c>
      <c r="Y29" s="15">
        <f t="shared" si="0"/>
        <v>64988.256880733941</v>
      </c>
      <c r="Z29" s="13">
        <f t="shared" si="0"/>
        <v>4640.0366972477059</v>
      </c>
      <c r="AA29" s="14">
        <f t="shared" si="0"/>
        <v>2644.0733944954127</v>
      </c>
      <c r="AB29" s="80">
        <f t="shared" si="0"/>
        <v>6128.9174311926599</v>
      </c>
      <c r="AC29" s="33">
        <f t="shared" si="0"/>
        <v>83537.614678899074</v>
      </c>
      <c r="AD29" s="14">
        <f t="shared" si="0"/>
        <v>19358.532110091743</v>
      </c>
      <c r="AE29" s="15">
        <f t="shared" si="0"/>
        <v>9918.1651376146783</v>
      </c>
      <c r="AF29" s="13">
        <f t="shared" si="0"/>
        <v>871.59633027522932</v>
      </c>
      <c r="AG29" s="14">
        <f t="shared" si="0"/>
        <v>776.03669724770646</v>
      </c>
      <c r="AH29" s="80">
        <f t="shared" si="0"/>
        <v>449.36146788990828</v>
      </c>
      <c r="AI29" s="33">
        <f t="shared" si="0"/>
        <v>2913.0275229357799</v>
      </c>
      <c r="AJ29" s="14">
        <f t="shared" si="0"/>
        <v>2469.9082568807339</v>
      </c>
      <c r="AK29" s="15">
        <f t="shared" si="0"/>
        <v>2392.0733944954127</v>
      </c>
      <c r="AL29" s="13">
        <f t="shared" si="0"/>
        <v>5951.6697247706416</v>
      </c>
      <c r="AM29" s="14">
        <f t="shared" si="0"/>
        <v>6194.4220183486232</v>
      </c>
      <c r="AN29" s="80">
        <f t="shared" si="0"/>
        <v>7212.440366972477</v>
      </c>
      <c r="AO29" s="33">
        <f t="shared" si="0"/>
        <v>4846.5688073394494</v>
      </c>
      <c r="AP29" s="14">
        <f t="shared" si="0"/>
        <v>7721.8348623853208</v>
      </c>
      <c r="AQ29" s="15">
        <f t="shared" si="0"/>
        <v>5394.4954128440368</v>
      </c>
      <c r="AR29" s="13">
        <f t="shared" si="0"/>
        <v>3948.7706422018346</v>
      </c>
      <c r="AS29" s="14">
        <f t="shared" si="0"/>
        <v>3649.7614678899081</v>
      </c>
      <c r="AT29" s="80">
        <f t="shared" si="0"/>
        <v>3575.7798165137615</v>
      </c>
      <c r="AU29" s="33">
        <f t="shared" si="0"/>
        <v>495.21467889908257</v>
      </c>
      <c r="AV29" s="14">
        <f t="shared" si="0"/>
        <v>3964.1834862385322</v>
      </c>
      <c r="AW29" s="15">
        <f t="shared" si="0"/>
        <v>626.68623853211011</v>
      </c>
      <c r="AX29" s="13">
        <f t="shared" si="0"/>
        <v>4686.2752293577978</v>
      </c>
      <c r="AY29" s="14">
        <f t="shared" si="0"/>
        <v>4058.2018348623851</v>
      </c>
      <c r="AZ29" s="80">
        <f t="shared" si="0"/>
        <v>4277.0642201834862</v>
      </c>
      <c r="BA29" s="33">
        <f t="shared" si="0"/>
        <v>13085.504587155963</v>
      </c>
      <c r="BB29" s="14">
        <f t="shared" si="0"/>
        <v>16946.422018348621</v>
      </c>
      <c r="BC29" s="15">
        <f t="shared" si="0"/>
        <v>12445.871559633028</v>
      </c>
      <c r="BD29" s="13">
        <f t="shared" si="0"/>
        <v>44643.302752293574</v>
      </c>
      <c r="BE29" s="14">
        <f t="shared" si="0"/>
        <v>47425.321100917427</v>
      </c>
      <c r="BF29" s="80">
        <f t="shared" si="0"/>
        <v>29947.15596330275</v>
      </c>
      <c r="BG29" s="33">
        <f t="shared" si="0"/>
        <v>9039.6330275229357</v>
      </c>
      <c r="BH29" s="14">
        <f t="shared" si="0"/>
        <v>8793.0275229357794</v>
      </c>
      <c r="BI29" s="15">
        <f t="shared" si="0"/>
        <v>7365.0275229357794</v>
      </c>
    </row>
    <row r="30" spans="1:61" ht="13" thickBot="1" x14ac:dyDescent="0.3">
      <c r="A30" s="1" t="s">
        <v>2</v>
      </c>
    </row>
    <row r="31" spans="1:61" ht="13.5" thickBot="1" x14ac:dyDescent="0.35">
      <c r="A31" s="16" t="s">
        <v>10</v>
      </c>
      <c r="B31" s="17" t="s">
        <v>3</v>
      </c>
      <c r="C31" s="18" t="s">
        <v>4</v>
      </c>
      <c r="D31" s="19" t="s">
        <v>5</v>
      </c>
      <c r="E31" s="20" t="s">
        <v>6</v>
      </c>
      <c r="F31" s="21" t="s">
        <v>7</v>
      </c>
    </row>
    <row r="32" spans="1:61" x14ac:dyDescent="0.25">
      <c r="A32" s="4">
        <v>11</v>
      </c>
      <c r="B32" s="5">
        <v>94.1</v>
      </c>
      <c r="C32" s="6">
        <v>82.8</v>
      </c>
      <c r="D32" s="22">
        <v>80.400000000000006</v>
      </c>
      <c r="E32" s="23">
        <f>AVERAGE(B32:D32)</f>
        <v>85.766666666666652</v>
      </c>
      <c r="F32" s="24">
        <f>_xlfn.STDEV.P(B32:D32)</f>
        <v>5.9734598200893734</v>
      </c>
    </row>
    <row r="33" spans="1:6" x14ac:dyDescent="0.25">
      <c r="A33" s="8">
        <v>12</v>
      </c>
      <c r="B33" s="25">
        <v>1305.5</v>
      </c>
      <c r="C33" s="26">
        <v>1137.5</v>
      </c>
      <c r="D33" s="27">
        <v>768.1</v>
      </c>
      <c r="E33" s="28">
        <f t="shared" ref="E33:E51" si="1">AVERAGE(B33:D33)</f>
        <v>1070.3666666666666</v>
      </c>
      <c r="F33" s="11">
        <f t="shared" ref="F33:F51" si="2">_xlfn.STDEV.P(B33:D33)</f>
        <v>224.46952775129412</v>
      </c>
    </row>
    <row r="34" spans="1:6" x14ac:dyDescent="0.25">
      <c r="A34" s="8">
        <v>13</v>
      </c>
      <c r="B34" s="25">
        <v>1270.8</v>
      </c>
      <c r="C34" s="26">
        <v>937.9</v>
      </c>
      <c r="D34" s="27">
        <v>1337.1</v>
      </c>
      <c r="E34" s="28">
        <f t="shared" si="1"/>
        <v>1181.9333333333332</v>
      </c>
      <c r="F34" s="11">
        <f t="shared" si="2"/>
        <v>174.66753816576423</v>
      </c>
    </row>
    <row r="35" spans="1:6" x14ac:dyDescent="0.25">
      <c r="A35" s="8">
        <v>14</v>
      </c>
      <c r="B35" s="25">
        <v>951.7</v>
      </c>
      <c r="C35" s="26">
        <v>740.4</v>
      </c>
      <c r="D35" s="27">
        <v>678.2</v>
      </c>
      <c r="E35" s="28">
        <f t="shared" si="1"/>
        <v>790.1</v>
      </c>
      <c r="F35" s="11">
        <f t="shared" si="2"/>
        <v>117.05591256603228</v>
      </c>
    </row>
    <row r="36" spans="1:6" x14ac:dyDescent="0.25">
      <c r="A36" s="8">
        <v>15</v>
      </c>
      <c r="B36" s="25">
        <v>1927.4</v>
      </c>
      <c r="C36" s="26">
        <v>1520.5</v>
      </c>
      <c r="D36" s="27">
        <v>1504.3</v>
      </c>
      <c r="E36" s="28">
        <f t="shared" si="1"/>
        <v>1650.7333333333333</v>
      </c>
      <c r="F36" s="11">
        <f t="shared" si="2"/>
        <v>195.74463523228994</v>
      </c>
    </row>
    <row r="37" spans="1:6" x14ac:dyDescent="0.25">
      <c r="A37" s="8">
        <v>16</v>
      </c>
      <c r="B37" s="25">
        <v>1151.3</v>
      </c>
      <c r="C37" s="26">
        <v>1174.5</v>
      </c>
      <c r="D37" s="27">
        <v>1211.4000000000001</v>
      </c>
      <c r="E37" s="28">
        <f t="shared" si="1"/>
        <v>1179.0666666666668</v>
      </c>
      <c r="F37" s="11">
        <f t="shared" si="2"/>
        <v>24.747300638431089</v>
      </c>
    </row>
    <row r="38" spans="1:6" x14ac:dyDescent="0.25">
      <c r="A38" s="8">
        <v>17</v>
      </c>
      <c r="B38" s="25">
        <v>13039.3</v>
      </c>
      <c r="C38" s="26">
        <v>13416.9</v>
      </c>
      <c r="D38" s="27">
        <v>11551.9</v>
      </c>
      <c r="E38" s="28">
        <f t="shared" si="1"/>
        <v>12669.366666666667</v>
      </c>
      <c r="F38" s="11">
        <f t="shared" si="2"/>
        <v>805.06490559595386</v>
      </c>
    </row>
    <row r="39" spans="1:6" x14ac:dyDescent="0.25">
      <c r="A39" s="8">
        <v>18</v>
      </c>
      <c r="B39" s="25">
        <v>18927</v>
      </c>
      <c r="C39" s="26">
        <v>166150.5</v>
      </c>
      <c r="D39" s="27">
        <v>64988.3</v>
      </c>
      <c r="E39" s="28">
        <f t="shared" si="1"/>
        <v>83355.266666666663</v>
      </c>
      <c r="F39" s="11">
        <f t="shared" si="2"/>
        <v>61490.914431663994</v>
      </c>
    </row>
    <row r="40" spans="1:6" x14ac:dyDescent="0.25">
      <c r="A40" s="8">
        <v>19</v>
      </c>
      <c r="B40" s="25">
        <v>4640</v>
      </c>
      <c r="C40" s="26">
        <v>2644.1</v>
      </c>
      <c r="D40" s="27">
        <v>6128.9</v>
      </c>
      <c r="E40" s="28">
        <f t="shared" si="1"/>
        <v>4471</v>
      </c>
      <c r="F40" s="11">
        <f t="shared" si="2"/>
        <v>1427.6737512471118</v>
      </c>
    </row>
    <row r="41" spans="1:6" x14ac:dyDescent="0.25">
      <c r="A41" s="8">
        <v>20</v>
      </c>
      <c r="B41" s="25">
        <v>83537.600000000006</v>
      </c>
      <c r="C41" s="26">
        <v>19358.5</v>
      </c>
      <c r="D41" s="27">
        <v>9918.2000000000007</v>
      </c>
      <c r="E41" s="28">
        <f t="shared" si="1"/>
        <v>37604.76666666667</v>
      </c>
      <c r="F41" s="11">
        <f t="shared" si="2"/>
        <v>32707.274415572389</v>
      </c>
    </row>
    <row r="42" spans="1:6" x14ac:dyDescent="0.25">
      <c r="A42" s="8">
        <v>21</v>
      </c>
      <c r="B42" s="25">
        <v>871.6</v>
      </c>
      <c r="C42" s="26">
        <v>776</v>
      </c>
      <c r="D42" s="27">
        <v>449.4</v>
      </c>
      <c r="E42" s="28">
        <f t="shared" si="1"/>
        <v>699</v>
      </c>
      <c r="F42" s="11">
        <f t="shared" si="2"/>
        <v>180.75759089638987</v>
      </c>
    </row>
    <row r="43" spans="1:6" x14ac:dyDescent="0.25">
      <c r="A43" s="8">
        <v>22</v>
      </c>
      <c r="B43" s="25">
        <v>2913</v>
      </c>
      <c r="C43" s="26">
        <v>2469.9</v>
      </c>
      <c r="D43" s="27">
        <v>2392.1</v>
      </c>
      <c r="E43" s="28">
        <f t="shared" si="1"/>
        <v>2591.6666666666665</v>
      </c>
      <c r="F43" s="11">
        <f t="shared" si="2"/>
        <v>229.42615853956633</v>
      </c>
    </row>
    <row r="44" spans="1:6" x14ac:dyDescent="0.25">
      <c r="A44" s="8">
        <v>23</v>
      </c>
      <c r="B44" s="25">
        <v>5951.7</v>
      </c>
      <c r="C44" s="26">
        <v>6194.4</v>
      </c>
      <c r="D44" s="27">
        <v>7212.4</v>
      </c>
      <c r="E44" s="28">
        <f t="shared" si="1"/>
        <v>6452.833333333333</v>
      </c>
      <c r="F44" s="11">
        <f t="shared" si="2"/>
        <v>546.15746406650476</v>
      </c>
    </row>
    <row r="45" spans="1:6" x14ac:dyDescent="0.25">
      <c r="A45" s="8">
        <v>24</v>
      </c>
      <c r="B45" s="25">
        <v>4846.6000000000004</v>
      </c>
      <c r="C45" s="26">
        <v>7721.8</v>
      </c>
      <c r="D45" s="27">
        <v>5394.5</v>
      </c>
      <c r="E45" s="28">
        <f t="shared" si="1"/>
        <v>5987.6333333333341</v>
      </c>
      <c r="F45" s="11">
        <f t="shared" si="2"/>
        <v>1246.4747953952203</v>
      </c>
    </row>
    <row r="46" spans="1:6" x14ac:dyDescent="0.25">
      <c r="A46" s="8">
        <v>25</v>
      </c>
      <c r="B46" s="25">
        <v>3948.8</v>
      </c>
      <c r="C46" s="26">
        <v>3649.8</v>
      </c>
      <c r="D46" s="27">
        <v>3575.8</v>
      </c>
      <c r="E46" s="28">
        <f t="shared" si="1"/>
        <v>3724.8000000000006</v>
      </c>
      <c r="F46" s="11">
        <f t="shared" si="2"/>
        <v>161.24722219829607</v>
      </c>
    </row>
    <row r="47" spans="1:6" x14ac:dyDescent="0.25">
      <c r="A47" s="8">
        <v>26</v>
      </c>
      <c r="B47" s="25">
        <v>495.2</v>
      </c>
      <c r="C47" s="26">
        <v>3964.2</v>
      </c>
      <c r="D47" s="27">
        <v>626.70000000000005</v>
      </c>
      <c r="E47" s="28">
        <f t="shared" si="1"/>
        <v>1695.3666666666666</v>
      </c>
      <c r="F47" s="11">
        <f t="shared" si="2"/>
        <v>1605.2054039557956</v>
      </c>
    </row>
    <row r="48" spans="1:6" x14ac:dyDescent="0.25">
      <c r="A48" s="8">
        <v>27</v>
      </c>
      <c r="B48" s="25">
        <v>4686.3</v>
      </c>
      <c r="C48" s="26">
        <v>4058.2</v>
      </c>
      <c r="D48" s="27">
        <v>4277.1000000000004</v>
      </c>
      <c r="E48" s="28">
        <f t="shared" si="1"/>
        <v>4340.5333333333338</v>
      </c>
      <c r="F48" s="11">
        <f t="shared" si="2"/>
        <v>260.31422465081619</v>
      </c>
    </row>
    <row r="49" spans="1:61" x14ac:dyDescent="0.25">
      <c r="A49" s="8">
        <v>28</v>
      </c>
      <c r="B49" s="25">
        <v>13085.5</v>
      </c>
      <c r="C49" s="26">
        <v>16946.400000000001</v>
      </c>
      <c r="D49" s="27">
        <v>12445.9</v>
      </c>
      <c r="E49" s="28">
        <f t="shared" si="1"/>
        <v>14159.266666666668</v>
      </c>
      <c r="F49" s="11">
        <f t="shared" si="2"/>
        <v>1988.0235081328556</v>
      </c>
    </row>
    <row r="50" spans="1:61" x14ac:dyDescent="0.25">
      <c r="A50" s="8">
        <v>29</v>
      </c>
      <c r="B50" s="25">
        <v>44643.3</v>
      </c>
      <c r="C50" s="26">
        <v>47425.3</v>
      </c>
      <c r="D50" s="27">
        <v>29947.200000000001</v>
      </c>
      <c r="E50" s="28">
        <f t="shared" si="1"/>
        <v>40671.933333333334</v>
      </c>
      <c r="F50" s="11">
        <f t="shared" si="2"/>
        <v>7668.1075372103642</v>
      </c>
    </row>
    <row r="51" spans="1:61" ht="13" thickBot="1" x14ac:dyDescent="0.3">
      <c r="A51" s="29">
        <v>30</v>
      </c>
      <c r="B51" s="30">
        <v>9039.6</v>
      </c>
      <c r="C51" s="31">
        <v>8793</v>
      </c>
      <c r="D51" s="32">
        <v>7365</v>
      </c>
      <c r="E51" s="33">
        <f t="shared" si="1"/>
        <v>8399.1999999999989</v>
      </c>
      <c r="F51" s="15">
        <f t="shared" si="2"/>
        <v>738.18702237305706</v>
      </c>
    </row>
    <row r="53" spans="1:61" ht="13" x14ac:dyDescent="0.3">
      <c r="A53" s="2" t="s">
        <v>8</v>
      </c>
    </row>
    <row r="54" spans="1:61" ht="13" thickBot="1" x14ac:dyDescent="0.3">
      <c r="A54" s="1" t="s">
        <v>11</v>
      </c>
    </row>
    <row r="55" spans="1:61" ht="13.5" thickBot="1" x14ac:dyDescent="0.35">
      <c r="A55" s="48" t="s">
        <v>10</v>
      </c>
      <c r="B55" s="232">
        <v>11</v>
      </c>
      <c r="C55" s="233"/>
      <c r="D55" s="234"/>
      <c r="E55" s="232">
        <v>12</v>
      </c>
      <c r="F55" s="233"/>
      <c r="G55" s="234"/>
      <c r="H55" s="232">
        <v>13</v>
      </c>
      <c r="I55" s="233"/>
      <c r="J55" s="234"/>
      <c r="K55" s="232">
        <v>14</v>
      </c>
      <c r="L55" s="233"/>
      <c r="M55" s="234"/>
      <c r="N55" s="232">
        <v>15</v>
      </c>
      <c r="O55" s="233"/>
      <c r="P55" s="234"/>
      <c r="Q55" s="232">
        <v>16</v>
      </c>
      <c r="R55" s="233"/>
      <c r="S55" s="234"/>
      <c r="T55" s="232">
        <v>17</v>
      </c>
      <c r="U55" s="233"/>
      <c r="V55" s="234"/>
      <c r="W55" s="232">
        <v>18</v>
      </c>
      <c r="X55" s="233"/>
      <c r="Y55" s="234"/>
      <c r="Z55" s="232">
        <v>19</v>
      </c>
      <c r="AA55" s="233"/>
      <c r="AB55" s="234"/>
      <c r="AC55" s="232">
        <v>20</v>
      </c>
      <c r="AD55" s="233"/>
      <c r="AE55" s="234"/>
      <c r="AF55" s="232">
        <v>21</v>
      </c>
      <c r="AG55" s="233"/>
      <c r="AH55" s="234"/>
      <c r="AI55" s="232">
        <v>22</v>
      </c>
      <c r="AJ55" s="233"/>
      <c r="AK55" s="234"/>
      <c r="AL55" s="232">
        <v>23</v>
      </c>
      <c r="AM55" s="233"/>
      <c r="AN55" s="234"/>
      <c r="AO55" s="232">
        <v>24</v>
      </c>
      <c r="AP55" s="233"/>
      <c r="AQ55" s="234"/>
      <c r="AR55" s="232">
        <v>25</v>
      </c>
      <c r="AS55" s="233"/>
      <c r="AT55" s="234"/>
      <c r="AU55" s="232">
        <v>26</v>
      </c>
      <c r="AV55" s="233"/>
      <c r="AW55" s="234"/>
      <c r="AX55" s="232">
        <v>27</v>
      </c>
      <c r="AY55" s="233"/>
      <c r="AZ55" s="234"/>
      <c r="BA55" s="232">
        <v>28</v>
      </c>
      <c r="BB55" s="233"/>
      <c r="BC55" s="234"/>
      <c r="BD55" s="232">
        <v>29</v>
      </c>
      <c r="BE55" s="233"/>
      <c r="BF55" s="234"/>
      <c r="BG55" s="232">
        <v>30</v>
      </c>
      <c r="BH55" s="233"/>
      <c r="BI55" s="234"/>
    </row>
    <row r="56" spans="1:61" ht="13.5" thickBot="1" x14ac:dyDescent="0.35">
      <c r="A56" s="49" t="s">
        <v>9</v>
      </c>
      <c r="B56" s="34" t="s">
        <v>3</v>
      </c>
      <c r="C56" s="35" t="s">
        <v>4</v>
      </c>
      <c r="D56" s="50" t="s">
        <v>5</v>
      </c>
      <c r="E56" s="34" t="s">
        <v>3</v>
      </c>
      <c r="F56" s="35" t="s">
        <v>4</v>
      </c>
      <c r="G56" s="50" t="s">
        <v>5</v>
      </c>
      <c r="H56" s="34" t="s">
        <v>3</v>
      </c>
      <c r="I56" s="35" t="s">
        <v>4</v>
      </c>
      <c r="J56" s="50" t="s">
        <v>5</v>
      </c>
      <c r="K56" s="34" t="s">
        <v>3</v>
      </c>
      <c r="L56" s="35" t="s">
        <v>4</v>
      </c>
      <c r="M56" s="50" t="s">
        <v>5</v>
      </c>
      <c r="N56" s="34" t="s">
        <v>3</v>
      </c>
      <c r="O56" s="35" t="s">
        <v>4</v>
      </c>
      <c r="P56" s="50" t="s">
        <v>5</v>
      </c>
      <c r="Q56" s="34" t="s">
        <v>3</v>
      </c>
      <c r="R56" s="35" t="s">
        <v>4</v>
      </c>
      <c r="S56" s="50" t="s">
        <v>5</v>
      </c>
      <c r="T56" s="34" t="s">
        <v>3</v>
      </c>
      <c r="U56" s="35" t="s">
        <v>4</v>
      </c>
      <c r="V56" s="50" t="s">
        <v>5</v>
      </c>
      <c r="W56" s="34" t="s">
        <v>3</v>
      </c>
      <c r="X56" s="35" t="s">
        <v>4</v>
      </c>
      <c r="Y56" s="50" t="s">
        <v>5</v>
      </c>
      <c r="Z56" s="34" t="s">
        <v>3</v>
      </c>
      <c r="AA56" s="35" t="s">
        <v>4</v>
      </c>
      <c r="AB56" s="50" t="s">
        <v>5</v>
      </c>
      <c r="AC56" s="34" t="s">
        <v>3</v>
      </c>
      <c r="AD56" s="35" t="s">
        <v>4</v>
      </c>
      <c r="AE56" s="50" t="s">
        <v>5</v>
      </c>
      <c r="AF56" s="34" t="s">
        <v>3</v>
      </c>
      <c r="AG56" s="35" t="s">
        <v>4</v>
      </c>
      <c r="AH56" s="50" t="s">
        <v>5</v>
      </c>
      <c r="AI56" s="34" t="s">
        <v>3</v>
      </c>
      <c r="AJ56" s="35" t="s">
        <v>4</v>
      </c>
      <c r="AK56" s="50" t="s">
        <v>5</v>
      </c>
      <c r="AL56" s="34" t="s">
        <v>3</v>
      </c>
      <c r="AM56" s="35" t="s">
        <v>4</v>
      </c>
      <c r="AN56" s="50" t="s">
        <v>5</v>
      </c>
      <c r="AO56" s="34" t="s">
        <v>3</v>
      </c>
      <c r="AP56" s="35" t="s">
        <v>4</v>
      </c>
      <c r="AQ56" s="50" t="s">
        <v>5</v>
      </c>
      <c r="AR56" s="34" t="s">
        <v>3</v>
      </c>
      <c r="AS56" s="35" t="s">
        <v>4</v>
      </c>
      <c r="AT56" s="50" t="s">
        <v>5</v>
      </c>
      <c r="AU56" s="34" t="s">
        <v>3</v>
      </c>
      <c r="AV56" s="35" t="s">
        <v>4</v>
      </c>
      <c r="AW56" s="50" t="s">
        <v>5</v>
      </c>
      <c r="AX56" s="34" t="s">
        <v>3</v>
      </c>
      <c r="AY56" s="35" t="s">
        <v>4</v>
      </c>
      <c r="AZ56" s="50" t="s">
        <v>5</v>
      </c>
      <c r="BA56" s="34" t="s">
        <v>3</v>
      </c>
      <c r="BB56" s="35" t="s">
        <v>4</v>
      </c>
      <c r="BC56" s="50" t="s">
        <v>5</v>
      </c>
      <c r="BD56" s="34" t="s">
        <v>3</v>
      </c>
      <c r="BE56" s="35" t="s">
        <v>4</v>
      </c>
      <c r="BF56" s="50" t="s">
        <v>5</v>
      </c>
      <c r="BG56" s="34" t="s">
        <v>3</v>
      </c>
      <c r="BH56" s="35" t="s">
        <v>4</v>
      </c>
      <c r="BI56" s="50" t="s">
        <v>5</v>
      </c>
    </row>
    <row r="57" spans="1:61" x14ac:dyDescent="0.25">
      <c r="A57" s="51">
        <v>133.333</v>
      </c>
      <c r="B57" s="55">
        <v>7.9087870000000002</v>
      </c>
      <c r="C57" s="53">
        <v>5.3388010000000001</v>
      </c>
      <c r="D57" s="54">
        <v>6.2177470000000001</v>
      </c>
      <c r="E57" s="55">
        <v>4.6182790000000002</v>
      </c>
      <c r="F57" s="53">
        <v>7.6288470000000004</v>
      </c>
      <c r="G57" s="56">
        <v>2.5</v>
      </c>
      <c r="H57" s="52">
        <v>2.5319600000000002</v>
      </c>
      <c r="I57" s="53">
        <v>2.999155</v>
      </c>
      <c r="J57" s="54">
        <v>16.100000000000001</v>
      </c>
      <c r="K57" s="55">
        <v>29.27103</v>
      </c>
      <c r="L57" s="53">
        <v>31.023689999999998</v>
      </c>
      <c r="M57" s="56">
        <v>24.5</v>
      </c>
      <c r="N57" s="52">
        <v>1.837623</v>
      </c>
      <c r="O57" s="53">
        <v>2.975152</v>
      </c>
      <c r="P57" s="54">
        <v>9.6</v>
      </c>
      <c r="Q57" s="55">
        <v>3.293479</v>
      </c>
      <c r="R57" s="53">
        <v>2.7565460000000002</v>
      </c>
      <c r="S57" s="56">
        <v>2.1364899999999998</v>
      </c>
      <c r="T57" s="52">
        <v>11.34151</v>
      </c>
      <c r="U57" s="53">
        <v>13.83737</v>
      </c>
      <c r="V57" s="54">
        <v>8.3000000000000007</v>
      </c>
      <c r="W57" s="55">
        <v>32.167879999999997</v>
      </c>
      <c r="X57" s="53">
        <v>38.053780000000003</v>
      </c>
      <c r="Y57" s="56">
        <v>17.399999999999999</v>
      </c>
      <c r="Z57" s="52">
        <v>43.377690000000001</v>
      </c>
      <c r="AA57" s="53">
        <v>45.564529999999998</v>
      </c>
      <c r="AB57" s="54">
        <v>70.599999999999994</v>
      </c>
      <c r="AC57" s="55">
        <v>12.18628</v>
      </c>
      <c r="AD57" s="53">
        <v>19.39791</v>
      </c>
      <c r="AE57" s="56">
        <v>24.3</v>
      </c>
      <c r="AF57" s="52">
        <v>2.6824499999999998</v>
      </c>
      <c r="AG57" s="53">
        <v>0.94062900000000005</v>
      </c>
      <c r="AH57" s="54">
        <v>1.3050630000000001</v>
      </c>
      <c r="AI57" s="55">
        <v>2.8092860000000002</v>
      </c>
      <c r="AJ57" s="53">
        <v>3.2502559999999998</v>
      </c>
      <c r="AK57" s="56">
        <v>1.8955150000000001</v>
      </c>
      <c r="AL57" s="52">
        <v>2.4081229999999998</v>
      </c>
      <c r="AM57" s="53">
        <v>2.7589459999999999</v>
      </c>
      <c r="AN57" s="54">
        <v>19</v>
      </c>
      <c r="AO57" s="55">
        <v>3.199573</v>
      </c>
      <c r="AP57" s="53">
        <v>2.1426919999999998</v>
      </c>
      <c r="AQ57" s="56">
        <v>2.3638140000000001</v>
      </c>
      <c r="AR57" s="52">
        <v>3.7640600000000002</v>
      </c>
      <c r="AS57" s="53">
        <v>4.792262</v>
      </c>
      <c r="AT57" s="54">
        <v>16.3</v>
      </c>
      <c r="AU57" s="55">
        <v>14.844390000000001</v>
      </c>
      <c r="AV57" s="53">
        <v>14.900069999999999</v>
      </c>
      <c r="AW57" s="56">
        <v>15.8</v>
      </c>
      <c r="AX57" s="52">
        <v>3.9037380000000002</v>
      </c>
      <c r="AY57" s="53">
        <v>4.8377030000000003</v>
      </c>
      <c r="AZ57" s="54">
        <v>10.9</v>
      </c>
      <c r="BA57" s="55">
        <v>12.19347</v>
      </c>
      <c r="BB57" s="53">
        <v>12.23466</v>
      </c>
      <c r="BC57" s="56">
        <v>11.79181</v>
      </c>
      <c r="BD57" s="52">
        <v>10.97045</v>
      </c>
      <c r="BE57" s="53">
        <v>10.58182</v>
      </c>
      <c r="BF57" s="54">
        <v>9.6979360000000003</v>
      </c>
      <c r="BG57" s="55">
        <v>3.2007850000000002</v>
      </c>
      <c r="BH57" s="53">
        <v>3.057213</v>
      </c>
      <c r="BI57" s="56">
        <v>10.4</v>
      </c>
    </row>
    <row r="58" spans="1:61" x14ac:dyDescent="0.25">
      <c r="A58" s="57">
        <v>66.666499999999999</v>
      </c>
      <c r="B58" s="61">
        <v>3.595075</v>
      </c>
      <c r="C58" s="59">
        <v>3.023733</v>
      </c>
      <c r="D58" s="60">
        <v>1.7637100000000001</v>
      </c>
      <c r="E58" s="61">
        <v>5.5415130000000001</v>
      </c>
      <c r="F58" s="59">
        <v>8.3833570000000002</v>
      </c>
      <c r="G58" s="62">
        <v>4.7</v>
      </c>
      <c r="H58" s="58">
        <v>2.729803</v>
      </c>
      <c r="I58" s="59">
        <v>2.4578340000000001</v>
      </c>
      <c r="J58" s="60">
        <v>17</v>
      </c>
      <c r="K58" s="61">
        <v>21.974509999999999</v>
      </c>
      <c r="L58" s="59">
        <v>23.925699999999999</v>
      </c>
      <c r="M58" s="62">
        <v>12.4</v>
      </c>
      <c r="N58" s="58">
        <v>2.706019</v>
      </c>
      <c r="O58" s="59">
        <v>2.775668</v>
      </c>
      <c r="P58" s="60">
        <v>9.5</v>
      </c>
      <c r="Q58" s="61">
        <v>3.2507630000000001</v>
      </c>
      <c r="R58" s="59">
        <v>1.689022</v>
      </c>
      <c r="S58" s="62">
        <v>2.4370430000000001</v>
      </c>
      <c r="T58" s="58">
        <v>10.797190000000001</v>
      </c>
      <c r="U58" s="59">
        <v>11.84605</v>
      </c>
      <c r="V58" s="60">
        <v>26.2</v>
      </c>
      <c r="W58" s="61">
        <v>36.21275</v>
      </c>
      <c r="X58" s="59">
        <v>48.808070000000001</v>
      </c>
      <c r="Y58" s="62">
        <v>41.8</v>
      </c>
      <c r="Z58" s="58">
        <v>39.677259999999997</v>
      </c>
      <c r="AA58" s="59">
        <v>48.94276</v>
      </c>
      <c r="AB58" s="60">
        <v>63.6</v>
      </c>
      <c r="AC58" s="61">
        <v>16.27346</v>
      </c>
      <c r="AD58" s="59">
        <v>21.911539999999999</v>
      </c>
      <c r="AE58" s="62">
        <v>8.4</v>
      </c>
      <c r="AF58" s="58">
        <v>2.6720109999999999</v>
      </c>
      <c r="AG58" s="59">
        <v>2.0802209999999999</v>
      </c>
      <c r="AH58" s="60">
        <v>0.78316799999999998</v>
      </c>
      <c r="AI58" s="61">
        <v>3.288589</v>
      </c>
      <c r="AJ58" s="59">
        <v>2.568476</v>
      </c>
      <c r="AK58" s="62">
        <v>2.743255</v>
      </c>
      <c r="AL58" s="58">
        <v>5.7269889999999997</v>
      </c>
      <c r="AM58" s="59">
        <v>4.4223350000000003</v>
      </c>
      <c r="AN58" s="60">
        <v>22.7</v>
      </c>
      <c r="AO58" s="61">
        <v>4.2021930000000003</v>
      </c>
      <c r="AP58" s="59">
        <v>3.447603</v>
      </c>
      <c r="AQ58" s="62">
        <v>3.1839270000000002</v>
      </c>
      <c r="AR58" s="58">
        <v>3.8390620000000002</v>
      </c>
      <c r="AS58" s="59">
        <v>4.5634220000000001</v>
      </c>
      <c r="AT58" s="60">
        <v>15.5</v>
      </c>
      <c r="AU58" s="61">
        <v>19.93797</v>
      </c>
      <c r="AV58" s="59">
        <v>22.511810000000001</v>
      </c>
      <c r="AW58" s="62">
        <v>21.1</v>
      </c>
      <c r="AX58" s="58">
        <v>3.9615369999999999</v>
      </c>
      <c r="AY58" s="59">
        <v>4.561839</v>
      </c>
      <c r="AZ58" s="60">
        <v>11.6</v>
      </c>
      <c r="BA58" s="61">
        <v>14.707039999999999</v>
      </c>
      <c r="BB58" s="59">
        <v>14.26906</v>
      </c>
      <c r="BC58" s="62">
        <v>13.357469999999999</v>
      </c>
      <c r="BD58" s="58">
        <v>19.616790000000002</v>
      </c>
      <c r="BE58" s="59">
        <v>18.08961</v>
      </c>
      <c r="BF58" s="60">
        <v>18.545459999999999</v>
      </c>
      <c r="BG58" s="61">
        <v>5.0360100000000001</v>
      </c>
      <c r="BH58" s="59">
        <v>4.8531709999999997</v>
      </c>
      <c r="BI58" s="62">
        <v>12.1</v>
      </c>
    </row>
    <row r="59" spans="1:61" x14ac:dyDescent="0.25">
      <c r="A59" s="57">
        <v>33.33325</v>
      </c>
      <c r="B59" s="61">
        <v>4.2511020000000004</v>
      </c>
      <c r="C59" s="59">
        <v>3.9803630000000001</v>
      </c>
      <c r="D59" s="60">
        <v>4.9479670000000002</v>
      </c>
      <c r="E59" s="61">
        <v>4.7103910000000004</v>
      </c>
      <c r="F59" s="59">
        <v>8.7580670000000005</v>
      </c>
      <c r="G59" s="62">
        <v>5.5</v>
      </c>
      <c r="H59" s="58">
        <v>4.4552820000000004</v>
      </c>
      <c r="I59" s="59">
        <v>3.9457300000000002</v>
      </c>
      <c r="J59" s="60">
        <v>18</v>
      </c>
      <c r="K59" s="61">
        <v>8.758775</v>
      </c>
      <c r="L59" s="59">
        <v>9.0410129999999995</v>
      </c>
      <c r="M59" s="62">
        <v>13.6</v>
      </c>
      <c r="N59" s="58">
        <v>4.1490039999999997</v>
      </c>
      <c r="O59" s="59">
        <v>4.0978560000000002</v>
      </c>
      <c r="P59" s="60">
        <v>10.8</v>
      </c>
      <c r="Q59" s="61">
        <v>4.3906520000000002</v>
      </c>
      <c r="R59" s="59">
        <v>3.3502100000000001</v>
      </c>
      <c r="S59" s="62">
        <v>3.5354100000000002</v>
      </c>
      <c r="T59" s="58">
        <v>17.936250000000001</v>
      </c>
      <c r="U59" s="59">
        <v>19.211040000000001</v>
      </c>
      <c r="V59" s="60">
        <v>22.6</v>
      </c>
      <c r="W59" s="61">
        <v>47.886270000000003</v>
      </c>
      <c r="X59" s="59">
        <v>49.18242</v>
      </c>
      <c r="Y59" s="62">
        <v>19.5</v>
      </c>
      <c r="Z59" s="58">
        <v>52.983289999999997</v>
      </c>
      <c r="AA59" s="59">
        <v>50.662970000000001</v>
      </c>
      <c r="AB59" s="60">
        <v>58.4</v>
      </c>
      <c r="AC59" s="61">
        <v>25.355270000000001</v>
      </c>
      <c r="AD59" s="59">
        <v>28.045960000000001</v>
      </c>
      <c r="AE59" s="62">
        <v>27.8</v>
      </c>
      <c r="AF59" s="58">
        <v>2.9811179999999999</v>
      </c>
      <c r="AG59" s="59">
        <v>2.8987910000000001</v>
      </c>
      <c r="AH59" s="60">
        <v>1.566336</v>
      </c>
      <c r="AI59" s="61">
        <v>4.8099610000000004</v>
      </c>
      <c r="AJ59" s="59">
        <v>4.2120220000000002</v>
      </c>
      <c r="AK59" s="62">
        <v>4.4806720000000002</v>
      </c>
      <c r="AL59" s="58">
        <v>7.3509880000000001</v>
      </c>
      <c r="AM59" s="59">
        <v>6.9284629999999998</v>
      </c>
      <c r="AN59" s="60">
        <v>24.6</v>
      </c>
      <c r="AO59" s="61">
        <v>7.2247139999999996</v>
      </c>
      <c r="AP59" s="59">
        <v>6.5238860000000001</v>
      </c>
      <c r="AQ59" s="62">
        <v>6.1561700000000004</v>
      </c>
      <c r="AR59" s="58">
        <v>4.0630420000000003</v>
      </c>
      <c r="AS59" s="59">
        <v>4.6205559999999997</v>
      </c>
      <c r="AT59" s="60">
        <v>17.100000000000001</v>
      </c>
      <c r="AU59" s="61">
        <v>22.671880000000002</v>
      </c>
      <c r="AV59" s="59">
        <v>27.054870000000001</v>
      </c>
      <c r="AW59" s="62">
        <v>25.7</v>
      </c>
      <c r="AX59" s="58">
        <v>5.3921489999999999</v>
      </c>
      <c r="AY59" s="59">
        <v>4.9443900000000003</v>
      </c>
      <c r="AZ59" s="60">
        <v>14</v>
      </c>
      <c r="BA59" s="61">
        <v>24.277069999999998</v>
      </c>
      <c r="BB59" s="59">
        <v>23.343499999999999</v>
      </c>
      <c r="BC59" s="62">
        <v>23.779990000000002</v>
      </c>
      <c r="BD59" s="58">
        <v>28.484500000000001</v>
      </c>
      <c r="BE59" s="59">
        <v>28.677820000000001</v>
      </c>
      <c r="BF59" s="60">
        <v>27.892250000000001</v>
      </c>
      <c r="BG59" s="61">
        <v>8.9459180000000007</v>
      </c>
      <c r="BH59" s="59">
        <v>8.8575990000000004</v>
      </c>
      <c r="BI59" s="62">
        <v>15.3</v>
      </c>
    </row>
    <row r="60" spans="1:61" x14ac:dyDescent="0.25">
      <c r="A60" s="57">
        <v>16.666625</v>
      </c>
      <c r="B60" s="61">
        <v>4.9400570000000004</v>
      </c>
      <c r="C60" s="59">
        <v>5.1331199999999999</v>
      </c>
      <c r="D60" s="60">
        <v>4.048311</v>
      </c>
      <c r="E60" s="61">
        <v>7.9117100000000002</v>
      </c>
      <c r="F60" s="59">
        <v>9.2734970000000008</v>
      </c>
      <c r="G60" s="62">
        <v>7.8</v>
      </c>
      <c r="H60" s="58">
        <v>7.6375270000000004</v>
      </c>
      <c r="I60" s="59">
        <v>7.1680260000000002</v>
      </c>
      <c r="J60" s="60">
        <v>19.3</v>
      </c>
      <c r="K60" s="61">
        <v>11.10389</v>
      </c>
      <c r="L60" s="59">
        <v>9.5384510000000002</v>
      </c>
      <c r="M60" s="62">
        <v>16.8</v>
      </c>
      <c r="N60" s="58">
        <v>7.0903859999999996</v>
      </c>
      <c r="O60" s="59">
        <v>6.4237399999999996</v>
      </c>
      <c r="P60" s="60">
        <v>13.3</v>
      </c>
      <c r="Q60" s="61">
        <v>6.5667390000000001</v>
      </c>
      <c r="R60" s="59">
        <v>5.3513080000000004</v>
      </c>
      <c r="S60" s="62">
        <v>5.0694629999999998</v>
      </c>
      <c r="T60" s="58">
        <v>28.968450000000001</v>
      </c>
      <c r="U60" s="59">
        <v>30.73546</v>
      </c>
      <c r="V60" s="60">
        <v>41.4</v>
      </c>
      <c r="W60" s="61">
        <v>45.02431</v>
      </c>
      <c r="X60" s="59">
        <v>46.642180000000003</v>
      </c>
      <c r="Y60" s="62">
        <v>55.7</v>
      </c>
      <c r="Z60" s="58">
        <v>56.702640000000002</v>
      </c>
      <c r="AA60" s="59">
        <v>58.619450000000001</v>
      </c>
      <c r="AB60" s="60">
        <v>57</v>
      </c>
      <c r="AC60" s="61">
        <v>41.807690000000001</v>
      </c>
      <c r="AD60" s="59">
        <v>45.5687</v>
      </c>
      <c r="AE60" s="62">
        <v>42.9</v>
      </c>
      <c r="AF60" s="58">
        <v>3.2197909999999998</v>
      </c>
      <c r="AG60" s="59">
        <v>2.711684</v>
      </c>
      <c r="AH60" s="60">
        <v>2.416404</v>
      </c>
      <c r="AI60" s="61">
        <v>7.5869660000000003</v>
      </c>
      <c r="AJ60" s="59">
        <v>6.0506630000000001</v>
      </c>
      <c r="AK60" s="62">
        <v>7.181324</v>
      </c>
      <c r="AL60" s="58">
        <v>12.689870000000001</v>
      </c>
      <c r="AM60" s="59">
        <v>12.16513</v>
      </c>
      <c r="AN60" s="60">
        <v>32.4</v>
      </c>
      <c r="AO60" s="61">
        <v>12.649940000000001</v>
      </c>
      <c r="AP60" s="59">
        <v>11.87487</v>
      </c>
      <c r="AQ60" s="62">
        <v>11.731210000000001</v>
      </c>
      <c r="AR60" s="58">
        <v>8.5203919999999993</v>
      </c>
      <c r="AS60" s="59">
        <v>7.5329069999999998</v>
      </c>
      <c r="AT60" s="60">
        <v>19.399999999999999</v>
      </c>
      <c r="AU60" s="61">
        <v>13.61218</v>
      </c>
      <c r="AV60" s="59">
        <v>25.479610000000001</v>
      </c>
      <c r="AW60" s="62">
        <v>34.299999999999997</v>
      </c>
      <c r="AX60" s="58">
        <v>9.130744</v>
      </c>
      <c r="AY60" s="59">
        <v>8.9172560000000001</v>
      </c>
      <c r="AZ60" s="60">
        <v>16</v>
      </c>
      <c r="BA60" s="61">
        <v>38.265799999999999</v>
      </c>
      <c r="BB60" s="59">
        <v>37.333539999999999</v>
      </c>
      <c r="BC60" s="62">
        <v>38.400919999999999</v>
      </c>
      <c r="BD60" s="58">
        <v>45.842379999999999</v>
      </c>
      <c r="BE60" s="59">
        <v>45.538789999999999</v>
      </c>
      <c r="BF60" s="60">
        <v>45.103369999999998</v>
      </c>
      <c r="BG60" s="61">
        <v>16.1416</v>
      </c>
      <c r="BH60" s="59">
        <v>15.1911</v>
      </c>
      <c r="BI60" s="62">
        <v>20.3</v>
      </c>
    </row>
    <row r="61" spans="1:61" x14ac:dyDescent="0.25">
      <c r="A61" s="57">
        <v>8.3333124999999999</v>
      </c>
      <c r="B61" s="61">
        <v>4.8875570000000002</v>
      </c>
      <c r="C61" s="59">
        <v>4.850225</v>
      </c>
      <c r="D61" s="60">
        <v>4.2779680000000004</v>
      </c>
      <c r="E61" s="61">
        <v>11.607810000000001</v>
      </c>
      <c r="F61" s="59">
        <v>14.04008</v>
      </c>
      <c r="G61" s="62">
        <v>11</v>
      </c>
      <c r="H61" s="58">
        <v>14.256640000000001</v>
      </c>
      <c r="I61" s="59">
        <v>13.77993</v>
      </c>
      <c r="J61" s="60">
        <v>26.6</v>
      </c>
      <c r="K61" s="61">
        <v>16.552430000000001</v>
      </c>
      <c r="L61" s="59">
        <v>15.38556</v>
      </c>
      <c r="M61" s="62">
        <v>23.2</v>
      </c>
      <c r="N61" s="58">
        <v>12.523429999999999</v>
      </c>
      <c r="O61" s="59">
        <v>11.72006</v>
      </c>
      <c r="P61" s="60">
        <v>18.600000000000001</v>
      </c>
      <c r="Q61" s="61">
        <v>11.80416</v>
      </c>
      <c r="R61" s="59">
        <v>11.151450000000001</v>
      </c>
      <c r="S61" s="62">
        <v>10.237780000000001</v>
      </c>
      <c r="T61" s="58">
        <v>44.861620000000002</v>
      </c>
      <c r="U61" s="59">
        <v>46.732419999999998</v>
      </c>
      <c r="V61" s="60">
        <v>59.3</v>
      </c>
      <c r="W61" s="61">
        <v>62.979109999999999</v>
      </c>
      <c r="X61" s="59">
        <v>63.45946</v>
      </c>
      <c r="Y61" s="62">
        <v>66</v>
      </c>
      <c r="Z61" s="58">
        <v>59.408380000000001</v>
      </c>
      <c r="AA61" s="59">
        <v>61.346539999999997</v>
      </c>
      <c r="AB61" s="60">
        <v>72.8</v>
      </c>
      <c r="AC61" s="61">
        <v>56.457850000000001</v>
      </c>
      <c r="AD61" s="59">
        <v>61.165500000000002</v>
      </c>
      <c r="AE61" s="62">
        <v>59</v>
      </c>
      <c r="AF61" s="58">
        <v>4.7806110000000004</v>
      </c>
      <c r="AG61" s="59">
        <v>3.7083900000000001</v>
      </c>
      <c r="AH61" s="60">
        <v>3.3210579999999998</v>
      </c>
      <c r="AI61" s="61">
        <v>13.53552</v>
      </c>
      <c r="AJ61" s="59">
        <v>12.16897</v>
      </c>
      <c r="AK61" s="62">
        <v>12.680479999999999</v>
      </c>
      <c r="AL61" s="58">
        <v>23.339079999999999</v>
      </c>
      <c r="AM61" s="59">
        <v>24.37886</v>
      </c>
      <c r="AN61" s="60">
        <v>38.9</v>
      </c>
      <c r="AO61" s="61">
        <v>18.931059999999999</v>
      </c>
      <c r="AP61" s="59">
        <v>18.711130000000001</v>
      </c>
      <c r="AQ61" s="62">
        <v>17.659050000000001</v>
      </c>
      <c r="AR61" s="58">
        <v>13.70853</v>
      </c>
      <c r="AS61" s="59">
        <v>14.014760000000001</v>
      </c>
      <c r="AT61" s="60">
        <v>21.8</v>
      </c>
      <c r="AU61" s="61">
        <v>13.529019999999999</v>
      </c>
      <c r="AV61" s="59">
        <v>20.14236</v>
      </c>
      <c r="AW61" s="62">
        <v>24.1</v>
      </c>
      <c r="AX61" s="58">
        <v>18.88082</v>
      </c>
      <c r="AY61" s="59">
        <v>18.46264</v>
      </c>
      <c r="AZ61" s="60">
        <v>19.5</v>
      </c>
      <c r="BA61" s="61">
        <v>56.841810000000002</v>
      </c>
      <c r="BB61" s="59">
        <v>54.310749999999999</v>
      </c>
      <c r="BC61" s="62">
        <v>57.796439999999997</v>
      </c>
      <c r="BD61" s="58">
        <v>63.733029999999999</v>
      </c>
      <c r="BE61" s="59">
        <v>62.05498</v>
      </c>
      <c r="BF61" s="60">
        <v>64.175070000000005</v>
      </c>
      <c r="BG61" s="61">
        <v>24.74999</v>
      </c>
      <c r="BH61" s="59">
        <v>27.190819999999999</v>
      </c>
      <c r="BI61" s="62">
        <v>32.299999999999997</v>
      </c>
    </row>
    <row r="62" spans="1:61" x14ac:dyDescent="0.25">
      <c r="A62" s="57">
        <v>4.16665625</v>
      </c>
      <c r="B62" s="61">
        <v>4.1483910000000002</v>
      </c>
      <c r="C62" s="59">
        <v>2.5534110000000001</v>
      </c>
      <c r="D62" s="60">
        <v>2.7585609999999998</v>
      </c>
      <c r="E62" s="61">
        <v>21.697590000000002</v>
      </c>
      <c r="F62" s="59">
        <v>23.002610000000001</v>
      </c>
      <c r="G62" s="62">
        <v>20.8</v>
      </c>
      <c r="H62" s="58">
        <v>21.113489999999999</v>
      </c>
      <c r="I62" s="59">
        <v>20.635490000000001</v>
      </c>
      <c r="J62" s="60">
        <v>33.200000000000003</v>
      </c>
      <c r="K62" s="61">
        <v>29.294080000000001</v>
      </c>
      <c r="L62" s="59">
        <v>26.21658</v>
      </c>
      <c r="M62" s="62">
        <v>29.7</v>
      </c>
      <c r="N62" s="58">
        <v>21.88597</v>
      </c>
      <c r="O62" s="59">
        <v>19.60455</v>
      </c>
      <c r="P62" s="60">
        <v>23.7</v>
      </c>
      <c r="Q62" s="61">
        <v>19.794139999999999</v>
      </c>
      <c r="R62" s="59">
        <v>18.529160000000001</v>
      </c>
      <c r="S62" s="62">
        <v>18.354379999999999</v>
      </c>
      <c r="T62" s="58">
        <v>59.74324</v>
      </c>
      <c r="U62" s="59">
        <v>62.615079999999999</v>
      </c>
      <c r="V62" s="60">
        <v>71.900000000000006</v>
      </c>
      <c r="W62" s="61">
        <v>77.906130000000005</v>
      </c>
      <c r="X62" s="59">
        <v>77.458470000000005</v>
      </c>
      <c r="Y62" s="62">
        <v>82.1</v>
      </c>
      <c r="Z62" s="58">
        <v>73.842190000000002</v>
      </c>
      <c r="AA62" s="59">
        <v>74.978750000000005</v>
      </c>
      <c r="AB62" s="60">
        <v>69.400000000000006</v>
      </c>
      <c r="AC62" s="61">
        <v>66.508160000000004</v>
      </c>
      <c r="AD62" s="59">
        <v>70.854860000000002</v>
      </c>
      <c r="AE62" s="62">
        <v>68.3</v>
      </c>
      <c r="AF62" s="58">
        <v>8.3538440000000005</v>
      </c>
      <c r="AG62" s="59">
        <v>7.90761</v>
      </c>
      <c r="AH62" s="60">
        <v>15.63542</v>
      </c>
      <c r="AI62" s="61">
        <v>21.276050000000001</v>
      </c>
      <c r="AJ62" s="59">
        <v>20.486339999999998</v>
      </c>
      <c r="AK62" s="62">
        <v>20.217279999999999</v>
      </c>
      <c r="AL62" s="58">
        <v>35.43815</v>
      </c>
      <c r="AM62" s="59">
        <v>36.23847</v>
      </c>
      <c r="AN62" s="60">
        <v>53.3</v>
      </c>
      <c r="AO62" s="61">
        <v>33.520389999999999</v>
      </c>
      <c r="AP62" s="59">
        <v>33.177869999999999</v>
      </c>
      <c r="AQ62" s="62">
        <v>33.113039999999998</v>
      </c>
      <c r="AR62" s="58">
        <v>23.356780000000001</v>
      </c>
      <c r="AS62" s="59">
        <v>23.327839999999998</v>
      </c>
      <c r="AT62" s="60">
        <v>26.8</v>
      </c>
      <c r="AU62" s="61">
        <v>20.60013</v>
      </c>
      <c r="AV62" s="59">
        <v>20.41564</v>
      </c>
      <c r="AW62" s="62">
        <v>20.6</v>
      </c>
      <c r="AX62" s="58">
        <v>24.497309999999999</v>
      </c>
      <c r="AY62" s="59">
        <v>25.51829</v>
      </c>
      <c r="AZ62" s="60">
        <v>24.4</v>
      </c>
      <c r="BA62" s="61">
        <v>68.533789999999996</v>
      </c>
      <c r="BB62" s="59">
        <v>68.691980000000001</v>
      </c>
      <c r="BC62" s="62">
        <v>67.7453</v>
      </c>
      <c r="BD62" s="58">
        <v>77.509169999999997</v>
      </c>
      <c r="BE62" s="59">
        <v>87.032759999999996</v>
      </c>
      <c r="BF62" s="60">
        <v>75.998170000000002</v>
      </c>
      <c r="BG62" s="61">
        <v>40.818989999999999</v>
      </c>
      <c r="BH62" s="59">
        <v>42.942489999999999</v>
      </c>
      <c r="BI62" s="62">
        <v>35.9</v>
      </c>
    </row>
    <row r="63" spans="1:61" x14ac:dyDescent="0.25">
      <c r="A63" s="57">
        <v>2.083328125</v>
      </c>
      <c r="B63" s="61">
        <v>5.8389889999999998</v>
      </c>
      <c r="C63" s="59">
        <v>4.5038919999999996</v>
      </c>
      <c r="D63" s="60">
        <v>4.308586</v>
      </c>
      <c r="E63" s="61">
        <v>26.081119999999999</v>
      </c>
      <c r="F63" s="59">
        <v>28.93308</v>
      </c>
      <c r="G63" s="62">
        <v>26.4</v>
      </c>
      <c r="H63" s="58">
        <v>36.106079999999999</v>
      </c>
      <c r="I63" s="59">
        <v>33.652520000000003</v>
      </c>
      <c r="J63" s="60">
        <v>41.7</v>
      </c>
      <c r="K63" s="61">
        <v>34.722020000000001</v>
      </c>
      <c r="L63" s="59">
        <v>33.680370000000003</v>
      </c>
      <c r="M63" s="62">
        <v>44.2</v>
      </c>
      <c r="N63" s="58">
        <v>34.423180000000002</v>
      </c>
      <c r="O63" s="59">
        <v>33.394199999999998</v>
      </c>
      <c r="P63" s="60">
        <v>32.9</v>
      </c>
      <c r="Q63" s="61">
        <v>33.928939999999997</v>
      </c>
      <c r="R63" s="59">
        <v>33.409210000000002</v>
      </c>
      <c r="S63" s="62">
        <v>32.238410000000002</v>
      </c>
      <c r="T63" s="58">
        <v>79.827849999999998</v>
      </c>
      <c r="U63" s="59">
        <v>81.733050000000006</v>
      </c>
      <c r="V63" s="60">
        <v>85.5</v>
      </c>
      <c r="W63" s="61">
        <v>90.354119999999995</v>
      </c>
      <c r="X63" s="59">
        <v>89.109499999999997</v>
      </c>
      <c r="Y63" s="62">
        <v>91.4</v>
      </c>
      <c r="Z63" s="58">
        <v>84.850989999999996</v>
      </c>
      <c r="AA63" s="59">
        <v>85.424019999999999</v>
      </c>
      <c r="AB63" s="60">
        <v>90.4</v>
      </c>
      <c r="AC63" s="61">
        <v>71.482780000000005</v>
      </c>
      <c r="AD63" s="59">
        <v>79.04889</v>
      </c>
      <c r="AE63" s="62">
        <v>60.4</v>
      </c>
      <c r="AF63" s="58">
        <v>14.96917</v>
      </c>
      <c r="AG63" s="59">
        <v>14.184799999999999</v>
      </c>
      <c r="AH63" s="60">
        <v>14.152950000000001</v>
      </c>
      <c r="AI63" s="61">
        <v>33.870899999999999</v>
      </c>
      <c r="AJ63" s="59">
        <v>32.568800000000003</v>
      </c>
      <c r="AK63" s="62">
        <v>33.666620000000002</v>
      </c>
      <c r="AL63" s="58">
        <v>50.452889999999996</v>
      </c>
      <c r="AM63" s="59">
        <v>50.414830000000002</v>
      </c>
      <c r="AN63" s="60">
        <v>69.3</v>
      </c>
      <c r="AO63" s="61">
        <v>49.087870000000002</v>
      </c>
      <c r="AP63" s="59">
        <v>48.484319999999997</v>
      </c>
      <c r="AQ63" s="62">
        <v>49.354529999999997</v>
      </c>
      <c r="AR63" s="58">
        <v>35.406959999999998</v>
      </c>
      <c r="AS63" s="59">
        <v>35.997999999999998</v>
      </c>
      <c r="AT63" s="60">
        <v>40.9</v>
      </c>
      <c r="AU63" s="61">
        <v>26.459040000000002</v>
      </c>
      <c r="AV63" s="59">
        <v>27.813400000000001</v>
      </c>
      <c r="AW63" s="62">
        <v>27.7</v>
      </c>
      <c r="AX63" s="58">
        <v>42.226170000000003</v>
      </c>
      <c r="AY63" s="59">
        <v>39.909570000000002</v>
      </c>
      <c r="AZ63" s="60">
        <v>27.8</v>
      </c>
      <c r="BA63" s="61">
        <v>79.722409999999996</v>
      </c>
      <c r="BB63" s="59">
        <v>78.47824</v>
      </c>
      <c r="BC63" s="62">
        <v>79.510469999999998</v>
      </c>
      <c r="BD63" s="58">
        <v>86.777320000000003</v>
      </c>
      <c r="BE63" s="59">
        <v>87.324330000000003</v>
      </c>
      <c r="BF63" s="60">
        <v>87.048079999999999</v>
      </c>
      <c r="BG63" s="61">
        <v>58.455579999999998</v>
      </c>
      <c r="BH63" s="59">
        <v>59.833289999999998</v>
      </c>
      <c r="BI63" s="62">
        <v>48.9</v>
      </c>
    </row>
    <row r="64" spans="1:61" x14ac:dyDescent="0.25">
      <c r="A64" s="57">
        <v>1.0416640625</v>
      </c>
      <c r="B64" s="61">
        <v>9.3675510000000006</v>
      </c>
      <c r="C64" s="59">
        <v>9.971482</v>
      </c>
      <c r="D64" s="60">
        <v>7.601019</v>
      </c>
      <c r="E64" s="61">
        <v>38.833750000000002</v>
      </c>
      <c r="F64" s="59">
        <v>41.384770000000003</v>
      </c>
      <c r="G64" s="62">
        <v>38.299999999999997</v>
      </c>
      <c r="H64" s="58">
        <v>48.89734</v>
      </c>
      <c r="I64" s="59">
        <v>47.176200000000001</v>
      </c>
      <c r="J64" s="60">
        <v>56.3</v>
      </c>
      <c r="K64" s="61">
        <v>47.322209999999998</v>
      </c>
      <c r="L64" s="59">
        <v>45.508110000000002</v>
      </c>
      <c r="M64" s="62">
        <v>46.2</v>
      </c>
      <c r="N64" s="58">
        <v>54.016710000000003</v>
      </c>
      <c r="O64" s="59">
        <v>52.996229999999997</v>
      </c>
      <c r="P64" s="60">
        <v>37.5</v>
      </c>
      <c r="Q64" s="61">
        <v>47.839730000000003</v>
      </c>
      <c r="R64" s="59">
        <v>42.24624</v>
      </c>
      <c r="S64" s="62">
        <v>48.57479</v>
      </c>
      <c r="T64" s="58">
        <v>88.350769999999997</v>
      </c>
      <c r="U64" s="59">
        <v>86.836489999999998</v>
      </c>
      <c r="V64" s="60">
        <v>101.3</v>
      </c>
      <c r="W64" s="61">
        <v>93.639989999999997</v>
      </c>
      <c r="X64" s="59">
        <v>94.535579999999996</v>
      </c>
      <c r="Y64" s="62">
        <v>98.9</v>
      </c>
      <c r="Z64" s="58">
        <v>92.599710000000002</v>
      </c>
      <c r="AA64" s="59">
        <v>89.081890000000001</v>
      </c>
      <c r="AB64" s="60">
        <v>76.900000000000006</v>
      </c>
      <c r="AC64" s="61">
        <v>78.082279999999997</v>
      </c>
      <c r="AD64" s="59">
        <v>83.205070000000006</v>
      </c>
      <c r="AE64" s="62">
        <v>72.7</v>
      </c>
      <c r="AF64" s="58">
        <v>24.970569999999999</v>
      </c>
      <c r="AG64" s="59">
        <v>23.362069999999999</v>
      </c>
      <c r="AH64" s="60">
        <v>23.141249999999999</v>
      </c>
      <c r="AI64" s="61">
        <v>52.272440000000003</v>
      </c>
      <c r="AJ64" s="59">
        <v>49.675130000000003</v>
      </c>
      <c r="AK64" s="62">
        <v>53.14931</v>
      </c>
      <c r="AL64" s="58">
        <v>64.56241</v>
      </c>
      <c r="AM64" s="59">
        <v>66.251080000000002</v>
      </c>
      <c r="AN64" s="60">
        <v>80.900000000000006</v>
      </c>
      <c r="AO64" s="61">
        <v>63.198189999999997</v>
      </c>
      <c r="AP64" s="59">
        <v>63.402810000000002</v>
      </c>
      <c r="AQ64" s="62">
        <v>65.569739999999996</v>
      </c>
      <c r="AR64" s="58">
        <v>46.744889999999998</v>
      </c>
      <c r="AS64" s="59">
        <v>46.598230000000001</v>
      </c>
      <c r="AT64" s="60">
        <v>47.8</v>
      </c>
      <c r="AU64" s="61">
        <v>31.042580000000001</v>
      </c>
      <c r="AV64" s="59">
        <v>32.067120000000003</v>
      </c>
      <c r="AW64" s="62">
        <v>30.1</v>
      </c>
      <c r="AX64" s="58">
        <v>55.810110000000002</v>
      </c>
      <c r="AY64" s="59">
        <v>53.5304</v>
      </c>
      <c r="AZ64" s="60">
        <v>37.700000000000003</v>
      </c>
      <c r="BA64" s="61">
        <v>80.244389999999996</v>
      </c>
      <c r="BB64" s="59">
        <v>79.001480000000001</v>
      </c>
      <c r="BC64" s="62">
        <v>80.283029999999997</v>
      </c>
      <c r="BD64" s="58">
        <v>94.629679999999993</v>
      </c>
      <c r="BE64" s="59">
        <v>92.538139999999999</v>
      </c>
      <c r="BF64" s="60">
        <v>94.305639999999997</v>
      </c>
      <c r="BG64" s="61">
        <v>78.31711</v>
      </c>
      <c r="BH64" s="59">
        <v>75.66319</v>
      </c>
      <c r="BI64" s="62">
        <v>66.3</v>
      </c>
    </row>
    <row r="65" spans="1:61" x14ac:dyDescent="0.25">
      <c r="A65" s="57">
        <v>0.52083203124999999</v>
      </c>
      <c r="B65" s="61">
        <v>15.50651</v>
      </c>
      <c r="C65" s="59">
        <v>15.66239</v>
      </c>
      <c r="D65" s="60">
        <v>14.463150000000001</v>
      </c>
      <c r="E65" s="61">
        <v>47.381309999999999</v>
      </c>
      <c r="F65" s="59">
        <v>48.671590000000002</v>
      </c>
      <c r="G65" s="62">
        <v>45.9</v>
      </c>
      <c r="H65" s="58">
        <v>64.650660000000002</v>
      </c>
      <c r="I65" s="59">
        <v>62.184849999999997</v>
      </c>
      <c r="J65" s="60">
        <v>71.8</v>
      </c>
      <c r="K65" s="61">
        <v>62.087609999999998</v>
      </c>
      <c r="L65" s="59">
        <v>60.109990000000003</v>
      </c>
      <c r="M65" s="62">
        <v>59.5</v>
      </c>
      <c r="N65" s="58">
        <v>75.04392</v>
      </c>
      <c r="O65" s="59">
        <v>69.044529999999995</v>
      </c>
      <c r="P65" s="60">
        <v>50.2</v>
      </c>
      <c r="Q65" s="61">
        <v>65.938040000000001</v>
      </c>
      <c r="R65" s="59">
        <v>62.938630000000003</v>
      </c>
      <c r="S65" s="62">
        <v>66.429919999999996</v>
      </c>
      <c r="T65" s="58">
        <v>94.514709999999994</v>
      </c>
      <c r="U65" s="59">
        <v>93.368210000000005</v>
      </c>
      <c r="V65" s="60">
        <v>111.4</v>
      </c>
      <c r="W65" s="61">
        <v>105.1377</v>
      </c>
      <c r="X65" s="59">
        <v>98.654880000000006</v>
      </c>
      <c r="Y65" s="62">
        <v>88.1</v>
      </c>
      <c r="Z65" s="58">
        <v>95.569990000000004</v>
      </c>
      <c r="AA65" s="59">
        <v>93.840059999999994</v>
      </c>
      <c r="AB65" s="60">
        <v>81.8</v>
      </c>
      <c r="AC65" s="61">
        <v>87.373580000000004</v>
      </c>
      <c r="AD65" s="59">
        <v>90.959559999999996</v>
      </c>
      <c r="AE65" s="62">
        <v>89.8</v>
      </c>
      <c r="AF65" s="58">
        <v>31.50046</v>
      </c>
      <c r="AG65" s="59">
        <v>30.918869999999998</v>
      </c>
      <c r="AH65" s="60">
        <v>30.522600000000001</v>
      </c>
      <c r="AI65" s="61">
        <v>65.099459999999993</v>
      </c>
      <c r="AJ65" s="59">
        <v>67.010270000000006</v>
      </c>
      <c r="AK65" s="62">
        <v>66.116060000000004</v>
      </c>
      <c r="AL65" s="58">
        <v>80.066699999999997</v>
      </c>
      <c r="AM65" s="59">
        <v>81.344040000000007</v>
      </c>
      <c r="AN65" s="60">
        <v>95.6</v>
      </c>
      <c r="AO65" s="61">
        <v>77.746440000000007</v>
      </c>
      <c r="AP65" s="59">
        <v>78.307169999999999</v>
      </c>
      <c r="AQ65" s="62">
        <v>78.396979999999999</v>
      </c>
      <c r="AR65" s="58">
        <v>62.040219999999998</v>
      </c>
      <c r="AS65" s="59">
        <v>62.384970000000003</v>
      </c>
      <c r="AT65" s="60">
        <v>65.3</v>
      </c>
      <c r="AU65" s="61">
        <v>42.747239999999998</v>
      </c>
      <c r="AV65" s="59">
        <v>42.531640000000003</v>
      </c>
      <c r="AW65" s="62">
        <v>39.4</v>
      </c>
      <c r="AX65" s="58">
        <v>71.927769999999995</v>
      </c>
      <c r="AY65" s="59">
        <v>70.056610000000006</v>
      </c>
      <c r="AZ65" s="60">
        <v>44.5</v>
      </c>
      <c r="BA65" s="61">
        <v>90.078869999999995</v>
      </c>
      <c r="BB65" s="59">
        <v>94.159620000000004</v>
      </c>
      <c r="BC65" s="62">
        <v>90.103399999999993</v>
      </c>
      <c r="BD65" s="58">
        <v>95.45823</v>
      </c>
      <c r="BE65" s="59">
        <v>94.463040000000007</v>
      </c>
      <c r="BF65" s="60">
        <v>94.844489999999993</v>
      </c>
      <c r="BG65" s="61">
        <v>87.522469999999998</v>
      </c>
      <c r="BH65" s="59">
        <v>86.140699999999995</v>
      </c>
      <c r="BI65" s="62">
        <v>71.8</v>
      </c>
    </row>
    <row r="66" spans="1:61" x14ac:dyDescent="0.25">
      <c r="A66" s="57">
        <v>0.260416015625</v>
      </c>
      <c r="B66" s="61">
        <v>24.9373</v>
      </c>
      <c r="C66" s="59">
        <v>24.471219999999999</v>
      </c>
      <c r="D66" s="60">
        <v>24.66929</v>
      </c>
      <c r="E66" s="61">
        <v>60.074469999999998</v>
      </c>
      <c r="F66" s="59">
        <v>60.40802</v>
      </c>
      <c r="G66" s="62">
        <v>57.2</v>
      </c>
      <c r="H66" s="58">
        <v>74.279970000000006</v>
      </c>
      <c r="I66" s="59">
        <v>71.529200000000003</v>
      </c>
      <c r="J66" s="60">
        <v>79.8</v>
      </c>
      <c r="K66" s="61">
        <v>75.107230000000001</v>
      </c>
      <c r="L66" s="59">
        <v>76.709159999999997</v>
      </c>
      <c r="M66" s="62">
        <v>74</v>
      </c>
      <c r="N66" s="58">
        <v>90.318740000000005</v>
      </c>
      <c r="O66" s="59">
        <v>83.513469999999998</v>
      </c>
      <c r="P66" s="60">
        <v>71.400000000000006</v>
      </c>
      <c r="Q66" s="61">
        <v>77.867750000000001</v>
      </c>
      <c r="R66" s="59">
        <v>76.105879999999999</v>
      </c>
      <c r="S66" s="62">
        <v>76.494259999999997</v>
      </c>
      <c r="T66" s="58">
        <v>99.447299999999998</v>
      </c>
      <c r="U66" s="59">
        <v>97.147980000000004</v>
      </c>
      <c r="V66" s="60">
        <v>86.9</v>
      </c>
      <c r="W66" s="61">
        <v>99.262739999999994</v>
      </c>
      <c r="X66" s="59">
        <v>98.594930000000005</v>
      </c>
      <c r="Y66" s="62">
        <v>100.7</v>
      </c>
      <c r="Z66" s="58">
        <v>98.85821</v>
      </c>
      <c r="AA66" s="59">
        <v>94.953299999999999</v>
      </c>
      <c r="AB66" s="60">
        <v>99.8</v>
      </c>
      <c r="AC66" s="61">
        <v>91.623930000000001</v>
      </c>
      <c r="AD66" s="59">
        <v>117.05880000000001</v>
      </c>
      <c r="AE66" s="62">
        <v>93.4</v>
      </c>
      <c r="AF66" s="58">
        <v>12.72559</v>
      </c>
      <c r="AG66" s="59">
        <v>13.37039</v>
      </c>
      <c r="AH66" s="60">
        <v>12.044750000000001</v>
      </c>
      <c r="AI66" s="61">
        <v>77.618679999999998</v>
      </c>
      <c r="AJ66" s="59">
        <v>77.080709999999996</v>
      </c>
      <c r="AK66" s="62">
        <v>78.181470000000004</v>
      </c>
      <c r="AL66" s="58">
        <v>87.666799999999995</v>
      </c>
      <c r="AM66" s="59">
        <v>85.990170000000006</v>
      </c>
      <c r="AN66" s="60">
        <v>93.6</v>
      </c>
      <c r="AO66" s="61">
        <v>86.073859999999996</v>
      </c>
      <c r="AP66" s="59">
        <v>84.524159999999995</v>
      </c>
      <c r="AQ66" s="62">
        <v>85.257779999999997</v>
      </c>
      <c r="AR66" s="58">
        <v>76.732799999999997</v>
      </c>
      <c r="AS66" s="59">
        <v>75.051940000000002</v>
      </c>
      <c r="AT66" s="60">
        <v>78.3</v>
      </c>
      <c r="AU66" s="61">
        <v>62.219909999999999</v>
      </c>
      <c r="AV66" s="59">
        <v>63.993099999999998</v>
      </c>
      <c r="AW66" s="62">
        <v>59.8</v>
      </c>
      <c r="AX66" s="58">
        <v>83.546790000000001</v>
      </c>
      <c r="AY66" s="59">
        <v>77.955330000000004</v>
      </c>
      <c r="AZ66" s="60">
        <v>56.5</v>
      </c>
      <c r="BA66" s="61">
        <v>94.155209999999997</v>
      </c>
      <c r="BB66" s="59">
        <v>96.681340000000006</v>
      </c>
      <c r="BC66" s="62">
        <v>92.924890000000005</v>
      </c>
      <c r="BD66" s="58">
        <v>97.753640000000004</v>
      </c>
      <c r="BE66" s="59">
        <v>96.147869999999998</v>
      </c>
      <c r="BF66" s="60">
        <v>98.515079999999998</v>
      </c>
      <c r="BG66" s="61">
        <v>94.659630000000007</v>
      </c>
      <c r="BH66" s="59">
        <v>90.177589999999995</v>
      </c>
      <c r="BI66" s="62">
        <v>81.900000000000006</v>
      </c>
    </row>
    <row r="67" spans="1:61" x14ac:dyDescent="0.25">
      <c r="A67" s="57">
        <v>0.1302080078125</v>
      </c>
      <c r="B67" s="61">
        <v>36.056429999999999</v>
      </c>
      <c r="C67" s="59">
        <v>35.631630000000001</v>
      </c>
      <c r="D67" s="60">
        <v>32.598149999999997</v>
      </c>
      <c r="E67" s="61">
        <v>71.706490000000002</v>
      </c>
      <c r="F67" s="59">
        <v>71.691239999999993</v>
      </c>
      <c r="G67" s="62">
        <v>69.7</v>
      </c>
      <c r="H67" s="58">
        <v>85.636510000000001</v>
      </c>
      <c r="I67" s="59">
        <v>83.048259999999999</v>
      </c>
      <c r="J67" s="60">
        <v>86.2</v>
      </c>
      <c r="K67" s="61">
        <v>88.072819999999993</v>
      </c>
      <c r="L67" s="59">
        <v>88.00761</v>
      </c>
      <c r="M67" s="62">
        <v>95.1</v>
      </c>
      <c r="N67" s="58">
        <v>94.561390000000003</v>
      </c>
      <c r="O67" s="59">
        <v>93.613060000000004</v>
      </c>
      <c r="P67" s="60">
        <v>78.7</v>
      </c>
      <c r="Q67" s="61">
        <v>86.0886</v>
      </c>
      <c r="R67" s="59">
        <v>90.695689999999999</v>
      </c>
      <c r="S67" s="62">
        <v>84.699770000000001</v>
      </c>
      <c r="T67" s="58">
        <v>99.720150000000004</v>
      </c>
      <c r="U67" s="59">
        <v>100.28400000000001</v>
      </c>
      <c r="V67" s="60">
        <v>130.9</v>
      </c>
      <c r="W67" s="61">
        <v>97.964579999999998</v>
      </c>
      <c r="X67" s="59">
        <v>101.0086</v>
      </c>
      <c r="Y67" s="62">
        <v>93.8</v>
      </c>
      <c r="Z67" s="58">
        <v>93.531059999999997</v>
      </c>
      <c r="AA67" s="59">
        <v>98.466620000000006</v>
      </c>
      <c r="AB67" s="60">
        <v>155.19999999999999</v>
      </c>
      <c r="AC67" s="61">
        <v>93.328810000000004</v>
      </c>
      <c r="AD67" s="59">
        <v>99.378540000000001</v>
      </c>
      <c r="AE67" s="62">
        <v>93.7</v>
      </c>
      <c r="AF67" s="58">
        <v>64.623379999999997</v>
      </c>
      <c r="AG67" s="59">
        <v>65.018469999999994</v>
      </c>
      <c r="AH67" s="60">
        <v>65.726569999999995</v>
      </c>
      <c r="AI67" s="61">
        <v>86.559749999999994</v>
      </c>
      <c r="AJ67" s="59">
        <v>87.104169999999996</v>
      </c>
      <c r="AK67" s="62">
        <v>88.955439999999996</v>
      </c>
      <c r="AL67" s="58">
        <v>90.486059999999995</v>
      </c>
      <c r="AM67" s="59">
        <v>93.678650000000005</v>
      </c>
      <c r="AN67" s="60">
        <v>144.6</v>
      </c>
      <c r="AO67" s="61">
        <v>90.152150000000006</v>
      </c>
      <c r="AP67" s="59">
        <v>90.49794</v>
      </c>
      <c r="AQ67" s="62">
        <v>94.801540000000003</v>
      </c>
      <c r="AR67" s="58">
        <v>86.791820000000001</v>
      </c>
      <c r="AS67" s="59">
        <v>87.503699999999995</v>
      </c>
      <c r="AT67" s="60">
        <v>84.3</v>
      </c>
      <c r="AU67" s="61">
        <v>68.035129999999995</v>
      </c>
      <c r="AV67" s="59">
        <v>71.619929999999997</v>
      </c>
      <c r="AW67" s="62">
        <v>65.599999999999994</v>
      </c>
      <c r="AX67" s="58">
        <v>97.374700000000004</v>
      </c>
      <c r="AY67" s="59">
        <v>87.606099999999998</v>
      </c>
      <c r="AZ67" s="60">
        <v>65.400000000000006</v>
      </c>
      <c r="BA67" s="61">
        <v>94.890110000000007</v>
      </c>
      <c r="BB67" s="59">
        <v>92.16968</v>
      </c>
      <c r="BC67" s="62">
        <v>116.9049</v>
      </c>
      <c r="BD67" s="58">
        <v>100.73050000000001</v>
      </c>
      <c r="BE67" s="59">
        <v>97.040790000000001</v>
      </c>
      <c r="BF67" s="60">
        <v>100.65560000000001</v>
      </c>
      <c r="BG67" s="61">
        <v>99.677430000000001</v>
      </c>
      <c r="BH67" s="59">
        <v>91.736810000000006</v>
      </c>
      <c r="BI67" s="62">
        <v>85.9</v>
      </c>
    </row>
    <row r="68" spans="1:61" x14ac:dyDescent="0.25">
      <c r="A68" s="57">
        <v>6.5104003906249999E-2</v>
      </c>
      <c r="B68" s="61">
        <v>52.720100000000002</v>
      </c>
      <c r="C68" s="59">
        <v>50.688809999999997</v>
      </c>
      <c r="D68" s="60">
        <v>50.531480000000002</v>
      </c>
      <c r="E68" s="61">
        <v>86.425600000000003</v>
      </c>
      <c r="F68" s="59">
        <v>85.900080000000003</v>
      </c>
      <c r="G68" s="62">
        <v>82.8</v>
      </c>
      <c r="H68" s="58">
        <v>86.303060000000002</v>
      </c>
      <c r="I68" s="59">
        <v>89.124510000000001</v>
      </c>
      <c r="J68" s="60">
        <v>99.3</v>
      </c>
      <c r="K68" s="61">
        <v>92.134519999999995</v>
      </c>
      <c r="L68" s="59">
        <v>90.171239999999997</v>
      </c>
      <c r="M68" s="62">
        <v>94.2</v>
      </c>
      <c r="N68" s="58">
        <v>98.405190000000005</v>
      </c>
      <c r="O68" s="59">
        <v>86.100409999999997</v>
      </c>
      <c r="P68" s="60">
        <v>84.7</v>
      </c>
      <c r="Q68" s="61">
        <v>89.755709999999993</v>
      </c>
      <c r="R68" s="59">
        <v>87.798509999999993</v>
      </c>
      <c r="S68" s="62">
        <v>89.395089999999996</v>
      </c>
      <c r="T68" s="58">
        <v>101.18380000000001</v>
      </c>
      <c r="U68" s="59">
        <v>102.6848</v>
      </c>
      <c r="V68" s="60">
        <v>121.8</v>
      </c>
      <c r="W68" s="61">
        <v>101.5694</v>
      </c>
      <c r="X68" s="59">
        <v>99.782340000000005</v>
      </c>
      <c r="Y68" s="62">
        <v>127.6</v>
      </c>
      <c r="Z68" s="58">
        <v>98.776700000000005</v>
      </c>
      <c r="AA68" s="59">
        <v>98.872209999999995</v>
      </c>
      <c r="AB68" s="60">
        <v>99.9</v>
      </c>
      <c r="AC68" s="61">
        <v>97.560209999999998</v>
      </c>
      <c r="AD68" s="59">
        <v>103.6503</v>
      </c>
      <c r="AE68" s="62">
        <v>99.7</v>
      </c>
      <c r="AF68" s="58">
        <v>76.814239999999998</v>
      </c>
      <c r="AG68" s="59">
        <v>74.103459999999998</v>
      </c>
      <c r="AH68" s="60">
        <v>76.391390000000001</v>
      </c>
      <c r="AI68" s="61">
        <v>89.201750000000004</v>
      </c>
      <c r="AJ68" s="59">
        <v>89.278239999999997</v>
      </c>
      <c r="AK68" s="62">
        <v>91.552589999999995</v>
      </c>
      <c r="AL68" s="58">
        <v>99.579769999999996</v>
      </c>
      <c r="AM68" s="59">
        <v>97.019329999999997</v>
      </c>
      <c r="AN68" s="60">
        <v>98.1</v>
      </c>
      <c r="AO68" s="61">
        <v>93.765559999999994</v>
      </c>
      <c r="AP68" s="59">
        <v>121.7462</v>
      </c>
      <c r="AQ68" s="62">
        <v>92.538589999999999</v>
      </c>
      <c r="AR68" s="58">
        <v>93.991339999999994</v>
      </c>
      <c r="AS68" s="59">
        <v>91.153049999999993</v>
      </c>
      <c r="AT68" s="60">
        <v>94.2</v>
      </c>
      <c r="AU68" s="61">
        <v>77.736990000000006</v>
      </c>
      <c r="AV68" s="59">
        <v>79.170879999999997</v>
      </c>
      <c r="AW68" s="62">
        <v>72.5</v>
      </c>
      <c r="AX68" s="58">
        <v>95.237700000000004</v>
      </c>
      <c r="AY68" s="59">
        <v>92.689089999999993</v>
      </c>
      <c r="AZ68" s="60">
        <v>85.8</v>
      </c>
      <c r="BA68" s="61">
        <v>95.378900000000002</v>
      </c>
      <c r="BB68" s="59">
        <v>95.442409999999995</v>
      </c>
      <c r="BC68" s="62">
        <v>103.38030000000001</v>
      </c>
      <c r="BD68" s="58">
        <v>99.133830000000003</v>
      </c>
      <c r="BE68" s="59">
        <v>101.503</v>
      </c>
      <c r="BF68" s="60">
        <v>95.563400000000001</v>
      </c>
      <c r="BG68" s="61">
        <v>101.0423</v>
      </c>
      <c r="BH68" s="59">
        <v>94.128709999999998</v>
      </c>
      <c r="BI68" s="62">
        <v>92.1</v>
      </c>
    </row>
    <row r="69" spans="1:61" x14ac:dyDescent="0.25">
      <c r="A69" s="57">
        <v>3.2552001953125E-2</v>
      </c>
      <c r="B69" s="61">
        <v>68.325770000000006</v>
      </c>
      <c r="C69" s="59">
        <v>65.810730000000007</v>
      </c>
      <c r="D69" s="60">
        <v>66.480410000000006</v>
      </c>
      <c r="E69" s="61">
        <v>91.633409999999998</v>
      </c>
      <c r="F69" s="59">
        <v>91.543260000000004</v>
      </c>
      <c r="G69" s="62">
        <v>87.7</v>
      </c>
      <c r="H69" s="58">
        <v>93.081050000000005</v>
      </c>
      <c r="I69" s="59">
        <v>89.123599999999996</v>
      </c>
      <c r="J69" s="60">
        <v>101.8</v>
      </c>
      <c r="K69" s="61">
        <v>100.0899</v>
      </c>
      <c r="L69" s="59">
        <v>92.155680000000004</v>
      </c>
      <c r="M69" s="62">
        <v>91.8</v>
      </c>
      <c r="N69" s="58">
        <v>102.4854</v>
      </c>
      <c r="O69" s="59">
        <v>96.575900000000004</v>
      </c>
      <c r="P69" s="60">
        <v>90.5</v>
      </c>
      <c r="Q69" s="61">
        <v>96.276499999999999</v>
      </c>
      <c r="R69" s="59">
        <v>94.227230000000006</v>
      </c>
      <c r="S69" s="62">
        <v>93.24803</v>
      </c>
      <c r="T69" s="58">
        <v>101.99339999999999</v>
      </c>
      <c r="U69" s="59">
        <v>102.8745</v>
      </c>
      <c r="V69" s="60">
        <v>126</v>
      </c>
      <c r="W69" s="61">
        <v>103.4975</v>
      </c>
      <c r="X69" s="59">
        <v>100.5127</v>
      </c>
      <c r="Y69" s="62">
        <v>86.3</v>
      </c>
      <c r="Z69" s="58">
        <v>100.8146</v>
      </c>
      <c r="AA69" s="59">
        <v>96.697190000000006</v>
      </c>
      <c r="AB69" s="60">
        <v>100.1</v>
      </c>
      <c r="AC69" s="61">
        <v>97.388620000000003</v>
      </c>
      <c r="AD69" s="59">
        <v>103.67100000000001</v>
      </c>
      <c r="AE69" s="62">
        <v>99.9</v>
      </c>
      <c r="AF69" s="58">
        <v>81.741579999999999</v>
      </c>
      <c r="AG69" s="59">
        <v>79.872200000000007</v>
      </c>
      <c r="AH69" s="60">
        <v>84.600459999999998</v>
      </c>
      <c r="AI69" s="61">
        <v>92.493620000000007</v>
      </c>
      <c r="AJ69" s="59">
        <v>92.015860000000004</v>
      </c>
      <c r="AK69" s="62">
        <v>94.252899999999997</v>
      </c>
      <c r="AL69" s="58">
        <v>95.383470000000003</v>
      </c>
      <c r="AM69" s="59">
        <v>93.456130000000002</v>
      </c>
      <c r="AN69" s="60">
        <v>106.4</v>
      </c>
      <c r="AO69" s="61">
        <v>93.553210000000007</v>
      </c>
      <c r="AP69" s="59">
        <v>95.749020000000002</v>
      </c>
      <c r="AQ69" s="62">
        <v>93.179310000000001</v>
      </c>
      <c r="AR69" s="58">
        <v>96.664810000000003</v>
      </c>
      <c r="AS69" s="59">
        <v>96.346829999999997</v>
      </c>
      <c r="AT69" s="60">
        <v>93.2</v>
      </c>
      <c r="AU69" s="61">
        <v>87.87415</v>
      </c>
      <c r="AV69" s="59">
        <v>86.086870000000005</v>
      </c>
      <c r="AW69" s="62">
        <v>82.5</v>
      </c>
      <c r="AX69" s="58">
        <v>98.787790000000001</v>
      </c>
      <c r="AY69" s="59">
        <v>95.64434</v>
      </c>
      <c r="AZ69" s="60">
        <v>88.1</v>
      </c>
      <c r="BA69" s="61">
        <v>94.422240000000002</v>
      </c>
      <c r="BB69" s="59">
        <v>96.525620000000004</v>
      </c>
      <c r="BC69" s="62">
        <v>95.042770000000004</v>
      </c>
      <c r="BD69" s="58">
        <v>97.98348</v>
      </c>
      <c r="BE69" s="59">
        <v>97.539910000000006</v>
      </c>
      <c r="BF69" s="60">
        <v>100.2402</v>
      </c>
      <c r="BG69" s="61">
        <v>98.285709999999995</v>
      </c>
      <c r="BH69" s="59">
        <v>97.653040000000004</v>
      </c>
      <c r="BI69" s="62">
        <v>99.7</v>
      </c>
    </row>
    <row r="70" spans="1:61" x14ac:dyDescent="0.25">
      <c r="A70" s="57">
        <v>1.62760009765625E-2</v>
      </c>
      <c r="B70" s="61">
        <v>78.237160000000003</v>
      </c>
      <c r="C70" s="59">
        <v>76.940070000000006</v>
      </c>
      <c r="D70" s="60">
        <v>78.344440000000006</v>
      </c>
      <c r="E70" s="61">
        <v>92.734549999999999</v>
      </c>
      <c r="F70" s="59">
        <v>92.132450000000006</v>
      </c>
      <c r="G70" s="62">
        <v>88.7</v>
      </c>
      <c r="H70" s="58">
        <v>95.715479999999999</v>
      </c>
      <c r="I70" s="59">
        <v>92.871380000000002</v>
      </c>
      <c r="J70" s="60">
        <v>93.3</v>
      </c>
      <c r="K70" s="61">
        <v>95.300200000000004</v>
      </c>
      <c r="L70" s="59">
        <v>90.700919999999996</v>
      </c>
      <c r="M70" s="62">
        <v>94.2</v>
      </c>
      <c r="N70" s="58">
        <v>101.1729</v>
      </c>
      <c r="O70" s="59">
        <v>98.285039999999995</v>
      </c>
      <c r="P70" s="60">
        <v>93.5</v>
      </c>
      <c r="Q70" s="61">
        <v>97.527249999999995</v>
      </c>
      <c r="R70" s="59">
        <v>95.187730000000002</v>
      </c>
      <c r="S70" s="62">
        <v>93.192430000000002</v>
      </c>
      <c r="T70" s="58">
        <v>98.44744</v>
      </c>
      <c r="U70" s="59">
        <v>104.5069</v>
      </c>
      <c r="V70" s="60">
        <v>125.2</v>
      </c>
      <c r="W70" s="61">
        <v>99.52422</v>
      </c>
      <c r="X70" s="59">
        <v>100.0064</v>
      </c>
      <c r="Y70" s="62">
        <v>64.900000000000006</v>
      </c>
      <c r="Z70" s="58">
        <v>100.2747</v>
      </c>
      <c r="AA70" s="59">
        <v>96.861639999999994</v>
      </c>
      <c r="AB70" s="60">
        <v>110.6</v>
      </c>
      <c r="AC70" s="61">
        <v>99.959890000000001</v>
      </c>
      <c r="AD70" s="59">
        <v>106.4825</v>
      </c>
      <c r="AE70" s="62">
        <v>100.3</v>
      </c>
      <c r="AF70" s="58">
        <v>80.068920000000006</v>
      </c>
      <c r="AG70" s="59">
        <v>76.706230000000005</v>
      </c>
      <c r="AH70" s="60">
        <v>75.465739999999997</v>
      </c>
      <c r="AI70" s="61">
        <v>95.044030000000006</v>
      </c>
      <c r="AJ70" s="59">
        <v>94.110190000000003</v>
      </c>
      <c r="AK70" s="62">
        <v>113.6298</v>
      </c>
      <c r="AL70" s="58">
        <v>100.3092</v>
      </c>
      <c r="AM70" s="59">
        <v>97.696060000000003</v>
      </c>
      <c r="AN70" s="60">
        <v>108.2</v>
      </c>
      <c r="AO70" s="61">
        <v>96.555269999999993</v>
      </c>
      <c r="AP70" s="59">
        <v>96.299040000000005</v>
      </c>
      <c r="AQ70" s="62">
        <v>96.032390000000007</v>
      </c>
      <c r="AR70" s="58">
        <v>101.16370000000001</v>
      </c>
      <c r="AS70" s="59">
        <v>97.261840000000007</v>
      </c>
      <c r="AT70" s="60">
        <v>91.8</v>
      </c>
      <c r="AU70" s="61">
        <v>89.246359999999996</v>
      </c>
      <c r="AV70" s="59">
        <v>91.649259999999998</v>
      </c>
      <c r="AW70" s="62">
        <v>88.6</v>
      </c>
      <c r="AX70" s="58">
        <v>100.61960000000001</v>
      </c>
      <c r="AY70" s="59">
        <v>94.928489999999996</v>
      </c>
      <c r="AZ70" s="60">
        <v>88.8</v>
      </c>
      <c r="BA70" s="61">
        <v>94.382140000000007</v>
      </c>
      <c r="BB70" s="59">
        <v>93.54607</v>
      </c>
      <c r="BC70" s="62">
        <v>94.318119999999993</v>
      </c>
      <c r="BD70" s="58">
        <v>100.82380000000001</v>
      </c>
      <c r="BE70" s="59">
        <v>96.033199999999994</v>
      </c>
      <c r="BF70" s="60">
        <v>123.2324</v>
      </c>
      <c r="BG70" s="61">
        <v>90.029240000000001</v>
      </c>
      <c r="BH70" s="59">
        <v>97.254130000000004</v>
      </c>
      <c r="BI70" s="62">
        <v>91.3</v>
      </c>
    </row>
    <row r="71" spans="1:61" x14ac:dyDescent="0.25">
      <c r="A71" s="57">
        <v>8.1380004882812499E-3</v>
      </c>
      <c r="B71" s="61">
        <v>84.378389999999996</v>
      </c>
      <c r="C71" s="59">
        <v>81.654790000000006</v>
      </c>
      <c r="D71" s="60">
        <v>81.525360000000006</v>
      </c>
      <c r="E71" s="61">
        <v>95.59742</v>
      </c>
      <c r="F71" s="59">
        <v>94.429630000000003</v>
      </c>
      <c r="G71" s="62">
        <v>95</v>
      </c>
      <c r="H71" s="58">
        <v>99.805049999999994</v>
      </c>
      <c r="I71" s="59">
        <v>99.930880000000002</v>
      </c>
      <c r="J71" s="60">
        <v>102.2</v>
      </c>
      <c r="K71" s="61">
        <v>88.877930000000006</v>
      </c>
      <c r="L71" s="59">
        <v>94.078180000000003</v>
      </c>
      <c r="M71" s="62">
        <v>99.5</v>
      </c>
      <c r="N71" s="58">
        <v>102.42829999999999</v>
      </c>
      <c r="O71" s="59">
        <v>97.369399999999999</v>
      </c>
      <c r="P71" s="60">
        <v>92.5</v>
      </c>
      <c r="Q71" s="61">
        <v>96.111170000000001</v>
      </c>
      <c r="R71" s="59">
        <v>95.707989999999995</v>
      </c>
      <c r="S71" s="62">
        <v>96.163359999999997</v>
      </c>
      <c r="T71" s="58">
        <v>96.496930000000006</v>
      </c>
      <c r="U71" s="59">
        <v>101.5864</v>
      </c>
      <c r="V71" s="60">
        <v>114.6</v>
      </c>
      <c r="W71" s="61">
        <v>98.54674</v>
      </c>
      <c r="X71" s="59">
        <v>100.92870000000001</v>
      </c>
      <c r="Y71" s="62">
        <v>105</v>
      </c>
      <c r="Z71" s="58">
        <v>98.598799999999997</v>
      </c>
      <c r="AA71" s="59">
        <v>97.388409999999993</v>
      </c>
      <c r="AB71" s="60">
        <v>81</v>
      </c>
      <c r="AC71" s="61">
        <v>101.6906</v>
      </c>
      <c r="AD71" s="59">
        <v>104.6561</v>
      </c>
      <c r="AE71" s="62">
        <v>99.8</v>
      </c>
      <c r="AF71" s="58">
        <v>79.955489999999998</v>
      </c>
      <c r="AG71" s="59">
        <v>79.588999999999999</v>
      </c>
      <c r="AH71" s="60">
        <v>79.771339999999995</v>
      </c>
      <c r="AI71" s="61">
        <v>95.504419999999996</v>
      </c>
      <c r="AJ71" s="59">
        <v>91.286280000000005</v>
      </c>
      <c r="AK71" s="62">
        <v>95.764979999999994</v>
      </c>
      <c r="AL71" s="58">
        <v>96.151470000000003</v>
      </c>
      <c r="AM71" s="59">
        <v>97.125039999999998</v>
      </c>
      <c r="AN71" s="60">
        <v>135.19999999999999</v>
      </c>
      <c r="AO71" s="61">
        <v>98.144710000000003</v>
      </c>
      <c r="AP71" s="59">
        <v>97.213130000000007</v>
      </c>
      <c r="AQ71" s="62">
        <v>94.521330000000006</v>
      </c>
      <c r="AR71" s="58">
        <v>99.268979999999999</v>
      </c>
      <c r="AS71" s="59">
        <v>101.2792</v>
      </c>
      <c r="AT71" s="60">
        <v>119.5</v>
      </c>
      <c r="AU71" s="61">
        <v>96.846999999999994</v>
      </c>
      <c r="AV71" s="59">
        <v>98.541669999999996</v>
      </c>
      <c r="AW71" s="62">
        <v>93.4</v>
      </c>
      <c r="AX71" s="58">
        <v>98.295069999999996</v>
      </c>
      <c r="AY71" s="59">
        <v>98.284610000000001</v>
      </c>
      <c r="AZ71" s="60">
        <v>85.9</v>
      </c>
      <c r="BA71" s="61">
        <v>95.873829999999998</v>
      </c>
      <c r="BB71" s="59">
        <v>92.757310000000004</v>
      </c>
      <c r="BC71" s="62">
        <v>95.098990000000001</v>
      </c>
      <c r="BD71" s="58">
        <v>98.871979999999994</v>
      </c>
      <c r="BE71" s="59">
        <v>97.976579999999998</v>
      </c>
      <c r="BF71" s="60">
        <v>100.4053</v>
      </c>
      <c r="BG71" s="61">
        <v>101.0915</v>
      </c>
      <c r="BH71" s="59">
        <v>96.804299999999998</v>
      </c>
      <c r="BI71" s="62">
        <v>95.3</v>
      </c>
    </row>
    <row r="72" spans="1:61" x14ac:dyDescent="0.25">
      <c r="A72" s="57">
        <v>4.069000244140625E-3</v>
      </c>
      <c r="B72" s="61">
        <v>90.0886</v>
      </c>
      <c r="C72" s="59">
        <v>88.808520000000001</v>
      </c>
      <c r="D72" s="60">
        <v>91.39</v>
      </c>
      <c r="E72" s="61">
        <v>98.949280000000002</v>
      </c>
      <c r="F72" s="59">
        <v>97.682280000000006</v>
      </c>
      <c r="G72" s="62">
        <v>94</v>
      </c>
      <c r="H72" s="58">
        <v>98.640389999999996</v>
      </c>
      <c r="I72" s="59">
        <v>96.060860000000005</v>
      </c>
      <c r="J72" s="60">
        <v>85.8</v>
      </c>
      <c r="K72" s="61">
        <v>100.3411</v>
      </c>
      <c r="L72" s="59">
        <v>98.874570000000006</v>
      </c>
      <c r="M72" s="62">
        <v>95.8</v>
      </c>
      <c r="N72" s="58">
        <v>100.8891</v>
      </c>
      <c r="O72" s="59">
        <v>99.115129999999994</v>
      </c>
      <c r="P72" s="60">
        <v>87.3</v>
      </c>
      <c r="Q72" s="61">
        <v>96.182919999999996</v>
      </c>
      <c r="R72" s="59">
        <v>100.4532</v>
      </c>
      <c r="S72" s="62">
        <v>99.351990000000001</v>
      </c>
      <c r="T72" s="58">
        <v>101.71259999999999</v>
      </c>
      <c r="U72" s="59">
        <v>100.7114</v>
      </c>
      <c r="V72" s="60">
        <v>111.4</v>
      </c>
      <c r="W72" s="61">
        <v>98.150369999999995</v>
      </c>
      <c r="X72" s="59">
        <v>97.08681</v>
      </c>
      <c r="Y72" s="62">
        <v>104.2</v>
      </c>
      <c r="Z72" s="58">
        <v>99.31823</v>
      </c>
      <c r="AA72" s="59">
        <v>95.632230000000007</v>
      </c>
      <c r="AB72" s="60">
        <v>101.7</v>
      </c>
      <c r="AC72" s="61">
        <v>104.3439</v>
      </c>
      <c r="AD72" s="59">
        <v>105.6019</v>
      </c>
      <c r="AE72" s="62">
        <v>98.7</v>
      </c>
      <c r="AF72" s="58">
        <v>88.354969999999994</v>
      </c>
      <c r="AG72" s="59">
        <v>84.747110000000006</v>
      </c>
      <c r="AH72" s="60">
        <v>85.898560000000003</v>
      </c>
      <c r="AI72" s="61">
        <v>96.107290000000006</v>
      </c>
      <c r="AJ72" s="59">
        <v>96.27055</v>
      </c>
      <c r="AK72" s="62">
        <v>96.839389999999995</v>
      </c>
      <c r="AL72" s="58">
        <v>96.719149999999999</v>
      </c>
      <c r="AM72" s="59">
        <v>97.042060000000006</v>
      </c>
      <c r="AN72" s="60">
        <v>100.3</v>
      </c>
      <c r="AO72" s="61">
        <v>99.996409999999997</v>
      </c>
      <c r="AP72" s="59">
        <v>96.978579999999994</v>
      </c>
      <c r="AQ72" s="62">
        <v>96.217770000000002</v>
      </c>
      <c r="AR72" s="58">
        <v>98.173150000000007</v>
      </c>
      <c r="AS72" s="59">
        <v>91.563059999999993</v>
      </c>
      <c r="AT72" s="60">
        <v>99.8</v>
      </c>
      <c r="AU72" s="61">
        <v>96.873310000000004</v>
      </c>
      <c r="AV72" s="59">
        <v>98.419120000000007</v>
      </c>
      <c r="AW72" s="62">
        <v>96.2</v>
      </c>
      <c r="AX72" s="58">
        <v>96.597430000000003</v>
      </c>
      <c r="AY72" s="59">
        <v>97.558959999999999</v>
      </c>
      <c r="AZ72" s="60">
        <v>96.1</v>
      </c>
      <c r="BA72" s="61">
        <v>95.458759999999998</v>
      </c>
      <c r="BB72" s="59">
        <v>96.790589999999995</v>
      </c>
      <c r="BC72" s="62">
        <v>95.641490000000005</v>
      </c>
      <c r="BD72" s="58">
        <v>97.624520000000004</v>
      </c>
      <c r="BE72" s="59">
        <v>96.690290000000005</v>
      </c>
      <c r="BF72" s="60">
        <v>95.969530000000006</v>
      </c>
      <c r="BG72" s="61">
        <v>96.574039999999997</v>
      </c>
      <c r="BH72" s="59">
        <v>98.250870000000006</v>
      </c>
      <c r="BI72" s="62">
        <v>100.2</v>
      </c>
    </row>
    <row r="73" spans="1:61" x14ac:dyDescent="0.25">
      <c r="A73" s="57">
        <v>2.0345001220703125E-3</v>
      </c>
      <c r="B73" s="61">
        <v>89.602770000000007</v>
      </c>
      <c r="C73" s="59">
        <v>92.629689999999997</v>
      </c>
      <c r="D73" s="60">
        <v>90.534970000000001</v>
      </c>
      <c r="E73" s="61">
        <v>99.481949999999998</v>
      </c>
      <c r="F73" s="59">
        <v>99.729659999999996</v>
      </c>
      <c r="G73" s="62">
        <v>93.2</v>
      </c>
      <c r="H73" s="58">
        <v>101.35680000000001</v>
      </c>
      <c r="I73" s="59">
        <v>97.30444</v>
      </c>
      <c r="J73" s="60">
        <v>86.6</v>
      </c>
      <c r="K73" s="61">
        <v>96.618309999999994</v>
      </c>
      <c r="L73" s="59">
        <v>95.395290000000003</v>
      </c>
      <c r="M73" s="62">
        <v>92</v>
      </c>
      <c r="N73" s="58">
        <v>104.25839999999999</v>
      </c>
      <c r="O73" s="59">
        <v>99.966089999999994</v>
      </c>
      <c r="P73" s="60">
        <v>95.4</v>
      </c>
      <c r="Q73" s="61">
        <v>97.552329999999998</v>
      </c>
      <c r="R73" s="59">
        <v>98.894850000000005</v>
      </c>
      <c r="S73" s="62">
        <v>90.268450000000001</v>
      </c>
      <c r="T73" s="58">
        <v>97.974680000000006</v>
      </c>
      <c r="U73" s="59">
        <v>102.1735</v>
      </c>
      <c r="V73" s="60">
        <v>119.6</v>
      </c>
      <c r="W73" s="61">
        <v>99.867260000000002</v>
      </c>
      <c r="X73" s="59">
        <v>96.885099999999994</v>
      </c>
      <c r="Y73" s="62">
        <v>101.9</v>
      </c>
      <c r="Z73" s="58">
        <v>96.737099999999998</v>
      </c>
      <c r="AA73" s="59">
        <v>98.218530000000001</v>
      </c>
      <c r="AB73" s="60">
        <v>79.099999999999994</v>
      </c>
      <c r="AC73" s="61">
        <v>101.7911</v>
      </c>
      <c r="AD73" s="59">
        <v>105.80629999999999</v>
      </c>
      <c r="AE73" s="62">
        <v>104.7</v>
      </c>
      <c r="AF73" s="58">
        <v>93.091560000000001</v>
      </c>
      <c r="AG73" s="59">
        <v>92.425979999999996</v>
      </c>
      <c r="AH73" s="60">
        <v>126.1391</v>
      </c>
      <c r="AI73" s="61">
        <v>96.234129999999993</v>
      </c>
      <c r="AJ73" s="59">
        <v>98.815600000000003</v>
      </c>
      <c r="AK73" s="62">
        <v>96.011610000000005</v>
      </c>
      <c r="AL73" s="58">
        <v>100.3635</v>
      </c>
      <c r="AM73" s="59">
        <v>96.554400000000001</v>
      </c>
      <c r="AN73" s="60">
        <v>79.7</v>
      </c>
      <c r="AO73" s="61">
        <v>98.37397</v>
      </c>
      <c r="AP73" s="59">
        <v>95.561570000000003</v>
      </c>
      <c r="AQ73" s="62">
        <v>96.788929999999993</v>
      </c>
      <c r="AR73" s="58">
        <v>101.1947</v>
      </c>
      <c r="AS73" s="59">
        <v>94.981369999999998</v>
      </c>
      <c r="AT73" s="60">
        <v>81.900000000000006</v>
      </c>
      <c r="AU73" s="61">
        <v>97.795500000000004</v>
      </c>
      <c r="AV73" s="59">
        <v>100.12</v>
      </c>
      <c r="AW73" s="62">
        <v>93.6</v>
      </c>
      <c r="AX73" s="58">
        <v>91.668049999999994</v>
      </c>
      <c r="AY73" s="59">
        <v>92.203620000000001</v>
      </c>
      <c r="AZ73" s="60">
        <v>107.3</v>
      </c>
      <c r="BA73" s="61">
        <v>95.767240000000001</v>
      </c>
      <c r="BB73" s="59">
        <v>95.325469999999996</v>
      </c>
      <c r="BC73" s="62">
        <v>95.893450000000001</v>
      </c>
      <c r="BD73" s="58">
        <v>98.753619999999998</v>
      </c>
      <c r="BE73" s="59">
        <v>99.243070000000003</v>
      </c>
      <c r="BF73" s="60">
        <v>118.09699999999999</v>
      </c>
      <c r="BG73" s="61">
        <v>89.807060000000007</v>
      </c>
      <c r="BH73" s="59">
        <v>93.7376</v>
      </c>
      <c r="BI73" s="62">
        <v>89.7</v>
      </c>
    </row>
    <row r="74" spans="1:61" x14ac:dyDescent="0.25">
      <c r="A74" s="57">
        <v>1.0172500610351562E-3</v>
      </c>
      <c r="B74" s="61">
        <v>94.902169999999998</v>
      </c>
      <c r="C74" s="59">
        <v>90.48218</v>
      </c>
      <c r="D74" s="60">
        <v>126.30670000000001</v>
      </c>
      <c r="E74" s="61">
        <v>100.9794</v>
      </c>
      <c r="F74" s="59">
        <v>100.6142</v>
      </c>
      <c r="G74" s="62">
        <v>94.6</v>
      </c>
      <c r="H74" s="58">
        <v>88.520769999999999</v>
      </c>
      <c r="I74" s="59">
        <v>96.517920000000004</v>
      </c>
      <c r="J74" s="60">
        <v>88.6</v>
      </c>
      <c r="K74" s="61">
        <v>100.51479999999999</v>
      </c>
      <c r="L74" s="59">
        <v>96.080569999999994</v>
      </c>
      <c r="M74" s="62">
        <v>105.7</v>
      </c>
      <c r="N74" s="58">
        <v>96.583460000000002</v>
      </c>
      <c r="O74" s="59">
        <v>99.804490000000001</v>
      </c>
      <c r="P74" s="60">
        <v>99.1</v>
      </c>
      <c r="Q74" s="61">
        <v>97.670720000000003</v>
      </c>
      <c r="R74" s="59">
        <v>99.438850000000002</v>
      </c>
      <c r="S74" s="62">
        <v>98.35812</v>
      </c>
      <c r="T74" s="58">
        <v>102.4975</v>
      </c>
      <c r="U74" s="59">
        <v>99.054659999999998</v>
      </c>
      <c r="V74" s="60">
        <v>89.7</v>
      </c>
      <c r="W74" s="61">
        <v>99.443380000000005</v>
      </c>
      <c r="X74" s="59">
        <v>98.233509999999995</v>
      </c>
      <c r="Y74" s="62">
        <v>79.099999999999994</v>
      </c>
      <c r="Z74" s="58">
        <v>95.850409999999997</v>
      </c>
      <c r="AA74" s="59">
        <v>94.842200000000005</v>
      </c>
      <c r="AB74" s="60">
        <v>72.8</v>
      </c>
      <c r="AC74" s="61">
        <v>101.66849999999999</v>
      </c>
      <c r="AD74" s="59">
        <v>104.7681</v>
      </c>
      <c r="AE74" s="62">
        <v>98.5</v>
      </c>
      <c r="AF74" s="58">
        <v>98.375919999999994</v>
      </c>
      <c r="AG74" s="59">
        <v>98.993440000000007</v>
      </c>
      <c r="AH74" s="60">
        <v>99.365489999999994</v>
      </c>
      <c r="AI74" s="61">
        <v>96.014030000000005</v>
      </c>
      <c r="AJ74" s="59">
        <v>92.516009999999994</v>
      </c>
      <c r="AK74" s="62">
        <v>96.014939999999996</v>
      </c>
      <c r="AL74" s="58">
        <v>102.39449999999999</v>
      </c>
      <c r="AM74" s="59">
        <v>96.293040000000005</v>
      </c>
      <c r="AN74" s="60">
        <v>82.1</v>
      </c>
      <c r="AO74" s="61">
        <v>96.492590000000007</v>
      </c>
      <c r="AP74" s="59">
        <v>95.896360000000001</v>
      </c>
      <c r="AQ74" s="62">
        <v>97.304500000000004</v>
      </c>
      <c r="AR74" s="58">
        <v>91.372690000000006</v>
      </c>
      <c r="AS74" s="59">
        <v>100.35509999999999</v>
      </c>
      <c r="AT74" s="60">
        <v>111.2</v>
      </c>
      <c r="AU74" s="61">
        <v>100.5394</v>
      </c>
      <c r="AV74" s="59">
        <v>101.2302</v>
      </c>
      <c r="AW74" s="62">
        <v>97</v>
      </c>
      <c r="AX74" s="58">
        <v>98.085849999999994</v>
      </c>
      <c r="AY74" s="59">
        <v>96.028450000000007</v>
      </c>
      <c r="AZ74" s="60">
        <v>104.5</v>
      </c>
      <c r="BA74" s="61">
        <v>99.638750000000002</v>
      </c>
      <c r="BB74" s="59">
        <v>95.440169999999995</v>
      </c>
      <c r="BC74" s="62">
        <v>97.953410000000005</v>
      </c>
      <c r="BD74" s="58">
        <v>98.186300000000003</v>
      </c>
      <c r="BE74" s="59">
        <v>96.905929999999998</v>
      </c>
      <c r="BF74" s="60">
        <v>97.516570000000002</v>
      </c>
      <c r="BG74" s="61">
        <v>101.9268</v>
      </c>
      <c r="BH74" s="59">
        <v>99.485249999999994</v>
      </c>
      <c r="BI74" s="62">
        <v>104.6</v>
      </c>
    </row>
    <row r="75" spans="1:61" x14ac:dyDescent="0.25">
      <c r="A75" s="57">
        <v>5.0862503051757812E-4</v>
      </c>
      <c r="B75" s="61">
        <v>94.997020000000006</v>
      </c>
      <c r="C75" s="59">
        <v>94.416460000000001</v>
      </c>
      <c r="D75" s="60">
        <v>95.54486</v>
      </c>
      <c r="E75" s="61">
        <v>101.82850000000001</v>
      </c>
      <c r="F75" s="59">
        <v>99.271159999999995</v>
      </c>
      <c r="G75" s="62">
        <v>95.9</v>
      </c>
      <c r="H75" s="58">
        <v>97.239760000000004</v>
      </c>
      <c r="I75" s="59">
        <v>94.561599999999999</v>
      </c>
      <c r="J75" s="60">
        <v>74.599999999999994</v>
      </c>
      <c r="K75" s="61">
        <v>99.796040000000005</v>
      </c>
      <c r="L75" s="59">
        <v>96.736779999999996</v>
      </c>
      <c r="M75" s="62">
        <v>105.4</v>
      </c>
      <c r="N75" s="58">
        <v>102.3633</v>
      </c>
      <c r="O75" s="59">
        <v>98.86703</v>
      </c>
      <c r="P75" s="60">
        <v>96.3</v>
      </c>
      <c r="Q75" s="61">
        <v>98.462029999999999</v>
      </c>
      <c r="R75" s="59">
        <v>96.363510000000005</v>
      </c>
      <c r="S75" s="62">
        <v>99.892150000000001</v>
      </c>
      <c r="T75" s="58">
        <v>100.25</v>
      </c>
      <c r="U75" s="59">
        <v>105.9254</v>
      </c>
      <c r="V75" s="60">
        <v>122.7</v>
      </c>
      <c r="W75" s="61">
        <v>94.911000000000001</v>
      </c>
      <c r="X75" s="59">
        <v>99.848590000000002</v>
      </c>
      <c r="Y75" s="62">
        <v>52.8</v>
      </c>
      <c r="Z75" s="58">
        <v>97.992909999999995</v>
      </c>
      <c r="AA75" s="59">
        <v>97.394080000000002</v>
      </c>
      <c r="AB75" s="60">
        <v>70.3</v>
      </c>
      <c r="AC75" s="61">
        <v>104.3087</v>
      </c>
      <c r="AD75" s="59">
        <v>106.0163</v>
      </c>
      <c r="AE75" s="62">
        <v>99.8</v>
      </c>
      <c r="AF75" s="58">
        <v>95.769099999999995</v>
      </c>
      <c r="AG75" s="59">
        <v>95.116829999999993</v>
      </c>
      <c r="AH75" s="60">
        <v>95.593130000000002</v>
      </c>
      <c r="AI75" s="61">
        <v>94.955650000000006</v>
      </c>
      <c r="AJ75" s="59">
        <v>99.657870000000003</v>
      </c>
      <c r="AK75" s="62">
        <v>95.716399999999993</v>
      </c>
      <c r="AL75" s="58">
        <v>97.997739999999993</v>
      </c>
      <c r="AM75" s="59">
        <v>97.289829999999995</v>
      </c>
      <c r="AN75" s="60">
        <v>101.2</v>
      </c>
      <c r="AO75" s="61">
        <v>96.787739999999999</v>
      </c>
      <c r="AP75" s="59">
        <v>95.642570000000006</v>
      </c>
      <c r="AQ75" s="62">
        <v>93.097449999999995</v>
      </c>
      <c r="AR75" s="58">
        <v>93.20823</v>
      </c>
      <c r="AS75" s="59">
        <v>96.715459999999993</v>
      </c>
      <c r="AT75" s="60">
        <v>66.5</v>
      </c>
      <c r="AU75" s="61">
        <v>103.4312</v>
      </c>
      <c r="AV75" s="59">
        <v>102.6713</v>
      </c>
      <c r="AW75" s="62">
        <v>99.8</v>
      </c>
      <c r="AX75" s="58">
        <v>98.061080000000004</v>
      </c>
      <c r="AY75" s="59">
        <v>98.293189999999996</v>
      </c>
      <c r="AZ75" s="60">
        <v>99</v>
      </c>
      <c r="BA75" s="61">
        <v>96.794640000000001</v>
      </c>
      <c r="BB75" s="59">
        <v>100.12860000000001</v>
      </c>
      <c r="BC75" s="62">
        <v>97.353260000000006</v>
      </c>
      <c r="BD75" s="58">
        <v>104.83880000000001</v>
      </c>
      <c r="BE75" s="59">
        <v>98.292529999999999</v>
      </c>
      <c r="BF75" s="60">
        <v>100.1383</v>
      </c>
      <c r="BG75" s="61">
        <v>98.576440000000005</v>
      </c>
      <c r="BH75" s="59">
        <v>95.690759999999997</v>
      </c>
      <c r="BI75" s="62">
        <v>97.2</v>
      </c>
    </row>
    <row r="76" spans="1:61" x14ac:dyDescent="0.25">
      <c r="A76" s="57">
        <v>2.5431251525878906E-4</v>
      </c>
      <c r="B76" s="61">
        <v>95.868229999999997</v>
      </c>
      <c r="C76" s="59">
        <v>93.4739</v>
      </c>
      <c r="D76" s="60">
        <v>98.650530000000003</v>
      </c>
      <c r="E76" s="61">
        <v>101.0868</v>
      </c>
      <c r="F76" s="59">
        <v>101.5752</v>
      </c>
      <c r="G76" s="62">
        <v>94.8</v>
      </c>
      <c r="H76" s="58">
        <v>99.471339999999998</v>
      </c>
      <c r="I76" s="59">
        <v>98.775040000000004</v>
      </c>
      <c r="J76" s="60">
        <v>127.4</v>
      </c>
      <c r="K76" s="61">
        <v>95.75273</v>
      </c>
      <c r="L76" s="59">
        <v>95.801259999999999</v>
      </c>
      <c r="M76" s="62">
        <v>100.3</v>
      </c>
      <c r="N76" s="58">
        <v>95.054749999999999</v>
      </c>
      <c r="O76" s="59">
        <v>98.803309999999996</v>
      </c>
      <c r="P76" s="60">
        <v>99.9</v>
      </c>
      <c r="Q76" s="61">
        <v>99.228250000000003</v>
      </c>
      <c r="R76" s="59">
        <v>92.982259999999997</v>
      </c>
      <c r="S76" s="62">
        <v>98.575779999999995</v>
      </c>
      <c r="T76" s="58">
        <v>97.7851</v>
      </c>
      <c r="U76" s="59">
        <v>99.763260000000002</v>
      </c>
      <c r="V76" s="60">
        <v>142.1</v>
      </c>
      <c r="W76" s="61">
        <v>95.013859999999994</v>
      </c>
      <c r="X76" s="59">
        <v>99.730559999999997</v>
      </c>
      <c r="Y76" s="62">
        <v>123.5</v>
      </c>
      <c r="Z76" s="58">
        <v>96.96311</v>
      </c>
      <c r="AA76" s="59">
        <v>94.777150000000006</v>
      </c>
      <c r="AB76" s="60">
        <v>82.8</v>
      </c>
      <c r="AC76" s="61">
        <v>104.0108</v>
      </c>
      <c r="AD76" s="59">
        <v>106.19459999999999</v>
      </c>
      <c r="AE76" s="62">
        <v>97.6</v>
      </c>
      <c r="AF76" s="58">
        <v>95.229169999999996</v>
      </c>
      <c r="AG76" s="59">
        <v>91.698970000000003</v>
      </c>
      <c r="AH76" s="60">
        <v>94.955740000000006</v>
      </c>
      <c r="AI76" s="61">
        <v>95.980130000000003</v>
      </c>
      <c r="AJ76" s="59">
        <v>93.795540000000003</v>
      </c>
      <c r="AK76" s="62">
        <v>96.641990000000007</v>
      </c>
      <c r="AL76" s="58">
        <v>95.187340000000006</v>
      </c>
      <c r="AM76" s="59">
        <v>97.0411</v>
      </c>
      <c r="AN76" s="60">
        <v>78.7</v>
      </c>
      <c r="AO76" s="61">
        <v>98.094170000000005</v>
      </c>
      <c r="AP76" s="59">
        <v>99.406149999999997</v>
      </c>
      <c r="AQ76" s="62">
        <v>97.51652</v>
      </c>
      <c r="AR76" s="58">
        <v>96.830280000000002</v>
      </c>
      <c r="AS76" s="59">
        <v>99.288799999999995</v>
      </c>
      <c r="AT76" s="60">
        <v>96.7</v>
      </c>
      <c r="AU76" s="61">
        <v>102.0022</v>
      </c>
      <c r="AV76" s="59">
        <v>102.583</v>
      </c>
      <c r="AW76" s="62">
        <v>98.5</v>
      </c>
      <c r="AX76" s="58">
        <v>100.4024</v>
      </c>
      <c r="AY76" s="59">
        <v>98.175089999999997</v>
      </c>
      <c r="AZ76" s="60">
        <v>100.8</v>
      </c>
      <c r="BA76" s="61">
        <v>96.169550000000001</v>
      </c>
      <c r="BB76" s="59">
        <v>94.369439999999997</v>
      </c>
      <c r="BC76" s="62">
        <v>97.143289999999993</v>
      </c>
      <c r="BD76" s="58">
        <v>97.547229999999999</v>
      </c>
      <c r="BE76" s="59">
        <v>99.881230000000002</v>
      </c>
      <c r="BF76" s="60">
        <v>97.175030000000007</v>
      </c>
      <c r="BG76" s="61">
        <v>100.8978</v>
      </c>
      <c r="BH76" s="59">
        <v>96.449520000000007</v>
      </c>
      <c r="BI76" s="62">
        <v>80.8</v>
      </c>
    </row>
    <row r="77" spans="1:61" x14ac:dyDescent="0.25">
      <c r="A77" s="57">
        <v>1.2715625762939453E-4</v>
      </c>
      <c r="B77" s="61">
        <v>95.082790000000003</v>
      </c>
      <c r="C77" s="59">
        <v>96.566199999999995</v>
      </c>
      <c r="D77" s="60">
        <v>96.29504</v>
      </c>
      <c r="E77" s="61">
        <v>113.06310000000001</v>
      </c>
      <c r="F77" s="59">
        <v>101.4803</v>
      </c>
      <c r="G77" s="62">
        <v>97.1</v>
      </c>
      <c r="H77" s="58">
        <v>94.501570000000001</v>
      </c>
      <c r="I77" s="59">
        <v>93.722329999999999</v>
      </c>
      <c r="J77" s="60">
        <v>102.2</v>
      </c>
      <c r="K77" s="61">
        <v>98.213710000000006</v>
      </c>
      <c r="L77" s="59">
        <v>95.49633</v>
      </c>
      <c r="M77" s="62">
        <v>104</v>
      </c>
      <c r="N77" s="58">
        <v>101.4629</v>
      </c>
      <c r="O77" s="59">
        <v>99.394139999999993</v>
      </c>
      <c r="P77" s="60">
        <v>103.6</v>
      </c>
      <c r="Q77" s="61">
        <v>100.4079</v>
      </c>
      <c r="R77" s="59">
        <v>98.921769999999995</v>
      </c>
      <c r="S77" s="62">
        <v>101.19889999999999</v>
      </c>
      <c r="T77" s="58">
        <v>97.903459999999995</v>
      </c>
      <c r="U77" s="59">
        <v>101.7757</v>
      </c>
      <c r="V77" s="60">
        <v>50.6</v>
      </c>
      <c r="W77" s="61">
        <v>96.074280000000002</v>
      </c>
      <c r="X77" s="59">
        <v>98.969570000000004</v>
      </c>
      <c r="Y77" s="62">
        <v>107.3</v>
      </c>
      <c r="Z77" s="58">
        <v>97.15992</v>
      </c>
      <c r="AA77" s="59">
        <v>98.016530000000003</v>
      </c>
      <c r="AB77" s="60">
        <v>74.5</v>
      </c>
      <c r="AC77" s="61">
        <v>103.96129999999999</v>
      </c>
      <c r="AD77" s="59">
        <v>104.4251</v>
      </c>
      <c r="AE77" s="62">
        <v>97.8</v>
      </c>
      <c r="AF77" s="58">
        <v>96.620419999999996</v>
      </c>
      <c r="AG77" s="59">
        <v>94.4953</v>
      </c>
      <c r="AH77" s="60">
        <v>96.593299999999999</v>
      </c>
      <c r="AI77" s="61">
        <v>96.145769999999999</v>
      </c>
      <c r="AJ77" s="59">
        <v>96.796909999999997</v>
      </c>
      <c r="AK77" s="62">
        <v>95.700429999999997</v>
      </c>
      <c r="AL77" s="58">
        <v>99.496830000000003</v>
      </c>
      <c r="AM77" s="59">
        <v>98.144570000000002</v>
      </c>
      <c r="AN77" s="60">
        <v>101.4</v>
      </c>
      <c r="AO77" s="61">
        <v>96.573480000000004</v>
      </c>
      <c r="AP77" s="59">
        <v>97.355670000000003</v>
      </c>
      <c r="AQ77" s="62">
        <v>96.024720000000002</v>
      </c>
      <c r="AR77" s="58">
        <v>97.499080000000006</v>
      </c>
      <c r="AS77" s="59">
        <v>96.772930000000002</v>
      </c>
      <c r="AT77" s="60">
        <v>97.9</v>
      </c>
      <c r="AU77" s="61">
        <v>103.19589999999999</v>
      </c>
      <c r="AV77" s="59">
        <v>104.3878</v>
      </c>
      <c r="AW77" s="62">
        <v>98.4</v>
      </c>
      <c r="AX77" s="58">
        <v>98.935379999999995</v>
      </c>
      <c r="AY77" s="59">
        <v>96.331149999999994</v>
      </c>
      <c r="AZ77" s="60">
        <v>98.7</v>
      </c>
      <c r="BA77" s="61">
        <v>96.014330000000001</v>
      </c>
      <c r="BB77" s="59">
        <v>96.421149999999997</v>
      </c>
      <c r="BC77" s="62">
        <v>97.066379999999995</v>
      </c>
      <c r="BD77" s="58">
        <v>101.7912</v>
      </c>
      <c r="BE77" s="59">
        <v>96.729690000000005</v>
      </c>
      <c r="BF77" s="60">
        <v>99.601460000000003</v>
      </c>
      <c r="BG77" s="61">
        <v>100.2396</v>
      </c>
      <c r="BH77" s="59">
        <v>97.896720000000002</v>
      </c>
      <c r="BI77" s="62">
        <v>104.4</v>
      </c>
    </row>
    <row r="78" spans="1:61" x14ac:dyDescent="0.25">
      <c r="A78" s="57">
        <v>6.3578128814697265E-5</v>
      </c>
      <c r="B78" s="61">
        <v>97.123859999999993</v>
      </c>
      <c r="C78" s="59">
        <v>98.68777</v>
      </c>
      <c r="D78" s="60">
        <v>90.572230000000005</v>
      </c>
      <c r="E78" s="61">
        <v>104.7692</v>
      </c>
      <c r="F78" s="59">
        <v>101.45</v>
      </c>
      <c r="G78" s="62">
        <v>96.1</v>
      </c>
      <c r="H78" s="58">
        <v>99.492999999999995</v>
      </c>
      <c r="I78" s="59">
        <v>96.988219999999998</v>
      </c>
      <c r="J78" s="60">
        <v>135.9</v>
      </c>
      <c r="K78" s="61">
        <v>99.502570000000006</v>
      </c>
      <c r="L78" s="59">
        <v>99.038650000000004</v>
      </c>
      <c r="M78" s="62">
        <v>105.5</v>
      </c>
      <c r="N78" s="58">
        <v>105.2764</v>
      </c>
      <c r="O78" s="59">
        <v>100.0895</v>
      </c>
      <c r="P78" s="60">
        <v>102.4</v>
      </c>
      <c r="Q78" s="61">
        <v>98.262469999999993</v>
      </c>
      <c r="R78" s="59">
        <v>101.1686</v>
      </c>
      <c r="S78" s="62">
        <v>99.521060000000006</v>
      </c>
      <c r="T78" s="58">
        <v>95.739620000000002</v>
      </c>
      <c r="U78" s="59">
        <v>102.3565</v>
      </c>
      <c r="V78" s="60">
        <v>109.2</v>
      </c>
      <c r="W78" s="61">
        <v>93.659599999999998</v>
      </c>
      <c r="X78" s="59">
        <v>100.8751</v>
      </c>
      <c r="Y78" s="62">
        <v>107.1</v>
      </c>
      <c r="Z78" s="58">
        <v>95.022919999999999</v>
      </c>
      <c r="AA78" s="59">
        <v>97.986519999999999</v>
      </c>
      <c r="AB78" s="60">
        <v>102.9</v>
      </c>
      <c r="AC78" s="61">
        <v>104.2355</v>
      </c>
      <c r="AD78" s="59">
        <v>105.393</v>
      </c>
      <c r="AE78" s="62">
        <v>103</v>
      </c>
      <c r="AF78" s="58">
        <v>96.713380000000001</v>
      </c>
      <c r="AG78" s="59">
        <v>96.555300000000003</v>
      </c>
      <c r="AH78" s="60">
        <v>96.764740000000003</v>
      </c>
      <c r="AI78" s="61">
        <v>95.703310000000002</v>
      </c>
      <c r="AJ78" s="59">
        <v>95.693799999999996</v>
      </c>
      <c r="AK78" s="62">
        <v>96.265559999999994</v>
      </c>
      <c r="AL78" s="58">
        <v>96.143550000000005</v>
      </c>
      <c r="AM78" s="59">
        <v>97.583349999999996</v>
      </c>
      <c r="AN78" s="60">
        <v>102.5</v>
      </c>
      <c r="AO78" s="61">
        <v>98.550669999999997</v>
      </c>
      <c r="AP78" s="59">
        <v>98.226179999999999</v>
      </c>
      <c r="AQ78" s="62">
        <v>98.08466</v>
      </c>
      <c r="AR78" s="58">
        <v>99.099010000000007</v>
      </c>
      <c r="AS78" s="59">
        <v>100.0744</v>
      </c>
      <c r="AT78" s="60">
        <v>114.1</v>
      </c>
      <c r="AU78" s="61">
        <v>101.5595</v>
      </c>
      <c r="AV78" s="59">
        <v>102.1469</v>
      </c>
      <c r="AW78" s="62">
        <v>94.2</v>
      </c>
      <c r="AX78" s="58">
        <v>97.480279999999993</v>
      </c>
      <c r="AY78" s="59">
        <v>96.655630000000002</v>
      </c>
      <c r="AZ78" s="60">
        <v>97</v>
      </c>
      <c r="BA78" s="61">
        <v>95.761690000000002</v>
      </c>
      <c r="BB78" s="59">
        <v>96.972849999999994</v>
      </c>
      <c r="BC78" s="62">
        <v>95.239410000000007</v>
      </c>
      <c r="BD78" s="58">
        <v>97.542969999999997</v>
      </c>
      <c r="BE78" s="59">
        <v>104.0587</v>
      </c>
      <c r="BF78" s="60">
        <v>96.936729999999997</v>
      </c>
      <c r="BG78" s="61">
        <v>96.320070000000001</v>
      </c>
      <c r="BH78" s="59">
        <v>97.350970000000004</v>
      </c>
      <c r="BI78" s="62">
        <v>99.7</v>
      </c>
    </row>
    <row r="79" spans="1:61" ht="13" thickBot="1" x14ac:dyDescent="0.3">
      <c r="A79" s="63">
        <v>3.1789064407348632E-5</v>
      </c>
      <c r="B79" s="67">
        <v>97.778639999999996</v>
      </c>
      <c r="C79" s="65">
        <v>96.668059999999997</v>
      </c>
      <c r="D79" s="66">
        <v>99.267269999999996</v>
      </c>
      <c r="E79" s="67">
        <v>98.453450000000004</v>
      </c>
      <c r="F79" s="65">
        <v>102.84910000000001</v>
      </c>
      <c r="G79" s="68">
        <v>100.9</v>
      </c>
      <c r="H79" s="64">
        <v>94.490989999999996</v>
      </c>
      <c r="I79" s="65">
        <v>98.916690000000003</v>
      </c>
      <c r="J79" s="66">
        <v>104.6</v>
      </c>
      <c r="K79" s="67">
        <v>100.90389999999999</v>
      </c>
      <c r="L79" s="65">
        <v>96.596630000000005</v>
      </c>
      <c r="M79" s="68">
        <v>106.2</v>
      </c>
      <c r="N79" s="64">
        <v>100.87560000000001</v>
      </c>
      <c r="O79" s="65">
        <v>100.146</v>
      </c>
      <c r="P79" s="66">
        <v>101.5</v>
      </c>
      <c r="Q79" s="67">
        <v>100.3809</v>
      </c>
      <c r="R79" s="65">
        <v>97.19332</v>
      </c>
      <c r="S79" s="68">
        <v>100.0586</v>
      </c>
      <c r="T79" s="64">
        <v>98.897139999999993</v>
      </c>
      <c r="U79" s="65">
        <v>105.4516</v>
      </c>
      <c r="V79" s="66">
        <v>111.8</v>
      </c>
      <c r="W79" s="67">
        <v>94.537660000000002</v>
      </c>
      <c r="X79" s="65">
        <v>98.148600000000002</v>
      </c>
      <c r="Y79" s="68">
        <v>110.2</v>
      </c>
      <c r="Z79" s="64">
        <v>87.522639999999996</v>
      </c>
      <c r="AA79" s="65">
        <v>97.822720000000004</v>
      </c>
      <c r="AB79" s="66">
        <v>100.5</v>
      </c>
      <c r="AC79" s="67">
        <v>106.592</v>
      </c>
      <c r="AD79" s="65">
        <v>106.5985</v>
      </c>
      <c r="AE79" s="68">
        <v>99.4</v>
      </c>
      <c r="AF79" s="64">
        <v>97.595669999999998</v>
      </c>
      <c r="AG79" s="65">
        <v>96.010720000000006</v>
      </c>
      <c r="AH79" s="66">
        <v>96.600279999999998</v>
      </c>
      <c r="AI79" s="67">
        <v>98.014380000000003</v>
      </c>
      <c r="AJ79" s="65">
        <v>98.166179999999997</v>
      </c>
      <c r="AK79" s="68">
        <v>99.530050000000003</v>
      </c>
      <c r="AL79" s="64">
        <v>100.8115</v>
      </c>
      <c r="AM79" s="65">
        <v>98.004050000000007</v>
      </c>
      <c r="AN79" s="66">
        <v>110.5</v>
      </c>
      <c r="AO79" s="67">
        <v>97.147300000000001</v>
      </c>
      <c r="AP79" s="65">
        <v>96.43656</v>
      </c>
      <c r="AQ79" s="68">
        <v>97.244910000000004</v>
      </c>
      <c r="AR79" s="64">
        <v>99.53837</v>
      </c>
      <c r="AS79" s="65">
        <v>97.738439999999997</v>
      </c>
      <c r="AT79" s="66">
        <v>98.5</v>
      </c>
      <c r="AU79" s="67">
        <v>103.5797</v>
      </c>
      <c r="AV79" s="65">
        <v>104.0909</v>
      </c>
      <c r="AW79" s="68">
        <v>96</v>
      </c>
      <c r="AX79" s="64">
        <v>98.926770000000005</v>
      </c>
      <c r="AY79" s="65">
        <v>98.065849999999998</v>
      </c>
      <c r="AZ79" s="66">
        <v>97</v>
      </c>
      <c r="BA79" s="67">
        <v>96.167249999999996</v>
      </c>
      <c r="BB79" s="65">
        <v>95.924899999999994</v>
      </c>
      <c r="BC79" s="68">
        <v>96.120480000000001</v>
      </c>
      <c r="BD79" s="64">
        <v>99.881129999999999</v>
      </c>
      <c r="BE79" s="65">
        <v>98.872060000000005</v>
      </c>
      <c r="BF79" s="66">
        <v>98.778670000000005</v>
      </c>
      <c r="BG79" s="67">
        <v>100.6366</v>
      </c>
      <c r="BH79" s="65">
        <v>97.266710000000003</v>
      </c>
      <c r="BI79" s="68">
        <v>104.9</v>
      </c>
    </row>
    <row r="80" spans="1:61" x14ac:dyDescent="0.25">
      <c r="A80" s="75" t="s">
        <v>1</v>
      </c>
      <c r="B80" s="76">
        <v>71.66</v>
      </c>
      <c r="C80" s="77">
        <v>68.34</v>
      </c>
      <c r="D80" s="78">
        <v>59.660000000000004</v>
      </c>
      <c r="E80" s="9">
        <v>427.2</v>
      </c>
      <c r="F80" s="10">
        <v>441.40000000000003</v>
      </c>
      <c r="G80" s="83">
        <v>484.09999999999997</v>
      </c>
      <c r="H80" s="81">
        <v>1060</v>
      </c>
      <c r="I80" s="77">
        <v>959.99999999999989</v>
      </c>
      <c r="J80" s="78">
        <v>963.69999999999993</v>
      </c>
      <c r="K80" s="9">
        <v>639.79999999999995</v>
      </c>
      <c r="L80" s="10">
        <v>630.69999999999993</v>
      </c>
      <c r="M80" s="83">
        <v>665.6</v>
      </c>
      <c r="N80" s="81">
        <v>1178</v>
      </c>
      <c r="O80" s="77">
        <v>1107</v>
      </c>
      <c r="P80" s="78">
        <v>536.29999999999995</v>
      </c>
      <c r="Q80" s="9">
        <v>983.7</v>
      </c>
      <c r="R80" s="10">
        <v>903.6</v>
      </c>
      <c r="S80" s="83">
        <v>1001</v>
      </c>
      <c r="T80" s="81">
        <v>5693</v>
      </c>
      <c r="U80" s="77">
        <v>5812</v>
      </c>
      <c r="V80" s="78">
        <v>7289</v>
      </c>
      <c r="W80" s="9">
        <v>7035</v>
      </c>
      <c r="X80" s="10">
        <v>5472</v>
      </c>
      <c r="Y80" s="83">
        <v>12590</v>
      </c>
      <c r="Z80" s="81">
        <v>5540</v>
      </c>
      <c r="AA80" s="77">
        <v>5124</v>
      </c>
      <c r="AB80" s="78">
        <v>2578</v>
      </c>
      <c r="AC80" s="9">
        <v>8303</v>
      </c>
      <c r="AD80" s="10">
        <v>8534</v>
      </c>
      <c r="AE80" s="83">
        <v>8520</v>
      </c>
      <c r="AF80" s="81">
        <v>160.6</v>
      </c>
      <c r="AG80" s="77">
        <v>163.9</v>
      </c>
      <c r="AH80" s="78">
        <v>148.6</v>
      </c>
      <c r="AI80" s="9">
        <v>1113</v>
      </c>
      <c r="AJ80" s="10">
        <v>1081</v>
      </c>
      <c r="AK80" s="83">
        <v>1086</v>
      </c>
      <c r="AL80" s="81">
        <v>2147</v>
      </c>
      <c r="AM80" s="77">
        <v>2330</v>
      </c>
      <c r="AN80" s="78">
        <v>2835</v>
      </c>
      <c r="AO80" s="9">
        <v>1993.9999999999998</v>
      </c>
      <c r="AP80" s="10">
        <v>1916</v>
      </c>
      <c r="AQ80" s="83">
        <v>2120</v>
      </c>
      <c r="AR80" s="81">
        <v>960.5</v>
      </c>
      <c r="AS80" s="77">
        <v>951.3</v>
      </c>
      <c r="AT80" s="78">
        <v>771.9</v>
      </c>
      <c r="AU80" s="9">
        <v>225.5</v>
      </c>
      <c r="AV80" s="10">
        <v>208.4</v>
      </c>
      <c r="AW80" s="83">
        <v>173.89999999999998</v>
      </c>
      <c r="AX80" s="81">
        <v>1374</v>
      </c>
      <c r="AY80" s="77">
        <v>1294</v>
      </c>
      <c r="AZ80" s="78">
        <v>295.2</v>
      </c>
      <c r="BA80" s="9">
        <v>10680</v>
      </c>
      <c r="BB80" s="10">
        <v>9502</v>
      </c>
      <c r="BC80" s="83">
        <v>9869</v>
      </c>
      <c r="BD80" s="81">
        <v>13120</v>
      </c>
      <c r="BE80" s="77">
        <v>13280</v>
      </c>
      <c r="BF80" s="78">
        <v>13600</v>
      </c>
      <c r="BG80" s="9">
        <v>2919</v>
      </c>
      <c r="BH80" s="10">
        <v>3276</v>
      </c>
      <c r="BI80" s="11">
        <v>1878</v>
      </c>
    </row>
    <row r="81" spans="1:61" ht="13" thickBot="1" x14ac:dyDescent="0.3">
      <c r="A81" s="12" t="s">
        <v>2</v>
      </c>
      <c r="B81" s="13">
        <f>B80/(1+50/62)</f>
        <v>39.668928571428573</v>
      </c>
      <c r="C81" s="14">
        <f t="shared" ref="C81:BI81" si="3">C80/(1+50/62)</f>
        <v>37.831071428571434</v>
      </c>
      <c r="D81" s="15">
        <f t="shared" si="3"/>
        <v>33.026071428571434</v>
      </c>
      <c r="E81" s="13">
        <f t="shared" si="3"/>
        <v>236.48571428571429</v>
      </c>
      <c r="F81" s="14">
        <f t="shared" si="3"/>
        <v>244.34642857142859</v>
      </c>
      <c r="G81" s="80">
        <f t="shared" si="3"/>
        <v>267.98392857142858</v>
      </c>
      <c r="H81" s="33">
        <f t="shared" si="3"/>
        <v>586.78571428571433</v>
      </c>
      <c r="I81" s="14">
        <f t="shared" si="3"/>
        <v>531.42857142857133</v>
      </c>
      <c r="J81" s="15">
        <f t="shared" si="3"/>
        <v>533.47678571428571</v>
      </c>
      <c r="K81" s="13">
        <f t="shared" si="3"/>
        <v>354.17500000000001</v>
      </c>
      <c r="L81" s="14">
        <f t="shared" si="3"/>
        <v>349.13749999999999</v>
      </c>
      <c r="M81" s="80">
        <f t="shared" si="3"/>
        <v>368.45714285714286</v>
      </c>
      <c r="N81" s="33">
        <f t="shared" si="3"/>
        <v>652.10714285714289</v>
      </c>
      <c r="O81" s="14">
        <f t="shared" si="3"/>
        <v>612.80357142857144</v>
      </c>
      <c r="P81" s="15">
        <f t="shared" si="3"/>
        <v>296.88035714285712</v>
      </c>
      <c r="Q81" s="13">
        <f t="shared" si="3"/>
        <v>544.54821428571438</v>
      </c>
      <c r="R81" s="14">
        <f t="shared" si="3"/>
        <v>500.20714285714286</v>
      </c>
      <c r="S81" s="80">
        <f t="shared" si="3"/>
        <v>554.125</v>
      </c>
      <c r="T81" s="33">
        <f t="shared" si="3"/>
        <v>3151.4821428571431</v>
      </c>
      <c r="U81" s="14">
        <f t="shared" si="3"/>
        <v>3217.3571428571431</v>
      </c>
      <c r="V81" s="15">
        <f t="shared" si="3"/>
        <v>4034.9821428571431</v>
      </c>
      <c r="W81" s="13">
        <f t="shared" si="3"/>
        <v>3894.375</v>
      </c>
      <c r="X81" s="14">
        <f t="shared" si="3"/>
        <v>3029.1428571428573</v>
      </c>
      <c r="Y81" s="80">
        <f t="shared" si="3"/>
        <v>6969.4642857142862</v>
      </c>
      <c r="Z81" s="33">
        <f t="shared" si="3"/>
        <v>3066.7857142857142</v>
      </c>
      <c r="AA81" s="14">
        <f t="shared" si="3"/>
        <v>2836.5</v>
      </c>
      <c r="AB81" s="15">
        <f t="shared" si="3"/>
        <v>1427.1071428571429</v>
      </c>
      <c r="AC81" s="13">
        <f t="shared" si="3"/>
        <v>4596.3035714285716</v>
      </c>
      <c r="AD81" s="14">
        <f t="shared" si="3"/>
        <v>4724.1785714285716</v>
      </c>
      <c r="AE81" s="80">
        <f t="shared" si="3"/>
        <v>4716.4285714285716</v>
      </c>
      <c r="AF81" s="33">
        <f t="shared" si="3"/>
        <v>88.903571428571425</v>
      </c>
      <c r="AG81" s="14">
        <f t="shared" si="3"/>
        <v>90.730357142857144</v>
      </c>
      <c r="AH81" s="15">
        <f t="shared" si="3"/>
        <v>82.260714285714286</v>
      </c>
      <c r="AI81" s="13">
        <f t="shared" si="3"/>
        <v>616.125</v>
      </c>
      <c r="AJ81" s="14">
        <f t="shared" si="3"/>
        <v>598.41071428571433</v>
      </c>
      <c r="AK81" s="80">
        <f t="shared" si="3"/>
        <v>601.17857142857144</v>
      </c>
      <c r="AL81" s="33">
        <f t="shared" si="3"/>
        <v>1188.5178571428571</v>
      </c>
      <c r="AM81" s="14">
        <f t="shared" si="3"/>
        <v>1289.8214285714287</v>
      </c>
      <c r="AN81" s="15">
        <f t="shared" si="3"/>
        <v>1569.375</v>
      </c>
      <c r="AO81" s="13">
        <f t="shared" si="3"/>
        <v>1103.8214285714284</v>
      </c>
      <c r="AP81" s="14">
        <f t="shared" si="3"/>
        <v>1060.6428571428571</v>
      </c>
      <c r="AQ81" s="80">
        <f t="shared" si="3"/>
        <v>1173.5714285714287</v>
      </c>
      <c r="AR81" s="33">
        <f t="shared" si="3"/>
        <v>531.70535714285711</v>
      </c>
      <c r="AS81" s="14">
        <f t="shared" si="3"/>
        <v>526.61249999999995</v>
      </c>
      <c r="AT81" s="15">
        <f t="shared" si="3"/>
        <v>427.3017857142857</v>
      </c>
      <c r="AU81" s="13">
        <f t="shared" si="3"/>
        <v>124.83035714285715</v>
      </c>
      <c r="AV81" s="14">
        <f t="shared" si="3"/>
        <v>115.36428571428571</v>
      </c>
      <c r="AW81" s="80">
        <f t="shared" si="3"/>
        <v>96.266071428571422</v>
      </c>
      <c r="AX81" s="33">
        <f t="shared" si="3"/>
        <v>760.60714285714289</v>
      </c>
      <c r="AY81" s="14">
        <f t="shared" si="3"/>
        <v>716.32142857142856</v>
      </c>
      <c r="AZ81" s="15">
        <f t="shared" si="3"/>
        <v>163.41428571428571</v>
      </c>
      <c r="BA81" s="13">
        <f t="shared" si="3"/>
        <v>5912.1428571428569</v>
      </c>
      <c r="BB81" s="14">
        <f t="shared" si="3"/>
        <v>5260.0357142857147</v>
      </c>
      <c r="BC81" s="80">
        <f t="shared" si="3"/>
        <v>5463.1964285714284</v>
      </c>
      <c r="BD81" s="33">
        <f t="shared" si="3"/>
        <v>7262.8571428571431</v>
      </c>
      <c r="BE81" s="14">
        <f t="shared" si="3"/>
        <v>7351.4285714285716</v>
      </c>
      <c r="BF81" s="15">
        <f t="shared" si="3"/>
        <v>7528.5714285714284</v>
      </c>
      <c r="BG81" s="13">
        <f t="shared" si="3"/>
        <v>1615.875</v>
      </c>
      <c r="BH81" s="14">
        <f t="shared" si="3"/>
        <v>1813.5</v>
      </c>
      <c r="BI81" s="15">
        <f t="shared" si="3"/>
        <v>1039.6071428571429</v>
      </c>
    </row>
    <row r="82" spans="1:61" ht="13" thickBot="1" x14ac:dyDescent="0.3">
      <c r="A82" s="1" t="s">
        <v>2</v>
      </c>
    </row>
    <row r="83" spans="1:61" ht="13.5" thickBot="1" x14ac:dyDescent="0.35">
      <c r="A83" s="16" t="s">
        <v>10</v>
      </c>
      <c r="B83" s="34" t="s">
        <v>3</v>
      </c>
      <c r="C83" s="35" t="s">
        <v>4</v>
      </c>
      <c r="D83" s="36" t="s">
        <v>5</v>
      </c>
      <c r="E83" s="20" t="s">
        <v>6</v>
      </c>
      <c r="F83" s="21" t="s">
        <v>7</v>
      </c>
    </row>
    <row r="84" spans="1:61" x14ac:dyDescent="0.25">
      <c r="A84" s="37">
        <v>11</v>
      </c>
      <c r="B84" s="38">
        <v>39.700000000000003</v>
      </c>
      <c r="C84" s="39">
        <v>37.799999999999997</v>
      </c>
      <c r="D84" s="40">
        <v>33</v>
      </c>
      <c r="E84" s="41">
        <f>AVERAGE(B84:D84)</f>
        <v>36.833333333333336</v>
      </c>
      <c r="F84" s="24">
        <f>_xlfn.STDEV.P(B84:D84)</f>
        <v>2.8193773938387343</v>
      </c>
    </row>
    <row r="85" spans="1:61" x14ac:dyDescent="0.25">
      <c r="A85" s="42">
        <v>12</v>
      </c>
      <c r="B85" s="43">
        <v>236.5</v>
      </c>
      <c r="C85" s="26">
        <v>244.3</v>
      </c>
      <c r="D85" s="44">
        <v>268</v>
      </c>
      <c r="E85" s="9">
        <f t="shared" ref="E85:E103" si="4">AVERAGE(B85:D85)</f>
        <v>249.6</v>
      </c>
      <c r="F85" s="11">
        <f t="shared" ref="F85:F103" si="5">_xlfn.STDEV.P(B85:D85)</f>
        <v>13.394775100762235</v>
      </c>
    </row>
    <row r="86" spans="1:61" x14ac:dyDescent="0.25">
      <c r="A86" s="42">
        <v>13</v>
      </c>
      <c r="B86" s="43">
        <v>586.79999999999995</v>
      </c>
      <c r="C86" s="26">
        <v>531.4</v>
      </c>
      <c r="D86" s="44">
        <v>533.5</v>
      </c>
      <c r="E86" s="9">
        <f t="shared" si="4"/>
        <v>550.56666666666661</v>
      </c>
      <c r="F86" s="11">
        <f t="shared" si="5"/>
        <v>25.635175486472125</v>
      </c>
    </row>
    <row r="87" spans="1:61" x14ac:dyDescent="0.25">
      <c r="A87" s="42">
        <v>14</v>
      </c>
      <c r="B87" s="43">
        <v>354.2</v>
      </c>
      <c r="C87" s="26">
        <v>349.1</v>
      </c>
      <c r="D87" s="44">
        <v>368.5</v>
      </c>
      <c r="E87" s="9">
        <f t="shared" si="4"/>
        <v>357.26666666666665</v>
      </c>
      <c r="F87" s="11">
        <f t="shared" si="5"/>
        <v>8.211509537770068</v>
      </c>
    </row>
    <row r="88" spans="1:61" x14ac:dyDescent="0.25">
      <c r="A88" s="42">
        <v>15</v>
      </c>
      <c r="B88" s="43">
        <v>652.1</v>
      </c>
      <c r="C88" s="26">
        <v>612.79999999999995</v>
      </c>
      <c r="D88" s="44">
        <v>296.89999999999998</v>
      </c>
      <c r="E88" s="9">
        <f t="shared" si="4"/>
        <v>520.6</v>
      </c>
      <c r="F88" s="11">
        <f t="shared" si="5"/>
        <v>158.99138341432197</v>
      </c>
    </row>
    <row r="89" spans="1:61" x14ac:dyDescent="0.25">
      <c r="A89" s="42">
        <v>16</v>
      </c>
      <c r="B89" s="43">
        <v>544.5</v>
      </c>
      <c r="C89" s="26">
        <v>500.2</v>
      </c>
      <c r="D89" s="44">
        <v>554.1</v>
      </c>
      <c r="E89" s="9">
        <f t="shared" si="4"/>
        <v>532.93333333333339</v>
      </c>
      <c r="F89" s="11">
        <f t="shared" si="5"/>
        <v>23.475424502137468</v>
      </c>
    </row>
    <row r="90" spans="1:61" x14ac:dyDescent="0.25">
      <c r="A90" s="42">
        <v>17</v>
      </c>
      <c r="B90" s="43">
        <v>3151.5</v>
      </c>
      <c r="C90" s="26">
        <v>3217.4</v>
      </c>
      <c r="D90" s="44">
        <v>4035</v>
      </c>
      <c r="E90" s="9">
        <f t="shared" si="4"/>
        <v>3467.9666666666667</v>
      </c>
      <c r="F90" s="11">
        <f t="shared" si="5"/>
        <v>401.85470287433873</v>
      </c>
    </row>
    <row r="91" spans="1:61" x14ac:dyDescent="0.25">
      <c r="A91" s="42">
        <v>18</v>
      </c>
      <c r="B91" s="43">
        <v>3894.4</v>
      </c>
      <c r="C91" s="26">
        <v>3029.1</v>
      </c>
      <c r="D91" s="44">
        <v>6969.5</v>
      </c>
      <c r="E91" s="9">
        <f t="shared" si="4"/>
        <v>4631</v>
      </c>
      <c r="F91" s="11">
        <f t="shared" si="5"/>
        <v>1690.881961186725</v>
      </c>
    </row>
    <row r="92" spans="1:61" x14ac:dyDescent="0.25">
      <c r="A92" s="42">
        <v>19</v>
      </c>
      <c r="B92" s="43">
        <v>3066.8</v>
      </c>
      <c r="C92" s="26">
        <v>2836.5</v>
      </c>
      <c r="D92" s="44">
        <v>1427.1</v>
      </c>
      <c r="E92" s="9">
        <f t="shared" si="4"/>
        <v>2443.4666666666667</v>
      </c>
      <c r="F92" s="11">
        <f t="shared" si="5"/>
        <v>724.80361631425581</v>
      </c>
    </row>
    <row r="93" spans="1:61" x14ac:dyDescent="0.25">
      <c r="A93" s="42">
        <v>20</v>
      </c>
      <c r="B93" s="43">
        <v>4596.3</v>
      </c>
      <c r="C93" s="26">
        <v>4724.2</v>
      </c>
      <c r="D93" s="44">
        <v>4716.3999999999996</v>
      </c>
      <c r="E93" s="9">
        <f t="shared" si="4"/>
        <v>4678.9666666666662</v>
      </c>
      <c r="F93" s="11">
        <f t="shared" si="5"/>
        <v>58.540830954888776</v>
      </c>
    </row>
    <row r="94" spans="1:61" x14ac:dyDescent="0.25">
      <c r="A94" s="42">
        <v>21</v>
      </c>
      <c r="B94" s="43">
        <v>88.9</v>
      </c>
      <c r="C94" s="26">
        <v>90.7</v>
      </c>
      <c r="D94" s="44">
        <v>82.3</v>
      </c>
      <c r="E94" s="9">
        <f t="shared" si="4"/>
        <v>87.300000000000011</v>
      </c>
      <c r="F94" s="11">
        <f t="shared" si="5"/>
        <v>3.6110940170535604</v>
      </c>
    </row>
    <row r="95" spans="1:61" x14ac:dyDescent="0.25">
      <c r="A95" s="42">
        <v>22</v>
      </c>
      <c r="B95" s="43">
        <v>616.1</v>
      </c>
      <c r="C95" s="26">
        <v>598.4</v>
      </c>
      <c r="D95" s="44">
        <v>601.20000000000005</v>
      </c>
      <c r="E95" s="9">
        <f t="shared" si="4"/>
        <v>605.23333333333335</v>
      </c>
      <c r="F95" s="11">
        <f t="shared" si="5"/>
        <v>7.7684547297959483</v>
      </c>
    </row>
    <row r="96" spans="1:61" x14ac:dyDescent="0.25">
      <c r="A96" s="42">
        <v>23</v>
      </c>
      <c r="B96" s="43">
        <v>1188.5</v>
      </c>
      <c r="C96" s="26">
        <v>1289.8</v>
      </c>
      <c r="D96" s="44">
        <v>1569.4</v>
      </c>
      <c r="E96" s="9">
        <f t="shared" si="4"/>
        <v>1349.2333333333333</v>
      </c>
      <c r="F96" s="11">
        <f t="shared" si="5"/>
        <v>161.08060784036678</v>
      </c>
    </row>
    <row r="97" spans="1:25" x14ac:dyDescent="0.25">
      <c r="A97" s="42">
        <v>24</v>
      </c>
      <c r="B97" s="43">
        <v>1103.8</v>
      </c>
      <c r="C97" s="26">
        <v>1060.5999999999999</v>
      </c>
      <c r="D97" s="44">
        <v>1173.5999999999999</v>
      </c>
      <c r="E97" s="9">
        <f t="shared" si="4"/>
        <v>1112.6666666666665</v>
      </c>
      <c r="F97" s="11">
        <f t="shared" si="5"/>
        <v>46.556154862225846</v>
      </c>
    </row>
    <row r="98" spans="1:25" x14ac:dyDescent="0.25">
      <c r="A98" s="42">
        <v>25</v>
      </c>
      <c r="B98" s="43">
        <v>531.70000000000005</v>
      </c>
      <c r="C98" s="26">
        <v>526.6</v>
      </c>
      <c r="D98" s="44">
        <v>427.3</v>
      </c>
      <c r="E98" s="9">
        <f t="shared" si="4"/>
        <v>495.20000000000005</v>
      </c>
      <c r="F98" s="11">
        <f t="shared" si="5"/>
        <v>48.057673684854961</v>
      </c>
    </row>
    <row r="99" spans="1:25" x14ac:dyDescent="0.25">
      <c r="A99" s="42">
        <v>26</v>
      </c>
      <c r="B99" s="43">
        <v>124.8</v>
      </c>
      <c r="C99" s="26">
        <v>115.4</v>
      </c>
      <c r="D99" s="44">
        <v>96.3</v>
      </c>
      <c r="E99" s="9">
        <f t="shared" si="4"/>
        <v>112.16666666666667</v>
      </c>
      <c r="F99" s="11">
        <f t="shared" si="5"/>
        <v>11.857580791300645</v>
      </c>
    </row>
    <row r="100" spans="1:25" x14ac:dyDescent="0.25">
      <c r="A100" s="42">
        <v>27</v>
      </c>
      <c r="B100" s="43">
        <v>760.6</v>
      </c>
      <c r="C100" s="26">
        <v>716.3</v>
      </c>
      <c r="D100" s="44">
        <v>163.4</v>
      </c>
      <c r="E100" s="9">
        <f t="shared" si="4"/>
        <v>546.76666666666677</v>
      </c>
      <c r="F100" s="11">
        <f t="shared" si="5"/>
        <v>271.68379087134014</v>
      </c>
    </row>
    <row r="101" spans="1:25" x14ac:dyDescent="0.25">
      <c r="A101" s="42">
        <v>28</v>
      </c>
      <c r="B101" s="43">
        <v>5912.1</v>
      </c>
      <c r="C101" s="26">
        <v>5260</v>
      </c>
      <c r="D101" s="44">
        <v>5463.2</v>
      </c>
      <c r="E101" s="9">
        <f t="shared" si="4"/>
        <v>5545.0999999999995</v>
      </c>
      <c r="F101" s="11">
        <f t="shared" si="5"/>
        <v>272.44486904081487</v>
      </c>
    </row>
    <row r="102" spans="1:25" x14ac:dyDescent="0.25">
      <c r="A102" s="42">
        <v>29</v>
      </c>
      <c r="B102" s="43">
        <v>7262.9</v>
      </c>
      <c r="C102" s="26">
        <v>7351.4</v>
      </c>
      <c r="D102" s="44">
        <v>7528.6</v>
      </c>
      <c r="E102" s="9">
        <f t="shared" si="4"/>
        <v>7380.9666666666672</v>
      </c>
      <c r="F102" s="11">
        <f t="shared" si="5"/>
        <v>110.46798430113418</v>
      </c>
    </row>
    <row r="103" spans="1:25" ht="13" thickBot="1" x14ac:dyDescent="0.3">
      <c r="A103" s="45">
        <v>30</v>
      </c>
      <c r="B103" s="46">
        <v>1615.9</v>
      </c>
      <c r="C103" s="31">
        <v>1813.5</v>
      </c>
      <c r="D103" s="47">
        <v>1039.5999999999999</v>
      </c>
      <c r="E103" s="13">
        <f t="shared" si="4"/>
        <v>1489.6666666666667</v>
      </c>
      <c r="F103" s="15">
        <f t="shared" si="5"/>
        <v>328.31026314888379</v>
      </c>
    </row>
    <row r="105" spans="1:25" ht="13" x14ac:dyDescent="0.3">
      <c r="A105" s="2" t="s">
        <v>12</v>
      </c>
    </row>
    <row r="106" spans="1:25" ht="13" thickBot="1" x14ac:dyDescent="0.3">
      <c r="A106" s="1" t="s">
        <v>17</v>
      </c>
    </row>
    <row r="107" spans="1:25" ht="15" customHeight="1" thickBot="1" x14ac:dyDescent="0.35">
      <c r="A107" s="84" t="s">
        <v>13</v>
      </c>
      <c r="B107" s="220" t="s">
        <v>14</v>
      </c>
      <c r="C107" s="221"/>
      <c r="D107" s="221"/>
      <c r="E107" s="220" t="s">
        <v>15</v>
      </c>
      <c r="F107" s="221"/>
      <c r="G107" s="222"/>
      <c r="H107" s="220" t="s">
        <v>34</v>
      </c>
      <c r="I107" s="221"/>
      <c r="J107" s="222"/>
      <c r="N107" s="84" t="s">
        <v>16</v>
      </c>
      <c r="O107" s="220" t="s">
        <v>14</v>
      </c>
      <c r="P107" s="221"/>
      <c r="Q107" s="222"/>
      <c r="R107" s="220" t="s">
        <v>15</v>
      </c>
      <c r="S107" s="221"/>
      <c r="T107" s="222"/>
      <c r="U107" s="220" t="s">
        <v>34</v>
      </c>
      <c r="V107" s="221"/>
      <c r="W107" s="222"/>
    </row>
    <row r="108" spans="1:25" ht="13.5" thickBot="1" x14ac:dyDescent="0.35">
      <c r="A108" s="49" t="s">
        <v>10</v>
      </c>
      <c r="B108" s="34" t="s">
        <v>3</v>
      </c>
      <c r="C108" s="34" t="s">
        <v>4</v>
      </c>
      <c r="D108" s="36" t="s">
        <v>5</v>
      </c>
      <c r="E108" s="82" t="s">
        <v>3</v>
      </c>
      <c r="F108" s="34" t="s">
        <v>4</v>
      </c>
      <c r="G108" s="36" t="s">
        <v>5</v>
      </c>
      <c r="H108" s="82" t="s">
        <v>3</v>
      </c>
      <c r="I108" s="34" t="s">
        <v>4</v>
      </c>
      <c r="J108" s="36" t="s">
        <v>5</v>
      </c>
      <c r="K108" s="20" t="s">
        <v>6</v>
      </c>
      <c r="L108" s="21" t="s">
        <v>7</v>
      </c>
      <c r="N108" s="85" t="s">
        <v>10</v>
      </c>
      <c r="O108" s="82" t="s">
        <v>3</v>
      </c>
      <c r="P108" s="34" t="s">
        <v>4</v>
      </c>
      <c r="Q108" s="50" t="s">
        <v>5</v>
      </c>
      <c r="R108" s="82" t="s">
        <v>3</v>
      </c>
      <c r="S108" s="34" t="s">
        <v>4</v>
      </c>
      <c r="T108" s="50" t="s">
        <v>5</v>
      </c>
      <c r="U108" s="82" t="s">
        <v>3</v>
      </c>
      <c r="V108" s="34" t="s">
        <v>4</v>
      </c>
      <c r="W108" s="36" t="s">
        <v>5</v>
      </c>
      <c r="X108" s="20" t="s">
        <v>6</v>
      </c>
      <c r="Y108" s="21" t="s">
        <v>7</v>
      </c>
    </row>
    <row r="109" spans="1:25" x14ac:dyDescent="0.25">
      <c r="A109" s="86">
        <v>11</v>
      </c>
      <c r="B109" s="87">
        <v>8682119</v>
      </c>
      <c r="C109" s="88">
        <v>8484916</v>
      </c>
      <c r="D109" s="89">
        <v>10304402</v>
      </c>
      <c r="E109" s="87">
        <v>3146249</v>
      </c>
      <c r="F109" s="88">
        <v>3682415</v>
      </c>
      <c r="G109" s="90">
        <v>3061999</v>
      </c>
      <c r="H109" s="198">
        <f>E109/B109*100</f>
        <v>36.2382616501801</v>
      </c>
      <c r="I109" s="199">
        <f t="shared" ref="I109:J109" si="6">F109/C109*100</f>
        <v>43.399545735043219</v>
      </c>
      <c r="J109" s="200">
        <f t="shared" si="6"/>
        <v>29.715445884195901</v>
      </c>
      <c r="K109" s="139">
        <f>AVERAGE(H109:J109)</f>
        <v>36.45108442313974</v>
      </c>
      <c r="L109" s="140">
        <f>_xlfn.STDEV.P(H109:J109)</f>
        <v>5.5885369183420535</v>
      </c>
      <c r="N109" s="86">
        <v>11</v>
      </c>
      <c r="O109" s="87">
        <v>13740501</v>
      </c>
      <c r="P109" s="88">
        <v>13288399</v>
      </c>
      <c r="Q109" s="90">
        <v>10175830</v>
      </c>
      <c r="R109" s="87">
        <v>1718861</v>
      </c>
      <c r="S109" s="88">
        <v>1399264</v>
      </c>
      <c r="T109" s="89">
        <v>1928934</v>
      </c>
      <c r="U109" s="198">
        <f>R109/O109*100</f>
        <v>12.509449255161803</v>
      </c>
      <c r="V109" s="199">
        <f t="shared" ref="V109:V128" si="7">S109/P109*100</f>
        <v>10.529966777788657</v>
      </c>
      <c r="W109" s="200">
        <f t="shared" ref="W109:W128" si="8">T109/Q109*100</f>
        <v>18.956036018683488</v>
      </c>
      <c r="X109" s="139">
        <f>AVERAGE(U109:W109)</f>
        <v>13.998484017211316</v>
      </c>
      <c r="Y109" s="140">
        <f>_xlfn.STDEV.P(U109:W109)</f>
        <v>3.597460132281515</v>
      </c>
    </row>
    <row r="110" spans="1:25" x14ac:dyDescent="0.25">
      <c r="A110" s="91">
        <v>12</v>
      </c>
      <c r="B110" s="92">
        <v>16813890</v>
      </c>
      <c r="C110" s="93">
        <v>18174538</v>
      </c>
      <c r="D110" s="94">
        <v>16889239</v>
      </c>
      <c r="E110" s="92">
        <v>17173542</v>
      </c>
      <c r="F110" s="93">
        <v>16950884</v>
      </c>
      <c r="G110" s="95">
        <v>17235189</v>
      </c>
      <c r="H110" s="133">
        <f t="shared" ref="H110:H128" si="9">E110/B110*100</f>
        <v>102.13901720541767</v>
      </c>
      <c r="I110" s="134">
        <f t="shared" ref="I110:I128" si="10">F110/C110*100</f>
        <v>93.267207122403889</v>
      </c>
      <c r="J110" s="201">
        <f t="shared" ref="J110:J128" si="11">G110/D110*100</f>
        <v>102.04834569514945</v>
      </c>
      <c r="K110" s="165">
        <f t="shared" ref="K110:K128" si="12">AVERAGE(H110:J110)</f>
        <v>99.151523340990352</v>
      </c>
      <c r="L110" s="160">
        <f t="shared" ref="L110:L128" si="13">_xlfn.STDEV.P(H110:J110)</f>
        <v>4.161004554265971</v>
      </c>
      <c r="N110" s="91">
        <v>12</v>
      </c>
      <c r="O110" s="92">
        <v>27533804</v>
      </c>
      <c r="P110" s="93">
        <v>25506910</v>
      </c>
      <c r="Q110" s="95">
        <v>21769583</v>
      </c>
      <c r="R110" s="92">
        <v>27383226</v>
      </c>
      <c r="S110" s="93">
        <v>22671052</v>
      </c>
      <c r="T110" s="94">
        <v>21451067</v>
      </c>
      <c r="U110" s="133">
        <f t="shared" ref="U110:U128" si="14">R110/O110*100</f>
        <v>99.453115886203008</v>
      </c>
      <c r="V110" s="134">
        <f t="shared" si="7"/>
        <v>88.882000995024484</v>
      </c>
      <c r="W110" s="201">
        <f t="shared" si="8"/>
        <v>98.536875970476785</v>
      </c>
      <c r="X110" s="165">
        <f t="shared" ref="X110:X128" si="15">AVERAGE(U110:W110)</f>
        <v>95.62399761723475</v>
      </c>
      <c r="Y110" s="160">
        <f t="shared" ref="Y110:Y128" si="16">_xlfn.STDEV.P(U110:W110)</f>
        <v>4.7819635253184138</v>
      </c>
    </row>
    <row r="111" spans="1:25" x14ac:dyDescent="0.25">
      <c r="A111" s="91">
        <v>13</v>
      </c>
      <c r="B111" s="92">
        <v>6696109</v>
      </c>
      <c r="C111" s="93">
        <v>7125831</v>
      </c>
      <c r="D111" s="94">
        <v>6844849</v>
      </c>
      <c r="E111" s="92">
        <v>7347989</v>
      </c>
      <c r="F111" s="93">
        <v>7654893</v>
      </c>
      <c r="G111" s="95">
        <v>6433872</v>
      </c>
      <c r="H111" s="133">
        <f t="shared" si="9"/>
        <v>109.73520592332054</v>
      </c>
      <c r="I111" s="134">
        <f t="shared" si="10"/>
        <v>107.42456564013376</v>
      </c>
      <c r="J111" s="201">
        <f t="shared" si="11"/>
        <v>93.995820798968694</v>
      </c>
      <c r="K111" s="165">
        <f t="shared" si="12"/>
        <v>103.71853078747432</v>
      </c>
      <c r="L111" s="160">
        <f t="shared" si="13"/>
        <v>6.9394083210800153</v>
      </c>
      <c r="N111" s="91">
        <v>13</v>
      </c>
      <c r="O111" s="92">
        <v>9559117</v>
      </c>
      <c r="P111" s="93">
        <v>9898476</v>
      </c>
      <c r="Q111" s="95">
        <v>7464850</v>
      </c>
      <c r="R111" s="92">
        <v>8958068</v>
      </c>
      <c r="S111" s="93">
        <v>8478215</v>
      </c>
      <c r="T111" s="94">
        <v>8021646</v>
      </c>
      <c r="U111" s="133">
        <f t="shared" si="14"/>
        <v>93.712295811422749</v>
      </c>
      <c r="V111" s="134">
        <f t="shared" si="7"/>
        <v>85.651720527483221</v>
      </c>
      <c r="W111" s="201">
        <f t="shared" si="8"/>
        <v>107.45890406371193</v>
      </c>
      <c r="X111" s="165">
        <f t="shared" si="15"/>
        <v>95.607640134205965</v>
      </c>
      <c r="Y111" s="160">
        <f t="shared" si="16"/>
        <v>9.0030572963529458</v>
      </c>
    </row>
    <row r="112" spans="1:25" x14ac:dyDescent="0.25">
      <c r="A112" s="91">
        <v>14</v>
      </c>
      <c r="B112" s="92">
        <v>8099428</v>
      </c>
      <c r="C112" s="93">
        <v>8307621</v>
      </c>
      <c r="D112" s="94">
        <v>8471563</v>
      </c>
      <c r="E112" s="92">
        <v>8141267</v>
      </c>
      <c r="F112" s="93">
        <v>8106242</v>
      </c>
      <c r="G112" s="95">
        <v>7368070</v>
      </c>
      <c r="H112" s="133">
        <f t="shared" si="9"/>
        <v>100.51656734278025</v>
      </c>
      <c r="I112" s="134">
        <f t="shared" si="10"/>
        <v>97.575972712284297</v>
      </c>
      <c r="J112" s="201">
        <f t="shared" si="11"/>
        <v>86.974151050992603</v>
      </c>
      <c r="K112" s="165">
        <f t="shared" si="12"/>
        <v>95.022230368685712</v>
      </c>
      <c r="L112" s="160">
        <f t="shared" si="13"/>
        <v>5.8160960401936936</v>
      </c>
      <c r="N112" s="91">
        <v>14</v>
      </c>
      <c r="O112" s="92">
        <v>11564028</v>
      </c>
      <c r="P112" s="93">
        <v>11350961</v>
      </c>
      <c r="Q112" s="95">
        <v>9256344</v>
      </c>
      <c r="R112" s="92">
        <v>10433583</v>
      </c>
      <c r="S112" s="93">
        <v>8477642</v>
      </c>
      <c r="T112" s="94">
        <v>8954912</v>
      </c>
      <c r="U112" s="133">
        <f t="shared" si="14"/>
        <v>90.224470227847945</v>
      </c>
      <c r="V112" s="134">
        <f t="shared" si="7"/>
        <v>74.6865573760671</v>
      </c>
      <c r="W112" s="201">
        <f t="shared" si="8"/>
        <v>96.743509100353236</v>
      </c>
      <c r="X112" s="165">
        <f t="shared" si="15"/>
        <v>87.218178901422746</v>
      </c>
      <c r="Y112" s="160">
        <f t="shared" si="16"/>
        <v>9.2522292988007511</v>
      </c>
    </row>
    <row r="113" spans="1:25" x14ac:dyDescent="0.25">
      <c r="A113" s="91">
        <v>15</v>
      </c>
      <c r="B113" s="92">
        <v>21452330</v>
      </c>
      <c r="C113" s="93">
        <v>20025952</v>
      </c>
      <c r="D113" s="94">
        <v>20241114</v>
      </c>
      <c r="E113" s="92">
        <v>21632950</v>
      </c>
      <c r="F113" s="93">
        <v>19719973</v>
      </c>
      <c r="G113" s="95">
        <v>19539344</v>
      </c>
      <c r="H113" s="133">
        <f t="shared" si="9"/>
        <v>100.84195982441069</v>
      </c>
      <c r="I113" s="134">
        <f t="shared" si="10"/>
        <v>98.472087619105451</v>
      </c>
      <c r="J113" s="201">
        <f t="shared" si="11"/>
        <v>96.532947741907876</v>
      </c>
      <c r="K113" s="165">
        <f t="shared" si="12"/>
        <v>98.615665061808002</v>
      </c>
      <c r="L113" s="160">
        <f t="shared" si="13"/>
        <v>1.762073994535714</v>
      </c>
      <c r="N113" s="91">
        <v>15</v>
      </c>
      <c r="O113" s="92">
        <v>29572003</v>
      </c>
      <c r="P113" s="93">
        <v>27557124</v>
      </c>
      <c r="Q113" s="95">
        <v>22534745</v>
      </c>
      <c r="R113" s="92">
        <v>29332735</v>
      </c>
      <c r="S113" s="93">
        <v>18612866</v>
      </c>
      <c r="T113" s="94">
        <v>21655976</v>
      </c>
      <c r="U113" s="133">
        <f t="shared" si="14"/>
        <v>99.190896876346173</v>
      </c>
      <c r="V113" s="134">
        <f t="shared" si="7"/>
        <v>67.542846633777899</v>
      </c>
      <c r="W113" s="201">
        <f t="shared" si="8"/>
        <v>96.100381876963766</v>
      </c>
      <c r="X113" s="165">
        <f t="shared" si="15"/>
        <v>87.611375129029284</v>
      </c>
      <c r="Y113" s="160">
        <f t="shared" si="16"/>
        <v>14.246571463897064</v>
      </c>
    </row>
    <row r="114" spans="1:25" x14ac:dyDescent="0.25">
      <c r="A114" s="91">
        <v>16</v>
      </c>
      <c r="B114" s="92">
        <v>7495463</v>
      </c>
      <c r="C114" s="93">
        <v>7395959</v>
      </c>
      <c r="D114" s="94">
        <v>7620187</v>
      </c>
      <c r="E114" s="92">
        <v>7869152</v>
      </c>
      <c r="F114" s="93">
        <v>7329983</v>
      </c>
      <c r="G114" s="95">
        <v>6970000</v>
      </c>
      <c r="H114" s="133">
        <f t="shared" si="9"/>
        <v>104.98553591686064</v>
      </c>
      <c r="I114" s="134">
        <f t="shared" si="10"/>
        <v>99.107945298236515</v>
      </c>
      <c r="J114" s="201">
        <f t="shared" si="11"/>
        <v>91.467571596340093</v>
      </c>
      <c r="K114" s="165">
        <f t="shared" si="12"/>
        <v>98.520350937145736</v>
      </c>
      <c r="L114" s="160">
        <f t="shared" si="13"/>
        <v>5.5343045448430637</v>
      </c>
      <c r="N114" s="91">
        <v>16</v>
      </c>
      <c r="O114" s="92">
        <v>10511517</v>
      </c>
      <c r="P114" s="93">
        <v>9915744</v>
      </c>
      <c r="Q114" s="95">
        <v>8554768</v>
      </c>
      <c r="R114" s="92">
        <v>740008</v>
      </c>
      <c r="S114" s="93">
        <v>416909</v>
      </c>
      <c r="T114" s="94">
        <v>659788</v>
      </c>
      <c r="U114" s="133">
        <f t="shared" si="14"/>
        <v>7.039973392993609</v>
      </c>
      <c r="V114" s="134">
        <f t="shared" si="7"/>
        <v>4.2045155663558882</v>
      </c>
      <c r="W114" s="201">
        <f t="shared" si="8"/>
        <v>7.7125177444905573</v>
      </c>
      <c r="X114" s="165">
        <f t="shared" si="15"/>
        <v>6.3190022346133512</v>
      </c>
      <c r="Y114" s="160">
        <f t="shared" si="16"/>
        <v>1.520168714071243</v>
      </c>
    </row>
    <row r="115" spans="1:25" x14ac:dyDescent="0.25">
      <c r="A115" s="91">
        <v>17</v>
      </c>
      <c r="B115" s="92">
        <v>10373937</v>
      </c>
      <c r="C115" s="93">
        <v>9476621</v>
      </c>
      <c r="D115" s="94">
        <v>9492257</v>
      </c>
      <c r="E115" s="92">
        <v>10135307</v>
      </c>
      <c r="F115" s="93">
        <v>9481472</v>
      </c>
      <c r="G115" s="95">
        <v>9088305</v>
      </c>
      <c r="H115" s="133">
        <f t="shared" si="9"/>
        <v>97.699716125131658</v>
      </c>
      <c r="I115" s="134">
        <f t="shared" si="10"/>
        <v>100.05118913165356</v>
      </c>
      <c r="J115" s="201">
        <f t="shared" si="11"/>
        <v>95.744405150429444</v>
      </c>
      <c r="K115" s="165">
        <f t="shared" si="12"/>
        <v>97.831770135738225</v>
      </c>
      <c r="L115" s="160">
        <f t="shared" si="13"/>
        <v>1.7607149611299224</v>
      </c>
      <c r="N115" s="91">
        <v>17</v>
      </c>
      <c r="O115" s="92">
        <v>16722704</v>
      </c>
      <c r="P115" s="93">
        <v>14886594</v>
      </c>
      <c r="Q115" s="95">
        <v>13598010</v>
      </c>
      <c r="R115" s="92">
        <v>17045253</v>
      </c>
      <c r="S115" s="93">
        <v>12960701</v>
      </c>
      <c r="T115" s="94">
        <v>11735822</v>
      </c>
      <c r="U115" s="133">
        <f t="shared" si="14"/>
        <v>101.92880888162583</v>
      </c>
      <c r="V115" s="134">
        <f t="shared" si="7"/>
        <v>87.06290371054655</v>
      </c>
      <c r="W115" s="201">
        <f t="shared" si="8"/>
        <v>86.305437339728385</v>
      </c>
      <c r="X115" s="165">
        <f t="shared" si="15"/>
        <v>91.765716643966925</v>
      </c>
      <c r="Y115" s="160">
        <f t="shared" si="16"/>
        <v>7.1930416236388774</v>
      </c>
    </row>
    <row r="116" spans="1:25" x14ac:dyDescent="0.25">
      <c r="A116" s="91">
        <v>18</v>
      </c>
      <c r="B116" s="92">
        <v>19435847</v>
      </c>
      <c r="C116" s="93">
        <v>18282673</v>
      </c>
      <c r="D116" s="94">
        <v>15794132</v>
      </c>
      <c r="E116" s="92">
        <v>19873359</v>
      </c>
      <c r="F116" s="93">
        <v>17870807</v>
      </c>
      <c r="G116" s="95">
        <v>15592302</v>
      </c>
      <c r="H116" s="133">
        <f t="shared" si="9"/>
        <v>102.25105702879837</v>
      </c>
      <c r="I116" s="134">
        <f t="shared" si="10"/>
        <v>97.747233131610457</v>
      </c>
      <c r="J116" s="201">
        <f t="shared" si="11"/>
        <v>98.72212034190926</v>
      </c>
      <c r="K116" s="165">
        <f t="shared" si="12"/>
        <v>99.573470167439368</v>
      </c>
      <c r="L116" s="160">
        <f t="shared" si="13"/>
        <v>1.9347187251713247</v>
      </c>
      <c r="N116" s="91">
        <v>18</v>
      </c>
      <c r="O116" s="92">
        <v>26776285</v>
      </c>
      <c r="P116" s="93">
        <v>24302062</v>
      </c>
      <c r="Q116" s="95">
        <v>20833579</v>
      </c>
      <c r="R116" s="92">
        <v>28807417</v>
      </c>
      <c r="S116" s="93">
        <v>21623589</v>
      </c>
      <c r="T116" s="94">
        <v>20631788</v>
      </c>
      <c r="U116" s="133">
        <f t="shared" si="14"/>
        <v>107.5855631205001</v>
      </c>
      <c r="V116" s="134">
        <f t="shared" si="7"/>
        <v>88.978412613711541</v>
      </c>
      <c r="W116" s="201">
        <f t="shared" si="8"/>
        <v>99.031414621558781</v>
      </c>
      <c r="X116" s="165">
        <f t="shared" si="15"/>
        <v>98.531796785256802</v>
      </c>
      <c r="Y116" s="160">
        <f t="shared" si="16"/>
        <v>7.6045480243660215</v>
      </c>
    </row>
    <row r="117" spans="1:25" x14ac:dyDescent="0.25">
      <c r="A117" s="91">
        <v>19</v>
      </c>
      <c r="B117" s="92">
        <v>17706512</v>
      </c>
      <c r="C117" s="93">
        <v>15208364</v>
      </c>
      <c r="D117" s="94">
        <v>14950905</v>
      </c>
      <c r="E117" s="92">
        <v>16389913</v>
      </c>
      <c r="F117" s="93">
        <v>15128196</v>
      </c>
      <c r="G117" s="95">
        <v>13761886</v>
      </c>
      <c r="H117" s="133">
        <f t="shared" si="9"/>
        <v>92.564323227522166</v>
      </c>
      <c r="I117" s="134">
        <f t="shared" si="10"/>
        <v>99.472869008132619</v>
      </c>
      <c r="J117" s="201">
        <f t="shared" si="11"/>
        <v>92.047177077240477</v>
      </c>
      <c r="K117" s="165">
        <f t="shared" si="12"/>
        <v>94.694789770965087</v>
      </c>
      <c r="L117" s="160">
        <f t="shared" si="13"/>
        <v>3.385202202988411</v>
      </c>
      <c r="N117" s="91">
        <v>19</v>
      </c>
      <c r="O117" s="92">
        <v>25180485</v>
      </c>
      <c r="P117" s="93">
        <v>21268782</v>
      </c>
      <c r="Q117" s="95">
        <v>18101276</v>
      </c>
      <c r="R117" s="92">
        <v>17168523</v>
      </c>
      <c r="S117" s="93">
        <v>9582719</v>
      </c>
      <c r="T117" s="94">
        <v>13170672</v>
      </c>
      <c r="U117" s="133">
        <f t="shared" si="14"/>
        <v>68.181859880776713</v>
      </c>
      <c r="V117" s="134">
        <f t="shared" si="7"/>
        <v>45.055325688137664</v>
      </c>
      <c r="W117" s="201">
        <f t="shared" si="8"/>
        <v>72.761014195905304</v>
      </c>
      <c r="X117" s="165">
        <f t="shared" si="15"/>
        <v>61.99939992160656</v>
      </c>
      <c r="Y117" s="160">
        <f t="shared" si="16"/>
        <v>12.126236082214966</v>
      </c>
    </row>
    <row r="118" spans="1:25" x14ac:dyDescent="0.25">
      <c r="A118" s="91">
        <v>20</v>
      </c>
      <c r="B118" s="92">
        <v>10683046</v>
      </c>
      <c r="C118" s="93">
        <v>10827584</v>
      </c>
      <c r="D118" s="94">
        <v>9024602</v>
      </c>
      <c r="E118" s="92">
        <v>10756051</v>
      </c>
      <c r="F118" s="93">
        <v>9894005</v>
      </c>
      <c r="G118" s="95">
        <v>8844852</v>
      </c>
      <c r="H118" s="133">
        <f t="shared" si="9"/>
        <v>100.6833725137943</v>
      </c>
      <c r="I118" s="134">
        <f t="shared" si="10"/>
        <v>91.377771809482155</v>
      </c>
      <c r="J118" s="201">
        <f t="shared" si="11"/>
        <v>98.008222412467603</v>
      </c>
      <c r="K118" s="165">
        <f t="shared" si="12"/>
        <v>96.689788911914675</v>
      </c>
      <c r="L118" s="160">
        <f t="shared" si="13"/>
        <v>3.9117132894729409</v>
      </c>
      <c r="N118" s="91">
        <v>20</v>
      </c>
      <c r="O118" s="92">
        <v>18328017</v>
      </c>
      <c r="P118" s="93">
        <v>16295834</v>
      </c>
      <c r="Q118" s="95">
        <v>13690217</v>
      </c>
      <c r="R118" s="92">
        <v>17826021</v>
      </c>
      <c r="S118" s="93">
        <v>12663721</v>
      </c>
      <c r="T118" s="94">
        <v>13967565</v>
      </c>
      <c r="U118" s="133">
        <f t="shared" si="14"/>
        <v>97.261045753067549</v>
      </c>
      <c r="V118" s="134">
        <f t="shared" si="7"/>
        <v>77.711401576623814</v>
      </c>
      <c r="W118" s="201">
        <f t="shared" si="8"/>
        <v>102.02588461526942</v>
      </c>
      <c r="X118" s="165">
        <f t="shared" si="15"/>
        <v>92.332777314986927</v>
      </c>
      <c r="Y118" s="160">
        <f t="shared" si="16"/>
        <v>10.520278630894483</v>
      </c>
    </row>
    <row r="119" spans="1:25" x14ac:dyDescent="0.25">
      <c r="A119" s="91">
        <v>21</v>
      </c>
      <c r="B119" s="92">
        <v>20333573</v>
      </c>
      <c r="C119" s="93">
        <v>18611946</v>
      </c>
      <c r="D119" s="94">
        <v>19095534</v>
      </c>
      <c r="E119" s="92">
        <v>19321835</v>
      </c>
      <c r="F119" s="93">
        <v>18020856</v>
      </c>
      <c r="G119" s="95">
        <v>18801425</v>
      </c>
      <c r="H119" s="133">
        <f t="shared" si="9"/>
        <v>95.024297992290869</v>
      </c>
      <c r="I119" s="134">
        <f t="shared" si="10"/>
        <v>96.824136498139424</v>
      </c>
      <c r="J119" s="201">
        <f t="shared" si="11"/>
        <v>98.45980217154441</v>
      </c>
      <c r="K119" s="165">
        <f t="shared" si="12"/>
        <v>96.769412220658239</v>
      </c>
      <c r="L119" s="160">
        <f t="shared" si="13"/>
        <v>1.4030724146972402</v>
      </c>
      <c r="N119" s="91">
        <v>21</v>
      </c>
      <c r="O119" s="92">
        <v>26154874</v>
      </c>
      <c r="P119" s="93">
        <v>24984906</v>
      </c>
      <c r="Q119" s="95">
        <v>18359131</v>
      </c>
      <c r="R119" s="92">
        <v>18583560</v>
      </c>
      <c r="S119" s="93">
        <v>14882367</v>
      </c>
      <c r="T119" s="94">
        <v>15917278</v>
      </c>
      <c r="U119" s="133">
        <f t="shared" si="14"/>
        <v>71.051995891855569</v>
      </c>
      <c r="V119" s="134">
        <f t="shared" si="7"/>
        <v>59.56543122475626</v>
      </c>
      <c r="W119" s="201">
        <f t="shared" si="8"/>
        <v>86.699517531630448</v>
      </c>
      <c r="X119" s="165">
        <f t="shared" si="15"/>
        <v>72.438981549414095</v>
      </c>
      <c r="Y119" s="160">
        <f t="shared" si="16"/>
        <v>11.120775058059284</v>
      </c>
    </row>
    <row r="120" spans="1:25" x14ac:dyDescent="0.25">
      <c r="A120" s="91">
        <v>22</v>
      </c>
      <c r="B120" s="92">
        <v>16920095</v>
      </c>
      <c r="C120" s="93">
        <v>16962248</v>
      </c>
      <c r="D120" s="94">
        <v>15945458</v>
      </c>
      <c r="E120" s="92">
        <v>16701874</v>
      </c>
      <c r="F120" s="93">
        <v>16117063</v>
      </c>
      <c r="G120" s="95">
        <v>15239795</v>
      </c>
      <c r="H120" s="133">
        <f t="shared" si="9"/>
        <v>98.710285019085291</v>
      </c>
      <c r="I120" s="134">
        <f t="shared" si="10"/>
        <v>95.017258325665324</v>
      </c>
      <c r="J120" s="201">
        <f t="shared" si="11"/>
        <v>95.574520343034365</v>
      </c>
      <c r="K120" s="165">
        <f t="shared" si="12"/>
        <v>96.43402122926166</v>
      </c>
      <c r="L120" s="160">
        <f t="shared" si="13"/>
        <v>1.6255599793398852</v>
      </c>
      <c r="N120" s="91">
        <v>22</v>
      </c>
      <c r="O120" s="92">
        <v>24331260</v>
      </c>
      <c r="P120" s="93">
        <v>23040206</v>
      </c>
      <c r="Q120" s="95">
        <v>16988879</v>
      </c>
      <c r="R120" s="92">
        <v>23063730</v>
      </c>
      <c r="S120" s="93">
        <v>20238910</v>
      </c>
      <c r="T120" s="94">
        <v>17983948</v>
      </c>
      <c r="U120" s="133">
        <f t="shared" si="14"/>
        <v>94.790528727242247</v>
      </c>
      <c r="V120" s="134">
        <f t="shared" si="7"/>
        <v>87.841705929191789</v>
      </c>
      <c r="W120" s="201">
        <f t="shared" si="8"/>
        <v>105.8571786873048</v>
      </c>
      <c r="X120" s="165">
        <f t="shared" si="15"/>
        <v>96.163137781246277</v>
      </c>
      <c r="Y120" s="160">
        <f t="shared" si="16"/>
        <v>7.4185513584045202</v>
      </c>
    </row>
    <row r="121" spans="1:25" x14ac:dyDescent="0.25">
      <c r="A121" s="91">
        <v>23</v>
      </c>
      <c r="B121" s="92">
        <v>27523394</v>
      </c>
      <c r="C121" s="93">
        <v>24790454</v>
      </c>
      <c r="D121" s="94">
        <v>23181760</v>
      </c>
      <c r="E121" s="92">
        <v>27646473</v>
      </c>
      <c r="F121" s="93">
        <v>23527242</v>
      </c>
      <c r="G121" s="95">
        <v>23328273</v>
      </c>
      <c r="H121" s="133">
        <f t="shared" si="9"/>
        <v>100.44717958838942</v>
      </c>
      <c r="I121" s="134">
        <f t="shared" si="10"/>
        <v>94.904441846849593</v>
      </c>
      <c r="J121" s="201">
        <f t="shared" si="11"/>
        <v>100.63201844898748</v>
      </c>
      <c r="K121" s="165">
        <f t="shared" si="12"/>
        <v>98.661213294742154</v>
      </c>
      <c r="L121" s="160">
        <f t="shared" si="13"/>
        <v>2.6575101297859525</v>
      </c>
      <c r="N121" s="91">
        <v>23</v>
      </c>
      <c r="O121" s="92">
        <v>36646767</v>
      </c>
      <c r="P121" s="93">
        <v>34519582</v>
      </c>
      <c r="Q121" s="95">
        <v>27016807</v>
      </c>
      <c r="R121" s="92">
        <v>33343307</v>
      </c>
      <c r="S121" s="93">
        <v>28449311</v>
      </c>
      <c r="T121" s="94">
        <v>27157339</v>
      </c>
      <c r="U121" s="133">
        <f t="shared" si="14"/>
        <v>90.985671396333544</v>
      </c>
      <c r="V121" s="134">
        <f t="shared" si="7"/>
        <v>82.41499274238025</v>
      </c>
      <c r="W121" s="201">
        <f t="shared" si="8"/>
        <v>100.52016509574948</v>
      </c>
      <c r="X121" s="165">
        <f t="shared" si="15"/>
        <v>91.306943078154418</v>
      </c>
      <c r="Y121" s="160">
        <f t="shared" si="16"/>
        <v>7.3948959021952598</v>
      </c>
    </row>
    <row r="122" spans="1:25" x14ac:dyDescent="0.25">
      <c r="A122" s="91">
        <v>24</v>
      </c>
      <c r="B122" s="92">
        <v>15641606</v>
      </c>
      <c r="C122" s="93">
        <v>13798630</v>
      </c>
      <c r="D122" s="94">
        <v>14737602</v>
      </c>
      <c r="E122" s="92">
        <v>16016525</v>
      </c>
      <c r="F122" s="93">
        <v>13706659</v>
      </c>
      <c r="G122" s="95">
        <v>14149120</v>
      </c>
      <c r="H122" s="133">
        <f t="shared" si="9"/>
        <v>102.39693417670794</v>
      </c>
      <c r="I122" s="134">
        <f t="shared" si="10"/>
        <v>99.333477308979226</v>
      </c>
      <c r="J122" s="201">
        <f t="shared" si="11"/>
        <v>96.006935185249262</v>
      </c>
      <c r="K122" s="165">
        <f t="shared" si="12"/>
        <v>99.245782223645463</v>
      </c>
      <c r="L122" s="160">
        <f t="shared" si="13"/>
        <v>2.6094430566316276</v>
      </c>
      <c r="N122" s="91">
        <v>24</v>
      </c>
      <c r="O122" s="92">
        <v>22442140</v>
      </c>
      <c r="P122" s="93">
        <v>20517019</v>
      </c>
      <c r="Q122" s="95">
        <v>17900696</v>
      </c>
      <c r="R122" s="92">
        <v>21988092</v>
      </c>
      <c r="S122" s="93">
        <v>18070011</v>
      </c>
      <c r="T122" s="94">
        <v>17520702</v>
      </c>
      <c r="U122" s="133">
        <f t="shared" si="14"/>
        <v>97.976806133461423</v>
      </c>
      <c r="V122" s="134">
        <f t="shared" si="7"/>
        <v>88.073277116914497</v>
      </c>
      <c r="W122" s="201">
        <f t="shared" si="8"/>
        <v>97.877211031347613</v>
      </c>
      <c r="X122" s="165">
        <f t="shared" si="15"/>
        <v>94.642431427241164</v>
      </c>
      <c r="Y122" s="160">
        <f t="shared" si="16"/>
        <v>4.6452715070096797</v>
      </c>
    </row>
    <row r="123" spans="1:25" x14ac:dyDescent="0.25">
      <c r="A123" s="91">
        <v>25</v>
      </c>
      <c r="B123" s="92">
        <v>13835712</v>
      </c>
      <c r="C123" s="93">
        <v>13823973</v>
      </c>
      <c r="D123" s="94">
        <v>13070544</v>
      </c>
      <c r="E123" s="92">
        <v>15322424</v>
      </c>
      <c r="F123" s="93">
        <v>13134737</v>
      </c>
      <c r="G123" s="95">
        <v>12728084</v>
      </c>
      <c r="H123" s="133">
        <f t="shared" si="9"/>
        <v>110.74546796001536</v>
      </c>
      <c r="I123" s="134">
        <f t="shared" si="10"/>
        <v>95.014197438030294</v>
      </c>
      <c r="J123" s="201">
        <f t="shared" si="11"/>
        <v>97.379910124628324</v>
      </c>
      <c r="K123" s="165">
        <f t="shared" si="12"/>
        <v>101.04652517422466</v>
      </c>
      <c r="L123" s="160">
        <f t="shared" si="13"/>
        <v>6.9258581899243765</v>
      </c>
      <c r="N123" s="91">
        <v>25</v>
      </c>
      <c r="O123" s="92">
        <v>21019078</v>
      </c>
      <c r="P123" s="93">
        <v>19591763</v>
      </c>
      <c r="Q123" s="95">
        <v>16942365</v>
      </c>
      <c r="R123" s="92">
        <v>21616895</v>
      </c>
      <c r="S123" s="93">
        <v>16485710</v>
      </c>
      <c r="T123" s="94">
        <v>15647180</v>
      </c>
      <c r="U123" s="133">
        <f t="shared" si="14"/>
        <v>102.84416376398622</v>
      </c>
      <c r="V123" s="134">
        <f t="shared" si="7"/>
        <v>84.146128145792702</v>
      </c>
      <c r="W123" s="201">
        <f t="shared" si="8"/>
        <v>92.355347084070033</v>
      </c>
      <c r="X123" s="165">
        <f t="shared" si="15"/>
        <v>93.115212997949655</v>
      </c>
      <c r="Y123" s="160">
        <f t="shared" si="16"/>
        <v>7.6523278005286475</v>
      </c>
    </row>
    <row r="124" spans="1:25" x14ac:dyDescent="0.25">
      <c r="A124" s="91">
        <v>26</v>
      </c>
      <c r="B124" s="92">
        <v>21053262</v>
      </c>
      <c r="C124" s="93">
        <v>18833252</v>
      </c>
      <c r="D124" s="94">
        <v>17763933</v>
      </c>
      <c r="E124" s="92">
        <v>20483080</v>
      </c>
      <c r="F124" s="93">
        <v>18557441</v>
      </c>
      <c r="G124" s="95">
        <v>16950206</v>
      </c>
      <c r="H124" s="133">
        <f t="shared" si="9"/>
        <v>97.291716599546433</v>
      </c>
      <c r="I124" s="134">
        <f t="shared" si="10"/>
        <v>98.535510489638227</v>
      </c>
      <c r="J124" s="201">
        <f t="shared" si="11"/>
        <v>95.419218255326683</v>
      </c>
      <c r="K124" s="165">
        <f t="shared" si="12"/>
        <v>97.082148448170457</v>
      </c>
      <c r="L124" s="160">
        <f t="shared" si="13"/>
        <v>1.2808222437067447</v>
      </c>
      <c r="N124" s="91">
        <v>26</v>
      </c>
      <c r="O124" s="92">
        <v>27734426</v>
      </c>
      <c r="P124" s="93">
        <v>25940682</v>
      </c>
      <c r="Q124" s="95">
        <v>20920529</v>
      </c>
      <c r="R124" s="92">
        <v>25009621</v>
      </c>
      <c r="S124" s="93">
        <v>21321416</v>
      </c>
      <c r="T124" s="94">
        <v>19353200</v>
      </c>
      <c r="U124" s="133">
        <f t="shared" si="14"/>
        <v>90.175369052166431</v>
      </c>
      <c r="V124" s="134">
        <f t="shared" si="7"/>
        <v>82.192966245066344</v>
      </c>
      <c r="W124" s="201">
        <f t="shared" si="8"/>
        <v>92.508177015982724</v>
      </c>
      <c r="X124" s="165">
        <f t="shared" si="15"/>
        <v>88.292170771071824</v>
      </c>
      <c r="Y124" s="160">
        <f t="shared" si="16"/>
        <v>4.4166895699943689</v>
      </c>
    </row>
    <row r="125" spans="1:25" x14ac:dyDescent="0.25">
      <c r="A125" s="91">
        <v>27</v>
      </c>
      <c r="B125" s="92">
        <v>22073122</v>
      </c>
      <c r="C125" s="93">
        <v>20789709</v>
      </c>
      <c r="D125" s="94">
        <v>20662885</v>
      </c>
      <c r="E125" s="92">
        <v>22048937</v>
      </c>
      <c r="F125" s="93">
        <v>20721877</v>
      </c>
      <c r="G125" s="95">
        <v>20061818</v>
      </c>
      <c r="H125" s="133">
        <f t="shared" si="9"/>
        <v>99.890432354788786</v>
      </c>
      <c r="I125" s="134">
        <f t="shared" si="10"/>
        <v>99.673723186794007</v>
      </c>
      <c r="J125" s="201">
        <f t="shared" si="11"/>
        <v>97.091079004698528</v>
      </c>
      <c r="K125" s="165">
        <f t="shared" si="12"/>
        <v>98.885078182093778</v>
      </c>
      <c r="L125" s="160">
        <f t="shared" si="13"/>
        <v>1.2716303189853986</v>
      </c>
      <c r="N125" s="91">
        <v>27</v>
      </c>
      <c r="O125" s="92">
        <v>33670550</v>
      </c>
      <c r="P125" s="93">
        <v>27844523</v>
      </c>
      <c r="Q125" s="95">
        <v>23590028</v>
      </c>
      <c r="R125" s="92">
        <v>30139920</v>
      </c>
      <c r="S125" s="93">
        <v>23474300</v>
      </c>
      <c r="T125" s="94">
        <v>23851368</v>
      </c>
      <c r="U125" s="133">
        <f t="shared" si="14"/>
        <v>89.514189699900953</v>
      </c>
      <c r="V125" s="134">
        <f t="shared" si="7"/>
        <v>84.304909802189826</v>
      </c>
      <c r="W125" s="201">
        <f t="shared" si="8"/>
        <v>101.10784099111709</v>
      </c>
      <c r="X125" s="165">
        <f t="shared" si="15"/>
        <v>91.642313497735969</v>
      </c>
      <c r="Y125" s="160">
        <f t="shared" si="16"/>
        <v>7.022881996689577</v>
      </c>
    </row>
    <row r="126" spans="1:25" x14ac:dyDescent="0.25">
      <c r="A126" s="91">
        <v>28</v>
      </c>
      <c r="B126" s="92">
        <v>8249566</v>
      </c>
      <c r="C126" s="93">
        <v>7884999</v>
      </c>
      <c r="D126" s="94">
        <v>7509021</v>
      </c>
      <c r="E126" s="92">
        <v>8252553</v>
      </c>
      <c r="F126" s="93">
        <v>7319489</v>
      </c>
      <c r="G126" s="95">
        <v>6965096</v>
      </c>
      <c r="H126" s="133">
        <f t="shared" si="9"/>
        <v>100.03620796536448</v>
      </c>
      <c r="I126" s="134">
        <f t="shared" si="10"/>
        <v>92.828026991506277</v>
      </c>
      <c r="J126" s="201">
        <f t="shared" si="11"/>
        <v>92.756379293652259</v>
      </c>
      <c r="K126" s="165">
        <f t="shared" si="12"/>
        <v>95.206871416840997</v>
      </c>
      <c r="L126" s="160">
        <f t="shared" si="13"/>
        <v>3.4149818908578347</v>
      </c>
      <c r="N126" s="91">
        <v>28</v>
      </c>
      <c r="O126" s="92">
        <v>11463718</v>
      </c>
      <c r="P126" s="93">
        <v>8492022</v>
      </c>
      <c r="Q126" s="95">
        <v>8607270</v>
      </c>
      <c r="R126" s="92">
        <v>9880776</v>
      </c>
      <c r="S126" s="93">
        <v>7468934</v>
      </c>
      <c r="T126" s="94">
        <v>9286273</v>
      </c>
      <c r="U126" s="133">
        <f t="shared" si="14"/>
        <v>86.191722441183572</v>
      </c>
      <c r="V126" s="134">
        <f t="shared" si="7"/>
        <v>87.95236281771291</v>
      </c>
      <c r="W126" s="201">
        <f t="shared" si="8"/>
        <v>107.88871500487377</v>
      </c>
      <c r="X126" s="165">
        <f t="shared" si="15"/>
        <v>94.010933421256752</v>
      </c>
      <c r="Y126" s="160">
        <f t="shared" si="16"/>
        <v>9.8393624419403878</v>
      </c>
    </row>
    <row r="127" spans="1:25" x14ac:dyDescent="0.25">
      <c r="A127" s="91">
        <v>29</v>
      </c>
      <c r="B127" s="92">
        <v>5685559</v>
      </c>
      <c r="C127" s="93">
        <v>5145810</v>
      </c>
      <c r="D127" s="94">
        <v>5228060</v>
      </c>
      <c r="E127" s="92">
        <v>6021470</v>
      </c>
      <c r="F127" s="93">
        <v>5264292</v>
      </c>
      <c r="G127" s="95">
        <v>4920293</v>
      </c>
      <c r="H127" s="133">
        <f t="shared" si="9"/>
        <v>105.90814377267037</v>
      </c>
      <c r="I127" s="134">
        <f t="shared" si="10"/>
        <v>102.30249465098788</v>
      </c>
      <c r="J127" s="201">
        <f t="shared" si="11"/>
        <v>94.113170086035737</v>
      </c>
      <c r="K127" s="165">
        <f t="shared" si="12"/>
        <v>100.77460283656467</v>
      </c>
      <c r="L127" s="160">
        <f t="shared" si="13"/>
        <v>4.9349901124208246</v>
      </c>
      <c r="N127" s="91">
        <v>29</v>
      </c>
      <c r="O127" s="92">
        <v>7448740</v>
      </c>
      <c r="P127" s="93">
        <v>7234751</v>
      </c>
      <c r="Q127" s="95">
        <v>6274655</v>
      </c>
      <c r="R127" s="92">
        <v>7525248</v>
      </c>
      <c r="S127" s="93">
        <v>5331253</v>
      </c>
      <c r="T127" s="94">
        <v>6367722</v>
      </c>
      <c r="U127" s="133">
        <f t="shared" si="14"/>
        <v>101.02712673552843</v>
      </c>
      <c r="V127" s="134">
        <f t="shared" si="7"/>
        <v>73.689516059364038</v>
      </c>
      <c r="W127" s="201">
        <f t="shared" si="8"/>
        <v>101.48322098983928</v>
      </c>
      <c r="X127" s="165">
        <f t="shared" si="15"/>
        <v>92.066621261577254</v>
      </c>
      <c r="Y127" s="160">
        <f t="shared" si="16"/>
        <v>12.995909669382273</v>
      </c>
    </row>
    <row r="128" spans="1:25" ht="13" thickBot="1" x14ac:dyDescent="0.3">
      <c r="A128" s="96">
        <v>30</v>
      </c>
      <c r="B128" s="97">
        <v>19096153</v>
      </c>
      <c r="C128" s="98">
        <v>18691750</v>
      </c>
      <c r="D128" s="99">
        <v>19517438</v>
      </c>
      <c r="E128" s="97">
        <v>19436934</v>
      </c>
      <c r="F128" s="98">
        <v>15190703</v>
      </c>
      <c r="G128" s="100">
        <v>17109425</v>
      </c>
      <c r="H128" s="136">
        <f t="shared" si="9"/>
        <v>101.78455315057435</v>
      </c>
      <c r="I128" s="137">
        <f t="shared" si="10"/>
        <v>81.269560100044131</v>
      </c>
      <c r="J128" s="202">
        <f t="shared" si="11"/>
        <v>87.662248497984208</v>
      </c>
      <c r="K128" s="171">
        <f t="shared" si="12"/>
        <v>90.238787249534241</v>
      </c>
      <c r="L128" s="203">
        <f t="shared" si="13"/>
        <v>8.571081181099812</v>
      </c>
      <c r="N128" s="96">
        <v>30</v>
      </c>
      <c r="O128" s="97">
        <v>26962189</v>
      </c>
      <c r="P128" s="98">
        <v>25085748</v>
      </c>
      <c r="Q128" s="100">
        <v>21342439</v>
      </c>
      <c r="R128" s="97">
        <v>28265077</v>
      </c>
      <c r="S128" s="98">
        <v>21322402</v>
      </c>
      <c r="T128" s="99">
        <v>22027018</v>
      </c>
      <c r="U128" s="136">
        <f t="shared" si="14"/>
        <v>104.83227826939424</v>
      </c>
      <c r="V128" s="137">
        <f t="shared" si="7"/>
        <v>84.998071414892635</v>
      </c>
      <c r="W128" s="202">
        <f t="shared" si="8"/>
        <v>103.20759497075287</v>
      </c>
      <c r="X128" s="171">
        <f t="shared" si="15"/>
        <v>97.679314885013241</v>
      </c>
      <c r="Y128" s="203">
        <f t="shared" si="16"/>
        <v>8.9914904554835822</v>
      </c>
    </row>
    <row r="130" spans="1:11" ht="13" x14ac:dyDescent="0.3">
      <c r="A130" s="2" t="s">
        <v>18</v>
      </c>
    </row>
    <row r="131" spans="1:11" ht="13" thickBot="1" x14ac:dyDescent="0.3">
      <c r="A131" s="1" t="s">
        <v>19</v>
      </c>
    </row>
    <row r="132" spans="1:11" ht="15" customHeight="1" thickBot="1" x14ac:dyDescent="0.35">
      <c r="A132" s="84"/>
      <c r="B132" s="220" t="s">
        <v>20</v>
      </c>
      <c r="C132" s="221"/>
      <c r="D132" s="221"/>
      <c r="E132" s="103" t="s">
        <v>21</v>
      </c>
      <c r="G132" s="229" t="s">
        <v>18</v>
      </c>
      <c r="H132" s="230"/>
      <c r="I132" s="230"/>
      <c r="J132" s="230"/>
      <c r="K132" s="231"/>
    </row>
    <row r="133" spans="1:11" ht="13.5" thickBot="1" x14ac:dyDescent="0.35">
      <c r="A133" s="49" t="s">
        <v>10</v>
      </c>
      <c r="B133" s="34" t="s">
        <v>3</v>
      </c>
      <c r="C133" s="34" t="s">
        <v>4</v>
      </c>
      <c r="D133" s="36" t="s">
        <v>5</v>
      </c>
      <c r="E133" s="16"/>
      <c r="F133" s="113"/>
      <c r="G133" s="20" t="s">
        <v>3</v>
      </c>
      <c r="H133" s="17" t="s">
        <v>4</v>
      </c>
      <c r="I133" s="21" t="s">
        <v>5</v>
      </c>
      <c r="J133" s="17" t="s">
        <v>6</v>
      </c>
      <c r="K133" s="21" t="s">
        <v>7</v>
      </c>
    </row>
    <row r="134" spans="1:11" x14ac:dyDescent="0.25">
      <c r="A134" s="86">
        <v>11</v>
      </c>
      <c r="B134" s="87">
        <v>11675</v>
      </c>
      <c r="C134" s="88">
        <v>32113</v>
      </c>
      <c r="D134" s="89">
        <v>46846</v>
      </c>
      <c r="E134" s="114">
        <v>2458355</v>
      </c>
      <c r="G134" s="130">
        <f>B134/$E134*100</f>
        <v>0.47491106858041254</v>
      </c>
      <c r="H134" s="131">
        <f t="shared" ref="H134:I134" si="17">C134/$E134*100</f>
        <v>1.3062800124473479</v>
      </c>
      <c r="I134" s="132">
        <f t="shared" si="17"/>
        <v>1.9055832050293795</v>
      </c>
      <c r="J134" s="81">
        <f>AVERAGE(G134:I134)</f>
        <v>1.2289247620190467</v>
      </c>
      <c r="K134" s="78">
        <f>_xlfn.STDEV.P(G134:I134)</f>
        <v>0.58662513105587366</v>
      </c>
    </row>
    <row r="135" spans="1:11" x14ac:dyDescent="0.25">
      <c r="A135" s="91">
        <v>12</v>
      </c>
      <c r="B135" s="92">
        <v>89639</v>
      </c>
      <c r="C135" s="93">
        <v>99622</v>
      </c>
      <c r="D135" s="94">
        <v>109096</v>
      </c>
      <c r="E135" s="101">
        <v>28417663</v>
      </c>
      <c r="G135" s="133">
        <f t="shared" ref="G135:G155" si="18">B135/$E135*100</f>
        <v>0.31543410167120356</v>
      </c>
      <c r="H135" s="134">
        <f t="shared" ref="H135:H155" si="19">C135/$E135*100</f>
        <v>0.35056366176205273</v>
      </c>
      <c r="I135" s="135">
        <f t="shared" ref="I135:I155" si="20">D135/$E135*100</f>
        <v>0.38390208230704964</v>
      </c>
      <c r="J135" s="28">
        <f t="shared" ref="J135:J155" si="21">AVERAGE(G135:I135)</f>
        <v>0.34996661524676864</v>
      </c>
      <c r="K135" s="11">
        <f t="shared" ref="K135:K155" si="22">_xlfn.STDEV.P(G135:I135)</f>
        <v>2.7955124056169123E-2</v>
      </c>
    </row>
    <row r="136" spans="1:11" x14ac:dyDescent="0.25">
      <c r="A136" s="91">
        <v>13</v>
      </c>
      <c r="B136" s="92">
        <v>362446</v>
      </c>
      <c r="C136" s="93">
        <v>65421</v>
      </c>
      <c r="D136" s="94">
        <v>132749</v>
      </c>
      <c r="E136" s="101">
        <v>9181624</v>
      </c>
      <c r="G136" s="133">
        <f t="shared" si="18"/>
        <v>3.9475151672514577</v>
      </c>
      <c r="H136" s="134">
        <f t="shared" si="19"/>
        <v>0.71252100935520779</v>
      </c>
      <c r="I136" s="135">
        <f t="shared" si="20"/>
        <v>1.4458117648903941</v>
      </c>
      <c r="J136" s="28">
        <f t="shared" si="21"/>
        <v>2.0352826471656864</v>
      </c>
      <c r="K136" s="11">
        <f t="shared" si="22"/>
        <v>1.3848956016474137</v>
      </c>
    </row>
    <row r="137" spans="1:11" x14ac:dyDescent="0.25">
      <c r="A137" s="91">
        <v>14</v>
      </c>
      <c r="B137" s="92">
        <v>19946</v>
      </c>
      <c r="C137" s="93">
        <v>7563</v>
      </c>
      <c r="D137" s="94">
        <v>9838</v>
      </c>
      <c r="E137" s="101">
        <v>976257</v>
      </c>
      <c r="G137" s="133">
        <f t="shared" si="18"/>
        <v>2.04310955004676</v>
      </c>
      <c r="H137" s="134">
        <f t="shared" si="19"/>
        <v>0.77469354893229958</v>
      </c>
      <c r="I137" s="135">
        <f t="shared" si="20"/>
        <v>1.0077264490805187</v>
      </c>
      <c r="J137" s="28">
        <f t="shared" si="21"/>
        <v>1.2751765160198596</v>
      </c>
      <c r="K137" s="11">
        <f t="shared" si="22"/>
        <v>0.55128150201761261</v>
      </c>
    </row>
    <row r="138" spans="1:11" x14ac:dyDescent="0.25">
      <c r="A138" s="91">
        <v>15</v>
      </c>
      <c r="B138" s="92">
        <v>6230981</v>
      </c>
      <c r="C138" s="93">
        <v>1916319</v>
      </c>
      <c r="D138" s="94">
        <v>4667747</v>
      </c>
      <c r="E138" s="101">
        <v>21037909</v>
      </c>
      <c r="G138" s="133">
        <f t="shared" si="18"/>
        <v>29.617872194427687</v>
      </c>
      <c r="H138" s="134">
        <f t="shared" si="19"/>
        <v>9.1088852984391178</v>
      </c>
      <c r="I138" s="135">
        <f t="shared" si="20"/>
        <v>22.187314338131227</v>
      </c>
      <c r="J138" s="28">
        <f t="shared" si="21"/>
        <v>20.304690610332674</v>
      </c>
      <c r="K138" s="11">
        <f t="shared" si="22"/>
        <v>8.4779258450130524</v>
      </c>
    </row>
    <row r="139" spans="1:11" x14ac:dyDescent="0.25">
      <c r="A139" s="91">
        <v>16</v>
      </c>
      <c r="B139" s="92">
        <v>1262542</v>
      </c>
      <c r="C139" s="93">
        <v>657556</v>
      </c>
      <c r="D139" s="94">
        <v>811613</v>
      </c>
      <c r="E139" s="101">
        <v>10600711</v>
      </c>
      <c r="G139" s="133">
        <f t="shared" si="18"/>
        <v>11.909974717733556</v>
      </c>
      <c r="H139" s="134">
        <f t="shared" si="19"/>
        <v>6.2029424252769454</v>
      </c>
      <c r="I139" s="135">
        <f t="shared" si="20"/>
        <v>7.6562128710045956</v>
      </c>
      <c r="J139" s="28">
        <f t="shared" si="21"/>
        <v>8.5897100046716997</v>
      </c>
      <c r="K139" s="11">
        <f t="shared" si="22"/>
        <v>2.4215858537618358</v>
      </c>
    </row>
    <row r="140" spans="1:11" x14ac:dyDescent="0.25">
      <c r="A140" s="91">
        <v>17</v>
      </c>
      <c r="B140" s="92">
        <v>165274</v>
      </c>
      <c r="C140" s="93">
        <v>145697</v>
      </c>
      <c r="D140" s="94">
        <v>181007</v>
      </c>
      <c r="E140" s="101">
        <v>18996415</v>
      </c>
      <c r="G140" s="133">
        <f t="shared" si="18"/>
        <v>0.87002731831242897</v>
      </c>
      <c r="H140" s="134">
        <f t="shared" si="19"/>
        <v>0.76697103111297582</v>
      </c>
      <c r="I140" s="135">
        <f t="shared" si="20"/>
        <v>0.95284820846459717</v>
      </c>
      <c r="J140" s="28">
        <f t="shared" si="21"/>
        <v>0.86328218596333395</v>
      </c>
      <c r="K140" s="11">
        <f t="shared" si="22"/>
        <v>7.6033781408251386E-2</v>
      </c>
    </row>
    <row r="141" spans="1:11" x14ac:dyDescent="0.25">
      <c r="A141" s="91">
        <v>18</v>
      </c>
      <c r="B141" s="92">
        <v>711050</v>
      </c>
      <c r="C141" s="93">
        <v>954490</v>
      </c>
      <c r="D141" s="94">
        <v>434842</v>
      </c>
      <c r="E141" s="101">
        <v>25667084</v>
      </c>
      <c r="G141" s="133">
        <f t="shared" si="18"/>
        <v>2.7702796312974236</v>
      </c>
      <c r="H141" s="134">
        <f t="shared" si="19"/>
        <v>3.7187317421799841</v>
      </c>
      <c r="I141" s="135">
        <f t="shared" si="20"/>
        <v>1.6941620637544959</v>
      </c>
      <c r="J141" s="28">
        <f t="shared" si="21"/>
        <v>2.7277244790773012</v>
      </c>
      <c r="K141" s="11">
        <f t="shared" si="22"/>
        <v>0.82707468483216195</v>
      </c>
    </row>
    <row r="142" spans="1:11" x14ac:dyDescent="0.25">
      <c r="A142" s="91">
        <v>19</v>
      </c>
      <c r="B142" s="92">
        <v>42470</v>
      </c>
      <c r="C142" s="93">
        <v>32338</v>
      </c>
      <c r="D142" s="94">
        <v>27246</v>
      </c>
      <c r="E142" s="101">
        <v>598107</v>
      </c>
      <c r="G142" s="133">
        <f t="shared" si="18"/>
        <v>7.1007361559052145</v>
      </c>
      <c r="H142" s="134">
        <f t="shared" si="19"/>
        <v>5.4067248836746602</v>
      </c>
      <c r="I142" s="135">
        <f t="shared" si="20"/>
        <v>4.5553721992887564</v>
      </c>
      <c r="J142" s="28">
        <f t="shared" si="21"/>
        <v>5.6876110796228767</v>
      </c>
      <c r="K142" s="11">
        <f t="shared" si="22"/>
        <v>1.0579515455874271</v>
      </c>
    </row>
    <row r="143" spans="1:11" x14ac:dyDescent="0.25">
      <c r="A143" s="91">
        <v>20</v>
      </c>
      <c r="B143" s="92">
        <v>68878</v>
      </c>
      <c r="C143" s="93">
        <v>38582</v>
      </c>
      <c r="D143" s="94">
        <v>56509</v>
      </c>
      <c r="E143" s="101">
        <v>5493086</v>
      </c>
      <c r="G143" s="133">
        <f t="shared" si="18"/>
        <v>1.2539035434726491</v>
      </c>
      <c r="H143" s="134">
        <f t="shared" si="19"/>
        <v>0.70237385688117748</v>
      </c>
      <c r="I143" s="135">
        <f t="shared" si="20"/>
        <v>1.0287295702270089</v>
      </c>
      <c r="J143" s="28">
        <f t="shared" si="21"/>
        <v>0.99500232352694518</v>
      </c>
      <c r="K143" s="11">
        <f t="shared" si="22"/>
        <v>0.22642054408466997</v>
      </c>
    </row>
    <row r="144" spans="1:11" x14ac:dyDescent="0.25">
      <c r="A144" s="91">
        <v>21</v>
      </c>
      <c r="B144" s="92">
        <v>2329152</v>
      </c>
      <c r="C144" s="93">
        <v>2841233</v>
      </c>
      <c r="D144" s="94">
        <v>3926889</v>
      </c>
      <c r="E144" s="101">
        <v>17882686</v>
      </c>
      <c r="G144" s="133">
        <f t="shared" si="18"/>
        <v>13.02462057433654</v>
      </c>
      <c r="H144" s="134">
        <f t="shared" si="19"/>
        <v>15.88817809584086</v>
      </c>
      <c r="I144" s="135">
        <f t="shared" si="20"/>
        <v>21.959167655239263</v>
      </c>
      <c r="J144" s="28">
        <f t="shared" si="21"/>
        <v>16.957322108472223</v>
      </c>
      <c r="K144" s="11">
        <f t="shared" si="22"/>
        <v>3.7250355322713249</v>
      </c>
    </row>
    <row r="145" spans="1:16" x14ac:dyDescent="0.25">
      <c r="A145" s="91">
        <v>22</v>
      </c>
      <c r="B145" s="92">
        <v>2401263</v>
      </c>
      <c r="C145" s="93">
        <v>3491972</v>
      </c>
      <c r="D145" s="94">
        <v>6072727</v>
      </c>
      <c r="E145" s="101">
        <v>25653008</v>
      </c>
      <c r="G145" s="133">
        <f t="shared" si="18"/>
        <v>9.3605514020032263</v>
      </c>
      <c r="H145" s="134">
        <f t="shared" si="19"/>
        <v>13.612329595032286</v>
      </c>
      <c r="I145" s="135">
        <f t="shared" si="20"/>
        <v>23.672572822649101</v>
      </c>
      <c r="J145" s="28">
        <f t="shared" si="21"/>
        <v>15.548484606561537</v>
      </c>
      <c r="K145" s="11">
        <f t="shared" si="22"/>
        <v>6.0011116446737862</v>
      </c>
    </row>
    <row r="146" spans="1:16" x14ac:dyDescent="0.25">
      <c r="A146" s="91">
        <v>23</v>
      </c>
      <c r="B146" s="92">
        <v>21419485</v>
      </c>
      <c r="C146" s="93">
        <v>24906386</v>
      </c>
      <c r="D146" s="94">
        <v>21611051</v>
      </c>
      <c r="E146" s="101">
        <v>36164286</v>
      </c>
      <c r="G146" s="133">
        <f t="shared" si="18"/>
        <v>59.22828118326462</v>
      </c>
      <c r="H146" s="134">
        <f t="shared" si="19"/>
        <v>68.870116777640789</v>
      </c>
      <c r="I146" s="135">
        <f t="shared" si="20"/>
        <v>59.757991627430442</v>
      </c>
      <c r="J146" s="28">
        <f t="shared" si="21"/>
        <v>62.618796529445284</v>
      </c>
      <c r="K146" s="11">
        <f t="shared" si="22"/>
        <v>4.4256375753698975</v>
      </c>
    </row>
    <row r="147" spans="1:16" x14ac:dyDescent="0.25">
      <c r="A147" s="91">
        <v>24</v>
      </c>
      <c r="B147" s="92">
        <v>11675</v>
      </c>
      <c r="C147" s="93">
        <v>656932</v>
      </c>
      <c r="D147" s="94">
        <v>862498</v>
      </c>
      <c r="E147" s="101">
        <v>25441799</v>
      </c>
      <c r="G147" s="133">
        <f t="shared" si="18"/>
        <v>4.588905053451605E-2</v>
      </c>
      <c r="H147" s="134">
        <f t="shared" si="19"/>
        <v>2.5820972801490965</v>
      </c>
      <c r="I147" s="135">
        <f t="shared" si="20"/>
        <v>3.3900825959673684</v>
      </c>
      <c r="J147" s="28">
        <f t="shared" si="21"/>
        <v>2.0060229755503269</v>
      </c>
      <c r="K147" s="11">
        <f t="shared" si="22"/>
        <v>1.4247347871663472</v>
      </c>
    </row>
    <row r="148" spans="1:16" x14ac:dyDescent="0.25">
      <c r="A148" s="91">
        <v>25</v>
      </c>
      <c r="B148" s="92">
        <v>151002</v>
      </c>
      <c r="C148" s="93">
        <v>100214</v>
      </c>
      <c r="D148" s="94">
        <v>112303</v>
      </c>
      <c r="E148" s="101">
        <v>19626402</v>
      </c>
      <c r="G148" s="133">
        <f t="shared" si="18"/>
        <v>0.76938197841866285</v>
      </c>
      <c r="H148" s="134">
        <f t="shared" si="19"/>
        <v>0.51060810840417914</v>
      </c>
      <c r="I148" s="135">
        <f t="shared" si="20"/>
        <v>0.57220370804592713</v>
      </c>
      <c r="J148" s="28">
        <f t="shared" si="21"/>
        <v>0.61739793162292311</v>
      </c>
      <c r="K148" s="11">
        <f t="shared" si="22"/>
        <v>0.1103716972601029</v>
      </c>
    </row>
    <row r="149" spans="1:16" x14ac:dyDescent="0.25">
      <c r="A149" s="91">
        <v>26</v>
      </c>
      <c r="B149" s="92">
        <v>75319</v>
      </c>
      <c r="C149" s="93">
        <v>148378</v>
      </c>
      <c r="D149" s="94">
        <v>164494</v>
      </c>
      <c r="E149" s="101">
        <v>3019864</v>
      </c>
      <c r="G149" s="133">
        <f t="shared" si="18"/>
        <v>2.4941189404555968</v>
      </c>
      <c r="H149" s="134">
        <f t="shared" si="19"/>
        <v>4.9134000736457004</v>
      </c>
      <c r="I149" s="135">
        <f t="shared" si="20"/>
        <v>5.4470664904114887</v>
      </c>
      <c r="J149" s="28">
        <f t="shared" si="21"/>
        <v>4.2848618348375949</v>
      </c>
      <c r="K149" s="11">
        <f t="shared" si="22"/>
        <v>1.2848527921985533</v>
      </c>
    </row>
    <row r="150" spans="1:16" x14ac:dyDescent="0.25">
      <c r="A150" s="91">
        <v>27</v>
      </c>
      <c r="B150" s="92">
        <v>1017548</v>
      </c>
      <c r="C150" s="93">
        <v>366833</v>
      </c>
      <c r="D150" s="94">
        <v>641775</v>
      </c>
      <c r="E150" s="101">
        <v>27351694</v>
      </c>
      <c r="G150" s="133">
        <f t="shared" si="18"/>
        <v>3.7202375838220476</v>
      </c>
      <c r="H150" s="134">
        <f t="shared" si="19"/>
        <v>1.3411710441042519</v>
      </c>
      <c r="I150" s="135">
        <f t="shared" si="20"/>
        <v>2.3463811784381621</v>
      </c>
      <c r="J150" s="28">
        <f t="shared" si="21"/>
        <v>2.4692632687881537</v>
      </c>
      <c r="K150" s="11">
        <f t="shared" si="22"/>
        <v>0.97512884830596913</v>
      </c>
    </row>
    <row r="151" spans="1:16" x14ac:dyDescent="0.25">
      <c r="A151" s="91">
        <v>28</v>
      </c>
      <c r="B151" s="92">
        <v>4438195</v>
      </c>
      <c r="C151" s="93">
        <v>2832033</v>
      </c>
      <c r="D151" s="94">
        <v>3948811</v>
      </c>
      <c r="E151" s="101">
        <v>12661614</v>
      </c>
      <c r="G151" s="133">
        <f t="shared" si="18"/>
        <v>35.05236378237403</v>
      </c>
      <c r="H151" s="134">
        <f t="shared" si="19"/>
        <v>22.367077372600367</v>
      </c>
      <c r="I151" s="135">
        <f t="shared" si="20"/>
        <v>31.187264119724389</v>
      </c>
      <c r="J151" s="28">
        <f t="shared" si="21"/>
        <v>29.535568424899594</v>
      </c>
      <c r="K151" s="11">
        <f t="shared" si="22"/>
        <v>5.3088100880030469</v>
      </c>
    </row>
    <row r="152" spans="1:16" x14ac:dyDescent="0.25">
      <c r="A152" s="91">
        <v>29</v>
      </c>
      <c r="B152" s="92">
        <v>30175</v>
      </c>
      <c r="C152" s="93">
        <v>9942</v>
      </c>
      <c r="D152" s="94">
        <v>25765</v>
      </c>
      <c r="E152" s="101">
        <v>13953419</v>
      </c>
      <c r="G152" s="133">
        <f t="shared" si="18"/>
        <v>0.2162552418156439</v>
      </c>
      <c r="H152" s="134">
        <f t="shared" si="19"/>
        <v>7.1251354237982817E-2</v>
      </c>
      <c r="I152" s="135">
        <f t="shared" si="20"/>
        <v>0.1846500846853377</v>
      </c>
      <c r="J152" s="28">
        <f t="shared" si="21"/>
        <v>0.15738556024632147</v>
      </c>
      <c r="K152" s="11">
        <f t="shared" si="22"/>
        <v>6.2257784374448726E-2</v>
      </c>
    </row>
    <row r="153" spans="1:16" ht="13" thickBot="1" x14ac:dyDescent="0.3">
      <c r="A153" s="96">
        <v>30</v>
      </c>
      <c r="B153" s="97">
        <v>7382864</v>
      </c>
      <c r="C153" s="98">
        <v>7292065</v>
      </c>
      <c r="D153" s="99">
        <v>6945833</v>
      </c>
      <c r="E153" s="115">
        <v>26285936</v>
      </c>
      <c r="G153" s="136">
        <f t="shared" si="18"/>
        <v>28.086745703101464</v>
      </c>
      <c r="H153" s="137">
        <f t="shared" si="19"/>
        <v>27.741317638451225</v>
      </c>
      <c r="I153" s="138">
        <f t="shared" si="20"/>
        <v>26.424141792021405</v>
      </c>
      <c r="J153" s="33">
        <f t="shared" si="21"/>
        <v>27.417401711191363</v>
      </c>
      <c r="K153" s="15">
        <f t="shared" si="22"/>
        <v>0.71635842389785942</v>
      </c>
    </row>
    <row r="154" spans="1:16" x14ac:dyDescent="0.25">
      <c r="A154" s="104" t="s">
        <v>22</v>
      </c>
      <c r="B154" s="92">
        <v>1235721</v>
      </c>
      <c r="C154" s="93">
        <v>1181800</v>
      </c>
      <c r="D154" s="94">
        <v>1424795</v>
      </c>
      <c r="E154" s="106">
        <v>2559559</v>
      </c>
      <c r="G154" s="133">
        <f t="shared" si="18"/>
        <v>48.278668317471876</v>
      </c>
      <c r="H154" s="134">
        <f t="shared" si="19"/>
        <v>46.172016351254257</v>
      </c>
      <c r="I154" s="135">
        <f t="shared" si="20"/>
        <v>55.665643964448563</v>
      </c>
      <c r="J154" s="81">
        <f t="shared" si="21"/>
        <v>50.038776211058234</v>
      </c>
      <c r="K154" s="78">
        <f t="shared" si="22"/>
        <v>4.0706859505739406</v>
      </c>
    </row>
    <row r="155" spans="1:16" ht="13" thickBot="1" x14ac:dyDescent="0.3">
      <c r="A155" s="105" t="s">
        <v>23</v>
      </c>
      <c r="B155" s="97">
        <v>6675</v>
      </c>
      <c r="C155" s="98">
        <v>1452</v>
      </c>
      <c r="D155" s="99">
        <v>16672</v>
      </c>
      <c r="E155" s="102">
        <v>916573</v>
      </c>
      <c r="G155" s="136">
        <f t="shared" si="18"/>
        <v>0.72825623272778062</v>
      </c>
      <c r="H155" s="137">
        <f t="shared" si="19"/>
        <v>0.15841618725404305</v>
      </c>
      <c r="I155" s="138">
        <f t="shared" si="20"/>
        <v>1.8189494999307203</v>
      </c>
      <c r="J155" s="33">
        <f t="shared" si="21"/>
        <v>0.9018739733041814</v>
      </c>
      <c r="K155" s="15">
        <f t="shared" si="22"/>
        <v>0.68893640756816132</v>
      </c>
    </row>
    <row r="157" spans="1:16" ht="13" x14ac:dyDescent="0.3">
      <c r="A157" s="2" t="s">
        <v>24</v>
      </c>
    </row>
    <row r="158" spans="1:16" ht="13" thickBot="1" x14ac:dyDescent="0.3">
      <c r="A158" s="1" t="s">
        <v>25</v>
      </c>
    </row>
    <row r="159" spans="1:16" ht="13" thickBot="1" x14ac:dyDescent="0.3">
      <c r="A159" s="112"/>
      <c r="B159" s="223" t="s">
        <v>26</v>
      </c>
      <c r="C159" s="224"/>
      <c r="D159" s="225"/>
      <c r="E159" s="226" t="s">
        <v>27</v>
      </c>
      <c r="F159" s="227"/>
      <c r="G159" s="228"/>
      <c r="H159" s="226" t="s">
        <v>28</v>
      </c>
      <c r="I159" s="227"/>
      <c r="J159" s="228"/>
      <c r="K159" s="226" t="s">
        <v>29</v>
      </c>
      <c r="L159" s="227"/>
      <c r="M159" s="228"/>
      <c r="N159" s="226" t="s">
        <v>30</v>
      </c>
      <c r="O159" s="227"/>
      <c r="P159" s="228"/>
    </row>
    <row r="160" spans="1:16" ht="13.5" thickBot="1" x14ac:dyDescent="0.35">
      <c r="A160" s="107" t="s">
        <v>10</v>
      </c>
      <c r="B160" s="20" t="s">
        <v>3</v>
      </c>
      <c r="C160" s="18" t="s">
        <v>4</v>
      </c>
      <c r="D160" s="21" t="s">
        <v>5</v>
      </c>
      <c r="E160" s="20" t="s">
        <v>3</v>
      </c>
      <c r="F160" s="18" t="s">
        <v>4</v>
      </c>
      <c r="G160" s="21" t="s">
        <v>5</v>
      </c>
      <c r="H160" s="20" t="s">
        <v>3</v>
      </c>
      <c r="I160" s="18" t="s">
        <v>4</v>
      </c>
      <c r="J160" s="21" t="s">
        <v>5</v>
      </c>
      <c r="K160" s="20" t="s">
        <v>3</v>
      </c>
      <c r="L160" s="18" t="s">
        <v>4</v>
      </c>
      <c r="M160" s="21" t="s">
        <v>5</v>
      </c>
      <c r="N160" s="20" t="s">
        <v>3</v>
      </c>
      <c r="O160" s="18" t="s">
        <v>4</v>
      </c>
      <c r="P160" s="21" t="s">
        <v>5</v>
      </c>
    </row>
    <row r="161" spans="1:16" x14ac:dyDescent="0.25">
      <c r="A161" s="141">
        <v>11</v>
      </c>
      <c r="B161" s="126">
        <v>11587092</v>
      </c>
      <c r="C161" s="142">
        <v>11587092</v>
      </c>
      <c r="D161" s="127">
        <v>4987279</v>
      </c>
      <c r="E161" s="142">
        <v>9538119</v>
      </c>
      <c r="F161" s="143">
        <v>5444148</v>
      </c>
      <c r="G161" s="144">
        <v>4178309</v>
      </c>
      <c r="H161" s="126">
        <v>6146369</v>
      </c>
      <c r="I161" s="143">
        <v>3124511</v>
      </c>
      <c r="J161" s="127">
        <v>2582024</v>
      </c>
      <c r="K161" s="142">
        <v>2397932</v>
      </c>
      <c r="L161" s="143">
        <v>1676434</v>
      </c>
      <c r="M161" s="144">
        <v>1174501</v>
      </c>
      <c r="N161" s="86">
        <v>544725</v>
      </c>
      <c r="O161" s="144">
        <v>1288214</v>
      </c>
      <c r="P161" s="127">
        <v>841183</v>
      </c>
    </row>
    <row r="162" spans="1:16" x14ac:dyDescent="0.25">
      <c r="A162" s="91">
        <v>12</v>
      </c>
      <c r="B162" s="104">
        <v>28119088</v>
      </c>
      <c r="C162" s="123">
        <v>28119088</v>
      </c>
      <c r="D162" s="129">
        <v>19078534</v>
      </c>
      <c r="E162" s="123">
        <v>22041144</v>
      </c>
      <c r="F162" s="108">
        <v>17881939</v>
      </c>
      <c r="G162" s="145">
        <v>17157723</v>
      </c>
      <c r="H162" s="104">
        <v>15024684</v>
      </c>
      <c r="I162" s="108">
        <v>12792832</v>
      </c>
      <c r="J162" s="129">
        <v>11311678</v>
      </c>
      <c r="K162" s="123">
        <v>7148999</v>
      </c>
      <c r="L162" s="108">
        <v>6108886</v>
      </c>
      <c r="M162" s="145">
        <v>6353283</v>
      </c>
      <c r="N162" s="91">
        <v>1099483</v>
      </c>
      <c r="O162" s="145">
        <v>1670431</v>
      </c>
      <c r="P162" s="129">
        <v>1046110</v>
      </c>
    </row>
    <row r="163" spans="1:16" x14ac:dyDescent="0.25">
      <c r="A163" s="91">
        <v>13</v>
      </c>
      <c r="B163" s="104">
        <v>7231504</v>
      </c>
      <c r="C163" s="123">
        <v>7231504</v>
      </c>
      <c r="D163" s="129">
        <v>8987600</v>
      </c>
      <c r="E163" s="123">
        <v>4985110</v>
      </c>
      <c r="F163" s="108">
        <v>8417577</v>
      </c>
      <c r="G163" s="145">
        <v>7007842</v>
      </c>
      <c r="H163" s="104">
        <v>1519728</v>
      </c>
      <c r="I163" s="108">
        <v>4004405</v>
      </c>
      <c r="J163" s="129">
        <v>2853760</v>
      </c>
      <c r="K163" s="123">
        <v>163708</v>
      </c>
      <c r="L163" s="108">
        <v>2597284</v>
      </c>
      <c r="M163" s="145">
        <v>325196</v>
      </c>
      <c r="N163" s="91">
        <v>0</v>
      </c>
      <c r="O163" s="145">
        <v>0</v>
      </c>
      <c r="P163" s="129">
        <v>0</v>
      </c>
    </row>
    <row r="164" spans="1:16" x14ac:dyDescent="0.25">
      <c r="A164" s="91">
        <v>14</v>
      </c>
      <c r="B164" s="104">
        <v>7125004</v>
      </c>
      <c r="C164" s="123">
        <v>7125004</v>
      </c>
      <c r="D164" s="129">
        <v>7849041</v>
      </c>
      <c r="E164" s="123">
        <v>5698842</v>
      </c>
      <c r="F164" s="108">
        <v>7866667</v>
      </c>
      <c r="G164" s="145">
        <v>5858817</v>
      </c>
      <c r="H164" s="104">
        <v>3474490</v>
      </c>
      <c r="I164" s="108">
        <v>3991971</v>
      </c>
      <c r="J164" s="129">
        <v>2781369</v>
      </c>
      <c r="K164" s="123">
        <v>1887913</v>
      </c>
      <c r="L164" s="108">
        <v>1270014</v>
      </c>
      <c r="M164" s="145">
        <v>455543</v>
      </c>
      <c r="N164" s="91">
        <v>2007636</v>
      </c>
      <c r="O164" s="145">
        <v>357957</v>
      </c>
      <c r="P164" s="129">
        <v>417110</v>
      </c>
    </row>
    <row r="165" spans="1:16" x14ac:dyDescent="0.25">
      <c r="A165" s="91">
        <v>15</v>
      </c>
      <c r="B165" s="104">
        <v>27749770</v>
      </c>
      <c r="C165" s="123">
        <v>27749770</v>
      </c>
      <c r="D165" s="129">
        <v>18672211</v>
      </c>
      <c r="E165" s="123">
        <v>21637854</v>
      </c>
      <c r="F165" s="108">
        <v>15835365</v>
      </c>
      <c r="G165" s="145">
        <v>16310660</v>
      </c>
      <c r="H165" s="104">
        <v>14588264</v>
      </c>
      <c r="I165" s="108">
        <v>10388004</v>
      </c>
      <c r="J165" s="129">
        <v>9804212</v>
      </c>
      <c r="K165" s="123">
        <v>7168148</v>
      </c>
      <c r="L165" s="108">
        <v>5525522</v>
      </c>
      <c r="M165" s="145">
        <v>5125574</v>
      </c>
      <c r="N165" s="91">
        <v>2665435</v>
      </c>
      <c r="O165" s="145">
        <v>2103010</v>
      </c>
      <c r="P165" s="129">
        <v>1796464</v>
      </c>
    </row>
    <row r="166" spans="1:16" x14ac:dyDescent="0.25">
      <c r="A166" s="91">
        <v>16</v>
      </c>
      <c r="B166" s="104">
        <v>12129617</v>
      </c>
      <c r="C166" s="123">
        <v>12129617</v>
      </c>
      <c r="D166" s="129">
        <v>8033737</v>
      </c>
      <c r="E166" s="123">
        <v>10072379</v>
      </c>
      <c r="F166" s="108">
        <v>7298122</v>
      </c>
      <c r="G166" s="145">
        <v>7751304</v>
      </c>
      <c r="H166" s="104">
        <v>7509398</v>
      </c>
      <c r="I166" s="108">
        <v>5733666</v>
      </c>
      <c r="J166" s="129">
        <v>4692137</v>
      </c>
      <c r="K166" s="123">
        <v>4986528</v>
      </c>
      <c r="L166" s="108">
        <v>3542772</v>
      </c>
      <c r="M166" s="145">
        <v>3184924</v>
      </c>
      <c r="N166" s="91">
        <v>2096535</v>
      </c>
      <c r="O166" s="145">
        <v>1158419</v>
      </c>
      <c r="P166" s="129">
        <v>1150625</v>
      </c>
    </row>
    <row r="167" spans="1:16" x14ac:dyDescent="0.25">
      <c r="A167" s="91">
        <v>17</v>
      </c>
      <c r="B167" s="104">
        <v>11256886</v>
      </c>
      <c r="C167" s="123">
        <v>11256886</v>
      </c>
      <c r="D167" s="129">
        <v>15319751</v>
      </c>
      <c r="E167" s="123">
        <v>8233108</v>
      </c>
      <c r="F167" s="108">
        <v>15183234</v>
      </c>
      <c r="G167" s="145">
        <v>12595199</v>
      </c>
      <c r="H167" s="104">
        <v>3527021</v>
      </c>
      <c r="I167" s="108">
        <v>8871894</v>
      </c>
      <c r="J167" s="129">
        <v>6893847</v>
      </c>
      <c r="K167" s="123">
        <v>933493</v>
      </c>
      <c r="L167" s="108">
        <v>2922056</v>
      </c>
      <c r="M167" s="145">
        <v>2453204</v>
      </c>
      <c r="N167" s="91">
        <v>59819</v>
      </c>
      <c r="O167" s="145">
        <v>214597</v>
      </c>
      <c r="P167" s="129">
        <v>98761</v>
      </c>
    </row>
    <row r="168" spans="1:16" x14ac:dyDescent="0.25">
      <c r="A168" s="91">
        <v>18</v>
      </c>
      <c r="B168" s="104">
        <v>20803783</v>
      </c>
      <c r="C168" s="123">
        <v>20803783</v>
      </c>
      <c r="D168" s="129">
        <v>26125320</v>
      </c>
      <c r="E168" s="123">
        <v>16376181</v>
      </c>
      <c r="F168" s="108">
        <v>23648584</v>
      </c>
      <c r="G168" s="145">
        <v>23981460</v>
      </c>
      <c r="H168" s="104">
        <v>8815051</v>
      </c>
      <c r="I168" s="108">
        <v>13884072</v>
      </c>
      <c r="J168" s="129">
        <v>13247065</v>
      </c>
      <c r="K168" s="123">
        <v>2868459</v>
      </c>
      <c r="L168" s="108">
        <v>4944872</v>
      </c>
      <c r="M168" s="145">
        <v>4410132</v>
      </c>
      <c r="N168" s="91">
        <v>183938</v>
      </c>
      <c r="O168" s="145">
        <v>203391</v>
      </c>
      <c r="P168" s="129">
        <v>218008</v>
      </c>
    </row>
    <row r="169" spans="1:16" x14ac:dyDescent="0.25">
      <c r="A169" s="91">
        <v>19</v>
      </c>
      <c r="B169" s="104">
        <v>10834857</v>
      </c>
      <c r="C169" s="123">
        <v>10834857</v>
      </c>
      <c r="D169" s="129">
        <v>8398471</v>
      </c>
      <c r="E169" s="123">
        <v>11228351</v>
      </c>
      <c r="F169" s="108">
        <v>7939149</v>
      </c>
      <c r="G169" s="145">
        <v>6013766</v>
      </c>
      <c r="H169" s="104">
        <v>9696156</v>
      </c>
      <c r="I169" s="108">
        <v>6313297</v>
      </c>
      <c r="J169" s="129">
        <v>3572658</v>
      </c>
      <c r="K169" s="123">
        <v>8683883</v>
      </c>
      <c r="L169" s="108">
        <v>3934087</v>
      </c>
      <c r="M169" s="145">
        <v>3710056</v>
      </c>
      <c r="N169" s="91">
        <v>7416411</v>
      </c>
      <c r="O169" s="145">
        <v>5100899</v>
      </c>
      <c r="P169" s="129">
        <v>2383450</v>
      </c>
    </row>
    <row r="170" spans="1:16" x14ac:dyDescent="0.25">
      <c r="A170" s="91">
        <v>20</v>
      </c>
      <c r="B170" s="104">
        <v>15293397</v>
      </c>
      <c r="C170" s="123">
        <v>15293397</v>
      </c>
      <c r="D170" s="129">
        <v>18292115</v>
      </c>
      <c r="E170" s="123">
        <v>14427551</v>
      </c>
      <c r="F170" s="108">
        <v>17690965</v>
      </c>
      <c r="G170" s="145">
        <v>17070128</v>
      </c>
      <c r="H170" s="104">
        <v>11564491</v>
      </c>
      <c r="I170" s="108">
        <v>17150086</v>
      </c>
      <c r="J170" s="129">
        <v>14672973</v>
      </c>
      <c r="K170" s="123">
        <v>10426648</v>
      </c>
      <c r="L170" s="108">
        <v>13010396</v>
      </c>
      <c r="M170" s="145">
        <v>12197347</v>
      </c>
      <c r="N170" s="91">
        <v>6122922</v>
      </c>
      <c r="O170" s="145">
        <v>8358245</v>
      </c>
      <c r="P170" s="129">
        <v>8637497</v>
      </c>
    </row>
    <row r="171" spans="1:16" x14ac:dyDescent="0.25">
      <c r="A171" s="91">
        <v>21</v>
      </c>
      <c r="B171" s="104">
        <v>24186503</v>
      </c>
      <c r="C171" s="123">
        <v>24186503</v>
      </c>
      <c r="D171" s="129">
        <v>16502715</v>
      </c>
      <c r="E171" s="123">
        <v>18826145</v>
      </c>
      <c r="F171" s="108">
        <v>15199278</v>
      </c>
      <c r="G171" s="145">
        <v>13075261</v>
      </c>
      <c r="H171" s="104">
        <v>10785180</v>
      </c>
      <c r="I171" s="108">
        <v>8752970</v>
      </c>
      <c r="J171" s="129">
        <v>8314022</v>
      </c>
      <c r="K171" s="123">
        <v>5274066</v>
      </c>
      <c r="L171" s="108">
        <v>6168930</v>
      </c>
      <c r="M171" s="145">
        <v>4722830</v>
      </c>
      <c r="N171" s="91">
        <v>2125821</v>
      </c>
      <c r="O171" s="145">
        <v>3223371</v>
      </c>
      <c r="P171" s="129">
        <v>2021435</v>
      </c>
    </row>
    <row r="172" spans="1:16" x14ac:dyDescent="0.25">
      <c r="A172" s="91">
        <v>22</v>
      </c>
      <c r="B172" s="104">
        <v>19645243</v>
      </c>
      <c r="C172" s="123">
        <v>19645243</v>
      </c>
      <c r="D172" s="129">
        <v>13910422</v>
      </c>
      <c r="E172" s="123">
        <v>11458353</v>
      </c>
      <c r="F172" s="108">
        <v>9016411</v>
      </c>
      <c r="G172" s="145">
        <v>8839114</v>
      </c>
      <c r="H172" s="104">
        <v>1064093</v>
      </c>
      <c r="I172" s="108">
        <v>657342</v>
      </c>
      <c r="J172" s="129">
        <v>699050</v>
      </c>
      <c r="K172" s="123">
        <v>0</v>
      </c>
      <c r="L172" s="108">
        <v>0</v>
      </c>
      <c r="M172" s="145">
        <v>0</v>
      </c>
      <c r="N172" s="91">
        <v>0</v>
      </c>
      <c r="O172" s="145">
        <v>0</v>
      </c>
      <c r="P172" s="129">
        <v>0</v>
      </c>
    </row>
    <row r="173" spans="1:16" x14ac:dyDescent="0.25">
      <c r="A173" s="91">
        <v>23</v>
      </c>
      <c r="B173" s="104">
        <v>28646002</v>
      </c>
      <c r="C173" s="123">
        <v>28646002</v>
      </c>
      <c r="D173" s="129">
        <v>30866367</v>
      </c>
      <c r="E173" s="123">
        <v>23648314</v>
      </c>
      <c r="F173" s="108">
        <v>29694978</v>
      </c>
      <c r="G173" s="145">
        <v>27060395</v>
      </c>
      <c r="H173" s="104">
        <v>16187749</v>
      </c>
      <c r="I173" s="108">
        <v>19776854</v>
      </c>
      <c r="J173" s="129">
        <v>17549022</v>
      </c>
      <c r="K173" s="123">
        <v>9062663</v>
      </c>
      <c r="L173" s="108">
        <v>10795214</v>
      </c>
      <c r="M173" s="145">
        <v>8744092</v>
      </c>
      <c r="N173" s="91">
        <v>4214068</v>
      </c>
      <c r="O173" s="145">
        <v>4290169</v>
      </c>
      <c r="P173" s="129">
        <v>3140517</v>
      </c>
    </row>
    <row r="174" spans="1:16" x14ac:dyDescent="0.25">
      <c r="A174" s="91">
        <v>24</v>
      </c>
      <c r="B174" s="104">
        <v>22609719</v>
      </c>
      <c r="C174" s="123">
        <v>22609719</v>
      </c>
      <c r="D174" s="129">
        <v>16221738</v>
      </c>
      <c r="E174" s="123">
        <v>18366639</v>
      </c>
      <c r="F174" s="108">
        <v>13733265</v>
      </c>
      <c r="G174" s="145">
        <v>15243212</v>
      </c>
      <c r="H174" s="104">
        <v>12861256</v>
      </c>
      <c r="I174" s="108">
        <v>8995597</v>
      </c>
      <c r="J174" s="129">
        <v>8981939</v>
      </c>
      <c r="K174" s="123">
        <v>6912577</v>
      </c>
      <c r="L174" s="108">
        <v>4941134</v>
      </c>
      <c r="M174" s="145">
        <v>6012411</v>
      </c>
      <c r="N174" s="91">
        <v>3019596</v>
      </c>
      <c r="O174" s="145">
        <v>1743794</v>
      </c>
      <c r="P174" s="129">
        <v>1830498</v>
      </c>
    </row>
    <row r="175" spans="1:16" x14ac:dyDescent="0.25">
      <c r="A175" s="91">
        <v>25</v>
      </c>
      <c r="B175" s="104">
        <v>15061697</v>
      </c>
      <c r="C175" s="123">
        <v>15061697</v>
      </c>
      <c r="D175" s="129">
        <v>19915836</v>
      </c>
      <c r="E175" s="123">
        <v>11824392</v>
      </c>
      <c r="F175" s="108">
        <v>23183532</v>
      </c>
      <c r="G175" s="145">
        <v>16211106</v>
      </c>
      <c r="H175" s="104">
        <v>8719743</v>
      </c>
      <c r="I175" s="108">
        <v>14540832</v>
      </c>
      <c r="J175" s="129">
        <v>8928923</v>
      </c>
      <c r="K175" s="123">
        <v>1958089</v>
      </c>
      <c r="L175" s="108">
        <v>7120561</v>
      </c>
      <c r="M175" s="145">
        <v>2666705</v>
      </c>
      <c r="N175" s="91">
        <v>263136</v>
      </c>
      <c r="O175" s="145">
        <v>1478649</v>
      </c>
      <c r="P175" s="129">
        <v>267578</v>
      </c>
    </row>
    <row r="176" spans="1:16" x14ac:dyDescent="0.25">
      <c r="A176" s="91">
        <v>26</v>
      </c>
      <c r="B176" s="104">
        <v>11486811</v>
      </c>
      <c r="C176" s="123">
        <v>11486811</v>
      </c>
      <c r="D176" s="129">
        <v>12420239</v>
      </c>
      <c r="E176" s="123">
        <v>9489550</v>
      </c>
      <c r="F176" s="108">
        <v>10662842</v>
      </c>
      <c r="G176" s="145">
        <v>9428196</v>
      </c>
      <c r="H176" s="104">
        <v>5489718</v>
      </c>
      <c r="I176" s="108">
        <v>5022609</v>
      </c>
      <c r="J176" s="129">
        <v>4585414</v>
      </c>
      <c r="K176" s="123">
        <v>3699816</v>
      </c>
      <c r="L176" s="108">
        <v>1468148</v>
      </c>
      <c r="M176" s="145">
        <v>1356258</v>
      </c>
      <c r="N176" s="91">
        <v>2985311</v>
      </c>
      <c r="O176" s="145">
        <v>1094429</v>
      </c>
      <c r="P176" s="129">
        <v>1215951</v>
      </c>
    </row>
    <row r="177" spans="1:67" x14ac:dyDescent="0.25">
      <c r="A177" s="91">
        <v>27</v>
      </c>
      <c r="B177" s="104">
        <v>24492535</v>
      </c>
      <c r="C177" s="123">
        <v>24492535</v>
      </c>
      <c r="D177" s="129">
        <v>27092582</v>
      </c>
      <c r="E177" s="123">
        <v>20464902</v>
      </c>
      <c r="F177" s="108">
        <v>23522590</v>
      </c>
      <c r="G177" s="145">
        <v>23533164</v>
      </c>
      <c r="H177" s="104">
        <v>15842181</v>
      </c>
      <c r="I177" s="108">
        <v>16627194</v>
      </c>
      <c r="J177" s="129">
        <v>16910139</v>
      </c>
      <c r="K177" s="123">
        <v>11516436</v>
      </c>
      <c r="L177" s="108">
        <v>10127267</v>
      </c>
      <c r="M177" s="145">
        <v>10287807</v>
      </c>
      <c r="N177" s="91">
        <v>7397223</v>
      </c>
      <c r="O177" s="145">
        <v>5144112</v>
      </c>
      <c r="P177" s="129">
        <v>5543326</v>
      </c>
    </row>
    <row r="178" spans="1:67" x14ac:dyDescent="0.25">
      <c r="A178" s="91">
        <v>28</v>
      </c>
      <c r="B178" s="104">
        <v>10880189</v>
      </c>
      <c r="C178" s="123">
        <v>10880189</v>
      </c>
      <c r="D178" s="129">
        <v>7721568</v>
      </c>
      <c r="E178" s="123">
        <v>9296380</v>
      </c>
      <c r="F178" s="108">
        <v>6771067</v>
      </c>
      <c r="G178" s="145">
        <v>6614863</v>
      </c>
      <c r="H178" s="104">
        <v>5238537</v>
      </c>
      <c r="I178" s="108">
        <v>4182707</v>
      </c>
      <c r="J178" s="129">
        <v>4165405</v>
      </c>
      <c r="K178" s="123">
        <v>3427117</v>
      </c>
      <c r="L178" s="108">
        <v>1719223</v>
      </c>
      <c r="M178" s="145">
        <v>2278103</v>
      </c>
      <c r="N178" s="91">
        <v>1357342</v>
      </c>
      <c r="O178" s="145">
        <v>820787</v>
      </c>
      <c r="P178" s="129">
        <v>944868</v>
      </c>
    </row>
    <row r="179" spans="1:67" x14ac:dyDescent="0.25">
      <c r="A179" s="91">
        <v>29</v>
      </c>
      <c r="B179" s="104">
        <v>8150348</v>
      </c>
      <c r="C179" s="123">
        <v>8150348</v>
      </c>
      <c r="D179" s="129">
        <v>5995293</v>
      </c>
      <c r="E179" s="123">
        <v>7464824</v>
      </c>
      <c r="F179" s="108">
        <v>5274746</v>
      </c>
      <c r="G179" s="145">
        <v>6357954</v>
      </c>
      <c r="H179" s="104">
        <v>7605769</v>
      </c>
      <c r="I179" s="108">
        <v>5528513</v>
      </c>
      <c r="J179" s="129">
        <v>5474934</v>
      </c>
      <c r="K179" s="123">
        <v>6960984</v>
      </c>
      <c r="L179" s="108">
        <v>4647763</v>
      </c>
      <c r="M179" s="145">
        <v>5500108</v>
      </c>
      <c r="N179" s="91">
        <v>5980142</v>
      </c>
      <c r="O179" s="145">
        <v>4475122</v>
      </c>
      <c r="P179" s="129">
        <v>4591879</v>
      </c>
    </row>
    <row r="180" spans="1:67" ht="13" thickBot="1" x14ac:dyDescent="0.3">
      <c r="A180" s="96">
        <v>30</v>
      </c>
      <c r="B180" s="105">
        <v>23363180</v>
      </c>
      <c r="C180" s="146">
        <v>23363180</v>
      </c>
      <c r="D180" s="128">
        <v>16313055</v>
      </c>
      <c r="E180" s="146">
        <v>19898953</v>
      </c>
      <c r="F180" s="147">
        <v>15289091</v>
      </c>
      <c r="G180" s="148">
        <v>14920861</v>
      </c>
      <c r="H180" s="105">
        <v>12599106</v>
      </c>
      <c r="I180" s="147">
        <v>10415596</v>
      </c>
      <c r="J180" s="128">
        <v>9344614</v>
      </c>
      <c r="K180" s="146">
        <v>6800382</v>
      </c>
      <c r="L180" s="147">
        <v>5856107</v>
      </c>
      <c r="M180" s="148">
        <v>4803326</v>
      </c>
      <c r="N180" s="96">
        <v>2293937</v>
      </c>
      <c r="O180" s="148">
        <v>2071595</v>
      </c>
      <c r="P180" s="128">
        <v>1413682</v>
      </c>
    </row>
    <row r="181" spans="1:67" x14ac:dyDescent="0.25">
      <c r="A181" s="86" t="s">
        <v>33</v>
      </c>
      <c r="B181" s="126">
        <v>42843363</v>
      </c>
      <c r="C181" s="142">
        <v>42843363</v>
      </c>
      <c r="D181" s="127">
        <v>39063031</v>
      </c>
      <c r="E181" s="142">
        <v>35339063</v>
      </c>
      <c r="F181" s="143">
        <v>28537807</v>
      </c>
      <c r="G181" s="144">
        <v>30482809</v>
      </c>
      <c r="H181" s="126">
        <v>26358030</v>
      </c>
      <c r="I181" s="143">
        <v>19569023</v>
      </c>
      <c r="J181" s="127">
        <v>18066680</v>
      </c>
      <c r="K181" s="142">
        <v>17898582</v>
      </c>
      <c r="L181" s="143">
        <v>13746457</v>
      </c>
      <c r="M181" s="144">
        <v>11780856</v>
      </c>
      <c r="N181" s="86">
        <v>11748522</v>
      </c>
      <c r="O181" s="144">
        <v>8899565</v>
      </c>
      <c r="P181" s="127">
        <v>6829028</v>
      </c>
    </row>
    <row r="182" spans="1:67" ht="13" thickBot="1" x14ac:dyDescent="0.3">
      <c r="A182" s="149" t="s">
        <v>22</v>
      </c>
      <c r="B182" s="150">
        <v>5986961</v>
      </c>
      <c r="C182" s="151">
        <v>5986961</v>
      </c>
      <c r="D182" s="152">
        <v>5986961</v>
      </c>
      <c r="E182" s="151">
        <v>5992636</v>
      </c>
      <c r="F182" s="153">
        <v>5742495</v>
      </c>
      <c r="G182" s="154">
        <v>5992636</v>
      </c>
      <c r="H182" s="150">
        <v>5853197</v>
      </c>
      <c r="I182" s="153">
        <v>5751489</v>
      </c>
      <c r="J182" s="152">
        <v>5853197</v>
      </c>
      <c r="K182" s="151">
        <v>5893116</v>
      </c>
      <c r="L182" s="153">
        <v>5537654</v>
      </c>
      <c r="M182" s="154">
        <v>5893116</v>
      </c>
      <c r="N182" s="149">
        <v>6059023</v>
      </c>
      <c r="O182" s="154">
        <v>5580050</v>
      </c>
      <c r="P182" s="152">
        <v>6059023</v>
      </c>
    </row>
    <row r="183" spans="1:67" ht="13" thickBot="1" x14ac:dyDescent="0.3"/>
    <row r="184" spans="1:67" ht="13.5" thickBot="1" x14ac:dyDescent="0.35">
      <c r="A184" s="84" t="s">
        <v>10</v>
      </c>
      <c r="B184" s="220">
        <v>11</v>
      </c>
      <c r="C184" s="221"/>
      <c r="D184" s="221"/>
      <c r="E184" s="220">
        <v>12</v>
      </c>
      <c r="F184" s="221"/>
      <c r="G184" s="222"/>
      <c r="H184" s="221">
        <v>13</v>
      </c>
      <c r="I184" s="221"/>
      <c r="J184" s="221"/>
      <c r="K184" s="220">
        <v>14</v>
      </c>
      <c r="L184" s="221"/>
      <c r="M184" s="222"/>
      <c r="N184" s="221">
        <v>15</v>
      </c>
      <c r="O184" s="221"/>
      <c r="P184" s="221"/>
      <c r="Q184" s="220">
        <v>16</v>
      </c>
      <c r="R184" s="221"/>
      <c r="S184" s="222"/>
      <c r="T184" s="221">
        <v>17</v>
      </c>
      <c r="U184" s="221"/>
      <c r="V184" s="221"/>
      <c r="W184" s="220">
        <v>18</v>
      </c>
      <c r="X184" s="221"/>
      <c r="Y184" s="222"/>
      <c r="Z184" s="221">
        <v>19</v>
      </c>
      <c r="AA184" s="221"/>
      <c r="AB184" s="221"/>
      <c r="AC184" s="220">
        <v>20</v>
      </c>
      <c r="AD184" s="221"/>
      <c r="AE184" s="222"/>
      <c r="AF184" s="221">
        <v>21</v>
      </c>
      <c r="AG184" s="221"/>
      <c r="AH184" s="221"/>
      <c r="AI184" s="220">
        <v>22</v>
      </c>
      <c r="AJ184" s="221"/>
      <c r="AK184" s="222"/>
      <c r="AL184" s="221">
        <v>23</v>
      </c>
      <c r="AM184" s="221"/>
      <c r="AN184" s="221"/>
      <c r="AO184" s="220">
        <v>24</v>
      </c>
      <c r="AP184" s="221"/>
      <c r="AQ184" s="222"/>
      <c r="AR184" s="221">
        <v>25</v>
      </c>
      <c r="AS184" s="221"/>
      <c r="AT184" s="221"/>
      <c r="AU184" s="220">
        <v>26</v>
      </c>
      <c r="AV184" s="221"/>
      <c r="AW184" s="222"/>
      <c r="AX184" s="221">
        <v>27</v>
      </c>
      <c r="AY184" s="221"/>
      <c r="AZ184" s="221"/>
      <c r="BA184" s="220">
        <v>28</v>
      </c>
      <c r="BB184" s="221"/>
      <c r="BC184" s="222"/>
      <c r="BD184" s="221">
        <v>29</v>
      </c>
      <c r="BE184" s="221"/>
      <c r="BF184" s="222"/>
      <c r="BG184" s="220">
        <v>30</v>
      </c>
      <c r="BH184" s="221"/>
      <c r="BI184" s="221"/>
      <c r="BJ184" s="220" t="s">
        <v>22</v>
      </c>
      <c r="BK184" s="221"/>
      <c r="BL184" s="222"/>
      <c r="BM184" s="220" t="s">
        <v>33</v>
      </c>
      <c r="BN184" s="221"/>
      <c r="BO184" s="222"/>
    </row>
    <row r="185" spans="1:67" ht="13" thickBot="1" x14ac:dyDescent="0.3">
      <c r="A185" s="3"/>
      <c r="B185" s="119" t="s">
        <v>3</v>
      </c>
      <c r="C185" s="117" t="s">
        <v>4</v>
      </c>
      <c r="D185" s="121" t="s">
        <v>5</v>
      </c>
      <c r="E185" s="119" t="s">
        <v>3</v>
      </c>
      <c r="F185" s="117" t="s">
        <v>4</v>
      </c>
      <c r="G185" s="118" t="s">
        <v>5</v>
      </c>
      <c r="H185" s="120" t="s">
        <v>3</v>
      </c>
      <c r="I185" s="117" t="s">
        <v>4</v>
      </c>
      <c r="J185" s="121" t="s">
        <v>5</v>
      </c>
      <c r="K185" s="119" t="s">
        <v>3</v>
      </c>
      <c r="L185" s="117" t="s">
        <v>4</v>
      </c>
      <c r="M185" s="118" t="s">
        <v>5</v>
      </c>
      <c r="N185" s="120" t="s">
        <v>3</v>
      </c>
      <c r="O185" s="117" t="s">
        <v>4</v>
      </c>
      <c r="P185" s="121" t="s">
        <v>5</v>
      </c>
      <c r="Q185" s="119" t="s">
        <v>3</v>
      </c>
      <c r="R185" s="117" t="s">
        <v>4</v>
      </c>
      <c r="S185" s="118" t="s">
        <v>5</v>
      </c>
      <c r="T185" s="120" t="s">
        <v>3</v>
      </c>
      <c r="U185" s="117" t="s">
        <v>4</v>
      </c>
      <c r="V185" s="121" t="s">
        <v>5</v>
      </c>
      <c r="W185" s="119" t="s">
        <v>3</v>
      </c>
      <c r="X185" s="117" t="s">
        <v>4</v>
      </c>
      <c r="Y185" s="118" t="s">
        <v>5</v>
      </c>
      <c r="Z185" s="120" t="s">
        <v>3</v>
      </c>
      <c r="AA185" s="117" t="s">
        <v>4</v>
      </c>
      <c r="AB185" s="121" t="s">
        <v>5</v>
      </c>
      <c r="AC185" s="119" t="s">
        <v>3</v>
      </c>
      <c r="AD185" s="117" t="s">
        <v>4</v>
      </c>
      <c r="AE185" s="118" t="s">
        <v>5</v>
      </c>
      <c r="AF185" s="120" t="s">
        <v>3</v>
      </c>
      <c r="AG185" s="117" t="s">
        <v>4</v>
      </c>
      <c r="AH185" s="121" t="s">
        <v>5</v>
      </c>
      <c r="AI185" s="119" t="s">
        <v>3</v>
      </c>
      <c r="AJ185" s="117" t="s">
        <v>4</v>
      </c>
      <c r="AK185" s="118" t="s">
        <v>5</v>
      </c>
      <c r="AL185" s="120" t="s">
        <v>3</v>
      </c>
      <c r="AM185" s="117" t="s">
        <v>4</v>
      </c>
      <c r="AN185" s="121" t="s">
        <v>5</v>
      </c>
      <c r="AO185" s="119" t="s">
        <v>3</v>
      </c>
      <c r="AP185" s="117" t="s">
        <v>4</v>
      </c>
      <c r="AQ185" s="118" t="s">
        <v>5</v>
      </c>
      <c r="AR185" s="120" t="s">
        <v>3</v>
      </c>
      <c r="AS185" s="117" t="s">
        <v>4</v>
      </c>
      <c r="AT185" s="121" t="s">
        <v>5</v>
      </c>
      <c r="AU185" s="119" t="s">
        <v>3</v>
      </c>
      <c r="AV185" s="117" t="s">
        <v>4</v>
      </c>
      <c r="AW185" s="118" t="s">
        <v>5</v>
      </c>
      <c r="AX185" s="120" t="s">
        <v>3</v>
      </c>
      <c r="AY185" s="117" t="s">
        <v>4</v>
      </c>
      <c r="AZ185" s="121" t="s">
        <v>5</v>
      </c>
      <c r="BA185" s="119" t="s">
        <v>3</v>
      </c>
      <c r="BB185" s="117" t="s">
        <v>4</v>
      </c>
      <c r="BC185" s="118" t="s">
        <v>5</v>
      </c>
      <c r="BD185" s="120" t="s">
        <v>3</v>
      </c>
      <c r="BE185" s="117" t="s">
        <v>4</v>
      </c>
      <c r="BF185" s="118" t="s">
        <v>5</v>
      </c>
      <c r="BG185" s="119" t="s">
        <v>3</v>
      </c>
      <c r="BH185" s="117" t="s">
        <v>4</v>
      </c>
      <c r="BI185" s="121" t="s">
        <v>5</v>
      </c>
      <c r="BJ185" s="119" t="s">
        <v>3</v>
      </c>
      <c r="BK185" s="117" t="s">
        <v>4</v>
      </c>
      <c r="BL185" s="118" t="s">
        <v>5</v>
      </c>
      <c r="BM185" s="119" t="s">
        <v>3</v>
      </c>
      <c r="BN185" s="117" t="s">
        <v>4</v>
      </c>
      <c r="BO185" s="118" t="s">
        <v>5</v>
      </c>
    </row>
    <row r="186" spans="1:67" x14ac:dyDescent="0.25">
      <c r="A186" s="4" t="s">
        <v>31</v>
      </c>
      <c r="B186" s="5">
        <v>14.92</v>
      </c>
      <c r="C186" s="6">
        <v>20.309999999999999</v>
      </c>
      <c r="D186" s="22">
        <v>16.52</v>
      </c>
      <c r="E186" s="214">
        <v>15.36</v>
      </c>
      <c r="F186" s="6">
        <v>20.149999999999999</v>
      </c>
      <c r="G186" s="7">
        <v>19</v>
      </c>
      <c r="H186" s="5">
        <v>7.4</v>
      </c>
      <c r="I186" s="6">
        <v>11.86</v>
      </c>
      <c r="J186" s="22">
        <v>9.375</v>
      </c>
      <c r="K186" s="214">
        <v>17.7</v>
      </c>
      <c r="L186" s="6">
        <v>10.49</v>
      </c>
      <c r="M186" s="7">
        <v>9.8239999999999998</v>
      </c>
      <c r="N186" s="5">
        <v>15.78</v>
      </c>
      <c r="O186" s="6">
        <v>18.16</v>
      </c>
      <c r="P186" s="22">
        <v>16.93</v>
      </c>
      <c r="Q186" s="214">
        <v>22.72</v>
      </c>
      <c r="R186" s="6">
        <v>26.95</v>
      </c>
      <c r="S186" s="7">
        <v>22.27</v>
      </c>
      <c r="T186" s="5">
        <v>9.2959999999999994</v>
      </c>
      <c r="U186" s="6">
        <v>14.12</v>
      </c>
      <c r="V186" s="22">
        <v>12.74</v>
      </c>
      <c r="W186" s="214">
        <v>11.81</v>
      </c>
      <c r="X186" s="6">
        <v>14.35</v>
      </c>
      <c r="Y186" s="7">
        <v>14.48</v>
      </c>
      <c r="Z186" s="5">
        <v>106.2</v>
      </c>
      <c r="AA186" s="6">
        <v>32.75</v>
      </c>
      <c r="AB186" s="22">
        <v>20.28</v>
      </c>
      <c r="AC186" s="214">
        <v>46.92</v>
      </c>
      <c r="AD186" s="6">
        <v>57.72</v>
      </c>
      <c r="AE186" s="7">
        <v>53</v>
      </c>
      <c r="AF186" s="5">
        <v>13.6</v>
      </c>
      <c r="AG186" s="6">
        <v>23.01</v>
      </c>
      <c r="AH186" s="22">
        <v>16.309999999999999</v>
      </c>
      <c r="AI186" s="214">
        <v>5.2119999999999997</v>
      </c>
      <c r="AJ186" s="6">
        <v>5.4379999999999997</v>
      </c>
      <c r="AK186" s="7">
        <v>5.585</v>
      </c>
      <c r="AL186" s="5">
        <v>18.78</v>
      </c>
      <c r="AM186" s="6">
        <v>19.739999999999998</v>
      </c>
      <c r="AN186" s="22">
        <v>17.98</v>
      </c>
      <c r="AO186" s="214">
        <v>18.3</v>
      </c>
      <c r="AP186" s="6">
        <v>18.03</v>
      </c>
      <c r="AQ186" s="7">
        <v>20.3</v>
      </c>
      <c r="AR186" s="5">
        <v>13.99</v>
      </c>
      <c r="AS186" s="6">
        <v>18.11</v>
      </c>
      <c r="AT186" s="22">
        <v>12.36</v>
      </c>
      <c r="AU186" s="214">
        <v>18.899999999999999</v>
      </c>
      <c r="AV186" s="6">
        <v>11.44</v>
      </c>
      <c r="AW186" s="7">
        <v>10.77</v>
      </c>
      <c r="AX186" s="5">
        <v>28.7</v>
      </c>
      <c r="AY186" s="6">
        <v>24.16</v>
      </c>
      <c r="AZ186" s="22">
        <v>23.03</v>
      </c>
      <c r="BA186" s="214">
        <v>17.100000000000001</v>
      </c>
      <c r="BB186" s="6">
        <v>14.42</v>
      </c>
      <c r="BC186" s="7">
        <v>17.77</v>
      </c>
      <c r="BD186" s="5">
        <v>132.1</v>
      </c>
      <c r="BE186" s="6">
        <v>246</v>
      </c>
      <c r="BF186" s="22">
        <v>170.9</v>
      </c>
      <c r="BG186" s="38">
        <v>17.34</v>
      </c>
      <c r="BH186" s="39">
        <v>23.2</v>
      </c>
      <c r="BI186" s="194">
        <v>18.420000000000002</v>
      </c>
      <c r="BJ186" s="38">
        <v>368.5</v>
      </c>
      <c r="BK186" s="39">
        <v>631.4</v>
      </c>
      <c r="BL186" s="40">
        <v>41697</v>
      </c>
      <c r="BM186" s="5">
        <v>25.23</v>
      </c>
      <c r="BN186" s="6">
        <v>24.1</v>
      </c>
      <c r="BO186" s="7">
        <v>16.309999999999999</v>
      </c>
    </row>
    <row r="187" spans="1:67" ht="13" thickBot="1" x14ac:dyDescent="0.3">
      <c r="A187" s="12" t="s">
        <v>32</v>
      </c>
      <c r="B187" s="146">
        <f>((1/(0.5/1000))*0.693)/B186</f>
        <v>92.89544235924933</v>
      </c>
      <c r="C187" s="147">
        <f t="shared" ref="C187:BN187" si="23">((1/(0.5/1000))*0.693)/C186</f>
        <v>68.242245199409169</v>
      </c>
      <c r="D187" s="148">
        <f t="shared" si="23"/>
        <v>83.898305084745772</v>
      </c>
      <c r="E187" s="105">
        <f t="shared" si="23"/>
        <v>90.234375</v>
      </c>
      <c r="F187" s="147">
        <f t="shared" si="23"/>
        <v>68.784119106699762</v>
      </c>
      <c r="G187" s="128">
        <f t="shared" si="23"/>
        <v>72.94736842105263</v>
      </c>
      <c r="H187" s="146">
        <f t="shared" si="23"/>
        <v>187.29729729729729</v>
      </c>
      <c r="I187" s="147">
        <f t="shared" si="23"/>
        <v>116.86340640809443</v>
      </c>
      <c r="J187" s="148">
        <f t="shared" si="23"/>
        <v>147.84</v>
      </c>
      <c r="K187" s="105">
        <f t="shared" si="23"/>
        <v>78.305084745762713</v>
      </c>
      <c r="L187" s="147">
        <f t="shared" si="23"/>
        <v>132.12583412774072</v>
      </c>
      <c r="M187" s="128">
        <f t="shared" si="23"/>
        <v>141.08306188925081</v>
      </c>
      <c r="N187" s="146">
        <f t="shared" si="23"/>
        <v>87.832699619771873</v>
      </c>
      <c r="O187" s="147">
        <f t="shared" si="23"/>
        <v>76.321585903083701</v>
      </c>
      <c r="P187" s="148">
        <f t="shared" si="23"/>
        <v>81.86650915534554</v>
      </c>
      <c r="Q187" s="105">
        <f t="shared" si="23"/>
        <v>61.003521126760567</v>
      </c>
      <c r="R187" s="147">
        <f t="shared" si="23"/>
        <v>51.428571428571431</v>
      </c>
      <c r="S187" s="128">
        <f t="shared" si="23"/>
        <v>62.236192186798384</v>
      </c>
      <c r="T187" s="146">
        <f t="shared" si="23"/>
        <v>149.09638554216869</v>
      </c>
      <c r="U187" s="147">
        <f t="shared" si="23"/>
        <v>98.158640226628904</v>
      </c>
      <c r="V187" s="148">
        <f t="shared" si="23"/>
        <v>108.79120879120879</v>
      </c>
      <c r="W187" s="105">
        <f t="shared" si="23"/>
        <v>117.35817104149025</v>
      </c>
      <c r="X187" s="147">
        <f t="shared" si="23"/>
        <v>96.585365853658544</v>
      </c>
      <c r="Y187" s="128">
        <f t="shared" si="23"/>
        <v>95.718232044198899</v>
      </c>
      <c r="Z187" s="146">
        <f t="shared" si="23"/>
        <v>13.050847457627118</v>
      </c>
      <c r="AA187" s="147">
        <f t="shared" si="23"/>
        <v>42.320610687022899</v>
      </c>
      <c r="AB187" s="148">
        <f t="shared" si="23"/>
        <v>68.34319526627219</v>
      </c>
      <c r="AC187" s="105">
        <f t="shared" si="23"/>
        <v>29.539641943734015</v>
      </c>
      <c r="AD187" s="147">
        <f t="shared" si="23"/>
        <v>24.012474012474012</v>
      </c>
      <c r="AE187" s="128">
        <f t="shared" si="23"/>
        <v>26.150943396226417</v>
      </c>
      <c r="AF187" s="146">
        <f t="shared" si="23"/>
        <v>101.91176470588236</v>
      </c>
      <c r="AG187" s="147">
        <f t="shared" si="23"/>
        <v>60.234680573663617</v>
      </c>
      <c r="AH187" s="148">
        <f t="shared" si="23"/>
        <v>84.978540772532199</v>
      </c>
      <c r="AI187" s="105">
        <f t="shared" si="23"/>
        <v>265.92478894858021</v>
      </c>
      <c r="AJ187" s="147">
        <f t="shared" si="23"/>
        <v>254.87311511585142</v>
      </c>
      <c r="AK187" s="128">
        <f t="shared" si="23"/>
        <v>248.16472694717996</v>
      </c>
      <c r="AL187" s="146">
        <f t="shared" si="23"/>
        <v>73.801916932907346</v>
      </c>
      <c r="AM187" s="147">
        <f t="shared" si="23"/>
        <v>70.21276595744682</v>
      </c>
      <c r="AN187" s="148">
        <f t="shared" si="23"/>
        <v>77.08565072302558</v>
      </c>
      <c r="AO187" s="105">
        <f t="shared" si="23"/>
        <v>75.73770491803279</v>
      </c>
      <c r="AP187" s="147">
        <f t="shared" si="23"/>
        <v>76.871880199667217</v>
      </c>
      <c r="AQ187" s="128">
        <f t="shared" si="23"/>
        <v>68.275862068965509</v>
      </c>
      <c r="AR187" s="146">
        <f t="shared" si="23"/>
        <v>99.070764832022874</v>
      </c>
      <c r="AS187" s="147">
        <f t="shared" si="23"/>
        <v>76.532302595251238</v>
      </c>
      <c r="AT187" s="148">
        <f t="shared" si="23"/>
        <v>112.13592233009709</v>
      </c>
      <c r="AU187" s="105">
        <f t="shared" si="23"/>
        <v>73.333333333333343</v>
      </c>
      <c r="AV187" s="147">
        <f t="shared" si="23"/>
        <v>121.15384615384616</v>
      </c>
      <c r="AW187" s="128">
        <f t="shared" si="23"/>
        <v>128.69080779944289</v>
      </c>
      <c r="AX187" s="146">
        <f t="shared" si="23"/>
        <v>48.292682926829272</v>
      </c>
      <c r="AY187" s="147">
        <f t="shared" si="23"/>
        <v>57.367549668874169</v>
      </c>
      <c r="AZ187" s="148">
        <f t="shared" si="23"/>
        <v>60.182370820668687</v>
      </c>
      <c r="BA187" s="105">
        <f t="shared" si="23"/>
        <v>81.052631578947356</v>
      </c>
      <c r="BB187" s="147">
        <f t="shared" si="23"/>
        <v>96.116504854368927</v>
      </c>
      <c r="BC187" s="128">
        <f t="shared" si="23"/>
        <v>77.996623522791225</v>
      </c>
      <c r="BD187" s="146">
        <f t="shared" si="23"/>
        <v>10.49205147615443</v>
      </c>
      <c r="BE187" s="147">
        <f t="shared" si="23"/>
        <v>5.6341463414634143</v>
      </c>
      <c r="BF187" s="148">
        <f t="shared" si="23"/>
        <v>8.1100058513750728</v>
      </c>
      <c r="BG187" s="105">
        <f t="shared" si="23"/>
        <v>79.930795847750872</v>
      </c>
      <c r="BH187" s="147">
        <f t="shared" si="23"/>
        <v>59.741379310344833</v>
      </c>
      <c r="BI187" s="148">
        <f t="shared" si="23"/>
        <v>75.244299674267097</v>
      </c>
      <c r="BJ187" s="105">
        <f t="shared" si="23"/>
        <v>3.7611940298507465</v>
      </c>
      <c r="BK187" s="147">
        <f t="shared" si="23"/>
        <v>2.1951219512195124</v>
      </c>
      <c r="BL187" s="128">
        <f t="shared" si="23"/>
        <v>3.3239801424562919E-2</v>
      </c>
      <c r="BM187" s="146">
        <f t="shared" si="23"/>
        <v>54.934601664684898</v>
      </c>
      <c r="BN187" s="147">
        <f t="shared" si="23"/>
        <v>57.510373443983397</v>
      </c>
      <c r="BO187" s="128">
        <f t="shared" ref="BO187" si="24">((1/(0.5/1000))*0.693)/BO186</f>
        <v>84.978540772532199</v>
      </c>
    </row>
    <row r="188" spans="1:67" ht="13" thickBot="1" x14ac:dyDescent="0.3"/>
    <row r="189" spans="1:67" ht="13" thickBot="1" x14ac:dyDescent="0.3">
      <c r="A189" s="3" t="s">
        <v>10</v>
      </c>
      <c r="B189" s="120" t="s">
        <v>3</v>
      </c>
      <c r="C189" s="117" t="s">
        <v>4</v>
      </c>
      <c r="D189" s="121" t="s">
        <v>5</v>
      </c>
      <c r="E189" s="119" t="s">
        <v>6</v>
      </c>
      <c r="F189" s="118" t="s">
        <v>7</v>
      </c>
    </row>
    <row r="190" spans="1:67" x14ac:dyDescent="0.25">
      <c r="A190" s="155">
        <v>11</v>
      </c>
      <c r="B190" s="156">
        <v>92.895439999999994</v>
      </c>
      <c r="C190" s="157">
        <v>68.242249999999999</v>
      </c>
      <c r="D190" s="158">
        <v>83.898309999999995</v>
      </c>
      <c r="E190" s="159">
        <f>AVERAGE(B190:D190)</f>
        <v>81.678666666666672</v>
      </c>
      <c r="F190" s="160">
        <f>_xlfn.STDEV.P(B190:D190)</f>
        <v>10.186267117691097</v>
      </c>
    </row>
    <row r="191" spans="1:67" x14ac:dyDescent="0.25">
      <c r="A191" s="161">
        <v>12</v>
      </c>
      <c r="B191" s="162">
        <v>90.234380000000002</v>
      </c>
      <c r="C191" s="163">
        <v>68.784120000000001</v>
      </c>
      <c r="D191" s="164">
        <v>72.947370000000006</v>
      </c>
      <c r="E191" s="165">
        <f t="shared" ref="E191:E211" si="25">AVERAGE(B191:D191)</f>
        <v>77.321956666666679</v>
      </c>
      <c r="F191" s="166">
        <f t="shared" ref="F191:F211" si="26">_xlfn.STDEV.P(B191:D191)</f>
        <v>9.287309258518011</v>
      </c>
    </row>
    <row r="192" spans="1:67" x14ac:dyDescent="0.25">
      <c r="A192" s="161">
        <v>13</v>
      </c>
      <c r="B192" s="162">
        <v>187.29730000000001</v>
      </c>
      <c r="C192" s="163">
        <v>116.8634</v>
      </c>
      <c r="D192" s="164">
        <v>147.84</v>
      </c>
      <c r="E192" s="165">
        <f t="shared" si="25"/>
        <v>150.66690000000003</v>
      </c>
      <c r="F192" s="166">
        <f t="shared" si="26"/>
        <v>28.823914723830711</v>
      </c>
    </row>
    <row r="193" spans="1:6" x14ac:dyDescent="0.25">
      <c r="A193" s="161">
        <v>14</v>
      </c>
      <c r="B193" s="162">
        <v>78.305080000000004</v>
      </c>
      <c r="C193" s="163">
        <v>132.1258</v>
      </c>
      <c r="D193" s="164">
        <v>141.0831</v>
      </c>
      <c r="E193" s="165">
        <f t="shared" si="25"/>
        <v>117.17132666666667</v>
      </c>
      <c r="F193" s="166">
        <f t="shared" si="26"/>
        <v>27.724804216779503</v>
      </c>
    </row>
    <row r="194" spans="1:6" x14ac:dyDescent="0.25">
      <c r="A194" s="161">
        <v>15</v>
      </c>
      <c r="B194" s="162">
        <v>87.832700000000003</v>
      </c>
      <c r="C194" s="163">
        <v>76.32159</v>
      </c>
      <c r="D194" s="164">
        <v>81.866510000000005</v>
      </c>
      <c r="E194" s="165">
        <f t="shared" si="25"/>
        <v>82.006933333333336</v>
      </c>
      <c r="F194" s="166">
        <f t="shared" si="26"/>
        <v>4.7004398654050341</v>
      </c>
    </row>
    <row r="195" spans="1:6" x14ac:dyDescent="0.25">
      <c r="A195" s="161">
        <v>16</v>
      </c>
      <c r="B195" s="162">
        <v>61.003520000000002</v>
      </c>
      <c r="C195" s="163">
        <v>51.428570000000001</v>
      </c>
      <c r="D195" s="164">
        <v>62.236190000000001</v>
      </c>
      <c r="E195" s="165">
        <f t="shared" si="25"/>
        <v>58.222760000000001</v>
      </c>
      <c r="F195" s="166">
        <f t="shared" si="26"/>
        <v>4.8305025376455397</v>
      </c>
    </row>
    <row r="196" spans="1:6" x14ac:dyDescent="0.25">
      <c r="A196" s="161">
        <v>17</v>
      </c>
      <c r="B196" s="162">
        <v>149.09639999999999</v>
      </c>
      <c r="C196" s="163">
        <v>98.158640000000005</v>
      </c>
      <c r="D196" s="164">
        <v>108.7912</v>
      </c>
      <c r="E196" s="165">
        <f t="shared" si="25"/>
        <v>118.68208</v>
      </c>
      <c r="F196" s="166">
        <f t="shared" si="26"/>
        <v>21.939856864242941</v>
      </c>
    </row>
    <row r="197" spans="1:6" x14ac:dyDescent="0.25">
      <c r="A197" s="161">
        <v>18</v>
      </c>
      <c r="B197" s="162">
        <v>117.3582</v>
      </c>
      <c r="C197" s="163">
        <v>96.585369999999998</v>
      </c>
      <c r="D197" s="164">
        <v>95.718230000000005</v>
      </c>
      <c r="E197" s="165">
        <f t="shared" si="25"/>
        <v>103.22059999999999</v>
      </c>
      <c r="F197" s="166">
        <f t="shared" si="26"/>
        <v>10.003058974297144</v>
      </c>
    </row>
    <row r="198" spans="1:6" x14ac:dyDescent="0.25">
      <c r="A198" s="161">
        <v>19</v>
      </c>
      <c r="B198" s="162">
        <v>13.050850000000001</v>
      </c>
      <c r="C198" s="163">
        <v>42.320610000000002</v>
      </c>
      <c r="D198" s="164">
        <v>68.343199999999996</v>
      </c>
      <c r="E198" s="165">
        <f t="shared" si="25"/>
        <v>41.238219999999998</v>
      </c>
      <c r="F198" s="166">
        <f t="shared" si="26"/>
        <v>22.585978957673429</v>
      </c>
    </row>
    <row r="199" spans="1:6" x14ac:dyDescent="0.25">
      <c r="A199" s="161">
        <v>20</v>
      </c>
      <c r="B199" s="162">
        <v>29.539639999999999</v>
      </c>
      <c r="C199" s="163">
        <v>24.01247</v>
      </c>
      <c r="D199" s="164">
        <v>26.150939999999999</v>
      </c>
      <c r="E199" s="165">
        <f t="shared" si="25"/>
        <v>26.567683333333331</v>
      </c>
      <c r="F199" s="166">
        <f t="shared" si="26"/>
        <v>2.2756183491721291</v>
      </c>
    </row>
    <row r="200" spans="1:6" x14ac:dyDescent="0.25">
      <c r="A200" s="161">
        <v>21</v>
      </c>
      <c r="B200" s="162">
        <v>101.9118</v>
      </c>
      <c r="C200" s="163">
        <v>60.234679999999997</v>
      </c>
      <c r="D200" s="164">
        <v>84.978539999999995</v>
      </c>
      <c r="E200" s="165">
        <f t="shared" si="25"/>
        <v>82.375006666666664</v>
      </c>
      <c r="F200" s="166">
        <f t="shared" si="26"/>
        <v>17.113919719279867</v>
      </c>
    </row>
    <row r="201" spans="1:6" x14ac:dyDescent="0.25">
      <c r="A201" s="161">
        <v>22</v>
      </c>
      <c r="B201" s="162">
        <v>265.9248</v>
      </c>
      <c r="C201" s="163">
        <v>254.87309999999999</v>
      </c>
      <c r="D201" s="164">
        <v>248.16470000000001</v>
      </c>
      <c r="E201" s="165">
        <f t="shared" si="25"/>
        <v>256.32086666666669</v>
      </c>
      <c r="F201" s="166">
        <f t="shared" si="26"/>
        <v>7.3224453676502224</v>
      </c>
    </row>
    <row r="202" spans="1:6" x14ac:dyDescent="0.25">
      <c r="A202" s="161">
        <v>23</v>
      </c>
      <c r="B202" s="162">
        <v>73.801919999999996</v>
      </c>
      <c r="C202" s="163">
        <v>70.212770000000006</v>
      </c>
      <c r="D202" s="164">
        <v>77.085650000000001</v>
      </c>
      <c r="E202" s="165">
        <f t="shared" si="25"/>
        <v>73.700113333333334</v>
      </c>
      <c r="F202" s="166">
        <f t="shared" si="26"/>
        <v>2.8067648424990788</v>
      </c>
    </row>
    <row r="203" spans="1:6" x14ac:dyDescent="0.25">
      <c r="A203" s="161">
        <v>24</v>
      </c>
      <c r="B203" s="162">
        <v>75.737700000000004</v>
      </c>
      <c r="C203" s="163">
        <v>76.871880000000004</v>
      </c>
      <c r="D203" s="164">
        <v>68.275859999999994</v>
      </c>
      <c r="E203" s="165">
        <f t="shared" si="25"/>
        <v>73.628479999999996</v>
      </c>
      <c r="F203" s="166">
        <f t="shared" si="26"/>
        <v>3.813091197126032</v>
      </c>
    </row>
    <row r="204" spans="1:6" x14ac:dyDescent="0.25">
      <c r="A204" s="161">
        <v>25</v>
      </c>
      <c r="B204" s="162">
        <v>99.070760000000007</v>
      </c>
      <c r="C204" s="163">
        <v>76.532300000000006</v>
      </c>
      <c r="D204" s="164">
        <v>112.13590000000001</v>
      </c>
      <c r="E204" s="165">
        <f t="shared" si="25"/>
        <v>95.912986666666669</v>
      </c>
      <c r="F204" s="166">
        <f t="shared" si="26"/>
        <v>14.705616445393288</v>
      </c>
    </row>
    <row r="205" spans="1:6" x14ac:dyDescent="0.25">
      <c r="A205" s="161">
        <v>26</v>
      </c>
      <c r="B205" s="162">
        <v>73.333330000000004</v>
      </c>
      <c r="C205" s="163">
        <v>121.1538</v>
      </c>
      <c r="D205" s="164">
        <v>128.6908</v>
      </c>
      <c r="E205" s="165">
        <f t="shared" si="25"/>
        <v>107.72597666666667</v>
      </c>
      <c r="F205" s="166">
        <f t="shared" si="26"/>
        <v>24.513155662536711</v>
      </c>
    </row>
    <row r="206" spans="1:6" x14ac:dyDescent="0.25">
      <c r="A206" s="161">
        <v>27</v>
      </c>
      <c r="B206" s="162">
        <v>48.292679999999997</v>
      </c>
      <c r="C206" s="163">
        <v>57.367550000000001</v>
      </c>
      <c r="D206" s="164">
        <v>60.182369999999999</v>
      </c>
      <c r="E206" s="165">
        <f t="shared" si="25"/>
        <v>55.280866666666668</v>
      </c>
      <c r="F206" s="166">
        <f t="shared" si="26"/>
        <v>5.0732545487246714</v>
      </c>
    </row>
    <row r="207" spans="1:6" x14ac:dyDescent="0.25">
      <c r="A207" s="161">
        <v>28</v>
      </c>
      <c r="B207" s="162">
        <v>81.052629999999994</v>
      </c>
      <c r="C207" s="163">
        <v>96.116500000000002</v>
      </c>
      <c r="D207" s="164">
        <v>77.996619999999993</v>
      </c>
      <c r="E207" s="165">
        <f t="shared" si="25"/>
        <v>85.055250000000001</v>
      </c>
      <c r="F207" s="166">
        <f t="shared" si="26"/>
        <v>7.920363541820544</v>
      </c>
    </row>
    <row r="208" spans="1:6" x14ac:dyDescent="0.25">
      <c r="A208" s="161">
        <v>29</v>
      </c>
      <c r="B208" s="162">
        <v>10.492050000000001</v>
      </c>
      <c r="C208" s="163">
        <v>5.6341460000000003</v>
      </c>
      <c r="D208" s="164">
        <v>8.1100060000000003</v>
      </c>
      <c r="E208" s="165">
        <f t="shared" si="25"/>
        <v>8.078733999999999</v>
      </c>
      <c r="F208" s="166">
        <f t="shared" si="26"/>
        <v>1.9833542752606466</v>
      </c>
    </row>
    <row r="209" spans="1:6" ht="13" thickBot="1" x14ac:dyDescent="0.3">
      <c r="A209" s="173">
        <v>30</v>
      </c>
      <c r="B209" s="174">
        <v>79.930800000000005</v>
      </c>
      <c r="C209" s="175">
        <v>59.741379999999999</v>
      </c>
      <c r="D209" s="176">
        <v>75.244299999999996</v>
      </c>
      <c r="E209" s="177">
        <f t="shared" si="25"/>
        <v>71.63882666666666</v>
      </c>
      <c r="F209" s="178">
        <f t="shared" si="26"/>
        <v>8.6275816794021907</v>
      </c>
    </row>
    <row r="210" spans="1:6" x14ac:dyDescent="0.25">
      <c r="A210" s="179" t="s">
        <v>22</v>
      </c>
      <c r="B210" s="180">
        <v>3.76119403</v>
      </c>
      <c r="C210" s="181">
        <v>2.195121951</v>
      </c>
      <c r="D210" s="182">
        <v>3.3239800999999999E-2</v>
      </c>
      <c r="E210" s="139">
        <f t="shared" si="25"/>
        <v>1.9965185939999996</v>
      </c>
      <c r="F210" s="140">
        <f t="shared" si="26"/>
        <v>1.5283963607734958</v>
      </c>
    </row>
    <row r="211" spans="1:6" ht="13" thickBot="1" x14ac:dyDescent="0.3">
      <c r="A211" s="167" t="s">
        <v>33</v>
      </c>
      <c r="B211" s="168">
        <v>54.934601659999998</v>
      </c>
      <c r="C211" s="169">
        <v>57.510373440000002</v>
      </c>
      <c r="D211" s="170">
        <v>84.978540769999995</v>
      </c>
      <c r="E211" s="171">
        <f t="shared" si="25"/>
        <v>65.807838623333325</v>
      </c>
      <c r="F211" s="172">
        <f t="shared" si="26"/>
        <v>13.59645825605133</v>
      </c>
    </row>
  </sheetData>
  <mergeCells count="75">
    <mergeCell ref="AI3:AK3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BD3:BF3"/>
    <mergeCell ref="BG3:BI3"/>
    <mergeCell ref="B55:D55"/>
    <mergeCell ref="E55:G55"/>
    <mergeCell ref="H55:J55"/>
    <mergeCell ref="K55:M55"/>
    <mergeCell ref="N55:P55"/>
    <mergeCell ref="Q55:S55"/>
    <mergeCell ref="T55:V55"/>
    <mergeCell ref="W55:Y55"/>
    <mergeCell ref="AL3:AN3"/>
    <mergeCell ref="AO3:AQ3"/>
    <mergeCell ref="AR3:AT3"/>
    <mergeCell ref="AU3:AW3"/>
    <mergeCell ref="AX3:AZ3"/>
    <mergeCell ref="BA3:BC3"/>
    <mergeCell ref="BG55:BI55"/>
    <mergeCell ref="Z55:AB55"/>
    <mergeCell ref="AC55:AE55"/>
    <mergeCell ref="AF55:AH55"/>
    <mergeCell ref="AI55:AK55"/>
    <mergeCell ref="AL55:AN55"/>
    <mergeCell ref="AO55:AQ55"/>
    <mergeCell ref="AR55:AT55"/>
    <mergeCell ref="AU55:AW55"/>
    <mergeCell ref="AX55:AZ55"/>
    <mergeCell ref="BA55:BC55"/>
    <mergeCell ref="BD55:BF55"/>
    <mergeCell ref="B107:D107"/>
    <mergeCell ref="E107:G107"/>
    <mergeCell ref="B132:D132"/>
    <mergeCell ref="G132:K132"/>
    <mergeCell ref="H107:J107"/>
    <mergeCell ref="B184:D184"/>
    <mergeCell ref="E184:G184"/>
    <mergeCell ref="H184:J184"/>
    <mergeCell ref="K184:M184"/>
    <mergeCell ref="N184:P184"/>
    <mergeCell ref="B159:D159"/>
    <mergeCell ref="E159:G159"/>
    <mergeCell ref="H159:J159"/>
    <mergeCell ref="K159:M159"/>
    <mergeCell ref="N159:P159"/>
    <mergeCell ref="BG184:BI184"/>
    <mergeCell ref="BJ184:BL184"/>
    <mergeCell ref="BM184:BO184"/>
    <mergeCell ref="AI184:AK184"/>
    <mergeCell ref="AL184:AN184"/>
    <mergeCell ref="AO184:AQ184"/>
    <mergeCell ref="AR184:AT184"/>
    <mergeCell ref="AU184:AW184"/>
    <mergeCell ref="AX184:AZ184"/>
    <mergeCell ref="U107:W107"/>
    <mergeCell ref="O107:Q107"/>
    <mergeCell ref="R107:T107"/>
    <mergeCell ref="BA184:BC184"/>
    <mergeCell ref="BD184:BF184"/>
    <mergeCell ref="Q184:S184"/>
    <mergeCell ref="T184:V184"/>
    <mergeCell ref="W184:Y184"/>
    <mergeCell ref="Z184:AB184"/>
    <mergeCell ref="AC184:AE184"/>
    <mergeCell ref="AF184:AH1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FFA7-07C0-4FE8-8FEC-F5D327AC7651}">
  <dimension ref="A1:AB133"/>
  <sheetViews>
    <sheetView zoomScaleNormal="100" workbookViewId="0">
      <selection activeCell="N69" sqref="N69"/>
    </sheetView>
  </sheetViews>
  <sheetFormatPr defaultColWidth="8.90625" defaultRowHeight="12.5" x14ac:dyDescent="0.25"/>
  <cols>
    <col min="1" max="1" width="13.36328125" style="1" customWidth="1"/>
    <col min="2" max="4" width="10.08984375" style="1" bestFit="1" customWidth="1"/>
    <col min="5" max="5" width="20.90625" style="1" customWidth="1"/>
    <col min="6" max="7" width="10.08984375" style="1" bestFit="1" customWidth="1"/>
    <col min="8" max="13" width="9" style="1" bestFit="1" customWidth="1"/>
    <col min="14" max="14" width="13" style="1" customWidth="1"/>
    <col min="15" max="20" width="10.08984375" style="1" bestFit="1" customWidth="1"/>
    <col min="21" max="25" width="9" style="1" bestFit="1" customWidth="1"/>
    <col min="26" max="16384" width="8.90625" style="1"/>
  </cols>
  <sheetData>
    <row r="1" spans="1:22" ht="13" x14ac:dyDescent="0.3">
      <c r="A1" s="2" t="s">
        <v>0</v>
      </c>
    </row>
    <row r="2" spans="1:22" ht="13" thickBot="1" x14ac:dyDescent="0.3">
      <c r="A2" s="1" t="s">
        <v>11</v>
      </c>
    </row>
    <row r="3" spans="1:22" ht="13.5" thickBot="1" x14ac:dyDescent="0.35">
      <c r="A3" s="48" t="s">
        <v>10</v>
      </c>
      <c r="B3" s="232">
        <v>31</v>
      </c>
      <c r="C3" s="233"/>
      <c r="D3" s="234"/>
      <c r="E3" s="232">
        <v>32</v>
      </c>
      <c r="F3" s="233"/>
      <c r="G3" s="234"/>
      <c r="H3" s="232">
        <v>33</v>
      </c>
      <c r="I3" s="233"/>
      <c r="J3" s="234"/>
      <c r="K3" s="232">
        <v>34</v>
      </c>
      <c r="L3" s="233"/>
      <c r="M3" s="234"/>
      <c r="N3" s="232">
        <v>35</v>
      </c>
      <c r="O3" s="233"/>
      <c r="P3" s="234"/>
      <c r="Q3" s="232">
        <v>36</v>
      </c>
      <c r="R3" s="233"/>
      <c r="S3" s="234"/>
      <c r="T3" s="232">
        <v>37</v>
      </c>
      <c r="U3" s="233"/>
      <c r="V3" s="234"/>
    </row>
    <row r="4" spans="1:22" ht="13.5" thickBot="1" x14ac:dyDescent="0.35">
      <c r="A4" s="49" t="s">
        <v>9</v>
      </c>
      <c r="B4" s="34" t="s">
        <v>3</v>
      </c>
      <c r="C4" s="35" t="s">
        <v>4</v>
      </c>
      <c r="D4" s="50" t="s">
        <v>5</v>
      </c>
      <c r="E4" s="34" t="s">
        <v>3</v>
      </c>
      <c r="F4" s="35" t="s">
        <v>4</v>
      </c>
      <c r="G4" s="50" t="s">
        <v>5</v>
      </c>
      <c r="H4" s="34" t="s">
        <v>3</v>
      </c>
      <c r="I4" s="35" t="s">
        <v>4</v>
      </c>
      <c r="J4" s="50" t="s">
        <v>5</v>
      </c>
      <c r="K4" s="34" t="s">
        <v>3</v>
      </c>
      <c r="L4" s="35" t="s">
        <v>4</v>
      </c>
      <c r="M4" s="50" t="s">
        <v>5</v>
      </c>
      <c r="N4" s="34" t="s">
        <v>3</v>
      </c>
      <c r="O4" s="35" t="s">
        <v>4</v>
      </c>
      <c r="P4" s="50" t="s">
        <v>5</v>
      </c>
      <c r="Q4" s="34" t="s">
        <v>3</v>
      </c>
      <c r="R4" s="35" t="s">
        <v>4</v>
      </c>
      <c r="S4" s="50" t="s">
        <v>5</v>
      </c>
      <c r="T4" s="34" t="s">
        <v>3</v>
      </c>
      <c r="U4" s="35" t="s">
        <v>4</v>
      </c>
      <c r="V4" s="50" t="s">
        <v>5</v>
      </c>
    </row>
    <row r="5" spans="1:22" x14ac:dyDescent="0.25">
      <c r="A5" s="51">
        <v>66.666499999999999</v>
      </c>
      <c r="B5" s="183">
        <v>2.0264700000000002</v>
      </c>
      <c r="C5" s="184">
        <v>9.5206400000000002</v>
      </c>
      <c r="D5" s="185">
        <v>4.9292299999999996</v>
      </c>
      <c r="E5" s="183">
        <v>5.5310100000000002</v>
      </c>
      <c r="F5" s="184">
        <v>8.7868499999999994</v>
      </c>
      <c r="G5" s="186">
        <v>5.2015799999999999</v>
      </c>
      <c r="H5" s="183">
        <v>6.9143400000000002</v>
      </c>
      <c r="I5" s="184">
        <v>8.5721600000000002</v>
      </c>
      <c r="J5" s="186">
        <v>6.6401300000000001</v>
      </c>
      <c r="K5" s="183">
        <v>7.6676200000000003</v>
      </c>
      <c r="L5" s="184">
        <v>6.9934399999999997</v>
      </c>
      <c r="M5" s="186">
        <v>5.4810499999999998</v>
      </c>
      <c r="N5" s="187">
        <v>2.7104300000000001</v>
      </c>
      <c r="O5" s="184">
        <v>9.4709299999999992</v>
      </c>
      <c r="P5" s="185">
        <v>7.04549</v>
      </c>
      <c r="Q5" s="183">
        <v>8.7613389999999995</v>
      </c>
      <c r="R5" s="184">
        <v>12.480600000000001</v>
      </c>
      <c r="S5" s="186">
        <v>11.519500000000001</v>
      </c>
      <c r="T5" s="187">
        <v>4.8955700000000002</v>
      </c>
      <c r="U5" s="184">
        <v>8.1496999999999993</v>
      </c>
      <c r="V5" s="186">
        <v>5.4834300000000002</v>
      </c>
    </row>
    <row r="6" spans="1:22" x14ac:dyDescent="0.25">
      <c r="A6" s="57">
        <v>33.33325</v>
      </c>
      <c r="B6" s="61">
        <v>8.9785500000000003</v>
      </c>
      <c r="C6" s="59">
        <v>9.4198500000000003</v>
      </c>
      <c r="D6" s="60">
        <v>5.5095599999999996</v>
      </c>
      <c r="E6" s="61">
        <v>-4.8978799999999998</v>
      </c>
      <c r="F6" s="59">
        <v>7.9536499999999997</v>
      </c>
      <c r="G6" s="62">
        <v>-5.1770300000000002</v>
      </c>
      <c r="H6" s="61">
        <v>4.4580799999999998</v>
      </c>
      <c r="I6" s="59">
        <v>6.7552899999999996</v>
      </c>
      <c r="J6" s="62">
        <v>6.6029200000000001</v>
      </c>
      <c r="K6" s="61">
        <v>1.1407099999999999</v>
      </c>
      <c r="L6" s="59">
        <v>6.8595199999999998</v>
      </c>
      <c r="M6" s="62">
        <v>5.87216</v>
      </c>
      <c r="N6" s="58">
        <v>2.9415</v>
      </c>
      <c r="O6" s="59">
        <v>7.2585199999999999</v>
      </c>
      <c r="P6" s="60">
        <v>3.8018200000000002</v>
      </c>
      <c r="Q6" s="61">
        <v>6.2565600000000003</v>
      </c>
      <c r="R6" s="59">
        <v>6.8429599999999997</v>
      </c>
      <c r="S6" s="62">
        <v>11.6715</v>
      </c>
      <c r="T6" s="58">
        <v>1.45804</v>
      </c>
      <c r="U6" s="59">
        <v>2.1709999999999998</v>
      </c>
      <c r="V6" s="62">
        <v>1.93496</v>
      </c>
    </row>
    <row r="7" spans="1:22" x14ac:dyDescent="0.25">
      <c r="A7" s="57">
        <v>16.666625</v>
      </c>
      <c r="B7" s="61">
        <v>8.7035800000000005</v>
      </c>
      <c r="C7" s="59">
        <v>10.4049</v>
      </c>
      <c r="D7" s="60">
        <v>8.0493799999999993</v>
      </c>
      <c r="E7" s="61">
        <v>3.9736099999999999</v>
      </c>
      <c r="F7" s="59">
        <v>6.3700999999999999</v>
      </c>
      <c r="G7" s="62">
        <v>1.84945</v>
      </c>
      <c r="H7" s="61">
        <v>7.7069000000000001</v>
      </c>
      <c r="I7" s="59">
        <v>6.0787899999999997</v>
      </c>
      <c r="J7" s="62">
        <v>7.5125999999999999</v>
      </c>
      <c r="K7" s="61">
        <v>2.8144100000000001</v>
      </c>
      <c r="L7" s="59">
        <v>4.5401100000000003</v>
      </c>
      <c r="M7" s="62">
        <v>1.6562699999999999</v>
      </c>
      <c r="N7" s="58">
        <v>-7.6591500000000003</v>
      </c>
      <c r="O7" s="59">
        <v>7.5242800000000001</v>
      </c>
      <c r="P7" s="60">
        <v>5.2783699999999998</v>
      </c>
      <c r="Q7" s="61">
        <v>5.8652899999999999</v>
      </c>
      <c r="R7" s="59">
        <v>8.3878500000000003</v>
      </c>
      <c r="S7" s="62">
        <v>12.3001</v>
      </c>
      <c r="T7" s="58">
        <v>1.83314</v>
      </c>
      <c r="U7" s="59">
        <v>5.4402699999999999</v>
      </c>
      <c r="V7" s="62">
        <v>-0.47740500000000002</v>
      </c>
    </row>
    <row r="8" spans="1:22" x14ac:dyDescent="0.25">
      <c r="A8" s="57">
        <v>8.3333124999999999</v>
      </c>
      <c r="B8" s="61">
        <v>12.975300000000001</v>
      </c>
      <c r="C8" s="59">
        <v>14.646100000000001</v>
      </c>
      <c r="D8" s="60">
        <v>-1.6246</v>
      </c>
      <c r="E8" s="61">
        <v>-1.0713900000000001</v>
      </c>
      <c r="F8" s="59">
        <v>9.250731</v>
      </c>
      <c r="G8" s="62">
        <v>3.4542600000000001</v>
      </c>
      <c r="H8" s="61">
        <v>12.2921</v>
      </c>
      <c r="I8" s="59">
        <v>13.7066</v>
      </c>
      <c r="J8" s="62">
        <v>4.97356</v>
      </c>
      <c r="K8" s="61">
        <v>3.5114700000000001</v>
      </c>
      <c r="L8" s="59">
        <v>7.1135599999999997</v>
      </c>
      <c r="M8" s="62">
        <v>8.0565099999999994</v>
      </c>
      <c r="N8" s="58">
        <v>3.3012000000000001</v>
      </c>
      <c r="O8" s="59">
        <v>5.4499300000000002</v>
      </c>
      <c r="P8" s="60">
        <v>3.5595599999999998</v>
      </c>
      <c r="Q8" s="61">
        <v>4.1407499999999997</v>
      </c>
      <c r="R8" s="59">
        <v>13.795</v>
      </c>
      <c r="S8" s="62">
        <v>13.559699999999999</v>
      </c>
      <c r="T8" s="58">
        <v>-0.93967800000000001</v>
      </c>
      <c r="U8" s="59">
        <v>2.1564999999999999</v>
      </c>
      <c r="V8" s="62">
        <v>1.0300199999999999</v>
      </c>
    </row>
    <row r="9" spans="1:22" x14ac:dyDescent="0.25">
      <c r="A9" s="57">
        <v>4.16665625</v>
      </c>
      <c r="B9" s="61">
        <v>17.854700000000001</v>
      </c>
      <c r="C9" s="59">
        <v>25.683399999999999</v>
      </c>
      <c r="D9" s="60">
        <v>18.270399999999999</v>
      </c>
      <c r="E9" s="61">
        <v>7.0968799999999996</v>
      </c>
      <c r="F9" s="59">
        <v>16.442299999999999</v>
      </c>
      <c r="G9" s="62">
        <v>0.49086400000000002</v>
      </c>
      <c r="H9" s="61">
        <v>12.2821</v>
      </c>
      <c r="I9" s="59">
        <v>14.838699999999999</v>
      </c>
      <c r="J9" s="62">
        <v>9.5932289999999991</v>
      </c>
      <c r="K9" s="61">
        <v>0.12246600000000001</v>
      </c>
      <c r="L9" s="59">
        <v>5.8296000000000001</v>
      </c>
      <c r="M9" s="62">
        <v>3.1660699999999999</v>
      </c>
      <c r="N9" s="58">
        <v>2.6326399999999999</v>
      </c>
      <c r="O9" s="59">
        <v>5.9641999999999999</v>
      </c>
      <c r="P9" s="60">
        <v>6.0534600000000003</v>
      </c>
      <c r="Q9" s="61">
        <v>10.937200000000001</v>
      </c>
      <c r="R9" s="59">
        <v>18.511800000000001</v>
      </c>
      <c r="S9" s="62">
        <v>22.188600000000001</v>
      </c>
      <c r="T9" s="58">
        <v>-1.18153</v>
      </c>
      <c r="U9" s="59">
        <v>8.7972000000000001</v>
      </c>
      <c r="V9" s="62">
        <v>5.3163799999999997</v>
      </c>
    </row>
    <row r="10" spans="1:22" x14ac:dyDescent="0.25">
      <c r="A10" s="57">
        <v>2.083328125</v>
      </c>
      <c r="B10" s="61">
        <v>29.0869</v>
      </c>
      <c r="C10" s="59">
        <v>35.868099999999998</v>
      </c>
      <c r="D10" s="60">
        <v>29.935600000000001</v>
      </c>
      <c r="E10" s="61">
        <v>5.1281800000000004</v>
      </c>
      <c r="F10" s="59">
        <v>8.2780900000000006</v>
      </c>
      <c r="G10" s="62">
        <v>-0.43306899999999998</v>
      </c>
      <c r="H10" s="61">
        <v>19.692399999999999</v>
      </c>
      <c r="I10" s="59">
        <v>13.945499999999999</v>
      </c>
      <c r="J10" s="62">
        <v>8.5663699999999992</v>
      </c>
      <c r="K10" s="61">
        <v>3.6531899999999999</v>
      </c>
      <c r="L10" s="59">
        <v>9.7898499999999995</v>
      </c>
      <c r="M10" s="62">
        <v>4.5254500000000002</v>
      </c>
      <c r="N10" s="58">
        <v>6.0655400000000004</v>
      </c>
      <c r="O10" s="59">
        <v>11.3713</v>
      </c>
      <c r="P10" s="60">
        <v>10.354100000000001</v>
      </c>
      <c r="Q10" s="61">
        <v>22.0655</v>
      </c>
      <c r="R10" s="59">
        <v>26.3598</v>
      </c>
      <c r="S10" s="62">
        <v>30.857199999999999</v>
      </c>
      <c r="T10" s="58">
        <v>2.5587</v>
      </c>
      <c r="U10" s="59">
        <v>15.2094</v>
      </c>
      <c r="V10" s="62">
        <v>7.6756900000000003</v>
      </c>
    </row>
    <row r="11" spans="1:22" x14ac:dyDescent="0.25">
      <c r="A11" s="57">
        <v>1.0416640625</v>
      </c>
      <c r="B11" s="61">
        <v>41.604599999999998</v>
      </c>
      <c r="C11" s="59">
        <v>46.536000000000001</v>
      </c>
      <c r="D11" s="60">
        <v>44.055100000000003</v>
      </c>
      <c r="E11" s="61">
        <v>9.7118000000000002</v>
      </c>
      <c r="F11" s="59">
        <v>14.185</v>
      </c>
      <c r="G11" s="62">
        <v>12.46</v>
      </c>
      <c r="H11" s="61">
        <v>21.680399999999999</v>
      </c>
      <c r="I11" s="59">
        <v>19.051600000000001</v>
      </c>
      <c r="J11" s="62">
        <v>21.531500000000001</v>
      </c>
      <c r="K11" s="61">
        <v>9.5839499999999997</v>
      </c>
      <c r="L11" s="59">
        <v>11.815899999999999</v>
      </c>
      <c r="M11" s="62">
        <v>9.5488900000000001</v>
      </c>
      <c r="N11" s="58">
        <v>8.5618510000000008</v>
      </c>
      <c r="O11" s="59">
        <v>16.908200000000001</v>
      </c>
      <c r="P11" s="60">
        <v>12.8527</v>
      </c>
      <c r="Q11" s="61">
        <v>45.518900000000002</v>
      </c>
      <c r="R11" s="59">
        <v>28.2699</v>
      </c>
      <c r="S11" s="62">
        <v>38.358699999999999</v>
      </c>
      <c r="T11" s="58">
        <v>4.1938899999999997</v>
      </c>
      <c r="U11" s="59">
        <v>21.244</v>
      </c>
      <c r="V11" s="62">
        <v>8.1420100000000009</v>
      </c>
    </row>
    <row r="12" spans="1:22" x14ac:dyDescent="0.25">
      <c r="A12" s="57">
        <v>0.52083203124999999</v>
      </c>
      <c r="B12" s="61">
        <v>60.849499999999999</v>
      </c>
      <c r="C12" s="59">
        <v>59.2361</v>
      </c>
      <c r="D12" s="60">
        <v>52.357799999999997</v>
      </c>
      <c r="E12" s="61">
        <v>9.0471000000000004</v>
      </c>
      <c r="F12" s="59">
        <v>17.438400000000001</v>
      </c>
      <c r="G12" s="62">
        <v>10.1134</v>
      </c>
      <c r="H12" s="61">
        <v>26.290199999999999</v>
      </c>
      <c r="I12" s="59">
        <v>24.594100000000001</v>
      </c>
      <c r="J12" s="62">
        <v>23.578099999999999</v>
      </c>
      <c r="K12" s="61">
        <v>3.6970900000000002</v>
      </c>
      <c r="L12" s="59">
        <v>17.100100000000001</v>
      </c>
      <c r="M12" s="62">
        <v>15.010199999999999</v>
      </c>
      <c r="N12" s="58">
        <v>17.864699999999999</v>
      </c>
      <c r="O12" s="59">
        <v>15.7113</v>
      </c>
      <c r="P12" s="60">
        <v>18.378900000000002</v>
      </c>
      <c r="Q12" s="61">
        <v>63.893500000000003</v>
      </c>
      <c r="R12" s="59">
        <v>55.117100000000001</v>
      </c>
      <c r="S12" s="62">
        <v>63.142600000000002</v>
      </c>
      <c r="T12" s="58">
        <v>4.7099399999999996</v>
      </c>
      <c r="U12" s="59">
        <v>16.3063</v>
      </c>
      <c r="V12" s="62">
        <v>9.901999</v>
      </c>
    </row>
    <row r="13" spans="1:22" x14ac:dyDescent="0.25">
      <c r="A13" s="57">
        <v>0.260416015625</v>
      </c>
      <c r="B13" s="61">
        <v>77.589709999999997</v>
      </c>
      <c r="C13" s="59">
        <v>74.683000000000007</v>
      </c>
      <c r="D13" s="60">
        <v>72.203000000000003</v>
      </c>
      <c r="E13" s="61">
        <v>11.6289</v>
      </c>
      <c r="F13" s="59">
        <v>16.8081</v>
      </c>
      <c r="G13" s="62">
        <v>13.012700000000001</v>
      </c>
      <c r="H13" s="61">
        <v>43.1374</v>
      </c>
      <c r="I13" s="59">
        <v>35.0259</v>
      </c>
      <c r="J13" s="62">
        <v>39.731499999999997</v>
      </c>
      <c r="K13" s="61">
        <v>14.6004</v>
      </c>
      <c r="L13" s="59">
        <v>25.452100000000002</v>
      </c>
      <c r="M13" s="62">
        <v>20.431000000000001</v>
      </c>
      <c r="N13" s="58">
        <v>30.5611</v>
      </c>
      <c r="O13" s="59">
        <v>32.4193</v>
      </c>
      <c r="P13" s="60">
        <v>32.1738</v>
      </c>
      <c r="Q13" s="61">
        <v>51.565199999999997</v>
      </c>
      <c r="R13" s="59">
        <v>49.4925</v>
      </c>
      <c r="S13" s="62">
        <v>56.405799999999999</v>
      </c>
      <c r="T13" s="58">
        <v>9.5069199999999991</v>
      </c>
      <c r="U13" s="59">
        <v>17.042200000000001</v>
      </c>
      <c r="V13" s="62">
        <v>11.6462</v>
      </c>
    </row>
    <row r="14" spans="1:22" x14ac:dyDescent="0.25">
      <c r="A14" s="57">
        <v>0.1302080078125</v>
      </c>
      <c r="B14" s="61">
        <v>89.007499999999993</v>
      </c>
      <c r="C14" s="59">
        <v>81.958799999999997</v>
      </c>
      <c r="D14" s="60">
        <v>80.623699999999999</v>
      </c>
      <c r="E14" s="61">
        <v>16.4282</v>
      </c>
      <c r="F14" s="59">
        <v>22.727499999999999</v>
      </c>
      <c r="G14" s="62">
        <v>18.4771</v>
      </c>
      <c r="H14" s="61">
        <v>57.807099999999998</v>
      </c>
      <c r="I14" s="59">
        <v>50.149700000000003</v>
      </c>
      <c r="J14" s="62">
        <v>54.892899999999997</v>
      </c>
      <c r="K14" s="61">
        <v>23.6922</v>
      </c>
      <c r="L14" s="59">
        <v>29.662199999999999</v>
      </c>
      <c r="M14" s="62">
        <v>31.142199999999999</v>
      </c>
      <c r="N14" s="58">
        <v>39.504199999999997</v>
      </c>
      <c r="O14" s="59">
        <v>49.345500000000001</v>
      </c>
      <c r="P14" s="60">
        <v>44.757300000000001</v>
      </c>
      <c r="Q14" s="61">
        <v>61.987900000000003</v>
      </c>
      <c r="R14" s="59">
        <v>52.777700000000003</v>
      </c>
      <c r="S14" s="62">
        <v>61.840200000000003</v>
      </c>
      <c r="T14" s="58">
        <v>13.3935</v>
      </c>
      <c r="U14" s="59">
        <v>22.3492</v>
      </c>
      <c r="V14" s="62">
        <v>23.0595</v>
      </c>
    </row>
    <row r="15" spans="1:22" x14ac:dyDescent="0.25">
      <c r="A15" s="57">
        <v>6.5104003906249999E-2</v>
      </c>
      <c r="B15" s="61">
        <v>91.398300000000006</v>
      </c>
      <c r="C15" s="59">
        <v>89.044700000000006</v>
      </c>
      <c r="D15" s="60">
        <v>83.135800000000003</v>
      </c>
      <c r="E15" s="61">
        <v>26.849399999999999</v>
      </c>
      <c r="F15" s="59">
        <v>23.6663</v>
      </c>
      <c r="G15" s="62">
        <v>23.793500000000002</v>
      </c>
      <c r="H15" s="61">
        <v>70.764700000000005</v>
      </c>
      <c r="I15" s="59">
        <v>64.035799999999995</v>
      </c>
      <c r="J15" s="62">
        <v>70.267200000000003</v>
      </c>
      <c r="K15" s="61">
        <v>35.931899999999999</v>
      </c>
      <c r="L15" s="59">
        <v>37.819499999999998</v>
      </c>
      <c r="M15" s="62">
        <v>41.022799999999997</v>
      </c>
      <c r="N15" s="58">
        <v>47.144100000000002</v>
      </c>
      <c r="O15" s="59">
        <v>63.785899999999998</v>
      </c>
      <c r="P15" s="60">
        <v>53.506599999999999</v>
      </c>
      <c r="Q15" s="61">
        <v>69.888900000000007</v>
      </c>
      <c r="R15" s="59">
        <v>61.7074</v>
      </c>
      <c r="S15" s="62">
        <v>72.491910000000004</v>
      </c>
      <c r="T15" s="58">
        <v>27.8276</v>
      </c>
      <c r="U15" s="59">
        <v>39.213299999999997</v>
      </c>
      <c r="V15" s="62">
        <v>31.263300000000001</v>
      </c>
    </row>
    <row r="16" spans="1:22" x14ac:dyDescent="0.25">
      <c r="A16" s="57">
        <v>3.2552001953125E-2</v>
      </c>
      <c r="B16" s="61">
        <v>96.649699999999996</v>
      </c>
      <c r="C16" s="59">
        <v>90.123000000000005</v>
      </c>
      <c r="D16" s="60">
        <v>84.651899999999998</v>
      </c>
      <c r="E16" s="61">
        <v>46.276800000000001</v>
      </c>
      <c r="F16" s="59">
        <v>39.661999999999999</v>
      </c>
      <c r="G16" s="62">
        <v>47.350200000000001</v>
      </c>
      <c r="H16" s="61">
        <v>88.223399999999998</v>
      </c>
      <c r="I16" s="59">
        <v>77.627799999999993</v>
      </c>
      <c r="J16" s="62">
        <v>78.436899999999994</v>
      </c>
      <c r="K16" s="61">
        <v>46.068100000000001</v>
      </c>
      <c r="L16" s="59">
        <v>40.185200000000002</v>
      </c>
      <c r="M16" s="62">
        <v>49.794199999999996</v>
      </c>
      <c r="N16" s="58">
        <v>69.555400000000006</v>
      </c>
      <c r="O16" s="59">
        <v>73.8643</v>
      </c>
      <c r="P16" s="60">
        <v>66.318100000000001</v>
      </c>
      <c r="Q16" s="61">
        <v>82.3643</v>
      </c>
      <c r="R16" s="59">
        <v>76.917500000000004</v>
      </c>
      <c r="S16" s="62">
        <v>82.414510000000007</v>
      </c>
      <c r="T16" s="58">
        <v>41.835700000000003</v>
      </c>
      <c r="U16" s="59">
        <v>49.618200000000002</v>
      </c>
      <c r="V16" s="62">
        <v>51.052999999999997</v>
      </c>
    </row>
    <row r="17" spans="1:22" x14ac:dyDescent="0.25">
      <c r="A17" s="57">
        <v>1.62760009765625E-2</v>
      </c>
      <c r="B17" s="61">
        <v>99.3917</v>
      </c>
      <c r="C17" s="59">
        <v>97.212389999999999</v>
      </c>
      <c r="D17" s="60">
        <v>88.228899999999996</v>
      </c>
      <c r="E17" s="61">
        <v>54.0946</v>
      </c>
      <c r="F17" s="59">
        <v>48.0974</v>
      </c>
      <c r="G17" s="62">
        <v>57.281500000000001</v>
      </c>
      <c r="H17" s="61">
        <v>89.380300000000005</v>
      </c>
      <c r="I17" s="59">
        <v>85.306799999999996</v>
      </c>
      <c r="J17" s="62">
        <v>86.758700000000005</v>
      </c>
      <c r="K17" s="61">
        <v>62.868299999999998</v>
      </c>
      <c r="L17" s="59">
        <v>53.346499999999999</v>
      </c>
      <c r="M17" s="62">
        <v>62.868600000000001</v>
      </c>
      <c r="N17" s="58">
        <v>75.030199999999994</v>
      </c>
      <c r="O17" s="59">
        <v>77.799700000000001</v>
      </c>
      <c r="P17" s="60">
        <v>78.638000000000005</v>
      </c>
      <c r="Q17" s="61">
        <v>86.888599999999997</v>
      </c>
      <c r="R17" s="59">
        <v>79.6905</v>
      </c>
      <c r="S17" s="62">
        <v>80.125699999999995</v>
      </c>
      <c r="T17" s="58">
        <v>59.698099999999997</v>
      </c>
      <c r="U17" s="59">
        <v>68.578000000000003</v>
      </c>
      <c r="V17" s="62">
        <v>65.425089999999997</v>
      </c>
    </row>
    <row r="18" spans="1:22" x14ac:dyDescent="0.25">
      <c r="A18" s="57">
        <v>8.1380004882812499E-3</v>
      </c>
      <c r="B18" s="61">
        <v>102.523</v>
      </c>
      <c r="C18" s="59">
        <v>98.938800000000001</v>
      </c>
      <c r="D18" s="60">
        <v>93.869100000000003</v>
      </c>
      <c r="E18" s="61">
        <v>56.527000000000001</v>
      </c>
      <c r="F18" s="59">
        <v>45.526800000000001</v>
      </c>
      <c r="G18" s="62">
        <v>52.631700000000002</v>
      </c>
      <c r="H18" s="61">
        <v>92.056899999999999</v>
      </c>
      <c r="I18" s="59">
        <v>87.026300000000006</v>
      </c>
      <c r="J18" s="62">
        <v>91.182000000000002</v>
      </c>
      <c r="K18" s="61">
        <v>73.195499999999996</v>
      </c>
      <c r="L18" s="59">
        <v>59.317599999999999</v>
      </c>
      <c r="M18" s="62">
        <v>66.584199999999996</v>
      </c>
      <c r="N18" s="58">
        <v>70.311809999999994</v>
      </c>
      <c r="O18" s="59">
        <v>73.896100000000004</v>
      </c>
      <c r="P18" s="60">
        <v>78.912800000000004</v>
      </c>
      <c r="Q18" s="61">
        <v>95.459699999999998</v>
      </c>
      <c r="R18" s="59">
        <v>84.9298</v>
      </c>
      <c r="S18" s="62">
        <v>92.803399999999996</v>
      </c>
      <c r="T18" s="58">
        <v>73.156999999999996</v>
      </c>
      <c r="U18" s="59">
        <v>74.380700000000004</v>
      </c>
      <c r="V18" s="62">
        <v>76.441000000000003</v>
      </c>
    </row>
    <row r="19" spans="1:22" x14ac:dyDescent="0.25">
      <c r="A19" s="57">
        <v>4.069000244140625E-3</v>
      </c>
      <c r="B19" s="61">
        <v>86.501199999999997</v>
      </c>
      <c r="C19" s="59">
        <v>95.473500000000001</v>
      </c>
      <c r="D19" s="60">
        <v>89.437799999999996</v>
      </c>
      <c r="E19" s="61">
        <v>68.432400000000001</v>
      </c>
      <c r="F19" s="59">
        <v>49.7776</v>
      </c>
      <c r="G19" s="62">
        <v>67.068700000000007</v>
      </c>
      <c r="H19" s="61">
        <v>95.490489999999994</v>
      </c>
      <c r="I19" s="59">
        <v>99.780299999999997</v>
      </c>
      <c r="J19" s="62">
        <v>99.682699999999997</v>
      </c>
      <c r="K19" s="61">
        <v>82.600800000000007</v>
      </c>
      <c r="L19" s="59">
        <v>77.6327</v>
      </c>
      <c r="M19" s="62">
        <v>83.157910000000001</v>
      </c>
      <c r="N19" s="58">
        <v>82.885800000000003</v>
      </c>
      <c r="O19" s="59">
        <v>85.629810000000006</v>
      </c>
      <c r="P19" s="60">
        <v>85.495900000000006</v>
      </c>
      <c r="Q19" s="61">
        <v>100.125</v>
      </c>
      <c r="R19" s="59">
        <v>90.858199999999997</v>
      </c>
      <c r="S19" s="62">
        <v>93.839799999999997</v>
      </c>
      <c r="T19" s="58">
        <v>80.817700000000002</v>
      </c>
      <c r="U19" s="59">
        <v>82.46481</v>
      </c>
      <c r="V19" s="62">
        <v>73.045400000000001</v>
      </c>
    </row>
    <row r="20" spans="1:22" x14ac:dyDescent="0.25">
      <c r="A20" s="57">
        <v>2.0345001220703125E-3</v>
      </c>
      <c r="B20" s="61">
        <v>103.42700000000001</v>
      </c>
      <c r="C20" s="59">
        <v>94.374600000000001</v>
      </c>
      <c r="D20" s="60">
        <v>88.780699999999996</v>
      </c>
      <c r="E20" s="61">
        <v>79.754800000000003</v>
      </c>
      <c r="F20" s="59">
        <v>80.753500000000003</v>
      </c>
      <c r="G20" s="62">
        <v>68.0077</v>
      </c>
      <c r="H20" s="61">
        <v>102.902</v>
      </c>
      <c r="I20" s="59">
        <v>97.576899999999995</v>
      </c>
      <c r="J20" s="62">
        <v>97.727900000000005</v>
      </c>
      <c r="K20" s="61">
        <v>91.074100000000001</v>
      </c>
      <c r="L20" s="59">
        <v>82.202500000000001</v>
      </c>
      <c r="M20" s="62">
        <v>86.577399999999997</v>
      </c>
      <c r="N20" s="58">
        <v>88.548500000000004</v>
      </c>
      <c r="O20" s="59">
        <v>91.437299999999993</v>
      </c>
      <c r="P20" s="60">
        <v>91.973699999999994</v>
      </c>
      <c r="Q20" s="61">
        <v>95.913399999999996</v>
      </c>
      <c r="R20" s="59">
        <v>89.039900000000003</v>
      </c>
      <c r="S20" s="62">
        <v>96.3733</v>
      </c>
      <c r="T20" s="58">
        <v>99.692099999999996</v>
      </c>
      <c r="U20" s="59">
        <v>85.826499999999996</v>
      </c>
      <c r="V20" s="62">
        <v>91.486800000000002</v>
      </c>
    </row>
    <row r="21" spans="1:22" x14ac:dyDescent="0.25">
      <c r="A21" s="57">
        <v>1.0172500610351562E-3</v>
      </c>
      <c r="B21" s="61">
        <v>102.785</v>
      </c>
      <c r="C21" s="59">
        <v>91.610600000000005</v>
      </c>
      <c r="D21" s="60">
        <v>92.250799999999998</v>
      </c>
      <c r="E21" s="61">
        <v>91.667900000000003</v>
      </c>
      <c r="F21" s="59">
        <v>74.956400000000002</v>
      </c>
      <c r="G21" s="62">
        <v>84.526799999999994</v>
      </c>
      <c r="H21" s="61">
        <v>102.95</v>
      </c>
      <c r="I21" s="59">
        <v>105.224</v>
      </c>
      <c r="J21" s="62">
        <v>102.23699999999999</v>
      </c>
      <c r="K21" s="61">
        <v>77.753699999999995</v>
      </c>
      <c r="L21" s="59">
        <v>82.597999999999999</v>
      </c>
      <c r="M21" s="62">
        <v>87.670699999999997</v>
      </c>
      <c r="N21" s="58">
        <v>93.603499999999997</v>
      </c>
      <c r="O21" s="59">
        <v>100.86799999999999</v>
      </c>
      <c r="P21" s="60">
        <v>97.575100000000006</v>
      </c>
      <c r="Q21" s="61">
        <v>96.585800000000006</v>
      </c>
      <c r="R21" s="59">
        <v>96.107900000000001</v>
      </c>
      <c r="S21" s="62">
        <v>97.599599999999995</v>
      </c>
      <c r="T21" s="58">
        <v>99.781499999999994</v>
      </c>
      <c r="U21" s="59">
        <v>96.188699999999997</v>
      </c>
      <c r="V21" s="62">
        <v>96.415999999999997</v>
      </c>
    </row>
    <row r="22" spans="1:22" x14ac:dyDescent="0.25">
      <c r="A22" s="57">
        <v>5.0862503051757812E-4</v>
      </c>
      <c r="B22" s="61">
        <v>106.502</v>
      </c>
      <c r="C22" s="59">
        <v>96.457899999999995</v>
      </c>
      <c r="D22" s="60">
        <v>92.683899999999994</v>
      </c>
      <c r="E22" s="61">
        <v>91.302000000000007</v>
      </c>
      <c r="F22" s="59">
        <v>86.183400000000006</v>
      </c>
      <c r="G22" s="62">
        <v>83.655900000000003</v>
      </c>
      <c r="H22" s="61">
        <v>101.735</v>
      </c>
      <c r="I22" s="59">
        <v>102.47</v>
      </c>
      <c r="J22" s="62">
        <v>99.977999999999994</v>
      </c>
      <c r="K22" s="61">
        <v>88.463009999999997</v>
      </c>
      <c r="L22" s="59">
        <v>86.7239</v>
      </c>
      <c r="M22" s="62">
        <v>91.859700000000004</v>
      </c>
      <c r="N22" s="58">
        <v>91.045599999999993</v>
      </c>
      <c r="O22" s="59">
        <v>91.475300000000004</v>
      </c>
      <c r="P22" s="60">
        <v>96.191199999999995</v>
      </c>
      <c r="Q22" s="61">
        <v>105.806</v>
      </c>
      <c r="R22" s="59">
        <v>102.771</v>
      </c>
      <c r="S22" s="62">
        <v>98.362099999999998</v>
      </c>
      <c r="T22" s="58">
        <v>101.938</v>
      </c>
      <c r="U22" s="59">
        <v>94.577500000000001</v>
      </c>
      <c r="V22" s="62">
        <v>97.292500000000004</v>
      </c>
    </row>
    <row r="23" spans="1:22" x14ac:dyDescent="0.25">
      <c r="A23" s="57">
        <v>2.5431251525878906E-4</v>
      </c>
      <c r="B23" s="61">
        <v>103.30500000000001</v>
      </c>
      <c r="C23" s="59">
        <v>99.063100000000006</v>
      </c>
      <c r="D23" s="60">
        <v>91.315799999999996</v>
      </c>
      <c r="E23" s="61">
        <v>93.114400000000003</v>
      </c>
      <c r="F23" s="59">
        <v>85.908699999999996</v>
      </c>
      <c r="G23" s="62">
        <v>91.974500000000006</v>
      </c>
      <c r="H23" s="61">
        <v>113.70399999999999</v>
      </c>
      <c r="I23" s="59">
        <v>102.53</v>
      </c>
      <c r="J23" s="62">
        <v>100.73099999999999</v>
      </c>
      <c r="K23" s="61">
        <v>95.62379</v>
      </c>
      <c r="L23" s="59">
        <v>96.673289999999994</v>
      </c>
      <c r="M23" s="62">
        <v>91.712389999999999</v>
      </c>
      <c r="N23" s="58">
        <v>95.793199999999999</v>
      </c>
      <c r="O23" s="59">
        <v>99.623599999999996</v>
      </c>
      <c r="P23" s="60">
        <v>97.341499999999996</v>
      </c>
      <c r="Q23" s="61">
        <v>98.516000000000005</v>
      </c>
      <c r="R23" s="59">
        <v>99.151409999999998</v>
      </c>
      <c r="S23" s="62">
        <v>101.93</v>
      </c>
      <c r="T23" s="58">
        <v>103.435</v>
      </c>
      <c r="U23" s="59">
        <v>95.151799999999994</v>
      </c>
      <c r="V23" s="62">
        <v>93.964100000000002</v>
      </c>
    </row>
    <row r="24" spans="1:22" x14ac:dyDescent="0.25">
      <c r="A24" s="57">
        <v>1.2715625762939453E-4</v>
      </c>
      <c r="B24" s="61">
        <v>104.562</v>
      </c>
      <c r="C24" s="59">
        <v>98.918800000000005</v>
      </c>
      <c r="D24" s="60">
        <v>94.869</v>
      </c>
      <c r="E24" s="61">
        <v>92.109200000000001</v>
      </c>
      <c r="F24" s="59">
        <v>89.418899999999994</v>
      </c>
      <c r="G24" s="62">
        <v>95.418499999999995</v>
      </c>
      <c r="H24" s="61">
        <v>106.03100000000001</v>
      </c>
      <c r="I24" s="59">
        <v>98.813199999999995</v>
      </c>
      <c r="J24" s="62">
        <v>103.22199999999999</v>
      </c>
      <c r="K24" s="61">
        <v>85.207999999999998</v>
      </c>
      <c r="L24" s="59">
        <v>86.3035</v>
      </c>
      <c r="M24" s="62">
        <v>97.542599999999993</v>
      </c>
      <c r="N24" s="58">
        <v>93.417900000000003</v>
      </c>
      <c r="O24" s="59">
        <v>102.605</v>
      </c>
      <c r="P24" s="60">
        <v>100.91200000000001</v>
      </c>
      <c r="Q24" s="61">
        <v>99.535799999999995</v>
      </c>
      <c r="R24" s="59">
        <v>101.345</v>
      </c>
      <c r="S24" s="62">
        <v>100.07899999999999</v>
      </c>
      <c r="T24" s="58">
        <v>99.422600000000003</v>
      </c>
      <c r="U24" s="59">
        <v>96.390900000000002</v>
      </c>
      <c r="V24" s="62">
        <v>91.369600000000005</v>
      </c>
    </row>
    <row r="25" spans="1:22" x14ac:dyDescent="0.25">
      <c r="A25" s="57">
        <v>6.3578128814697265E-5</v>
      </c>
      <c r="B25" s="61">
        <v>98.640799999999999</v>
      </c>
      <c r="C25" s="59">
        <v>94.987499999999997</v>
      </c>
      <c r="D25" s="60">
        <v>93.991</v>
      </c>
      <c r="E25" s="61">
        <v>103.61199999999999</v>
      </c>
      <c r="F25" s="59">
        <v>90.853999999999999</v>
      </c>
      <c r="G25" s="62">
        <v>101.033</v>
      </c>
      <c r="H25" s="61">
        <v>99.195300000000003</v>
      </c>
      <c r="I25" s="59">
        <v>97.432599999999994</v>
      </c>
      <c r="J25" s="62">
        <v>102.752</v>
      </c>
      <c r="K25" s="61">
        <v>96.474900000000005</v>
      </c>
      <c r="L25" s="59">
        <v>103.523</v>
      </c>
      <c r="M25" s="62">
        <v>97.887</v>
      </c>
      <c r="N25" s="58">
        <v>96.266900000000007</v>
      </c>
      <c r="O25" s="59">
        <v>98.572299999999998</v>
      </c>
      <c r="P25" s="60">
        <v>101.485</v>
      </c>
      <c r="Q25" s="61">
        <v>96.568899999999999</v>
      </c>
      <c r="R25" s="59">
        <v>96.852699999999999</v>
      </c>
      <c r="S25" s="62">
        <v>98.862399999999994</v>
      </c>
      <c r="T25" s="58">
        <v>101.602</v>
      </c>
      <c r="U25" s="59">
        <v>98.236099999999993</v>
      </c>
      <c r="V25" s="62">
        <v>101.964</v>
      </c>
    </row>
    <row r="26" spans="1:22" x14ac:dyDescent="0.25">
      <c r="A26" s="57">
        <v>3.1789064407348632E-5</v>
      </c>
      <c r="B26" s="61">
        <v>106.764</v>
      </c>
      <c r="C26" s="59">
        <v>94.788700000000006</v>
      </c>
      <c r="D26" s="60">
        <v>91.284099999999995</v>
      </c>
      <c r="E26" s="61">
        <v>103.70399999999999</v>
      </c>
      <c r="F26" s="59">
        <v>94.160600000000002</v>
      </c>
      <c r="G26" s="62">
        <v>96.253699999999995</v>
      </c>
      <c r="H26" s="61">
        <v>105.32599999999999</v>
      </c>
      <c r="I26" s="59">
        <v>102.818</v>
      </c>
      <c r="J26" s="62">
        <v>93.415400000000005</v>
      </c>
      <c r="K26" s="61">
        <v>103.935</v>
      </c>
      <c r="L26" s="59">
        <v>99.098299999999995</v>
      </c>
      <c r="M26" s="62">
        <v>101.23</v>
      </c>
      <c r="N26" s="58">
        <v>97.6541</v>
      </c>
      <c r="O26" s="59">
        <v>98.171199999999999</v>
      </c>
      <c r="P26" s="60">
        <v>93.342609999999993</v>
      </c>
      <c r="Q26" s="61">
        <v>101.80500000000001</v>
      </c>
      <c r="R26" s="59">
        <v>100.188</v>
      </c>
      <c r="S26" s="62">
        <v>98.692999999999998</v>
      </c>
      <c r="T26" s="58">
        <v>100.449</v>
      </c>
      <c r="U26" s="59">
        <v>94.112200000000001</v>
      </c>
      <c r="V26" s="62">
        <v>100.224</v>
      </c>
    </row>
    <row r="27" spans="1:22" x14ac:dyDescent="0.25">
      <c r="A27" s="57">
        <v>1.5894532203674316E-5</v>
      </c>
      <c r="B27" s="61">
        <v>106.667</v>
      </c>
      <c r="C27" s="59">
        <v>95.082800000000006</v>
      </c>
      <c r="D27" s="60">
        <v>97.393000000000001</v>
      </c>
      <c r="E27" s="61">
        <v>104.79600000000001</v>
      </c>
      <c r="F27" s="59">
        <v>95.490799999999993</v>
      </c>
      <c r="G27" s="62">
        <v>101.002</v>
      </c>
      <c r="H27" s="61">
        <v>109.20099999999999</v>
      </c>
      <c r="I27" s="59">
        <v>97.585800000000006</v>
      </c>
      <c r="J27" s="62">
        <v>100.117</v>
      </c>
      <c r="K27" s="61">
        <v>99.414900000000003</v>
      </c>
      <c r="L27" s="59">
        <v>93.185900000000004</v>
      </c>
      <c r="M27" s="62">
        <v>99.582899999999995</v>
      </c>
      <c r="N27" s="58">
        <v>106.19199999999999</v>
      </c>
      <c r="O27" s="59">
        <v>101.456</v>
      </c>
      <c r="P27" s="60">
        <v>96.759600000000006</v>
      </c>
      <c r="Q27" s="61">
        <v>98.557590000000005</v>
      </c>
      <c r="R27" s="59">
        <v>105.089</v>
      </c>
      <c r="S27" s="62">
        <v>101.596</v>
      </c>
      <c r="T27" s="58">
        <v>98.745500000000007</v>
      </c>
      <c r="U27" s="59">
        <v>104.22199999999999</v>
      </c>
      <c r="V27" s="62">
        <v>99.312100000000001</v>
      </c>
    </row>
    <row r="28" spans="1:22" ht="13" thickBot="1" x14ac:dyDescent="0.3">
      <c r="A28" s="63">
        <v>7.9472661018371581E-6</v>
      </c>
      <c r="B28" s="67">
        <v>106.503</v>
      </c>
      <c r="C28" s="65">
        <v>95.843500000000006</v>
      </c>
      <c r="D28" s="66">
        <v>93.2864</v>
      </c>
      <c r="E28" s="67">
        <v>105.383</v>
      </c>
      <c r="F28" s="65">
        <v>96.651899999999998</v>
      </c>
      <c r="G28" s="68">
        <v>100.057</v>
      </c>
      <c r="H28" s="67">
        <v>102.371</v>
      </c>
      <c r="I28" s="65">
        <v>98.174700000000001</v>
      </c>
      <c r="J28" s="68">
        <v>102.086</v>
      </c>
      <c r="K28" s="67">
        <v>100.712</v>
      </c>
      <c r="L28" s="65">
        <v>95.541899999999998</v>
      </c>
      <c r="M28" s="68">
        <v>98.446799999999996</v>
      </c>
      <c r="N28" s="64">
        <v>96.228399999999993</v>
      </c>
      <c r="O28" s="65">
        <v>102.666</v>
      </c>
      <c r="P28" s="66">
        <v>103.554</v>
      </c>
      <c r="Q28" s="67">
        <v>102.014</v>
      </c>
      <c r="R28" s="65">
        <v>99.576700000000002</v>
      </c>
      <c r="S28" s="68">
        <v>99.286799999999999</v>
      </c>
      <c r="T28" s="64">
        <v>99.890900000000002</v>
      </c>
      <c r="U28" s="65">
        <v>99.124499999999998</v>
      </c>
      <c r="V28" s="68">
        <v>99.081699999999998</v>
      </c>
    </row>
    <row r="29" spans="1:22" x14ac:dyDescent="0.25">
      <c r="A29" s="42" t="s">
        <v>1</v>
      </c>
      <c r="B29" s="28">
        <v>700.3</v>
      </c>
      <c r="C29" s="10">
        <v>850.30000000000007</v>
      </c>
      <c r="D29" s="83">
        <v>816.30000000000007</v>
      </c>
      <c r="E29" s="81">
        <v>13.55</v>
      </c>
      <c r="F29" s="77">
        <v>7.327</v>
      </c>
      <c r="G29" s="78">
        <v>13.79</v>
      </c>
      <c r="H29" s="9">
        <v>139.5</v>
      </c>
      <c r="I29" s="10">
        <v>101.2</v>
      </c>
      <c r="J29" s="83">
        <v>135.30000000000001</v>
      </c>
      <c r="K29" s="81">
        <v>30.220000000000002</v>
      </c>
      <c r="L29" s="77">
        <v>20.009999999999998</v>
      </c>
      <c r="M29" s="78">
        <v>31.459999999999997</v>
      </c>
      <c r="N29" s="9">
        <v>77.78</v>
      </c>
      <c r="O29" s="10">
        <v>89.44</v>
      </c>
      <c r="P29" s="83">
        <v>77.179999999999993</v>
      </c>
      <c r="Q29" s="81">
        <v>452.6</v>
      </c>
      <c r="R29" s="77">
        <v>217.5</v>
      </c>
      <c r="S29" s="78">
        <v>444.4</v>
      </c>
      <c r="T29" s="9">
        <v>21.79</v>
      </c>
      <c r="U29" s="10">
        <v>29.55</v>
      </c>
      <c r="V29" s="11">
        <v>28.78</v>
      </c>
    </row>
    <row r="30" spans="1:22" ht="13" thickBot="1" x14ac:dyDescent="0.3">
      <c r="A30" s="188" t="s">
        <v>2</v>
      </c>
      <c r="B30" s="189">
        <f>B29/(1+50/168)</f>
        <v>539.68073394495411</v>
      </c>
      <c r="C30" s="190">
        <f t="shared" ref="C30:V30" si="0">C29/(1+50/168)</f>
        <v>655.27706422018355</v>
      </c>
      <c r="D30" s="192">
        <f t="shared" si="0"/>
        <v>629.07522935779821</v>
      </c>
      <c r="E30" s="189">
        <f t="shared" si="0"/>
        <v>10.442201834862386</v>
      </c>
      <c r="F30" s="190">
        <f t="shared" si="0"/>
        <v>5.6464954128440361</v>
      </c>
      <c r="G30" s="191">
        <f t="shared" si="0"/>
        <v>10.627155963302751</v>
      </c>
      <c r="H30" s="193">
        <f t="shared" si="0"/>
        <v>107.50458715596329</v>
      </c>
      <c r="I30" s="190">
        <f t="shared" si="0"/>
        <v>77.988990825688077</v>
      </c>
      <c r="J30" s="192">
        <f t="shared" si="0"/>
        <v>104.26788990825689</v>
      </c>
      <c r="K30" s="189">
        <f t="shared" si="0"/>
        <v>23.288807339449541</v>
      </c>
      <c r="L30" s="190">
        <f t="shared" si="0"/>
        <v>15.420550458715594</v>
      </c>
      <c r="M30" s="191">
        <f t="shared" si="0"/>
        <v>24.244403669724768</v>
      </c>
      <c r="N30" s="193">
        <f t="shared" si="0"/>
        <v>59.940550458715592</v>
      </c>
      <c r="O30" s="190">
        <f t="shared" si="0"/>
        <v>68.926238532110091</v>
      </c>
      <c r="P30" s="192">
        <f t="shared" si="0"/>
        <v>59.478165137614674</v>
      </c>
      <c r="Q30" s="189">
        <f t="shared" si="0"/>
        <v>348.79266055045872</v>
      </c>
      <c r="R30" s="190">
        <f t="shared" si="0"/>
        <v>167.61467889908255</v>
      </c>
      <c r="S30" s="191">
        <f t="shared" si="0"/>
        <v>342.47339449541283</v>
      </c>
      <c r="T30" s="193">
        <f t="shared" si="0"/>
        <v>16.792293577981649</v>
      </c>
      <c r="U30" s="190">
        <f t="shared" si="0"/>
        <v>22.772477064220183</v>
      </c>
      <c r="V30" s="191">
        <f t="shared" si="0"/>
        <v>22.179082568807338</v>
      </c>
    </row>
    <row r="31" spans="1:22" ht="13" thickBot="1" x14ac:dyDescent="0.3">
      <c r="A31" s="1" t="s">
        <v>2</v>
      </c>
    </row>
    <row r="32" spans="1:22" ht="13.5" thickBot="1" x14ac:dyDescent="0.35">
      <c r="A32" s="16" t="s">
        <v>10</v>
      </c>
      <c r="B32" s="17" t="s">
        <v>3</v>
      </c>
      <c r="C32" s="18" t="s">
        <v>4</v>
      </c>
      <c r="D32" s="19" t="s">
        <v>5</v>
      </c>
      <c r="E32" s="20" t="s">
        <v>6</v>
      </c>
      <c r="F32" s="21" t="s">
        <v>7</v>
      </c>
    </row>
    <row r="33" spans="1:22" x14ac:dyDescent="0.25">
      <c r="A33" s="4">
        <v>31</v>
      </c>
      <c r="B33" s="38">
        <v>539.68073394495411</v>
      </c>
      <c r="C33" s="39">
        <v>655.27706422018355</v>
      </c>
      <c r="D33" s="194">
        <v>629.07522935779821</v>
      </c>
      <c r="E33" s="81">
        <f>AVERAGE(B33:D33)</f>
        <v>608.01100917431199</v>
      </c>
      <c r="F33" s="78">
        <f>_xlfn.STDEV.P(B33:D33)</f>
        <v>49.486724968950163</v>
      </c>
    </row>
    <row r="34" spans="1:22" x14ac:dyDescent="0.25">
      <c r="A34" s="8">
        <v>32</v>
      </c>
      <c r="B34" s="43">
        <v>10.442201834862386</v>
      </c>
      <c r="C34" s="26">
        <v>5.6464954128440361</v>
      </c>
      <c r="D34" s="27">
        <v>10.627155963302751</v>
      </c>
      <c r="E34" s="28">
        <f t="shared" ref="E34:E39" si="1">AVERAGE(B34:D34)</f>
        <v>8.9052844036697234</v>
      </c>
      <c r="F34" s="11">
        <f t="shared" ref="F34:F39" si="2">_xlfn.STDEV.P(B34:D34)</f>
        <v>2.3055485641457545</v>
      </c>
    </row>
    <row r="35" spans="1:22" x14ac:dyDescent="0.25">
      <c r="A35" s="8">
        <v>33</v>
      </c>
      <c r="B35" s="43">
        <v>107.50458715596329</v>
      </c>
      <c r="C35" s="26">
        <v>77.988990825688077</v>
      </c>
      <c r="D35" s="27">
        <v>104.26788990825689</v>
      </c>
      <c r="E35" s="28">
        <f t="shared" si="1"/>
        <v>96.587155963302749</v>
      </c>
      <c r="F35" s="11">
        <f t="shared" si="2"/>
        <v>13.217106645879175</v>
      </c>
    </row>
    <row r="36" spans="1:22" x14ac:dyDescent="0.25">
      <c r="A36" s="8">
        <v>34</v>
      </c>
      <c r="B36" s="43">
        <v>23.288807339449541</v>
      </c>
      <c r="C36" s="26">
        <v>15.420550458715594</v>
      </c>
      <c r="D36" s="27">
        <v>24.244403669724768</v>
      </c>
      <c r="E36" s="28">
        <f t="shared" si="1"/>
        <v>20.9845871559633</v>
      </c>
      <c r="F36" s="11">
        <f t="shared" si="2"/>
        <v>3.9536623833983136</v>
      </c>
    </row>
    <row r="37" spans="1:22" x14ac:dyDescent="0.25">
      <c r="A37" s="8">
        <v>35</v>
      </c>
      <c r="B37" s="43">
        <v>59.940550458715592</v>
      </c>
      <c r="C37" s="26">
        <v>68.926238532110091</v>
      </c>
      <c r="D37" s="27">
        <v>59.478165137614674</v>
      </c>
      <c r="E37" s="28">
        <f t="shared" si="1"/>
        <v>62.781651376146783</v>
      </c>
      <c r="F37" s="11">
        <f t="shared" si="2"/>
        <v>4.3489779285263728</v>
      </c>
    </row>
    <row r="38" spans="1:22" x14ac:dyDescent="0.25">
      <c r="A38" s="8">
        <v>36</v>
      </c>
      <c r="B38" s="43">
        <v>348.79266055045872</v>
      </c>
      <c r="C38" s="26">
        <v>167.61467889908255</v>
      </c>
      <c r="D38" s="27">
        <v>342.47339449541283</v>
      </c>
      <c r="E38" s="28">
        <f t="shared" si="1"/>
        <v>286.29357798165137</v>
      </c>
      <c r="F38" s="11">
        <f t="shared" si="2"/>
        <v>83.958299555817362</v>
      </c>
    </row>
    <row r="39" spans="1:22" ht="13" thickBot="1" x14ac:dyDescent="0.3">
      <c r="A39" s="8">
        <v>37</v>
      </c>
      <c r="B39" s="46">
        <v>16.792293577981649</v>
      </c>
      <c r="C39" s="31">
        <v>22.772477064220183</v>
      </c>
      <c r="D39" s="32">
        <v>22.179082568807338</v>
      </c>
      <c r="E39" s="33">
        <f t="shared" si="1"/>
        <v>20.581284403669724</v>
      </c>
      <c r="F39" s="15">
        <f t="shared" si="2"/>
        <v>2.6901509083640378</v>
      </c>
    </row>
    <row r="41" spans="1:22" ht="13" x14ac:dyDescent="0.3">
      <c r="A41" s="2" t="s">
        <v>8</v>
      </c>
    </row>
    <row r="42" spans="1:22" ht="13" thickBot="1" x14ac:dyDescent="0.3">
      <c r="A42" s="1" t="s">
        <v>11</v>
      </c>
    </row>
    <row r="43" spans="1:22" ht="13.5" thickBot="1" x14ac:dyDescent="0.35">
      <c r="A43" s="48" t="s">
        <v>10</v>
      </c>
      <c r="B43" s="232">
        <v>31</v>
      </c>
      <c r="C43" s="233"/>
      <c r="D43" s="234"/>
      <c r="E43" s="232">
        <v>32</v>
      </c>
      <c r="F43" s="233"/>
      <c r="G43" s="234"/>
      <c r="H43" s="232">
        <v>33</v>
      </c>
      <c r="I43" s="233"/>
      <c r="J43" s="234"/>
      <c r="K43" s="232">
        <v>34</v>
      </c>
      <c r="L43" s="233"/>
      <c r="M43" s="234"/>
      <c r="N43" s="232">
        <v>35</v>
      </c>
      <c r="O43" s="233"/>
      <c r="P43" s="234"/>
      <c r="Q43" s="232">
        <v>36</v>
      </c>
      <c r="R43" s="233"/>
      <c r="S43" s="234"/>
      <c r="T43" s="232">
        <v>37</v>
      </c>
      <c r="U43" s="233"/>
      <c r="V43" s="234"/>
    </row>
    <row r="44" spans="1:22" ht="13.5" thickBot="1" x14ac:dyDescent="0.35">
      <c r="A44" s="49" t="s">
        <v>9</v>
      </c>
      <c r="B44" s="34" t="s">
        <v>3</v>
      </c>
      <c r="C44" s="35" t="s">
        <v>4</v>
      </c>
      <c r="D44" s="50" t="s">
        <v>5</v>
      </c>
      <c r="E44" s="34" t="s">
        <v>3</v>
      </c>
      <c r="F44" s="35" t="s">
        <v>4</v>
      </c>
      <c r="G44" s="50" t="s">
        <v>5</v>
      </c>
      <c r="H44" s="34" t="s">
        <v>3</v>
      </c>
      <c r="I44" s="35" t="s">
        <v>4</v>
      </c>
      <c r="J44" s="50" t="s">
        <v>5</v>
      </c>
      <c r="K44" s="34" t="s">
        <v>3</v>
      </c>
      <c r="L44" s="35" t="s">
        <v>4</v>
      </c>
      <c r="M44" s="50" t="s">
        <v>5</v>
      </c>
      <c r="N44" s="34" t="s">
        <v>3</v>
      </c>
      <c r="O44" s="35" t="s">
        <v>4</v>
      </c>
      <c r="P44" s="50" t="s">
        <v>5</v>
      </c>
      <c r="Q44" s="34" t="s">
        <v>3</v>
      </c>
      <c r="R44" s="35" t="s">
        <v>4</v>
      </c>
      <c r="S44" s="50" t="s">
        <v>5</v>
      </c>
      <c r="T44" s="34" t="s">
        <v>3</v>
      </c>
      <c r="U44" s="35" t="s">
        <v>4</v>
      </c>
      <c r="V44" s="50" t="s">
        <v>5</v>
      </c>
    </row>
    <row r="45" spans="1:22" x14ac:dyDescent="0.25">
      <c r="A45" s="195">
        <v>66.666499999999999</v>
      </c>
      <c r="B45" s="187">
        <v>6.1789350000000001</v>
      </c>
      <c r="C45" s="184">
        <v>7.2983169999999999</v>
      </c>
      <c r="D45" s="185">
        <v>4.1319850000000002</v>
      </c>
      <c r="E45" s="183">
        <v>5.471508</v>
      </c>
      <c r="F45" s="184">
        <v>6.5392970000000004</v>
      </c>
      <c r="G45" s="186">
        <v>3.1274419999999998</v>
      </c>
      <c r="H45" s="183">
        <v>5.4599279999999997</v>
      </c>
      <c r="I45" s="184">
        <v>6.8562950000000003</v>
      </c>
      <c r="J45" s="186">
        <v>1.854541</v>
      </c>
      <c r="K45" s="187">
        <v>6.0241850000000001</v>
      </c>
      <c r="L45" s="184">
        <v>6.3086869999999999</v>
      </c>
      <c r="M45" s="185">
        <v>3.9678559999999998</v>
      </c>
      <c r="N45" s="183">
        <v>5.6904729999999999</v>
      </c>
      <c r="O45" s="184">
        <v>6.851229</v>
      </c>
      <c r="P45" s="186">
        <v>3.215497</v>
      </c>
      <c r="Q45" s="183">
        <v>8.0827770000000001</v>
      </c>
      <c r="R45" s="184">
        <v>8.2517669999999992</v>
      </c>
      <c r="S45" s="186">
        <v>4.6704970000000001</v>
      </c>
      <c r="T45" s="187">
        <v>5.0867389999999997</v>
      </c>
      <c r="U45" s="184">
        <v>5.7275369999999999</v>
      </c>
      <c r="V45" s="186">
        <v>2.6524260000000002</v>
      </c>
    </row>
    <row r="46" spans="1:22" x14ac:dyDescent="0.25">
      <c r="A46" s="57">
        <v>33.33325</v>
      </c>
      <c r="B46" s="58">
        <v>5.3257060000000003</v>
      </c>
      <c r="C46" s="59">
        <v>6.4996119999999999</v>
      </c>
      <c r="D46" s="60">
        <v>5.288678</v>
      </c>
      <c r="E46" s="61">
        <v>4.9688340000000002</v>
      </c>
      <c r="F46" s="59">
        <v>5.9756539999999996</v>
      </c>
      <c r="G46" s="62">
        <v>4.0367420000000003</v>
      </c>
      <c r="H46" s="61">
        <v>5.1183199999999998</v>
      </c>
      <c r="I46" s="59">
        <v>5.9108590000000003</v>
      </c>
      <c r="J46" s="62">
        <v>3.3071459999999999</v>
      </c>
      <c r="K46" s="58">
        <v>5.5567770000000003</v>
      </c>
      <c r="L46" s="59">
        <v>5.1990930000000004</v>
      </c>
      <c r="M46" s="60">
        <v>4.6297649999999999</v>
      </c>
      <c r="N46" s="61">
        <v>4.8777739999999996</v>
      </c>
      <c r="O46" s="59">
        <v>6.4664999999999999</v>
      </c>
      <c r="P46" s="62">
        <v>3.7168700000000001</v>
      </c>
      <c r="Q46" s="61">
        <v>6.4742220000000001</v>
      </c>
      <c r="R46" s="59">
        <v>6.7919499999999999</v>
      </c>
      <c r="S46" s="62">
        <v>3.9432960000000001</v>
      </c>
      <c r="T46" s="58">
        <v>4.5714329999999999</v>
      </c>
      <c r="U46" s="59">
        <v>5.191058</v>
      </c>
      <c r="V46" s="62">
        <v>4.0648960000000001</v>
      </c>
    </row>
    <row r="47" spans="1:22" x14ac:dyDescent="0.25">
      <c r="A47" s="57">
        <v>16.666625</v>
      </c>
      <c r="B47" s="58">
        <v>5.419924</v>
      </c>
      <c r="C47" s="59">
        <v>8.0940010000000004</v>
      </c>
      <c r="D47" s="60">
        <v>5.8223969999999996</v>
      </c>
      <c r="E47" s="61">
        <v>4.8367180000000003</v>
      </c>
      <c r="F47" s="59">
        <v>5.0891080000000004</v>
      </c>
      <c r="G47" s="62">
        <v>4.1709209999999999</v>
      </c>
      <c r="H47" s="61">
        <v>4.7656590000000003</v>
      </c>
      <c r="I47" s="59">
        <v>6.243913</v>
      </c>
      <c r="J47" s="62">
        <v>3.6372010000000001</v>
      </c>
      <c r="K47" s="58">
        <v>5.6083610000000004</v>
      </c>
      <c r="L47" s="59">
        <v>6.1183899999999998</v>
      </c>
      <c r="M47" s="60">
        <v>3.4281459999999999</v>
      </c>
      <c r="N47" s="61">
        <v>5.4557169999999999</v>
      </c>
      <c r="O47" s="59">
        <v>6.4428900000000002</v>
      </c>
      <c r="P47" s="62">
        <v>3.3652500000000001</v>
      </c>
      <c r="Q47" s="61">
        <v>6.7310860000000003</v>
      </c>
      <c r="R47" s="59">
        <v>7.6157700000000004</v>
      </c>
      <c r="S47" s="62">
        <v>-3.8091179999999998</v>
      </c>
      <c r="T47" s="58">
        <v>4.8682990000000004</v>
      </c>
      <c r="U47" s="59">
        <v>5.4708389999999998</v>
      </c>
      <c r="V47" s="62">
        <v>3.1022829999999999</v>
      </c>
    </row>
    <row r="48" spans="1:22" x14ac:dyDescent="0.25">
      <c r="A48" s="57">
        <v>8.3333124999999999</v>
      </c>
      <c r="B48" s="58">
        <v>9.1839209999999998</v>
      </c>
      <c r="C48" s="59">
        <v>9.9099029999999999</v>
      </c>
      <c r="D48" s="60">
        <v>7.3594619999999997</v>
      </c>
      <c r="E48" s="61">
        <v>4.4087870000000002</v>
      </c>
      <c r="F48" s="59">
        <v>7.09687</v>
      </c>
      <c r="G48" s="62">
        <v>3.1184569999999998</v>
      </c>
      <c r="H48" s="61">
        <v>6.6637120000000003</v>
      </c>
      <c r="I48" s="59">
        <v>6.6292010000000001</v>
      </c>
      <c r="J48" s="62">
        <v>4.6585169999999998</v>
      </c>
      <c r="K48" s="58">
        <v>4.8804049999999997</v>
      </c>
      <c r="L48" s="59">
        <v>6.6583300000000003</v>
      </c>
      <c r="M48" s="60">
        <v>4.9550280000000004</v>
      </c>
      <c r="N48" s="61">
        <v>6.4542210000000004</v>
      </c>
      <c r="O48" s="59">
        <v>6.3609609999999996</v>
      </c>
      <c r="P48" s="62">
        <v>-9.7656939999999999</v>
      </c>
      <c r="Q48" s="61">
        <v>18.974740000000001</v>
      </c>
      <c r="R48" s="59">
        <v>7.9433119999999997</v>
      </c>
      <c r="S48" s="62">
        <v>5.9278240000000002</v>
      </c>
      <c r="T48" s="58">
        <v>5.3851839999999997</v>
      </c>
      <c r="U48" s="59">
        <v>5.3447699999999996</v>
      </c>
      <c r="V48" s="62">
        <v>3.8234940000000002</v>
      </c>
    </row>
    <row r="49" spans="1:22" x14ac:dyDescent="0.25">
      <c r="A49" s="57">
        <v>4.16665625</v>
      </c>
      <c r="B49" s="58">
        <v>12.453139999999999</v>
      </c>
      <c r="C49" s="59">
        <v>13.243830000000001</v>
      </c>
      <c r="D49" s="60">
        <v>11.944900000000001</v>
      </c>
      <c r="E49" s="61">
        <v>5.4630859999999997</v>
      </c>
      <c r="F49" s="59">
        <v>6.0586039999999999</v>
      </c>
      <c r="G49" s="62">
        <v>4.1817029999999997</v>
      </c>
      <c r="H49" s="61">
        <v>6.3442119999999997</v>
      </c>
      <c r="I49" s="59">
        <v>7.6539770000000003</v>
      </c>
      <c r="J49" s="62">
        <v>3.601261</v>
      </c>
      <c r="K49" s="58">
        <v>5.9931299999999998</v>
      </c>
      <c r="L49" s="59">
        <v>6.4785170000000001</v>
      </c>
      <c r="M49" s="60">
        <v>4.5914279999999996</v>
      </c>
      <c r="N49" s="61">
        <v>6.799512</v>
      </c>
      <c r="O49" s="59">
        <v>6.844239</v>
      </c>
      <c r="P49" s="62">
        <v>-8.1591430000000003</v>
      </c>
      <c r="Q49" s="61">
        <v>10.481400000000001</v>
      </c>
      <c r="R49" s="59">
        <v>9.5055189999999996</v>
      </c>
      <c r="S49" s="62">
        <v>2.3157809999999999</v>
      </c>
      <c r="T49" s="58">
        <v>4.898828</v>
      </c>
      <c r="U49" s="59">
        <v>5.8230040000000001</v>
      </c>
      <c r="V49" s="62">
        <v>-9.7680900000000008</v>
      </c>
    </row>
    <row r="50" spans="1:22" x14ac:dyDescent="0.25">
      <c r="A50" s="57">
        <v>2.083328125</v>
      </c>
      <c r="B50" s="58">
        <v>20.070620000000002</v>
      </c>
      <c r="C50" s="59">
        <v>19.37378</v>
      </c>
      <c r="D50" s="60">
        <v>16.810079999999999</v>
      </c>
      <c r="E50" s="61">
        <v>5.0283129999999998</v>
      </c>
      <c r="F50" s="59">
        <v>7.6665549999999998</v>
      </c>
      <c r="G50" s="62">
        <v>6.6753910000000003</v>
      </c>
      <c r="H50" s="61">
        <v>9.63659</v>
      </c>
      <c r="I50" s="59">
        <v>11.214969999999999</v>
      </c>
      <c r="J50" s="62">
        <v>10.13588</v>
      </c>
      <c r="K50" s="58">
        <v>5.48414</v>
      </c>
      <c r="L50" s="59">
        <v>7.3806890000000003</v>
      </c>
      <c r="M50" s="60">
        <v>5.000553</v>
      </c>
      <c r="N50" s="61">
        <v>8.1943660000000005</v>
      </c>
      <c r="O50" s="59">
        <v>8.0407609999999998</v>
      </c>
      <c r="P50" s="62">
        <v>6.0194729999999996</v>
      </c>
      <c r="Q50" s="61">
        <v>14.67754</v>
      </c>
      <c r="R50" s="59">
        <v>13.120839999999999</v>
      </c>
      <c r="S50" s="62">
        <v>8.2250350000000001</v>
      </c>
      <c r="T50" s="58">
        <v>5.5283540000000002</v>
      </c>
      <c r="U50" s="59">
        <v>5.6958869999999999</v>
      </c>
      <c r="V50" s="62">
        <v>3.490443</v>
      </c>
    </row>
    <row r="51" spans="1:22" x14ac:dyDescent="0.25">
      <c r="A51" s="57">
        <v>1.0416640625</v>
      </c>
      <c r="B51" s="58">
        <v>29.706150000000001</v>
      </c>
      <c r="C51" s="59">
        <v>30.104040000000001</v>
      </c>
      <c r="D51" s="60">
        <v>28.090070000000001</v>
      </c>
      <c r="E51" s="61">
        <v>6.5437019999999997</v>
      </c>
      <c r="F51" s="59">
        <v>8.7334790000000009</v>
      </c>
      <c r="G51" s="62">
        <v>6.3561170000000002</v>
      </c>
      <c r="H51" s="61">
        <v>14.47331</v>
      </c>
      <c r="I51" s="59">
        <v>15.57667</v>
      </c>
      <c r="J51" s="62">
        <v>13.662269999999999</v>
      </c>
      <c r="K51" s="58">
        <v>7.3427160000000002</v>
      </c>
      <c r="L51" s="59">
        <v>7.7238420000000003</v>
      </c>
      <c r="M51" s="60">
        <v>6.8257430000000001</v>
      </c>
      <c r="N51" s="61">
        <v>8.6038730000000001</v>
      </c>
      <c r="O51" s="59">
        <v>8.6500839999999997</v>
      </c>
      <c r="P51" s="62">
        <v>5.7337439999999997</v>
      </c>
      <c r="Q51" s="61">
        <v>19.968499999999999</v>
      </c>
      <c r="R51" s="59">
        <v>16.763670000000001</v>
      </c>
      <c r="S51" s="62">
        <v>13.226789999999999</v>
      </c>
      <c r="T51" s="58">
        <v>6.1420890000000004</v>
      </c>
      <c r="U51" s="59">
        <v>5.2794819999999998</v>
      </c>
      <c r="V51" s="62">
        <v>3.6300129999999999</v>
      </c>
    </row>
    <row r="52" spans="1:22" x14ac:dyDescent="0.25">
      <c r="A52" s="57">
        <v>0.52083203124999999</v>
      </c>
      <c r="B52" s="58">
        <v>39.642769999999999</v>
      </c>
      <c r="C52" s="59">
        <v>40.48413</v>
      </c>
      <c r="D52" s="60">
        <v>38.254710000000003</v>
      </c>
      <c r="E52" s="61">
        <v>9.54711</v>
      </c>
      <c r="F52" s="59">
        <v>9.2875350000000001</v>
      </c>
      <c r="G52" s="62">
        <v>6.7448759999999996</v>
      </c>
      <c r="H52" s="61">
        <v>18.552600000000002</v>
      </c>
      <c r="I52" s="59">
        <v>18.925190000000001</v>
      </c>
      <c r="J52" s="62">
        <v>16.499790000000001</v>
      </c>
      <c r="K52" s="58">
        <v>8.9207409999999996</v>
      </c>
      <c r="L52" s="59">
        <v>10.67348</v>
      </c>
      <c r="M52" s="60">
        <v>8.5928290000000001</v>
      </c>
      <c r="N52" s="61">
        <v>12.0031</v>
      </c>
      <c r="O52" s="59">
        <v>12.891249999999999</v>
      </c>
      <c r="P52" s="62">
        <v>10.652229999999999</v>
      </c>
      <c r="Q52" s="61">
        <v>40.058590000000002</v>
      </c>
      <c r="R52" s="59">
        <v>33.685659999999999</v>
      </c>
      <c r="S52" s="62">
        <v>38.754280000000001</v>
      </c>
      <c r="T52" s="58">
        <v>5.673629</v>
      </c>
      <c r="U52" s="59">
        <v>6.399629</v>
      </c>
      <c r="V52" s="62">
        <v>4.9520330000000001</v>
      </c>
    </row>
    <row r="53" spans="1:22" x14ac:dyDescent="0.25">
      <c r="A53" s="57">
        <v>0.260416015625</v>
      </c>
      <c r="B53" s="58">
        <v>60.795580000000001</v>
      </c>
      <c r="C53" s="59">
        <v>61.146909999999998</v>
      </c>
      <c r="D53" s="60">
        <v>58.855330000000002</v>
      </c>
      <c r="E53" s="61">
        <v>12.72579</v>
      </c>
      <c r="F53" s="59">
        <v>11.19891</v>
      </c>
      <c r="G53" s="62">
        <v>6.8586879999999999</v>
      </c>
      <c r="H53" s="61">
        <v>27.377009999999999</v>
      </c>
      <c r="I53" s="59">
        <v>28.512129999999999</v>
      </c>
      <c r="J53" s="62">
        <v>27.973859999999998</v>
      </c>
      <c r="K53" s="58">
        <v>14.524369999999999</v>
      </c>
      <c r="L53" s="59">
        <v>13.94815</v>
      </c>
      <c r="M53" s="60">
        <v>10.916399999999999</v>
      </c>
      <c r="N53" s="61">
        <v>20.14799</v>
      </c>
      <c r="O53" s="59">
        <v>21.157609999999998</v>
      </c>
      <c r="P53" s="62">
        <v>15.580299999999999</v>
      </c>
      <c r="Q53" s="61">
        <v>33.918610000000001</v>
      </c>
      <c r="R53" s="59">
        <v>26.80772</v>
      </c>
      <c r="S53" s="62">
        <v>32.452680000000001</v>
      </c>
      <c r="T53" s="58">
        <v>7.60379</v>
      </c>
      <c r="U53" s="59">
        <v>5.4477229999999999</v>
      </c>
      <c r="V53" s="62">
        <v>6.8940299999999999</v>
      </c>
    </row>
    <row r="54" spans="1:22" x14ac:dyDescent="0.25">
      <c r="A54" s="57">
        <v>0.1302080078125</v>
      </c>
      <c r="B54" s="58">
        <v>74.933589999999995</v>
      </c>
      <c r="C54" s="59">
        <v>71.72193</v>
      </c>
      <c r="D54" s="60">
        <v>69.925669999999997</v>
      </c>
      <c r="E54" s="61">
        <v>12.84107</v>
      </c>
      <c r="F54" s="59">
        <v>13.25296</v>
      </c>
      <c r="G54" s="62">
        <v>8.9150969999999994</v>
      </c>
      <c r="H54" s="61">
        <v>42.88935</v>
      </c>
      <c r="I54" s="59">
        <v>43.486550000000001</v>
      </c>
      <c r="J54" s="62">
        <v>41.095820000000003</v>
      </c>
      <c r="K54" s="58">
        <v>20.772780000000001</v>
      </c>
      <c r="L54" s="59">
        <v>21.804010000000002</v>
      </c>
      <c r="M54" s="60">
        <v>17.773890000000002</v>
      </c>
      <c r="N54" s="61">
        <v>29.109259999999999</v>
      </c>
      <c r="O54" s="59">
        <v>30.871549999999999</v>
      </c>
      <c r="P54" s="62">
        <v>27.939119999999999</v>
      </c>
      <c r="Q54" s="61">
        <v>40.183860000000003</v>
      </c>
      <c r="R54" s="59">
        <v>33.703690000000002</v>
      </c>
      <c r="S54" s="62">
        <v>29.295280000000002</v>
      </c>
      <c r="T54" s="58">
        <v>10.01662</v>
      </c>
      <c r="U54" s="59">
        <v>9.6170609999999996</v>
      </c>
      <c r="V54" s="62">
        <v>8.5209469999999996</v>
      </c>
    </row>
    <row r="55" spans="1:22" x14ac:dyDescent="0.25">
      <c r="A55" s="57">
        <v>6.5104003906249999E-2</v>
      </c>
      <c r="B55" s="58">
        <v>90.015900000000002</v>
      </c>
      <c r="C55" s="59">
        <v>82.147180000000006</v>
      </c>
      <c r="D55" s="60">
        <v>78.125550000000004</v>
      </c>
      <c r="E55" s="61">
        <v>18.781030000000001</v>
      </c>
      <c r="F55" s="59">
        <v>16.792300000000001</v>
      </c>
      <c r="G55" s="62">
        <v>12.803879999999999</v>
      </c>
      <c r="H55" s="61">
        <v>60.049199999999999</v>
      </c>
      <c r="I55" s="59">
        <v>58.567410000000002</v>
      </c>
      <c r="J55" s="62">
        <v>62.047469999999997</v>
      </c>
      <c r="K55" s="58">
        <v>29.19453</v>
      </c>
      <c r="L55" s="59">
        <v>28.9406</v>
      </c>
      <c r="M55" s="60">
        <v>23.698720000000002</v>
      </c>
      <c r="N55" s="61">
        <v>36.948329999999999</v>
      </c>
      <c r="O55" s="59">
        <v>37.968000000000004</v>
      </c>
      <c r="P55" s="62">
        <v>37.090829999999997</v>
      </c>
      <c r="Q55" s="61">
        <v>49.241459999999996</v>
      </c>
      <c r="R55" s="59">
        <v>44.936259999999997</v>
      </c>
      <c r="S55" s="62">
        <v>37.976170000000003</v>
      </c>
      <c r="T55" s="58">
        <v>15.36444</v>
      </c>
      <c r="U55" s="59">
        <v>15.0603</v>
      </c>
      <c r="V55" s="62">
        <v>13.67305</v>
      </c>
    </row>
    <row r="56" spans="1:22" x14ac:dyDescent="0.25">
      <c r="A56" s="57">
        <v>3.2552001953125E-2</v>
      </c>
      <c r="B56" s="58">
        <v>86.09084</v>
      </c>
      <c r="C56" s="59">
        <v>86.969040000000007</v>
      </c>
      <c r="D56" s="60">
        <v>83.022480000000002</v>
      </c>
      <c r="E56" s="61">
        <v>29.10558</v>
      </c>
      <c r="F56" s="59">
        <v>26.702750000000002</v>
      </c>
      <c r="G56" s="62">
        <v>19.097110000000001</v>
      </c>
      <c r="H56" s="61">
        <v>78.284400000000005</v>
      </c>
      <c r="I56" s="59">
        <v>77.802629999999994</v>
      </c>
      <c r="J56" s="62">
        <v>74.127750000000006</v>
      </c>
      <c r="K56" s="58">
        <v>34.857640000000004</v>
      </c>
      <c r="L56" s="59">
        <v>34.868589999999998</v>
      </c>
      <c r="M56" s="60">
        <v>30.85032</v>
      </c>
      <c r="N56" s="61">
        <v>58.59592</v>
      </c>
      <c r="O56" s="59">
        <v>59.482590000000002</v>
      </c>
      <c r="P56" s="62">
        <v>55.936950000000003</v>
      </c>
      <c r="Q56" s="61">
        <v>65.201740000000001</v>
      </c>
      <c r="R56" s="59">
        <v>58.775939999999999</v>
      </c>
      <c r="S56" s="62">
        <v>53.92606</v>
      </c>
      <c r="T56" s="58">
        <v>26.440619999999999</v>
      </c>
      <c r="U56" s="59">
        <v>25.17671</v>
      </c>
      <c r="V56" s="62">
        <v>22.272469999999998</v>
      </c>
    </row>
    <row r="57" spans="1:22" x14ac:dyDescent="0.25">
      <c r="A57" s="57">
        <v>1.62760009765625E-2</v>
      </c>
      <c r="B57" s="58">
        <v>92.334519999999998</v>
      </c>
      <c r="C57" s="59">
        <v>92.483509999999995</v>
      </c>
      <c r="D57" s="60">
        <v>97.925899999999999</v>
      </c>
      <c r="E57" s="61">
        <v>35.341360000000002</v>
      </c>
      <c r="F57" s="59">
        <v>31.397480000000002</v>
      </c>
      <c r="G57" s="62">
        <v>27.188559999999999</v>
      </c>
      <c r="H57" s="61">
        <v>81.156220000000005</v>
      </c>
      <c r="I57" s="59">
        <v>81.987989999999996</v>
      </c>
      <c r="J57" s="62">
        <v>78.087209999999999</v>
      </c>
      <c r="K57" s="58">
        <v>48.560879999999997</v>
      </c>
      <c r="L57" s="59">
        <v>45.598329999999997</v>
      </c>
      <c r="M57" s="60">
        <v>41.936239999999998</v>
      </c>
      <c r="N57" s="61">
        <v>66.404989999999998</v>
      </c>
      <c r="O57" s="59">
        <v>67.519859999999994</v>
      </c>
      <c r="P57" s="62">
        <v>64.484250000000003</v>
      </c>
      <c r="Q57" s="61">
        <v>70.870630000000006</v>
      </c>
      <c r="R57" s="59">
        <v>68.979190000000003</v>
      </c>
      <c r="S57" s="62">
        <v>58.47795</v>
      </c>
      <c r="T57" s="58">
        <v>36.668309999999998</v>
      </c>
      <c r="U57" s="59">
        <v>39.158929999999998</v>
      </c>
      <c r="V57" s="62">
        <v>35.557960000000001</v>
      </c>
    </row>
    <row r="58" spans="1:22" x14ac:dyDescent="0.25">
      <c r="A58" s="57">
        <v>8.1380004882812499E-3</v>
      </c>
      <c r="B58" s="58">
        <v>96.287480000000002</v>
      </c>
      <c r="C58" s="59">
        <v>93.419970000000006</v>
      </c>
      <c r="D58" s="60">
        <v>96.785970000000006</v>
      </c>
      <c r="E58" s="61">
        <v>40.79918</v>
      </c>
      <c r="F58" s="59">
        <v>35.11177</v>
      </c>
      <c r="G58" s="62">
        <v>27.052579999999999</v>
      </c>
      <c r="H58" s="61">
        <v>89.497960000000006</v>
      </c>
      <c r="I58" s="59">
        <v>90.577290000000005</v>
      </c>
      <c r="J58" s="62">
        <v>84.869230000000002</v>
      </c>
      <c r="K58" s="58">
        <v>62.241489999999999</v>
      </c>
      <c r="L58" s="59">
        <v>57.779380000000003</v>
      </c>
      <c r="M58" s="60">
        <v>53.310279999999999</v>
      </c>
      <c r="N58" s="61">
        <v>67.389809999999997</v>
      </c>
      <c r="O58" s="59">
        <v>67.813739999999996</v>
      </c>
      <c r="P58" s="62">
        <v>64.285380000000004</v>
      </c>
      <c r="Q58" s="61">
        <v>83.632739999999998</v>
      </c>
      <c r="R58" s="59">
        <v>78.845439999999996</v>
      </c>
      <c r="S58" s="62">
        <v>74.374529999999993</v>
      </c>
      <c r="T58" s="58">
        <v>49.418849999999999</v>
      </c>
      <c r="U58" s="59">
        <v>48.031640000000003</v>
      </c>
      <c r="V58" s="62">
        <v>45.977170000000001</v>
      </c>
    </row>
    <row r="59" spans="1:22" x14ac:dyDescent="0.25">
      <c r="A59" s="57">
        <v>4.069000244140625E-3</v>
      </c>
      <c r="B59" s="58">
        <v>93.943070000000006</v>
      </c>
      <c r="C59" s="59">
        <v>97.518889999999999</v>
      </c>
      <c r="D59" s="60">
        <v>93.051730000000006</v>
      </c>
      <c r="E59" s="61">
        <v>51.881680000000003</v>
      </c>
      <c r="F59" s="59">
        <v>48.955379999999998</v>
      </c>
      <c r="G59" s="62">
        <v>39.88702</v>
      </c>
      <c r="H59" s="61">
        <v>94.409949999999995</v>
      </c>
      <c r="I59" s="59">
        <v>95.716130000000007</v>
      </c>
      <c r="J59" s="62">
        <v>92.336519999999993</v>
      </c>
      <c r="K59" s="58">
        <v>74.502510000000001</v>
      </c>
      <c r="L59" s="59">
        <v>73.201279999999997</v>
      </c>
      <c r="M59" s="60">
        <v>65.719409999999996</v>
      </c>
      <c r="N59" s="61">
        <v>77.186940000000007</v>
      </c>
      <c r="O59" s="59">
        <v>73.797070000000005</v>
      </c>
      <c r="P59" s="62">
        <v>74.916049999999998</v>
      </c>
      <c r="Q59" s="61">
        <v>89.618499999999997</v>
      </c>
      <c r="R59" s="59">
        <v>87.754270000000005</v>
      </c>
      <c r="S59" s="62">
        <v>79.021069999999995</v>
      </c>
      <c r="T59" s="58">
        <v>63.4358</v>
      </c>
      <c r="U59" s="59">
        <v>62.515720000000002</v>
      </c>
      <c r="V59" s="62">
        <v>70.611540000000005</v>
      </c>
    </row>
    <row r="60" spans="1:22" x14ac:dyDescent="0.25">
      <c r="A60" s="57">
        <v>2.0345001220703125E-3</v>
      </c>
      <c r="B60" s="58">
        <v>98.457660000000004</v>
      </c>
      <c r="C60" s="59">
        <v>94.406769999999995</v>
      </c>
      <c r="D60" s="60">
        <v>93.132599999999996</v>
      </c>
      <c r="E60" s="61">
        <v>56.516280000000002</v>
      </c>
      <c r="F60" s="59">
        <v>52.506230000000002</v>
      </c>
      <c r="G60" s="62">
        <v>45.097230000000003</v>
      </c>
      <c r="H60" s="61">
        <v>97.034899999999993</v>
      </c>
      <c r="I60" s="59">
        <v>98.480969999999999</v>
      </c>
      <c r="J60" s="62">
        <v>91.026470000000003</v>
      </c>
      <c r="K60" s="58">
        <v>77.465389999999999</v>
      </c>
      <c r="L60" s="59">
        <v>75.55968</v>
      </c>
      <c r="M60" s="60">
        <v>71.740080000000006</v>
      </c>
      <c r="N60" s="61">
        <v>84.998639999999995</v>
      </c>
      <c r="O60" s="59">
        <v>86.154210000000006</v>
      </c>
      <c r="P60" s="62">
        <v>80.916349999999994</v>
      </c>
      <c r="Q60" s="61">
        <v>92.429259999999999</v>
      </c>
      <c r="R60" s="59">
        <v>90.391919999999999</v>
      </c>
      <c r="S60" s="62">
        <v>105.6729</v>
      </c>
      <c r="T60" s="58">
        <v>80.597219999999993</v>
      </c>
      <c r="U60" s="59">
        <v>80.755669999999995</v>
      </c>
      <c r="V60" s="62">
        <v>78.91086</v>
      </c>
    </row>
    <row r="61" spans="1:22" x14ac:dyDescent="0.25">
      <c r="A61" s="57">
        <v>1.0172500610351562E-3</v>
      </c>
      <c r="B61" s="58">
        <v>99.209299999999999</v>
      </c>
      <c r="C61" s="59">
        <v>100.93470000000001</v>
      </c>
      <c r="D61" s="60">
        <v>93.828649999999996</v>
      </c>
      <c r="E61" s="61">
        <v>71.568579999999997</v>
      </c>
      <c r="F61" s="59">
        <v>67.243120000000005</v>
      </c>
      <c r="G61" s="62">
        <v>58.011920000000003</v>
      </c>
      <c r="H61" s="61">
        <v>96.959109999999995</v>
      </c>
      <c r="I61" s="59">
        <v>99.611609999999999</v>
      </c>
      <c r="J61" s="62">
        <v>95.255499999999998</v>
      </c>
      <c r="K61" s="58">
        <v>78.738650000000007</v>
      </c>
      <c r="L61" s="59">
        <v>76.84863</v>
      </c>
      <c r="M61" s="60">
        <v>72.030600000000007</v>
      </c>
      <c r="N61" s="61">
        <v>95.256339999999994</v>
      </c>
      <c r="O61" s="59">
        <v>93.489270000000005</v>
      </c>
      <c r="P61" s="62">
        <v>90.439449999999994</v>
      </c>
      <c r="Q61" s="61">
        <v>95.672160000000005</v>
      </c>
      <c r="R61" s="59">
        <v>93.209059999999994</v>
      </c>
      <c r="S61" s="62">
        <v>92.535989999999998</v>
      </c>
      <c r="T61" s="58">
        <v>91.447069999999997</v>
      </c>
      <c r="U61" s="59">
        <v>90.118679999999998</v>
      </c>
      <c r="V61" s="62">
        <v>86.311049999999994</v>
      </c>
    </row>
    <row r="62" spans="1:22" x14ac:dyDescent="0.25">
      <c r="A62" s="57">
        <v>5.0862503051757812E-4</v>
      </c>
      <c r="B62" s="58">
        <v>99.787769999999995</v>
      </c>
      <c r="C62" s="59">
        <v>101.3171</v>
      </c>
      <c r="D62" s="60">
        <v>106.3869</v>
      </c>
      <c r="E62" s="61">
        <v>76.078429999999997</v>
      </c>
      <c r="F62" s="59">
        <v>71.469719999999995</v>
      </c>
      <c r="G62" s="62">
        <v>67.707530000000006</v>
      </c>
      <c r="H62" s="61">
        <v>97.979190000000003</v>
      </c>
      <c r="I62" s="59">
        <v>98.310199999999995</v>
      </c>
      <c r="J62" s="62">
        <v>95.344149999999999</v>
      </c>
      <c r="K62" s="58">
        <v>86.462450000000004</v>
      </c>
      <c r="L62" s="59">
        <v>86.617840000000001</v>
      </c>
      <c r="M62" s="60">
        <v>79.604519999999994</v>
      </c>
      <c r="N62" s="61">
        <v>92.209239999999994</v>
      </c>
      <c r="O62" s="59">
        <v>90.623410000000007</v>
      </c>
      <c r="P62" s="62">
        <v>87.044839999999994</v>
      </c>
      <c r="Q62" s="61">
        <v>97.934979999999996</v>
      </c>
      <c r="R62" s="59">
        <v>94.947040000000001</v>
      </c>
      <c r="S62" s="62">
        <v>105.3554</v>
      </c>
      <c r="T62" s="58">
        <v>93.01352</v>
      </c>
      <c r="U62" s="59">
        <v>91.43723</v>
      </c>
      <c r="V62" s="62">
        <v>91.054029999999997</v>
      </c>
    </row>
    <row r="63" spans="1:22" x14ac:dyDescent="0.25">
      <c r="A63" s="57">
        <v>2.5431251525878906E-4</v>
      </c>
      <c r="B63" s="58">
        <v>119.5436</v>
      </c>
      <c r="C63" s="59">
        <v>99.567570000000003</v>
      </c>
      <c r="D63" s="60">
        <v>95.941370000000006</v>
      </c>
      <c r="E63" s="61">
        <v>83.075329999999994</v>
      </c>
      <c r="F63" s="59">
        <v>79.972139999999996</v>
      </c>
      <c r="G63" s="62">
        <v>103.6195</v>
      </c>
      <c r="H63" s="61">
        <v>101.131</v>
      </c>
      <c r="I63" s="59">
        <v>99.822609999999997</v>
      </c>
      <c r="J63" s="62">
        <v>96.926739999999995</v>
      </c>
      <c r="K63" s="58">
        <v>90.631739999999994</v>
      </c>
      <c r="L63" s="59">
        <v>89.259200000000007</v>
      </c>
      <c r="M63" s="60">
        <v>85.159750000000003</v>
      </c>
      <c r="N63" s="61">
        <v>94.791039999999995</v>
      </c>
      <c r="O63" s="59">
        <v>90.685559999999995</v>
      </c>
      <c r="P63" s="62">
        <v>91.812979999999996</v>
      </c>
      <c r="Q63" s="61">
        <v>98.131839999999997</v>
      </c>
      <c r="R63" s="59">
        <v>97.62191</v>
      </c>
      <c r="S63" s="62">
        <v>92.392219999999995</v>
      </c>
      <c r="T63" s="58">
        <v>97.156490000000005</v>
      </c>
      <c r="U63" s="59">
        <v>96.701679999999996</v>
      </c>
      <c r="V63" s="62">
        <v>93.680689999999998</v>
      </c>
    </row>
    <row r="64" spans="1:22" x14ac:dyDescent="0.25">
      <c r="A64" s="57">
        <v>1.2715625762939453E-4</v>
      </c>
      <c r="B64" s="58">
        <v>101.1553</v>
      </c>
      <c r="C64" s="59">
        <v>100.0134</v>
      </c>
      <c r="D64" s="60">
        <v>97.065709999999996</v>
      </c>
      <c r="E64" s="61">
        <v>89.571129999999997</v>
      </c>
      <c r="F64" s="59">
        <v>85.688630000000003</v>
      </c>
      <c r="G64" s="62">
        <v>79.934569999999994</v>
      </c>
      <c r="H64" s="61">
        <v>100.8389</v>
      </c>
      <c r="I64" s="59">
        <v>101.2191</v>
      </c>
      <c r="J64" s="62">
        <v>98.752529999999993</v>
      </c>
      <c r="K64" s="58">
        <v>95.085800000000006</v>
      </c>
      <c r="L64" s="59">
        <v>95.161000000000001</v>
      </c>
      <c r="M64" s="60">
        <v>91.759060000000005</v>
      </c>
      <c r="N64" s="61">
        <v>96.622240000000005</v>
      </c>
      <c r="O64" s="59">
        <v>98.140799999999999</v>
      </c>
      <c r="P64" s="62">
        <v>94.876919999999998</v>
      </c>
      <c r="Q64" s="61">
        <v>100.1768</v>
      </c>
      <c r="R64" s="59">
        <v>100.2336</v>
      </c>
      <c r="S64" s="62">
        <v>94.028720000000007</v>
      </c>
      <c r="T64" s="58">
        <v>98.43871</v>
      </c>
      <c r="U64" s="59">
        <v>98.110720000000001</v>
      </c>
      <c r="V64" s="62">
        <v>97.17174</v>
      </c>
    </row>
    <row r="65" spans="1:22" x14ac:dyDescent="0.25">
      <c r="A65" s="57">
        <v>6.3578128814697265E-5</v>
      </c>
      <c r="B65" s="58">
        <v>100.01519999999999</v>
      </c>
      <c r="C65" s="59">
        <v>99.849239999999995</v>
      </c>
      <c r="D65" s="60">
        <v>96.836889999999997</v>
      </c>
      <c r="E65" s="61">
        <v>93.929910000000007</v>
      </c>
      <c r="F65" s="59">
        <v>94.009640000000005</v>
      </c>
      <c r="G65" s="62">
        <v>87.657030000000006</v>
      </c>
      <c r="H65" s="61">
        <v>100.6326</v>
      </c>
      <c r="I65" s="59">
        <v>99.686570000000003</v>
      </c>
      <c r="J65" s="62">
        <v>96.230689999999996</v>
      </c>
      <c r="K65" s="58">
        <v>95.017899999999997</v>
      </c>
      <c r="L65" s="59">
        <v>93.778989999999993</v>
      </c>
      <c r="M65" s="60">
        <v>92.228099999999998</v>
      </c>
      <c r="N65" s="61">
        <v>97.834980000000002</v>
      </c>
      <c r="O65" s="59">
        <v>99.032420000000002</v>
      </c>
      <c r="P65" s="62">
        <v>94.350399999999993</v>
      </c>
      <c r="Q65" s="61">
        <v>100.172</v>
      </c>
      <c r="R65" s="59">
        <v>99.043430000000001</v>
      </c>
      <c r="S65" s="62">
        <v>96.814130000000006</v>
      </c>
      <c r="T65" s="58">
        <v>98.000780000000006</v>
      </c>
      <c r="U65" s="59">
        <v>98.765169999999998</v>
      </c>
      <c r="V65" s="62">
        <v>98.358379999999997</v>
      </c>
    </row>
    <row r="66" spans="1:22" x14ac:dyDescent="0.25">
      <c r="A66" s="57">
        <v>3.1789064407348632E-5</v>
      </c>
      <c r="B66" s="58">
        <v>100.75360000000001</v>
      </c>
      <c r="C66" s="59">
        <v>100.8182</v>
      </c>
      <c r="D66" s="60">
        <v>96.476290000000006</v>
      </c>
      <c r="E66" s="61">
        <v>95.780069999999995</v>
      </c>
      <c r="F66" s="59">
        <v>94.973110000000005</v>
      </c>
      <c r="G66" s="62">
        <v>90.916259999999994</v>
      </c>
      <c r="H66" s="61">
        <v>101.4558</v>
      </c>
      <c r="I66" s="59">
        <v>104.3456</v>
      </c>
      <c r="J66" s="62">
        <v>97.001620000000003</v>
      </c>
      <c r="K66" s="58">
        <v>98.462389999999999</v>
      </c>
      <c r="L66" s="59">
        <v>99.370009999999994</v>
      </c>
      <c r="M66" s="60">
        <v>94.013149999999996</v>
      </c>
      <c r="N66" s="61">
        <v>99.535640000000001</v>
      </c>
      <c r="O66" s="59">
        <v>101.3095</v>
      </c>
      <c r="P66" s="62">
        <v>96.241470000000007</v>
      </c>
      <c r="Q66" s="61">
        <v>102.6343</v>
      </c>
      <c r="R66" s="59">
        <v>99.436930000000004</v>
      </c>
      <c r="S66" s="62">
        <v>97.617400000000004</v>
      </c>
      <c r="T66" s="58">
        <v>100.1199</v>
      </c>
      <c r="U66" s="59">
        <v>100.5239</v>
      </c>
      <c r="V66" s="62">
        <v>98.298479999999998</v>
      </c>
    </row>
    <row r="67" spans="1:22" x14ac:dyDescent="0.25">
      <c r="A67" s="57">
        <v>1.5894532203674316E-5</v>
      </c>
      <c r="B67" s="58">
        <v>103.098</v>
      </c>
      <c r="C67" s="59">
        <v>102.5196</v>
      </c>
      <c r="D67" s="60">
        <v>98.126559999999998</v>
      </c>
      <c r="E67" s="61">
        <v>102.509</v>
      </c>
      <c r="F67" s="59">
        <v>122.75360000000001</v>
      </c>
      <c r="G67" s="62">
        <v>94.192250000000001</v>
      </c>
      <c r="H67" s="61">
        <v>100.21040000000001</v>
      </c>
      <c r="I67" s="59">
        <v>103.4735</v>
      </c>
      <c r="J67" s="62">
        <v>96.908169999999998</v>
      </c>
      <c r="K67" s="58">
        <v>100.7594</v>
      </c>
      <c r="L67" s="59">
        <v>100.50069999999999</v>
      </c>
      <c r="M67" s="60">
        <v>95.575969999999998</v>
      </c>
      <c r="N67" s="61">
        <v>99.908299999999997</v>
      </c>
      <c r="O67" s="59">
        <v>100.81619999999999</v>
      </c>
      <c r="P67" s="62">
        <v>98.018749999999997</v>
      </c>
      <c r="Q67" s="61">
        <v>102.8159</v>
      </c>
      <c r="R67" s="59">
        <v>104.6283</v>
      </c>
      <c r="S67" s="62">
        <v>99.044849999999997</v>
      </c>
      <c r="T67" s="58">
        <v>101.73950000000001</v>
      </c>
      <c r="U67" s="59">
        <v>102.0273</v>
      </c>
      <c r="V67" s="62">
        <v>103.88549999999999</v>
      </c>
    </row>
    <row r="68" spans="1:22" ht="13" thickBot="1" x14ac:dyDescent="0.3">
      <c r="A68" s="63">
        <v>7.9472661018371581E-6</v>
      </c>
      <c r="B68" s="70">
        <v>105.7662</v>
      </c>
      <c r="C68" s="71">
        <v>104.8113</v>
      </c>
      <c r="D68" s="72">
        <v>99.894850000000005</v>
      </c>
      <c r="E68" s="73">
        <v>102.0548</v>
      </c>
      <c r="F68" s="71">
        <v>101.5938</v>
      </c>
      <c r="G68" s="74">
        <v>98.963390000000004</v>
      </c>
      <c r="H68" s="73">
        <v>105.3445</v>
      </c>
      <c r="I68" s="71">
        <v>103.40819999999999</v>
      </c>
      <c r="J68" s="74">
        <v>99.88946</v>
      </c>
      <c r="K68" s="70">
        <v>103.6112</v>
      </c>
      <c r="L68" s="71">
        <v>102.4945</v>
      </c>
      <c r="M68" s="72">
        <v>98.145740000000004</v>
      </c>
      <c r="N68" s="73">
        <v>102.5669</v>
      </c>
      <c r="O68" s="71">
        <v>104.44799999999999</v>
      </c>
      <c r="P68" s="74">
        <v>98.400909999999996</v>
      </c>
      <c r="Q68" s="73">
        <v>104.10760000000001</v>
      </c>
      <c r="R68" s="71">
        <v>101.5894</v>
      </c>
      <c r="S68" s="74">
        <v>100.0716</v>
      </c>
      <c r="T68" s="70">
        <v>104.95189999999999</v>
      </c>
      <c r="U68" s="71">
        <v>102.4709</v>
      </c>
      <c r="V68" s="74">
        <v>101.381</v>
      </c>
    </row>
    <row r="69" spans="1:22" x14ac:dyDescent="0.25">
      <c r="A69" s="42" t="s">
        <v>1</v>
      </c>
      <c r="B69" s="215">
        <v>339</v>
      </c>
      <c r="C69" s="216">
        <v>326.5</v>
      </c>
      <c r="D69" s="218">
        <v>325.90000000000003</v>
      </c>
      <c r="E69" s="215">
        <v>2.9420000000000002</v>
      </c>
      <c r="F69" s="216">
        <v>1.117</v>
      </c>
      <c r="G69" s="217">
        <v>1.9040000000000001</v>
      </c>
      <c r="H69" s="219">
        <v>86.210000000000008</v>
      </c>
      <c r="I69" s="216">
        <v>82.339999999999989</v>
      </c>
      <c r="J69" s="218">
        <v>95.37</v>
      </c>
      <c r="K69" s="215">
        <v>12.979999999999999</v>
      </c>
      <c r="L69" s="216">
        <v>10.85</v>
      </c>
      <c r="M69" s="217">
        <v>9.1859999999999999</v>
      </c>
      <c r="N69" s="219">
        <v>31.090000000000003</v>
      </c>
      <c r="O69" s="216">
        <v>30.729999999999997</v>
      </c>
      <c r="P69" s="218">
        <v>37.78</v>
      </c>
      <c r="Q69" s="215">
        <v>60.699999999999996</v>
      </c>
      <c r="R69" s="216">
        <v>43.18</v>
      </c>
      <c r="S69" s="217">
        <v>43.04</v>
      </c>
      <c r="T69" s="219">
        <v>7.2729999999999997</v>
      </c>
      <c r="U69" s="216">
        <v>7.1859999999999999</v>
      </c>
      <c r="V69" s="217">
        <v>7.9080000000000004</v>
      </c>
    </row>
    <row r="70" spans="1:22" ht="13" thickBot="1" x14ac:dyDescent="0.3">
      <c r="A70" s="188" t="s">
        <v>2</v>
      </c>
      <c r="B70" s="33">
        <f>B69/(1+50/62)</f>
        <v>187.66071428571428</v>
      </c>
      <c r="C70" s="14">
        <f t="shared" ref="C70:V70" si="3">C69/(1+50/62)</f>
        <v>180.74107142857144</v>
      </c>
      <c r="D70" s="80">
        <f t="shared" si="3"/>
        <v>180.40892857142859</v>
      </c>
      <c r="E70" s="189">
        <f t="shared" si="3"/>
        <v>1.6286071428571429</v>
      </c>
      <c r="F70" s="190">
        <f t="shared" si="3"/>
        <v>0.61833928571428576</v>
      </c>
      <c r="G70" s="191">
        <f t="shared" si="3"/>
        <v>1.054</v>
      </c>
      <c r="H70" s="193">
        <f t="shared" si="3"/>
        <v>47.723392857142862</v>
      </c>
      <c r="I70" s="190">
        <f t="shared" si="3"/>
        <v>45.581071428571427</v>
      </c>
      <c r="J70" s="192">
        <f t="shared" si="3"/>
        <v>52.794107142857143</v>
      </c>
      <c r="K70" s="189">
        <f t="shared" si="3"/>
        <v>7.1853571428571419</v>
      </c>
      <c r="L70" s="190">
        <f t="shared" si="3"/>
        <v>6.0062499999999996</v>
      </c>
      <c r="M70" s="191">
        <f t="shared" si="3"/>
        <v>5.0851071428571428</v>
      </c>
      <c r="N70" s="193">
        <f t="shared" si="3"/>
        <v>17.210535714285715</v>
      </c>
      <c r="O70" s="190">
        <f t="shared" si="3"/>
        <v>17.01125</v>
      </c>
      <c r="P70" s="192">
        <f t="shared" si="3"/>
        <v>20.913928571428574</v>
      </c>
      <c r="Q70" s="189">
        <f t="shared" si="3"/>
        <v>33.601785714285711</v>
      </c>
      <c r="R70" s="190">
        <f t="shared" si="3"/>
        <v>23.903214285714288</v>
      </c>
      <c r="S70" s="191">
        <f t="shared" si="3"/>
        <v>23.825714285714287</v>
      </c>
      <c r="T70" s="193">
        <f t="shared" si="3"/>
        <v>4.0261249999999995</v>
      </c>
      <c r="U70" s="190">
        <f t="shared" si="3"/>
        <v>3.9779642857142856</v>
      </c>
      <c r="V70" s="191">
        <f t="shared" si="3"/>
        <v>4.3776428571428578</v>
      </c>
    </row>
    <row r="71" spans="1:22" ht="13" thickBot="1" x14ac:dyDescent="0.3"/>
    <row r="72" spans="1:22" ht="13.5" thickBot="1" x14ac:dyDescent="0.35">
      <c r="A72" s="16" t="s">
        <v>10</v>
      </c>
      <c r="B72" s="34" t="s">
        <v>3</v>
      </c>
      <c r="C72" s="35" t="s">
        <v>4</v>
      </c>
      <c r="D72" s="36" t="s">
        <v>5</v>
      </c>
      <c r="E72" s="20" t="s">
        <v>6</v>
      </c>
      <c r="F72" s="21" t="s">
        <v>7</v>
      </c>
    </row>
    <row r="73" spans="1:22" x14ac:dyDescent="0.25">
      <c r="A73" s="37">
        <v>31</v>
      </c>
      <c r="B73" s="38">
        <v>187.66071428571428</v>
      </c>
      <c r="C73" s="39">
        <v>180.74107142857144</v>
      </c>
      <c r="D73" s="40">
        <v>180.40892857142859</v>
      </c>
      <c r="E73" s="76">
        <f>AVERAGE(B73:D73)</f>
        <v>182.93690476190477</v>
      </c>
      <c r="F73" s="78">
        <f>_xlfn.STDEV.P(B73:D73)</f>
        <v>3.3429888854449601</v>
      </c>
    </row>
    <row r="74" spans="1:22" x14ac:dyDescent="0.25">
      <c r="A74" s="42">
        <v>32</v>
      </c>
      <c r="B74" s="43">
        <v>1.6286071428571429</v>
      </c>
      <c r="C74" s="26">
        <v>0.61833928571428576</v>
      </c>
      <c r="D74" s="44">
        <v>1.054</v>
      </c>
      <c r="E74" s="9">
        <f t="shared" ref="E74:E79" si="4">AVERAGE(B74:D74)</f>
        <v>1.1003154761904763</v>
      </c>
      <c r="F74" s="11">
        <f t="shared" ref="F74:F79" si="5">_xlfn.STDEV.P(B74:D74)</f>
        <v>0.413738345894333</v>
      </c>
    </row>
    <row r="75" spans="1:22" x14ac:dyDescent="0.25">
      <c r="A75" s="42">
        <v>33</v>
      </c>
      <c r="B75" s="43">
        <v>47.723392857142862</v>
      </c>
      <c r="C75" s="26">
        <v>45.581071428571427</v>
      </c>
      <c r="D75" s="44">
        <v>52.794107142857143</v>
      </c>
      <c r="E75" s="9">
        <f t="shared" si="4"/>
        <v>48.699523809523811</v>
      </c>
      <c r="F75" s="11">
        <f t="shared" si="5"/>
        <v>3.0245214256184307</v>
      </c>
    </row>
    <row r="76" spans="1:22" x14ac:dyDescent="0.25">
      <c r="A76" s="42">
        <v>34</v>
      </c>
      <c r="B76" s="43">
        <v>7.1853571428571419</v>
      </c>
      <c r="C76" s="26">
        <v>6.0062499999999996</v>
      </c>
      <c r="D76" s="44">
        <v>5.0851071428571428</v>
      </c>
      <c r="E76" s="9">
        <f t="shared" si="4"/>
        <v>6.0922380952380948</v>
      </c>
      <c r="F76" s="11">
        <f t="shared" si="5"/>
        <v>0.85957663223124436</v>
      </c>
    </row>
    <row r="77" spans="1:22" x14ac:dyDescent="0.25">
      <c r="A77" s="42">
        <v>35</v>
      </c>
      <c r="B77" s="43">
        <v>17.210535714285715</v>
      </c>
      <c r="C77" s="26">
        <v>17.01125</v>
      </c>
      <c r="D77" s="44">
        <v>20.913928571428574</v>
      </c>
      <c r="E77" s="9">
        <f t="shared" si="4"/>
        <v>18.37857142857143</v>
      </c>
      <c r="F77" s="11">
        <f t="shared" si="5"/>
        <v>1.7946133437516372</v>
      </c>
    </row>
    <row r="78" spans="1:22" x14ac:dyDescent="0.25">
      <c r="A78" s="42">
        <v>36</v>
      </c>
      <c r="B78" s="43">
        <v>33.601785714285711</v>
      </c>
      <c r="C78" s="26">
        <v>23.903214285714288</v>
      </c>
      <c r="D78" s="44">
        <v>23.825714285714287</v>
      </c>
      <c r="E78" s="9">
        <f t="shared" si="4"/>
        <v>27.110238095238092</v>
      </c>
      <c r="F78" s="11">
        <f t="shared" si="5"/>
        <v>4.5903263812988433</v>
      </c>
    </row>
    <row r="79" spans="1:22" ht="13" thickBot="1" x14ac:dyDescent="0.3">
      <c r="A79" s="42">
        <v>37</v>
      </c>
      <c r="B79" s="46">
        <v>4.0261249999999995</v>
      </c>
      <c r="C79" s="31">
        <v>3.9779642857142856</v>
      </c>
      <c r="D79" s="47">
        <v>4.3776428571428578</v>
      </c>
      <c r="E79" s="13">
        <f t="shared" si="4"/>
        <v>4.1272440476190475</v>
      </c>
      <c r="F79" s="15">
        <f t="shared" si="5"/>
        <v>0.17814701131057195</v>
      </c>
    </row>
    <row r="81" spans="1:25" ht="13" x14ac:dyDescent="0.3">
      <c r="A81" s="2" t="s">
        <v>12</v>
      </c>
    </row>
    <row r="82" spans="1:25" ht="13" thickBot="1" x14ac:dyDescent="0.3">
      <c r="A82" s="1" t="s">
        <v>17</v>
      </c>
    </row>
    <row r="83" spans="1:25" ht="13.5" thickBot="1" x14ac:dyDescent="0.35">
      <c r="A83" s="84" t="s">
        <v>13</v>
      </c>
      <c r="B83" s="220" t="s">
        <v>14</v>
      </c>
      <c r="C83" s="221"/>
      <c r="D83" s="221"/>
      <c r="E83" s="220" t="s">
        <v>15</v>
      </c>
      <c r="F83" s="221"/>
      <c r="G83" s="222"/>
      <c r="H83" s="220" t="s">
        <v>34</v>
      </c>
      <c r="I83" s="221"/>
      <c r="J83" s="222"/>
      <c r="N83" s="84" t="s">
        <v>16</v>
      </c>
      <c r="O83" s="220" t="s">
        <v>14</v>
      </c>
      <c r="P83" s="221"/>
      <c r="Q83" s="222"/>
      <c r="R83" s="220" t="s">
        <v>15</v>
      </c>
      <c r="S83" s="221"/>
      <c r="T83" s="222"/>
      <c r="U83" s="220" t="s">
        <v>34</v>
      </c>
      <c r="V83" s="221"/>
      <c r="W83" s="222"/>
    </row>
    <row r="84" spans="1:25" ht="13.5" thickBot="1" x14ac:dyDescent="0.35">
      <c r="A84" s="49" t="s">
        <v>10</v>
      </c>
      <c r="B84" s="34" t="s">
        <v>3</v>
      </c>
      <c r="C84" s="34" t="s">
        <v>4</v>
      </c>
      <c r="D84" s="36" t="s">
        <v>5</v>
      </c>
      <c r="E84" s="82" t="s">
        <v>3</v>
      </c>
      <c r="F84" s="34" t="s">
        <v>4</v>
      </c>
      <c r="G84" s="50" t="s">
        <v>5</v>
      </c>
      <c r="H84" s="82" t="s">
        <v>3</v>
      </c>
      <c r="I84" s="34" t="s">
        <v>4</v>
      </c>
      <c r="J84" s="36" t="s">
        <v>5</v>
      </c>
      <c r="K84" s="20" t="s">
        <v>6</v>
      </c>
      <c r="L84" s="21" t="s">
        <v>7</v>
      </c>
      <c r="N84" s="85" t="s">
        <v>10</v>
      </c>
      <c r="O84" s="82" t="s">
        <v>3</v>
      </c>
      <c r="P84" s="34" t="s">
        <v>4</v>
      </c>
      <c r="Q84" s="50" t="s">
        <v>5</v>
      </c>
      <c r="R84" s="82" t="s">
        <v>3</v>
      </c>
      <c r="S84" s="34" t="s">
        <v>4</v>
      </c>
      <c r="T84" s="50" t="s">
        <v>5</v>
      </c>
      <c r="U84" s="82" t="s">
        <v>3</v>
      </c>
      <c r="V84" s="34" t="s">
        <v>4</v>
      </c>
      <c r="W84" s="36" t="s">
        <v>5</v>
      </c>
      <c r="X84" s="20" t="s">
        <v>6</v>
      </c>
      <c r="Y84" s="21" t="s">
        <v>7</v>
      </c>
    </row>
    <row r="85" spans="1:25" x14ac:dyDescent="0.25">
      <c r="A85" s="86">
        <v>31</v>
      </c>
      <c r="B85" s="126">
        <v>18107744</v>
      </c>
      <c r="C85" s="143">
        <v>20364715</v>
      </c>
      <c r="D85" s="127">
        <v>18911075</v>
      </c>
      <c r="E85" s="126">
        <v>18018269</v>
      </c>
      <c r="F85" s="143">
        <v>18332728</v>
      </c>
      <c r="G85" s="127">
        <v>16608551</v>
      </c>
      <c r="H85" s="198">
        <f>E85/B85*100</f>
        <v>99.505874392745994</v>
      </c>
      <c r="I85" s="199">
        <f t="shared" ref="I85:J91" si="6">F85/C85*100</f>
        <v>90.022020931793051</v>
      </c>
      <c r="J85" s="200">
        <f t="shared" si="6"/>
        <v>87.824467937438783</v>
      </c>
      <c r="K85" s="139">
        <f>AVERAGE(H85:J85)</f>
        <v>92.4507877539926</v>
      </c>
      <c r="L85" s="140">
        <f>_xlfn.STDEV.P(H85:J85)</f>
        <v>5.0687273485551421</v>
      </c>
      <c r="N85" s="86">
        <v>31</v>
      </c>
      <c r="O85" s="126">
        <v>25674451</v>
      </c>
      <c r="P85" s="143">
        <v>24922295</v>
      </c>
      <c r="Q85" s="144">
        <v>18860564</v>
      </c>
      <c r="R85" s="126">
        <v>19314673</v>
      </c>
      <c r="S85" s="143">
        <v>16940471</v>
      </c>
      <c r="T85" s="127">
        <v>15935834</v>
      </c>
      <c r="U85" s="198">
        <f>R85/O85*100</f>
        <v>75.229156798717909</v>
      </c>
      <c r="V85" s="199">
        <f t="shared" ref="V85:W91" si="7">S85/P85*100</f>
        <v>67.973158170224693</v>
      </c>
      <c r="W85" s="200">
        <f t="shared" si="7"/>
        <v>84.492881549035332</v>
      </c>
      <c r="X85" s="139">
        <f>AVERAGE(U85:W85)</f>
        <v>75.898398839325978</v>
      </c>
      <c r="Y85" s="140">
        <f>_xlfn.STDEV.P(U85:W85)</f>
        <v>6.7607311640972503</v>
      </c>
    </row>
    <row r="86" spans="1:25" x14ac:dyDescent="0.25">
      <c r="A86" s="91">
        <v>32</v>
      </c>
      <c r="B86" s="104">
        <v>2743585</v>
      </c>
      <c r="C86" s="108">
        <v>2684168</v>
      </c>
      <c r="D86" s="129">
        <v>3592920</v>
      </c>
      <c r="E86" s="104">
        <v>3220839</v>
      </c>
      <c r="F86" s="108">
        <v>3102444</v>
      </c>
      <c r="G86" s="129">
        <v>3146059</v>
      </c>
      <c r="H86" s="133">
        <f t="shared" ref="H86:H91" si="8">E86/B86*100</f>
        <v>117.39526932826941</v>
      </c>
      <c r="I86" s="134">
        <f t="shared" si="6"/>
        <v>115.58307825739671</v>
      </c>
      <c r="J86" s="201">
        <f t="shared" si="6"/>
        <v>87.562734488939356</v>
      </c>
      <c r="K86" s="165">
        <f t="shared" ref="K86:K91" si="9">AVERAGE(H86:J86)</f>
        <v>106.84702735820183</v>
      </c>
      <c r="L86" s="160">
        <f t="shared" ref="L86:L91" si="10">_xlfn.STDEV.P(H86:J86)</f>
        <v>13.656109077868178</v>
      </c>
      <c r="N86" s="91">
        <v>32</v>
      </c>
      <c r="O86" s="104">
        <v>5683975</v>
      </c>
      <c r="P86" s="108">
        <v>5451292</v>
      </c>
      <c r="Q86" s="145">
        <v>4617656</v>
      </c>
      <c r="R86" s="104">
        <v>5218241</v>
      </c>
      <c r="S86" s="108">
        <v>3886133</v>
      </c>
      <c r="T86" s="129">
        <v>3888993</v>
      </c>
      <c r="U86" s="133">
        <f t="shared" ref="U86:U91" si="11">R86/O86*100</f>
        <v>91.806191969528371</v>
      </c>
      <c r="V86" s="134">
        <f t="shared" si="7"/>
        <v>71.288292757019804</v>
      </c>
      <c r="W86" s="201">
        <f t="shared" si="7"/>
        <v>84.220067497448923</v>
      </c>
      <c r="X86" s="165">
        <f t="shared" ref="X86:X91" si="12">AVERAGE(U86:W86)</f>
        <v>82.438184074665699</v>
      </c>
      <c r="Y86" s="160">
        <f t="shared" ref="Y86:Y91" si="13">_xlfn.STDEV.P(U86:W86)</f>
        <v>8.4706307684437334</v>
      </c>
    </row>
    <row r="87" spans="1:25" x14ac:dyDescent="0.25">
      <c r="A87" s="91">
        <v>33</v>
      </c>
      <c r="B87" s="104">
        <v>17764476</v>
      </c>
      <c r="C87" s="108">
        <v>17315103</v>
      </c>
      <c r="D87" s="129">
        <v>16816531</v>
      </c>
      <c r="E87" s="104">
        <v>16584334</v>
      </c>
      <c r="F87" s="108">
        <v>17553130</v>
      </c>
      <c r="G87" s="129">
        <v>14998861</v>
      </c>
      <c r="H87" s="133">
        <f t="shared" si="8"/>
        <v>93.35673058974551</v>
      </c>
      <c r="I87" s="134">
        <f t="shared" si="6"/>
        <v>101.37467851043105</v>
      </c>
      <c r="J87" s="201">
        <f t="shared" si="6"/>
        <v>89.191171472879873</v>
      </c>
      <c r="K87" s="165">
        <f t="shared" si="9"/>
        <v>94.640860191018817</v>
      </c>
      <c r="L87" s="160">
        <f t="shared" si="10"/>
        <v>5.0560987963820834</v>
      </c>
      <c r="N87" s="91">
        <v>33</v>
      </c>
      <c r="O87" s="104">
        <v>22898479</v>
      </c>
      <c r="P87" s="108">
        <v>22299926</v>
      </c>
      <c r="Q87" s="145">
        <v>18474569</v>
      </c>
      <c r="R87" s="104">
        <v>17151503</v>
      </c>
      <c r="S87" s="108">
        <v>13891029</v>
      </c>
      <c r="T87" s="129">
        <v>12658698</v>
      </c>
      <c r="U87" s="133">
        <f t="shared" si="11"/>
        <v>74.902367969505747</v>
      </c>
      <c r="V87" s="134">
        <f t="shared" si="7"/>
        <v>62.291816573741102</v>
      </c>
      <c r="W87" s="201">
        <f t="shared" si="7"/>
        <v>68.519584949451328</v>
      </c>
      <c r="X87" s="165">
        <f t="shared" si="12"/>
        <v>68.571256497566068</v>
      </c>
      <c r="Y87" s="160">
        <f t="shared" si="13"/>
        <v>5.1483657010724508</v>
      </c>
    </row>
    <row r="88" spans="1:25" x14ac:dyDescent="0.25">
      <c r="A88" s="91">
        <v>34</v>
      </c>
      <c r="B88" s="104">
        <v>8258047</v>
      </c>
      <c r="C88" s="108">
        <v>9090724</v>
      </c>
      <c r="D88" s="129">
        <v>8262271</v>
      </c>
      <c r="E88" s="104">
        <v>8877433</v>
      </c>
      <c r="F88" s="108">
        <v>8385298</v>
      </c>
      <c r="G88" s="129">
        <v>8089122</v>
      </c>
      <c r="H88" s="133">
        <f t="shared" si="8"/>
        <v>107.50039325278723</v>
      </c>
      <c r="I88" s="134">
        <f t="shared" si="6"/>
        <v>92.240156009576353</v>
      </c>
      <c r="J88" s="201">
        <f t="shared" si="6"/>
        <v>97.904341312455131</v>
      </c>
      <c r="K88" s="165">
        <f t="shared" si="9"/>
        <v>99.214963524939563</v>
      </c>
      <c r="L88" s="160">
        <f t="shared" si="10"/>
        <v>6.2985187738950872</v>
      </c>
      <c r="N88" s="91">
        <v>34</v>
      </c>
      <c r="O88" s="104">
        <v>14827232</v>
      </c>
      <c r="P88" s="108">
        <v>13700280</v>
      </c>
      <c r="Q88" s="145">
        <v>11961822</v>
      </c>
      <c r="R88" s="104">
        <v>9800930</v>
      </c>
      <c r="S88" s="108">
        <v>7614765</v>
      </c>
      <c r="T88" s="129">
        <v>7978535</v>
      </c>
      <c r="U88" s="133">
        <f t="shared" si="11"/>
        <v>66.100874391120328</v>
      </c>
      <c r="V88" s="134">
        <f t="shared" si="7"/>
        <v>55.58109031348264</v>
      </c>
      <c r="W88" s="201">
        <f t="shared" si="7"/>
        <v>66.699997709379062</v>
      </c>
      <c r="X88" s="165">
        <f t="shared" si="12"/>
        <v>62.793987471327341</v>
      </c>
      <c r="Y88" s="160">
        <f t="shared" si="13"/>
        <v>5.1061499680844653</v>
      </c>
    </row>
    <row r="89" spans="1:25" x14ac:dyDescent="0.25">
      <c r="A89" s="91">
        <v>35</v>
      </c>
      <c r="B89" s="104">
        <v>22715346</v>
      </c>
      <c r="C89" s="108">
        <v>22140098</v>
      </c>
      <c r="D89" s="129">
        <v>20981957</v>
      </c>
      <c r="E89" s="104">
        <v>23213418</v>
      </c>
      <c r="F89" s="108">
        <v>21401374</v>
      </c>
      <c r="G89" s="129">
        <v>20408221</v>
      </c>
      <c r="H89" s="133">
        <f t="shared" si="8"/>
        <v>102.19266745925859</v>
      </c>
      <c r="I89" s="134">
        <f t="shared" si="6"/>
        <v>96.663411336300314</v>
      </c>
      <c r="J89" s="201">
        <f t="shared" si="6"/>
        <v>97.265574417105142</v>
      </c>
      <c r="K89" s="165">
        <f t="shared" si="9"/>
        <v>98.707217737554686</v>
      </c>
      <c r="L89" s="160">
        <f t="shared" si="10"/>
        <v>2.4768151479760543</v>
      </c>
      <c r="N89" s="91">
        <v>35</v>
      </c>
      <c r="O89" s="104">
        <v>30327541</v>
      </c>
      <c r="P89" s="108">
        <v>31493325</v>
      </c>
      <c r="Q89" s="145">
        <v>25187840</v>
      </c>
      <c r="R89" s="104">
        <v>9717741</v>
      </c>
      <c r="S89" s="108">
        <v>9030718</v>
      </c>
      <c r="T89" s="129">
        <v>8457274</v>
      </c>
      <c r="U89" s="133">
        <f t="shared" si="11"/>
        <v>32.042627524598842</v>
      </c>
      <c r="V89" s="134">
        <f t="shared" si="7"/>
        <v>28.67502240554149</v>
      </c>
      <c r="W89" s="201">
        <f t="shared" si="7"/>
        <v>33.576813255920321</v>
      </c>
      <c r="X89" s="165">
        <f t="shared" si="12"/>
        <v>31.431487728686886</v>
      </c>
      <c r="Y89" s="160">
        <f t="shared" si="13"/>
        <v>2.047275795266299</v>
      </c>
    </row>
    <row r="90" spans="1:25" x14ac:dyDescent="0.25">
      <c r="A90" s="91">
        <v>36</v>
      </c>
      <c r="B90" s="104">
        <v>8138864</v>
      </c>
      <c r="C90" s="108">
        <v>7624467</v>
      </c>
      <c r="D90" s="129">
        <v>8223619</v>
      </c>
      <c r="E90" s="104">
        <v>7040163</v>
      </c>
      <c r="F90" s="108">
        <v>7140058</v>
      </c>
      <c r="G90" s="129">
        <v>6659074</v>
      </c>
      <c r="H90" s="133">
        <f t="shared" si="8"/>
        <v>86.500560766219962</v>
      </c>
      <c r="I90" s="134">
        <f t="shared" si="6"/>
        <v>93.646650972454864</v>
      </c>
      <c r="J90" s="201">
        <f t="shared" si="6"/>
        <v>80.974981939216789</v>
      </c>
      <c r="K90" s="165">
        <f t="shared" si="9"/>
        <v>87.040731225963881</v>
      </c>
      <c r="L90" s="160">
        <f t="shared" si="10"/>
        <v>5.1872688456878828</v>
      </c>
      <c r="N90" s="91">
        <v>36</v>
      </c>
      <c r="O90" s="104">
        <v>13393476</v>
      </c>
      <c r="P90" s="108">
        <v>13365421</v>
      </c>
      <c r="Q90" s="145">
        <v>11370402</v>
      </c>
      <c r="R90" s="104">
        <v>5953490</v>
      </c>
      <c r="S90" s="108">
        <v>4846757</v>
      </c>
      <c r="T90" s="129">
        <v>5204113</v>
      </c>
      <c r="U90" s="133">
        <f t="shared" si="11"/>
        <v>44.450671356711283</v>
      </c>
      <c r="V90" s="134">
        <f t="shared" si="7"/>
        <v>36.263406891559946</v>
      </c>
      <c r="W90" s="201">
        <f t="shared" si="7"/>
        <v>45.768944668798866</v>
      </c>
      <c r="X90" s="165">
        <f t="shared" si="12"/>
        <v>42.16100763902336</v>
      </c>
      <c r="Y90" s="160">
        <f t="shared" si="13"/>
        <v>4.204817242457465</v>
      </c>
    </row>
    <row r="91" spans="1:25" ht="13" thickBot="1" x14ac:dyDescent="0.3">
      <c r="A91" s="96">
        <v>37</v>
      </c>
      <c r="B91" s="105">
        <v>3999577</v>
      </c>
      <c r="C91" s="147">
        <v>4526888</v>
      </c>
      <c r="D91" s="128">
        <v>4301388</v>
      </c>
      <c r="E91" s="105">
        <v>4785706</v>
      </c>
      <c r="F91" s="147">
        <v>4672745</v>
      </c>
      <c r="G91" s="128">
        <v>4117245</v>
      </c>
      <c r="H91" s="136">
        <f t="shared" si="8"/>
        <v>119.65530354835023</v>
      </c>
      <c r="I91" s="137">
        <f t="shared" si="6"/>
        <v>103.22201477041182</v>
      </c>
      <c r="J91" s="202">
        <f t="shared" si="6"/>
        <v>95.718986522489942</v>
      </c>
      <c r="K91" s="171">
        <f t="shared" si="9"/>
        <v>106.19876828041733</v>
      </c>
      <c r="L91" s="203">
        <f t="shared" si="10"/>
        <v>9.9960863770150876</v>
      </c>
      <c r="N91" s="96">
        <v>37</v>
      </c>
      <c r="O91" s="105">
        <v>11754648</v>
      </c>
      <c r="P91" s="147">
        <v>11354801</v>
      </c>
      <c r="Q91" s="148">
        <v>9679562</v>
      </c>
      <c r="R91" s="105">
        <v>11004693</v>
      </c>
      <c r="S91" s="147">
        <v>7624959</v>
      </c>
      <c r="T91" s="128">
        <v>8670869</v>
      </c>
      <c r="U91" s="136">
        <f t="shared" si="11"/>
        <v>93.619928048887559</v>
      </c>
      <c r="V91" s="137">
        <f t="shared" si="7"/>
        <v>67.151850569640104</v>
      </c>
      <c r="W91" s="202">
        <f t="shared" si="7"/>
        <v>89.57914624649338</v>
      </c>
      <c r="X91" s="171">
        <f t="shared" si="12"/>
        <v>83.450308288340352</v>
      </c>
      <c r="Y91" s="203">
        <f t="shared" si="13"/>
        <v>11.642215493620132</v>
      </c>
    </row>
    <row r="93" spans="1:25" ht="13" x14ac:dyDescent="0.3">
      <c r="A93" s="2" t="s">
        <v>18</v>
      </c>
    </row>
    <row r="94" spans="1:25" ht="13" thickBot="1" x14ac:dyDescent="0.3">
      <c r="A94" s="1" t="s">
        <v>19</v>
      </c>
    </row>
    <row r="95" spans="1:25" ht="13.5" thickBot="1" x14ac:dyDescent="0.35">
      <c r="A95" s="84"/>
      <c r="B95" s="220" t="s">
        <v>20</v>
      </c>
      <c r="C95" s="221"/>
      <c r="D95" s="221"/>
      <c r="E95" s="103" t="s">
        <v>21</v>
      </c>
      <c r="G95" s="229" t="s">
        <v>18</v>
      </c>
      <c r="H95" s="230"/>
      <c r="I95" s="230"/>
      <c r="J95" s="230"/>
      <c r="K95" s="231"/>
    </row>
    <row r="96" spans="1:25" ht="13.5" thickBot="1" x14ac:dyDescent="0.35">
      <c r="A96" s="49" t="s">
        <v>10</v>
      </c>
      <c r="B96" s="34" t="s">
        <v>3</v>
      </c>
      <c r="C96" s="34" t="s">
        <v>4</v>
      </c>
      <c r="D96" s="36" t="s">
        <v>5</v>
      </c>
      <c r="E96" s="49"/>
      <c r="F96" s="113"/>
      <c r="G96" s="20" t="s">
        <v>3</v>
      </c>
      <c r="H96" s="17" t="s">
        <v>4</v>
      </c>
      <c r="I96" s="21" t="s">
        <v>5</v>
      </c>
      <c r="J96" s="17" t="s">
        <v>6</v>
      </c>
      <c r="K96" s="21" t="s">
        <v>7</v>
      </c>
    </row>
    <row r="97" spans="1:16" x14ac:dyDescent="0.25">
      <c r="A97" s="109">
        <v>31</v>
      </c>
      <c r="B97" s="126">
        <v>10293592</v>
      </c>
      <c r="C97" s="143">
        <v>11713741</v>
      </c>
      <c r="D97" s="127">
        <v>10482788</v>
      </c>
      <c r="E97" s="205">
        <v>23250711</v>
      </c>
      <c r="G97" s="198">
        <f>B97/$E97*100</f>
        <v>44.272160107275859</v>
      </c>
      <c r="H97" s="199">
        <f t="shared" ref="H97:I105" si="14">C97/$E97*100</f>
        <v>50.380141063213081</v>
      </c>
      <c r="I97" s="204">
        <f t="shared" si="14"/>
        <v>45.085881459711061</v>
      </c>
      <c r="J97" s="81">
        <f>AVERAGE(G97:I97)</f>
        <v>46.579394210066674</v>
      </c>
      <c r="K97" s="78">
        <f>_xlfn.STDEV.P(G97:I97)</f>
        <v>2.7079873327041271</v>
      </c>
    </row>
    <row r="98" spans="1:16" x14ac:dyDescent="0.25">
      <c r="A98" s="110">
        <v>32</v>
      </c>
      <c r="B98" s="104">
        <v>5578245</v>
      </c>
      <c r="C98" s="108">
        <v>3979462</v>
      </c>
      <c r="D98" s="129">
        <v>6619214</v>
      </c>
      <c r="E98" s="206">
        <v>11509402</v>
      </c>
      <c r="G98" s="133">
        <f t="shared" ref="G98:G105" si="15">B98/$E98*100</f>
        <v>48.466853447294653</v>
      </c>
      <c r="H98" s="134">
        <f t="shared" si="14"/>
        <v>34.575749461179647</v>
      </c>
      <c r="I98" s="135">
        <f t="shared" si="14"/>
        <v>57.511363318441745</v>
      </c>
      <c r="J98" s="28">
        <f t="shared" ref="J98:J105" si="16">AVERAGE(G98:I98)</f>
        <v>46.851322075638677</v>
      </c>
      <c r="K98" s="11">
        <f t="shared" ref="K98:K105" si="17">_xlfn.STDEV.P(G98:I98)</f>
        <v>9.432852236093531</v>
      </c>
    </row>
    <row r="99" spans="1:16" x14ac:dyDescent="0.25">
      <c r="A99" s="110">
        <v>33</v>
      </c>
      <c r="B99" s="104">
        <v>9548671</v>
      </c>
      <c r="C99" s="108">
        <v>7670150</v>
      </c>
      <c r="D99" s="129">
        <v>6163678</v>
      </c>
      <c r="E99" s="206">
        <v>17211370</v>
      </c>
      <c r="G99" s="133">
        <f t="shared" si="15"/>
        <v>55.478854966222912</v>
      </c>
      <c r="H99" s="134">
        <f t="shared" si="14"/>
        <v>44.564436183755276</v>
      </c>
      <c r="I99" s="135">
        <f t="shared" si="14"/>
        <v>35.811664033717243</v>
      </c>
      <c r="J99" s="28">
        <f t="shared" si="16"/>
        <v>45.284985061231815</v>
      </c>
      <c r="K99" s="11">
        <f t="shared" si="17"/>
        <v>8.0452467460620145</v>
      </c>
    </row>
    <row r="100" spans="1:16" x14ac:dyDescent="0.25">
      <c r="A100" s="110">
        <v>34</v>
      </c>
      <c r="B100" s="104">
        <v>5477368</v>
      </c>
      <c r="C100" s="108">
        <v>5680732</v>
      </c>
      <c r="D100" s="129">
        <v>5305597</v>
      </c>
      <c r="E100" s="206">
        <v>14817757</v>
      </c>
      <c r="G100" s="133">
        <f t="shared" si="15"/>
        <v>36.964892864689304</v>
      </c>
      <c r="H100" s="134">
        <f t="shared" si="14"/>
        <v>38.337327302641015</v>
      </c>
      <c r="I100" s="135">
        <f t="shared" si="14"/>
        <v>35.805668833683804</v>
      </c>
      <c r="J100" s="28">
        <f t="shared" si="16"/>
        <v>37.035963000338036</v>
      </c>
      <c r="K100" s="11">
        <f t="shared" si="17"/>
        <v>1.0347662776352091</v>
      </c>
    </row>
    <row r="101" spans="1:16" x14ac:dyDescent="0.25">
      <c r="A101" s="110">
        <v>35</v>
      </c>
      <c r="B101" s="104">
        <v>3630059</v>
      </c>
      <c r="C101" s="108">
        <v>3490444</v>
      </c>
      <c r="D101" s="129">
        <v>6728058</v>
      </c>
      <c r="E101" s="206">
        <v>21843704</v>
      </c>
      <c r="G101" s="133">
        <f t="shared" si="15"/>
        <v>16.618330847185991</v>
      </c>
      <c r="H101" s="134">
        <f t="shared" si="14"/>
        <v>15.979176425390126</v>
      </c>
      <c r="I101" s="135">
        <f t="shared" si="14"/>
        <v>30.800902630799243</v>
      </c>
      <c r="J101" s="28">
        <f t="shared" si="16"/>
        <v>21.132803301125119</v>
      </c>
      <c r="K101" s="11">
        <f t="shared" si="17"/>
        <v>6.8413564970727512</v>
      </c>
    </row>
    <row r="102" spans="1:16" x14ac:dyDescent="0.25">
      <c r="A102" s="110">
        <v>36</v>
      </c>
      <c r="B102" s="104">
        <v>3770101</v>
      </c>
      <c r="C102" s="108">
        <v>1953509</v>
      </c>
      <c r="D102" s="129">
        <v>3858484</v>
      </c>
      <c r="E102" s="206">
        <v>12254374</v>
      </c>
      <c r="G102" s="133">
        <f t="shared" si="15"/>
        <v>30.765349580484486</v>
      </c>
      <c r="H102" s="134">
        <f t="shared" si="14"/>
        <v>15.941320217581087</v>
      </c>
      <c r="I102" s="135">
        <f t="shared" si="14"/>
        <v>31.48658593250051</v>
      </c>
      <c r="J102" s="28">
        <f t="shared" si="16"/>
        <v>26.06441857685536</v>
      </c>
      <c r="K102" s="11">
        <f t="shared" si="17"/>
        <v>7.1641647925641481</v>
      </c>
    </row>
    <row r="103" spans="1:16" x14ac:dyDescent="0.25">
      <c r="A103" s="110">
        <v>37</v>
      </c>
      <c r="B103" s="104">
        <v>5173355</v>
      </c>
      <c r="C103" s="108">
        <v>4551995</v>
      </c>
      <c r="D103" s="129">
        <v>2547418</v>
      </c>
      <c r="E103" s="206">
        <v>13285971</v>
      </c>
      <c r="G103" s="133">
        <f t="shared" si="15"/>
        <v>38.938478790899062</v>
      </c>
      <c r="H103" s="134">
        <f t="shared" si="14"/>
        <v>34.261665933186215</v>
      </c>
      <c r="I103" s="135">
        <f t="shared" si="14"/>
        <v>19.173743492289724</v>
      </c>
      <c r="J103" s="28">
        <f t="shared" si="16"/>
        <v>30.791296072125004</v>
      </c>
      <c r="K103" s="11">
        <f t="shared" si="17"/>
        <v>8.4338125259949805</v>
      </c>
    </row>
    <row r="104" spans="1:16" x14ac:dyDescent="0.25">
      <c r="A104" s="110" t="s">
        <v>35</v>
      </c>
      <c r="B104" s="104">
        <v>210721</v>
      </c>
      <c r="C104" s="108">
        <v>191308</v>
      </c>
      <c r="D104" s="129">
        <v>162728</v>
      </c>
      <c r="E104" s="206">
        <v>264697</v>
      </c>
      <c r="G104" s="133">
        <f t="shared" si="15"/>
        <v>79.608382414609906</v>
      </c>
      <c r="H104" s="134">
        <f t="shared" si="14"/>
        <v>72.27433631661863</v>
      </c>
      <c r="I104" s="135">
        <f t="shared" si="14"/>
        <v>61.477085119967356</v>
      </c>
      <c r="J104" s="28">
        <f t="shared" si="16"/>
        <v>71.119934617065283</v>
      </c>
      <c r="K104" s="11">
        <f t="shared" si="17"/>
        <v>7.446944243989309</v>
      </c>
    </row>
    <row r="105" spans="1:16" ht="13" thickBot="1" x14ac:dyDescent="0.3">
      <c r="A105" s="111" t="s">
        <v>23</v>
      </c>
      <c r="B105" s="97">
        <v>6675</v>
      </c>
      <c r="C105" s="98">
        <v>1452</v>
      </c>
      <c r="D105" s="99">
        <v>16672</v>
      </c>
      <c r="E105" s="207">
        <v>916573</v>
      </c>
      <c r="G105" s="136">
        <f t="shared" si="15"/>
        <v>0.72825623272778062</v>
      </c>
      <c r="H105" s="137">
        <f t="shared" si="14"/>
        <v>0.15841618725404305</v>
      </c>
      <c r="I105" s="138">
        <f t="shared" si="14"/>
        <v>1.8189494999307203</v>
      </c>
      <c r="J105" s="33">
        <f t="shared" si="16"/>
        <v>0.9018739733041814</v>
      </c>
      <c r="K105" s="15">
        <f t="shared" si="17"/>
        <v>0.68893640756816132</v>
      </c>
    </row>
    <row r="107" spans="1:16" ht="13" x14ac:dyDescent="0.3">
      <c r="A107" s="2" t="s">
        <v>24</v>
      </c>
    </row>
    <row r="108" spans="1:16" ht="13" thickBot="1" x14ac:dyDescent="0.3">
      <c r="A108" s="1" t="s">
        <v>25</v>
      </c>
    </row>
    <row r="109" spans="1:16" ht="13" thickBot="1" x14ac:dyDescent="0.3">
      <c r="A109" s="112"/>
      <c r="B109" s="223" t="s">
        <v>26</v>
      </c>
      <c r="C109" s="224"/>
      <c r="D109" s="225"/>
      <c r="E109" s="226" t="s">
        <v>27</v>
      </c>
      <c r="F109" s="227"/>
      <c r="G109" s="228"/>
      <c r="H109" s="226" t="s">
        <v>28</v>
      </c>
      <c r="I109" s="227"/>
      <c r="J109" s="228"/>
      <c r="K109" s="226" t="s">
        <v>29</v>
      </c>
      <c r="L109" s="227"/>
      <c r="M109" s="228"/>
      <c r="N109" s="226" t="s">
        <v>30</v>
      </c>
      <c r="O109" s="227"/>
      <c r="P109" s="228"/>
    </row>
    <row r="110" spans="1:16" ht="13.5" thickBot="1" x14ac:dyDescent="0.35">
      <c r="A110" s="107" t="s">
        <v>10</v>
      </c>
      <c r="B110" s="20" t="s">
        <v>3</v>
      </c>
      <c r="C110" s="18" t="s">
        <v>4</v>
      </c>
      <c r="D110" s="21" t="s">
        <v>5</v>
      </c>
      <c r="E110" s="20" t="s">
        <v>3</v>
      </c>
      <c r="F110" s="18" t="s">
        <v>4</v>
      </c>
      <c r="G110" s="21" t="s">
        <v>5</v>
      </c>
      <c r="H110" s="20" t="s">
        <v>3</v>
      </c>
      <c r="I110" s="18" t="s">
        <v>4</v>
      </c>
      <c r="J110" s="21" t="s">
        <v>5</v>
      </c>
      <c r="K110" s="20" t="s">
        <v>3</v>
      </c>
      <c r="L110" s="18" t="s">
        <v>4</v>
      </c>
      <c r="M110" s="21" t="s">
        <v>5</v>
      </c>
      <c r="N110" s="20" t="s">
        <v>3</v>
      </c>
      <c r="O110" s="18" t="s">
        <v>4</v>
      </c>
      <c r="P110" s="21" t="s">
        <v>5</v>
      </c>
    </row>
    <row r="111" spans="1:16" x14ac:dyDescent="0.25">
      <c r="A111" s="208">
        <v>31</v>
      </c>
      <c r="B111" s="196">
        <v>21675652</v>
      </c>
      <c r="C111" s="122">
        <v>21675652</v>
      </c>
      <c r="D111" s="197">
        <v>21375886</v>
      </c>
      <c r="E111" s="122">
        <v>16129690</v>
      </c>
      <c r="F111" s="116">
        <v>14058619</v>
      </c>
      <c r="G111" s="209">
        <v>21185792</v>
      </c>
      <c r="H111" s="196">
        <v>14173175</v>
      </c>
      <c r="I111" s="116">
        <v>10751228</v>
      </c>
      <c r="J111" s="197">
        <v>14991116</v>
      </c>
      <c r="K111" s="122">
        <v>10634659</v>
      </c>
      <c r="L111" s="116">
        <v>6301946</v>
      </c>
      <c r="M111" s="209">
        <v>9842710</v>
      </c>
      <c r="N111" s="208">
        <v>4587256</v>
      </c>
      <c r="O111" s="209">
        <v>3477430</v>
      </c>
      <c r="P111" s="197">
        <v>4284596</v>
      </c>
    </row>
    <row r="112" spans="1:16" x14ac:dyDescent="0.25">
      <c r="A112" s="91">
        <v>32</v>
      </c>
      <c r="B112" s="104">
        <v>4102350</v>
      </c>
      <c r="C112" s="123">
        <v>4102350</v>
      </c>
      <c r="D112" s="129">
        <v>4260631</v>
      </c>
      <c r="E112" s="123">
        <v>2223511</v>
      </c>
      <c r="F112" s="108">
        <v>2018425</v>
      </c>
      <c r="G112" s="145">
        <v>2686035</v>
      </c>
      <c r="H112" s="104">
        <v>283425</v>
      </c>
      <c r="I112" s="108">
        <v>185564</v>
      </c>
      <c r="J112" s="129">
        <v>435364</v>
      </c>
      <c r="K112" s="123">
        <v>0</v>
      </c>
      <c r="L112" s="108">
        <v>0</v>
      </c>
      <c r="M112" s="145">
        <v>35161</v>
      </c>
      <c r="N112" s="91">
        <v>0</v>
      </c>
      <c r="O112" s="145">
        <v>0</v>
      </c>
      <c r="P112" s="129">
        <v>0</v>
      </c>
    </row>
    <row r="113" spans="1:28" x14ac:dyDescent="0.25">
      <c r="A113" s="91">
        <v>33</v>
      </c>
      <c r="B113" s="104">
        <v>21264470</v>
      </c>
      <c r="C113" s="123">
        <v>21264470</v>
      </c>
      <c r="D113" s="129">
        <v>18840495</v>
      </c>
      <c r="E113" s="123">
        <v>18437497</v>
      </c>
      <c r="F113" s="108">
        <v>14497911</v>
      </c>
      <c r="G113" s="145">
        <v>18024716</v>
      </c>
      <c r="H113" s="104">
        <v>13918481</v>
      </c>
      <c r="I113" s="108">
        <v>9318749</v>
      </c>
      <c r="J113" s="129">
        <v>11416589</v>
      </c>
      <c r="K113" s="123">
        <v>9967302</v>
      </c>
      <c r="L113" s="108">
        <v>5752569</v>
      </c>
      <c r="M113" s="145">
        <v>7497114</v>
      </c>
      <c r="N113" s="91">
        <v>4659151</v>
      </c>
      <c r="O113" s="145">
        <v>2723944</v>
      </c>
      <c r="P113" s="129">
        <v>3520876</v>
      </c>
    </row>
    <row r="114" spans="1:28" x14ac:dyDescent="0.25">
      <c r="A114" s="91">
        <v>34</v>
      </c>
      <c r="B114" s="104">
        <v>12429096</v>
      </c>
      <c r="C114" s="123">
        <v>12429096</v>
      </c>
      <c r="D114" s="129">
        <v>11063826</v>
      </c>
      <c r="E114" s="123">
        <v>11351623</v>
      </c>
      <c r="F114" s="108">
        <v>8777656</v>
      </c>
      <c r="G114" s="145">
        <v>10806046</v>
      </c>
      <c r="H114" s="104">
        <v>7245055</v>
      </c>
      <c r="I114" s="108">
        <v>4939660</v>
      </c>
      <c r="J114" s="129">
        <v>6630237</v>
      </c>
      <c r="K114" s="123">
        <v>4320756</v>
      </c>
      <c r="L114" s="108">
        <v>2438310</v>
      </c>
      <c r="M114" s="145">
        <v>3830533</v>
      </c>
      <c r="N114" s="91">
        <v>1228797</v>
      </c>
      <c r="O114" s="145">
        <v>623496</v>
      </c>
      <c r="P114" s="129">
        <v>1213522</v>
      </c>
    </row>
    <row r="115" spans="1:28" x14ac:dyDescent="0.25">
      <c r="A115" s="91">
        <v>35</v>
      </c>
      <c r="B115" s="104">
        <v>23625921</v>
      </c>
      <c r="C115" s="123">
        <v>23625921</v>
      </c>
      <c r="D115" s="129">
        <v>25801224</v>
      </c>
      <c r="E115" s="123">
        <v>20860918</v>
      </c>
      <c r="F115" s="108">
        <v>17295240</v>
      </c>
      <c r="G115" s="145">
        <v>23019710</v>
      </c>
      <c r="H115" s="104">
        <v>12779197</v>
      </c>
      <c r="I115" s="108">
        <v>10233389</v>
      </c>
      <c r="J115" s="129">
        <v>13375542</v>
      </c>
      <c r="K115" s="123">
        <v>7192264</v>
      </c>
      <c r="L115" s="108">
        <v>4371258</v>
      </c>
      <c r="M115" s="145">
        <v>5638202</v>
      </c>
      <c r="N115" s="91">
        <v>1618321</v>
      </c>
      <c r="O115" s="145">
        <v>1366943</v>
      </c>
      <c r="P115" s="129">
        <v>1784495</v>
      </c>
    </row>
    <row r="116" spans="1:28" x14ac:dyDescent="0.25">
      <c r="A116" s="91">
        <v>36</v>
      </c>
      <c r="B116" s="104">
        <v>9960125</v>
      </c>
      <c r="C116" s="123">
        <v>9960125</v>
      </c>
      <c r="D116" s="129">
        <v>9584351</v>
      </c>
      <c r="E116" s="123">
        <v>8960155</v>
      </c>
      <c r="F116" s="108">
        <v>8435207</v>
      </c>
      <c r="G116" s="145">
        <v>9591941</v>
      </c>
      <c r="H116" s="104">
        <v>6029519</v>
      </c>
      <c r="I116" s="108">
        <v>5166846</v>
      </c>
      <c r="J116" s="129">
        <v>6211335</v>
      </c>
      <c r="K116" s="123">
        <v>3459884</v>
      </c>
      <c r="L116" s="108">
        <v>2929424</v>
      </c>
      <c r="M116" s="145">
        <v>2699618</v>
      </c>
      <c r="N116" s="91">
        <v>607530</v>
      </c>
      <c r="O116" s="145">
        <v>743367</v>
      </c>
      <c r="P116" s="129">
        <v>705245</v>
      </c>
    </row>
    <row r="117" spans="1:28" ht="13" thickBot="1" x14ac:dyDescent="0.3">
      <c r="A117" s="210">
        <v>37</v>
      </c>
      <c r="B117" s="211">
        <v>9508843</v>
      </c>
      <c r="C117" s="125">
        <v>9508843</v>
      </c>
      <c r="D117" s="212">
        <v>9444065</v>
      </c>
      <c r="E117" s="125">
        <v>8851267</v>
      </c>
      <c r="F117" s="124">
        <v>6579973</v>
      </c>
      <c r="G117" s="213">
        <v>7487448</v>
      </c>
      <c r="H117" s="211">
        <v>4635928</v>
      </c>
      <c r="I117" s="124">
        <v>3675341</v>
      </c>
      <c r="J117" s="212">
        <v>4037534</v>
      </c>
      <c r="K117" s="125">
        <v>2932536</v>
      </c>
      <c r="L117" s="124">
        <v>1701865</v>
      </c>
      <c r="M117" s="213">
        <v>1896940</v>
      </c>
      <c r="N117" s="210">
        <v>631769</v>
      </c>
      <c r="O117" s="213">
        <v>444079</v>
      </c>
      <c r="P117" s="212">
        <v>473870</v>
      </c>
    </row>
    <row r="118" spans="1:28" x14ac:dyDescent="0.25">
      <c r="A118" s="86" t="s">
        <v>33</v>
      </c>
      <c r="B118" s="126">
        <v>42843363</v>
      </c>
      <c r="C118" s="142">
        <v>42843363</v>
      </c>
      <c r="D118" s="127">
        <v>39063031</v>
      </c>
      <c r="E118" s="142">
        <v>35339063</v>
      </c>
      <c r="F118" s="143">
        <v>28537807</v>
      </c>
      <c r="G118" s="144">
        <v>30482809</v>
      </c>
      <c r="H118" s="126">
        <v>26358030</v>
      </c>
      <c r="I118" s="143">
        <v>19569023</v>
      </c>
      <c r="J118" s="127">
        <v>18066680</v>
      </c>
      <c r="K118" s="142">
        <v>17898582</v>
      </c>
      <c r="L118" s="143">
        <v>13746457</v>
      </c>
      <c r="M118" s="144">
        <v>11780856</v>
      </c>
      <c r="N118" s="86">
        <v>11748522</v>
      </c>
      <c r="O118" s="144">
        <v>8899565</v>
      </c>
      <c r="P118" s="127">
        <v>6829028</v>
      </c>
    </row>
    <row r="119" spans="1:28" ht="13" thickBot="1" x14ac:dyDescent="0.3">
      <c r="A119" s="149" t="s">
        <v>22</v>
      </c>
      <c r="B119" s="150">
        <v>5986961</v>
      </c>
      <c r="C119" s="151">
        <v>5986961</v>
      </c>
      <c r="D119" s="152">
        <v>5986961</v>
      </c>
      <c r="E119" s="151">
        <v>5992636</v>
      </c>
      <c r="F119" s="153">
        <v>5742495</v>
      </c>
      <c r="G119" s="154">
        <v>5992636</v>
      </c>
      <c r="H119" s="150">
        <v>5853197</v>
      </c>
      <c r="I119" s="153">
        <v>5751489</v>
      </c>
      <c r="J119" s="152">
        <v>5853197</v>
      </c>
      <c r="K119" s="151">
        <v>5893116</v>
      </c>
      <c r="L119" s="153">
        <v>5537654</v>
      </c>
      <c r="M119" s="154">
        <v>5893116</v>
      </c>
      <c r="N119" s="149">
        <v>6059023</v>
      </c>
      <c r="O119" s="154">
        <v>5580050</v>
      </c>
      <c r="P119" s="152">
        <v>6059023</v>
      </c>
    </row>
    <row r="120" spans="1:28" ht="13" thickBot="1" x14ac:dyDescent="0.3"/>
    <row r="121" spans="1:28" ht="13.5" thickBot="1" x14ac:dyDescent="0.35">
      <c r="A121" s="84" t="s">
        <v>10</v>
      </c>
      <c r="B121" s="220">
        <v>31</v>
      </c>
      <c r="C121" s="221"/>
      <c r="D121" s="221"/>
      <c r="E121" s="220">
        <v>32</v>
      </c>
      <c r="F121" s="221"/>
      <c r="G121" s="222"/>
      <c r="H121" s="221">
        <v>33</v>
      </c>
      <c r="I121" s="221"/>
      <c r="J121" s="221"/>
      <c r="K121" s="220">
        <v>34</v>
      </c>
      <c r="L121" s="221"/>
      <c r="M121" s="222"/>
      <c r="N121" s="221">
        <v>35</v>
      </c>
      <c r="O121" s="221"/>
      <c r="P121" s="221"/>
      <c r="Q121" s="220">
        <v>36</v>
      </c>
      <c r="R121" s="221"/>
      <c r="S121" s="222"/>
      <c r="T121" s="221">
        <v>37</v>
      </c>
      <c r="U121" s="221"/>
      <c r="V121" s="221"/>
      <c r="W121" s="220" t="s">
        <v>22</v>
      </c>
      <c r="X121" s="221"/>
      <c r="Y121" s="222"/>
      <c r="Z121" s="221" t="s">
        <v>33</v>
      </c>
      <c r="AA121" s="221"/>
      <c r="AB121" s="222"/>
    </row>
    <row r="122" spans="1:28" ht="13" thickBot="1" x14ac:dyDescent="0.3">
      <c r="A122" s="3"/>
      <c r="B122" s="119" t="s">
        <v>3</v>
      </c>
      <c r="C122" s="117" t="s">
        <v>4</v>
      </c>
      <c r="D122" s="121" t="s">
        <v>5</v>
      </c>
      <c r="E122" s="119" t="s">
        <v>3</v>
      </c>
      <c r="F122" s="117" t="s">
        <v>4</v>
      </c>
      <c r="G122" s="118" t="s">
        <v>5</v>
      </c>
      <c r="H122" s="120" t="s">
        <v>3</v>
      </c>
      <c r="I122" s="117" t="s">
        <v>4</v>
      </c>
      <c r="J122" s="121" t="s">
        <v>5</v>
      </c>
      <c r="K122" s="119" t="s">
        <v>3</v>
      </c>
      <c r="L122" s="117" t="s">
        <v>4</v>
      </c>
      <c r="M122" s="118" t="s">
        <v>5</v>
      </c>
      <c r="N122" s="120" t="s">
        <v>3</v>
      </c>
      <c r="O122" s="117" t="s">
        <v>4</v>
      </c>
      <c r="P122" s="121" t="s">
        <v>5</v>
      </c>
      <c r="Q122" s="119" t="s">
        <v>3</v>
      </c>
      <c r="R122" s="117" t="s">
        <v>4</v>
      </c>
      <c r="S122" s="118" t="s">
        <v>5</v>
      </c>
      <c r="T122" s="120" t="s">
        <v>3</v>
      </c>
      <c r="U122" s="117" t="s">
        <v>4</v>
      </c>
      <c r="V122" s="121" t="s">
        <v>5</v>
      </c>
      <c r="W122" s="119" t="s">
        <v>3</v>
      </c>
      <c r="X122" s="117" t="s">
        <v>4</v>
      </c>
      <c r="Y122" s="118" t="s">
        <v>5</v>
      </c>
      <c r="Z122" s="120" t="s">
        <v>3</v>
      </c>
      <c r="AA122" s="117" t="s">
        <v>4</v>
      </c>
      <c r="AB122" s="118" t="s">
        <v>5</v>
      </c>
    </row>
    <row r="123" spans="1:28" x14ac:dyDescent="0.25">
      <c r="A123" s="4" t="s">
        <v>31</v>
      </c>
      <c r="B123" s="5">
        <v>25.85</v>
      </c>
      <c r="C123" s="6">
        <v>28.5</v>
      </c>
      <c r="D123" s="22">
        <v>28.04</v>
      </c>
      <c r="E123" s="214">
        <v>4.9770000000000003</v>
      </c>
      <c r="F123" s="6">
        <v>5.0190000000000001</v>
      </c>
      <c r="G123" s="7">
        <v>5.9279999999999999</v>
      </c>
      <c r="H123" s="5">
        <v>26.61</v>
      </c>
      <c r="I123" s="6">
        <v>19.52</v>
      </c>
      <c r="J123" s="22">
        <v>23.58</v>
      </c>
      <c r="K123" s="214">
        <v>19.88</v>
      </c>
      <c r="L123" s="6">
        <v>16.2</v>
      </c>
      <c r="M123" s="7">
        <v>20.87</v>
      </c>
      <c r="N123" s="5">
        <v>17.55</v>
      </c>
      <c r="O123" s="6">
        <v>15.34</v>
      </c>
      <c r="P123" s="22">
        <v>15.7</v>
      </c>
      <c r="Q123" s="214">
        <v>19.600000000000001</v>
      </c>
      <c r="R123" s="6">
        <v>22.39</v>
      </c>
      <c r="S123" s="7">
        <v>20</v>
      </c>
      <c r="T123" s="5">
        <v>17.09</v>
      </c>
      <c r="U123" s="6">
        <v>14.15</v>
      </c>
      <c r="V123" s="22">
        <v>12.93</v>
      </c>
      <c r="W123" s="214">
        <v>368.5</v>
      </c>
      <c r="X123" s="6">
        <v>631.4</v>
      </c>
      <c r="Y123" s="7">
        <v>41697</v>
      </c>
      <c r="Z123" s="5">
        <v>25.23</v>
      </c>
      <c r="AA123" s="6">
        <v>24.1</v>
      </c>
      <c r="AB123" s="7">
        <v>16.309999999999999</v>
      </c>
    </row>
    <row r="124" spans="1:28" ht="13" thickBot="1" x14ac:dyDescent="0.3">
      <c r="A124" s="12" t="s">
        <v>32</v>
      </c>
      <c r="B124" s="146">
        <f>((1/(0.5/1000))*0.693)/B123</f>
        <v>53.617021276595743</v>
      </c>
      <c r="C124" s="147">
        <f t="shared" ref="C124:AB124" si="18">((1/(0.5/1000))*0.693)/C123</f>
        <v>48.631578947368418</v>
      </c>
      <c r="D124" s="148">
        <f t="shared" si="18"/>
        <v>49.429386590584883</v>
      </c>
      <c r="E124" s="105">
        <f t="shared" si="18"/>
        <v>278.48101265822783</v>
      </c>
      <c r="F124" s="147">
        <f t="shared" si="18"/>
        <v>276.15062761506277</v>
      </c>
      <c r="G124" s="128">
        <f t="shared" si="18"/>
        <v>233.80566801619435</v>
      </c>
      <c r="H124" s="146">
        <f t="shared" si="18"/>
        <v>52.085682074408119</v>
      </c>
      <c r="I124" s="147">
        <f t="shared" si="18"/>
        <v>71.004098360655746</v>
      </c>
      <c r="J124" s="148">
        <f t="shared" si="18"/>
        <v>58.778625954198475</v>
      </c>
      <c r="K124" s="105">
        <f t="shared" si="18"/>
        <v>69.718309859154928</v>
      </c>
      <c r="L124" s="147">
        <f t="shared" si="18"/>
        <v>85.555555555555557</v>
      </c>
      <c r="M124" s="128">
        <f t="shared" si="18"/>
        <v>66.411116435074263</v>
      </c>
      <c r="N124" s="146">
        <f t="shared" si="18"/>
        <v>78.974358974358978</v>
      </c>
      <c r="O124" s="147">
        <f t="shared" si="18"/>
        <v>90.352020860495443</v>
      </c>
      <c r="P124" s="148">
        <f t="shared" si="18"/>
        <v>88.28025477707007</v>
      </c>
      <c r="Q124" s="105">
        <f t="shared" si="18"/>
        <v>70.714285714285708</v>
      </c>
      <c r="R124" s="147">
        <f t="shared" si="18"/>
        <v>61.902635104957568</v>
      </c>
      <c r="S124" s="128">
        <f t="shared" si="18"/>
        <v>69.3</v>
      </c>
      <c r="T124" s="146">
        <f t="shared" si="18"/>
        <v>81.100058513750739</v>
      </c>
      <c r="U124" s="147">
        <f t="shared" si="18"/>
        <v>97.950530035335689</v>
      </c>
      <c r="V124" s="148">
        <f t="shared" si="18"/>
        <v>107.19257540603249</v>
      </c>
      <c r="W124" s="105">
        <f t="shared" si="18"/>
        <v>3.7611940298507465</v>
      </c>
      <c r="X124" s="147">
        <f t="shared" si="18"/>
        <v>2.1951219512195124</v>
      </c>
      <c r="Y124" s="128">
        <f t="shared" si="18"/>
        <v>3.3239801424562919E-2</v>
      </c>
      <c r="Z124" s="146">
        <f t="shared" si="18"/>
        <v>54.934601664684898</v>
      </c>
      <c r="AA124" s="147">
        <f t="shared" si="18"/>
        <v>57.510373443983397</v>
      </c>
      <c r="AB124" s="128">
        <f t="shared" si="18"/>
        <v>84.978540772532199</v>
      </c>
    </row>
    <row r="125" spans="1:28" ht="13" thickBot="1" x14ac:dyDescent="0.3"/>
    <row r="126" spans="1:28" ht="13" thickBot="1" x14ac:dyDescent="0.3">
      <c r="A126" s="3" t="s">
        <v>10</v>
      </c>
      <c r="B126" s="120" t="s">
        <v>3</v>
      </c>
      <c r="C126" s="117" t="s">
        <v>4</v>
      </c>
      <c r="D126" s="121" t="s">
        <v>5</v>
      </c>
      <c r="E126" s="119" t="s">
        <v>6</v>
      </c>
      <c r="F126" s="118" t="s">
        <v>7</v>
      </c>
    </row>
    <row r="127" spans="1:28" x14ac:dyDescent="0.25">
      <c r="A127" s="179">
        <v>31</v>
      </c>
      <c r="B127" s="180">
        <v>53.617021276595743</v>
      </c>
      <c r="C127" s="181">
        <v>48.631578947368418</v>
      </c>
      <c r="D127" s="182">
        <v>49.429386590584883</v>
      </c>
      <c r="E127" s="139">
        <f>AVERAGE(B127:D127)</f>
        <v>50.559328938183022</v>
      </c>
      <c r="F127" s="140">
        <f>_xlfn.STDEV.P(B127:D127)</f>
        <v>2.1865095603395801</v>
      </c>
    </row>
    <row r="128" spans="1:28" x14ac:dyDescent="0.25">
      <c r="A128" s="161">
        <v>32</v>
      </c>
      <c r="B128" s="162">
        <v>278.48101265822783</v>
      </c>
      <c r="C128" s="163">
        <v>276.15062761506277</v>
      </c>
      <c r="D128" s="164">
        <v>233.80566801619435</v>
      </c>
      <c r="E128" s="165">
        <f t="shared" ref="E128:E133" si="19">AVERAGE(B128:D128)</f>
        <v>262.81243609649499</v>
      </c>
      <c r="F128" s="166">
        <f t="shared" ref="F128:F133" si="20">_xlfn.STDEV.P(B128:D128)</f>
        <v>20.532934835861674</v>
      </c>
    </row>
    <row r="129" spans="1:6" x14ac:dyDescent="0.25">
      <c r="A129" s="161">
        <v>33</v>
      </c>
      <c r="B129" s="162">
        <v>52.085682074408119</v>
      </c>
      <c r="C129" s="163">
        <v>71.004098360655746</v>
      </c>
      <c r="D129" s="164">
        <v>58.778625954198475</v>
      </c>
      <c r="E129" s="165">
        <f t="shared" si="19"/>
        <v>60.622802129754113</v>
      </c>
      <c r="F129" s="166">
        <f t="shared" si="20"/>
        <v>7.8327244310778497</v>
      </c>
    </row>
    <row r="130" spans="1:6" x14ac:dyDescent="0.25">
      <c r="A130" s="161">
        <v>34</v>
      </c>
      <c r="B130" s="162">
        <v>69.718309859154928</v>
      </c>
      <c r="C130" s="163">
        <v>85.555555555555557</v>
      </c>
      <c r="D130" s="164">
        <v>66.411116435074263</v>
      </c>
      <c r="E130" s="165">
        <f t="shared" si="19"/>
        <v>73.894993949928249</v>
      </c>
      <c r="F130" s="166">
        <f t="shared" si="20"/>
        <v>8.3550744981735203</v>
      </c>
    </row>
    <row r="131" spans="1:6" x14ac:dyDescent="0.25">
      <c r="A131" s="161">
        <v>35</v>
      </c>
      <c r="B131" s="162">
        <v>78.974358974358978</v>
      </c>
      <c r="C131" s="163">
        <v>90.352020860495443</v>
      </c>
      <c r="D131" s="164">
        <v>88.28025477707007</v>
      </c>
      <c r="E131" s="165">
        <f t="shared" si="19"/>
        <v>85.86887820397483</v>
      </c>
      <c r="F131" s="166">
        <f t="shared" si="20"/>
        <v>4.9479861379329542</v>
      </c>
    </row>
    <row r="132" spans="1:6" x14ac:dyDescent="0.25">
      <c r="A132" s="161">
        <v>36</v>
      </c>
      <c r="B132" s="162">
        <v>70.714285714285708</v>
      </c>
      <c r="C132" s="163">
        <v>61.902635104957568</v>
      </c>
      <c r="D132" s="164">
        <v>69.3</v>
      </c>
      <c r="E132" s="165">
        <f t="shared" si="19"/>
        <v>67.305640273081096</v>
      </c>
      <c r="F132" s="166">
        <f t="shared" si="20"/>
        <v>3.8638840265105689</v>
      </c>
    </row>
    <row r="133" spans="1:6" ht="13" thickBot="1" x14ac:dyDescent="0.3">
      <c r="A133" s="167">
        <v>37</v>
      </c>
      <c r="B133" s="168">
        <v>81.100058513750739</v>
      </c>
      <c r="C133" s="169">
        <v>97.950530035335689</v>
      </c>
      <c r="D133" s="170">
        <v>107.19257540603249</v>
      </c>
      <c r="E133" s="171">
        <f t="shared" si="19"/>
        <v>95.414387985039639</v>
      </c>
      <c r="F133" s="172">
        <f t="shared" si="20"/>
        <v>10.802125464245853</v>
      </c>
    </row>
  </sheetData>
  <mergeCells count="36">
    <mergeCell ref="U83:W83"/>
    <mergeCell ref="T3:V3"/>
    <mergeCell ref="B43:D43"/>
    <mergeCell ref="E43:G43"/>
    <mergeCell ref="H43:J43"/>
    <mergeCell ref="K43:M43"/>
    <mergeCell ref="N43:P43"/>
    <mergeCell ref="Q43:S43"/>
    <mergeCell ref="T43:V43"/>
    <mergeCell ref="B3:D3"/>
    <mergeCell ref="E3:G3"/>
    <mergeCell ref="H3:J3"/>
    <mergeCell ref="K3:M3"/>
    <mergeCell ref="N3:P3"/>
    <mergeCell ref="Q3:S3"/>
    <mergeCell ref="B83:D83"/>
    <mergeCell ref="E83:G83"/>
    <mergeCell ref="O83:Q83"/>
    <mergeCell ref="R83:T83"/>
    <mergeCell ref="H83:J83"/>
    <mergeCell ref="B95:D95"/>
    <mergeCell ref="G95:K95"/>
    <mergeCell ref="Z121:AB121"/>
    <mergeCell ref="B109:D109"/>
    <mergeCell ref="E109:G109"/>
    <mergeCell ref="H109:J109"/>
    <mergeCell ref="K109:M109"/>
    <mergeCell ref="B121:D121"/>
    <mergeCell ref="E121:G121"/>
    <mergeCell ref="H121:J121"/>
    <mergeCell ref="K121:M121"/>
    <mergeCell ref="N109:P109"/>
    <mergeCell ref="N121:P121"/>
    <mergeCell ref="Q121:S121"/>
    <mergeCell ref="T121:V121"/>
    <mergeCell ref="W121:Y1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Merz</dc:creator>
  <cp:lastModifiedBy>Heinis Christian</cp:lastModifiedBy>
  <dcterms:created xsi:type="dcterms:W3CDTF">2015-06-05T18:17:20Z</dcterms:created>
  <dcterms:modified xsi:type="dcterms:W3CDTF">2023-10-18T06:27:44Z</dcterms:modified>
</cp:coreProperties>
</file>